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firstSheet="7" activeTab="11"/>
  </bookViews>
  <sheets>
    <sheet name="封面" sheetId="1" r:id="rId1"/>
    <sheet name="目录" sheetId="2" r:id="rId2"/>
    <sheet name="1.收支调整简表" sheetId="3" r:id="rId3"/>
    <sheet name="2.收入调整表" sheetId="4" r:id="rId4"/>
    <sheet name="3.支出调整表" sheetId="5" r:id="rId5"/>
    <sheet name="3-1.支出调整表" sheetId="42" r:id="rId6"/>
    <sheet name="4.政府性基金收入调整表" sheetId="7" r:id="rId7"/>
    <sheet name="5.政府性基金支出调整表" sheetId="8" r:id="rId8"/>
    <sheet name="6.国有资本经营预算收入调整表" sheetId="9" r:id="rId9"/>
    <sheet name="7.国有资本经营预算支出调整表" sheetId="10" r:id="rId10"/>
    <sheet name="8.社保基金收入调整表" sheetId="43" r:id="rId11"/>
    <sheet name="9.社保基金支出调整表" sheetId="4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4" hidden="1">'3.支出调整表'!$A$3:$K$1304</definedName>
    <definedName name="_xlnm._FilterDatabase" localSheetId="7" hidden="1">'5.政府性基金支出调整表'!$A$3:$I$237</definedName>
    <definedName name="_xlnm.Print_Area" localSheetId="7">'5.政府性基金支出调整表'!$D$1:$H$235</definedName>
    <definedName name="_xlnm.Print_Area" localSheetId="4">'3.支出调整表'!$C$1:$H$1304</definedName>
    <definedName name="__进修学校">#REF!</definedName>
    <definedName name="_Order1" hidden="1">255</definedName>
    <definedName name="_Order2" hidden="1">255</definedName>
    <definedName name="_妇幼保健院">#REF!</definedName>
    <definedName name="_甘蔗科技研究所">#REF!</definedName>
    <definedName name="_公安局机关">#REF!</definedName>
    <definedName name="_关心下一代工作委员会">#REF!</definedName>
    <definedName name="_桂山二小">#REF!</definedName>
    <definedName name="_桂山派出所">#REF!</definedName>
    <definedName name="_桂山三小">#REF!</definedName>
    <definedName name="_桂山一小">#REF!</definedName>
    <definedName name="_桂山中学">#REF!</definedName>
    <definedName name="_果蔬产品开发服务中心">#REF!</definedName>
    <definedName name="_花腰傣艺术团">#REF!</definedName>
    <definedName name="_疾病预防控制中心">#REF!</definedName>
    <definedName name="_计生服务站">#REF!</definedName>
    <definedName name="_计生局机关">#REF!</definedName>
    <definedName name="_戛洒派出所">#REF!</definedName>
    <definedName name="_戛洒小学">#REF!</definedName>
    <definedName name="_戛洒中学">#REF!</definedName>
    <definedName name="_建兴派出所">#REF!</definedName>
    <definedName name="_建兴小学">#REF!</definedName>
    <definedName name="_建兴中学">#REF!</definedName>
    <definedName name="_教育局机关">#REF!</definedName>
    <definedName name="_经济技术信息服务中心">#REF!</definedName>
    <definedName name="_就业局">#REF!</definedName>
    <definedName name="_看守所">#REF!</definedName>
    <definedName name="_抗旱服务站">#REF!</definedName>
    <definedName name="_劳动和社会保障局机关">#REF!</definedName>
    <definedName name="_老厂派出所">#REF!</definedName>
    <definedName name="_老厂小学">#REF!</definedName>
    <definedName name="_老厂中学">#REF!</definedName>
    <definedName name="_老干部活动中心">#REF!</definedName>
    <definedName name="_老干局机关">#REF!</definedName>
    <definedName name="_良种场">#REF!</definedName>
    <definedName name="_林业局机关">'[3]06年科目表'!#REF!</definedName>
    <definedName name="_林业局局机关">'[3]06年科目表'!#REF!</definedName>
    <definedName name="_漠沙二中">#REF!</definedName>
    <definedName name="_漠沙派出所">#REF!</definedName>
    <definedName name="_漠沙小学">#REF!</definedName>
    <definedName name="_漠沙一中">#REF!</definedName>
    <definedName name="_农村合作经济管理局">#REF!</definedName>
    <definedName name="_农村养老保险中心">#REF!</definedName>
    <definedName name="_农业机械化技术学校">#REF!</definedName>
    <definedName name="_农业局局机关">#REF!</definedName>
    <definedName name="_平甸派出所">#REF!</definedName>
    <definedName name="_平甸小学">#REF!</definedName>
    <definedName name="_平甸中学">#REF!</definedName>
    <definedName name="_平掌派出所">#REF!</definedName>
    <definedName name="_平掌小学">#REF!</definedName>
    <definedName name="_平掌中学">#REF!</definedName>
    <definedName name="_青科中心">#REF!</definedName>
    <definedName name="_人民医院">#REF!</definedName>
    <definedName name="_人武部_地方">#REF!</definedName>
    <definedName name="_人武部_中央驻地方">#REF!</definedName>
    <definedName name="_水利局机关">#REF!</definedName>
    <definedName name="_水利局局机关">#REF!</definedName>
    <definedName name="_水利局勘测设计队">#REF!</definedName>
    <definedName name="_水塘派出所">#REF!</definedName>
    <definedName name="_水塘小学">#REF!</definedName>
    <definedName name="_水塘中学">#REF!</definedName>
    <definedName name="_水土保持管理站">#REF!</definedName>
    <definedName name="_卫生监督所">#REF!</definedName>
    <definedName name="_卫生局机关">#REF!</definedName>
    <definedName name="_文化馆">#REF!</definedName>
    <definedName name="_文化局机关">#REF!</definedName>
    <definedName name="_县委办公室机关">#REF!</definedName>
    <definedName name="_新化派出所">#REF!</definedName>
    <definedName name="_新化小学">#REF!</definedName>
    <definedName name="_新化中学">#REF!</definedName>
    <definedName name="_新平一中">#REF!</definedName>
    <definedName name="_烟办">#REF!</definedName>
    <definedName name="_扬武派出所">#REF!</definedName>
    <definedName name="_扬武小学">#REF!</definedName>
    <definedName name="_扬武中学">#REF!</definedName>
    <definedName name="_养老保险服务中心">#REF!</definedName>
    <definedName name="_腰街派出所">#REF!</definedName>
    <definedName name="_腰街小学">#REF!</definedName>
    <definedName name="_腰街中学">#REF!</definedName>
    <definedName name="_医疗保险管理中心">#REF!</definedName>
    <definedName name="_优质米开发服务中心">#REF!</definedName>
    <definedName name="_幼儿园">#REF!</definedName>
    <definedName name="_者竜派出所">#REF!</definedName>
    <definedName name="_者竜小学">#REF!</definedName>
    <definedName name="_者竜中学">#REF!</definedName>
    <definedName name="_政府办公室机关">#REF!</definedName>
    <definedName name="_职业高中">#REF!</definedName>
    <definedName name="_中医院">#REF!</definedName>
    <definedName name="_种鸡场">#REF!</definedName>
    <definedName name="_种子站">#REF!</definedName>
    <definedName name="_驻昆办">#REF!</definedName>
    <definedName name="AccessDatabase" hidden="1">"D:\文_件\省长专项\2000省长专项审批.mdb"</definedName>
    <definedName name="Database" hidden="1">#REF!</definedName>
    <definedName name="_xlnm.Print_Area" hidden="1">#REF!</definedName>
    <definedName name="不">#REF!</definedName>
    <definedName name="财政局">#REF!</definedName>
    <definedName name="财政联系科室">#REF!</definedName>
    <definedName name="残联">#REF!</definedName>
    <definedName name="产">#REF!</definedName>
    <definedName name="车补">#REF!,#REF!</definedName>
    <definedName name="车补1">#REF!,#REF!</definedName>
    <definedName name="代码">[4]代码表!$A$1:$A$65536</definedName>
    <definedName name="党史办">#REF!</definedName>
    <definedName name="党校">#REF!</definedName>
    <definedName name="的">#REF!</definedName>
    <definedName name="地">#REF!</definedName>
    <definedName name="地税" hidden="1">#REF!</definedName>
    <definedName name="地税局">#REF!</definedName>
    <definedName name="第二人民医院">#REF!</definedName>
    <definedName name="发改委">#REF!</definedName>
    <definedName name="法院">#REF!</definedName>
    <definedName name="防震减灾局">#REF!</definedName>
    <definedName name="扶贫办机关">#REF!</definedName>
    <definedName name="妇联">#REF!</definedName>
    <definedName name="工商局">#REF!</definedName>
    <definedName name="工商联">#REF!</definedName>
    <definedName name="工作年限">#REF!</definedName>
    <definedName name="公安局">#REF!</definedName>
    <definedName name="供销社">#REF!</definedName>
    <definedName name="关心下一代工作委员会">#REF!</definedName>
    <definedName name="广电局">#REF!</definedName>
    <definedName name="国税局">#REF!</definedName>
    <definedName name="国土资源局">#REF!</definedName>
    <definedName name="行政政治">#REF!</definedName>
    <definedName name="和">#REF!</definedName>
    <definedName name="环保局">#REF!</definedName>
    <definedName name="纪委">#REF!</definedName>
    <definedName name="技术监督局">#REF!</definedName>
    <definedName name="检察院">#REF!</definedName>
    <definedName name="建设局">#REF!</definedName>
    <definedName name="交通局">#REF!</definedName>
    <definedName name="经委">#REF!</definedName>
    <definedName name="考核单位">#REF!</definedName>
    <definedName name="科技局">#REF!</definedName>
    <definedName name="民政局">#REF!</definedName>
    <definedName name="民宗局">#REF!</definedName>
    <definedName name="年限">#REF!</definedName>
    <definedName name="气象防雹办">#REF!</definedName>
    <definedName name="气象局">#REF!</definedName>
    <definedName name="人">#REF!</definedName>
    <definedName name="人大">#REF!</definedName>
    <definedName name="人事局">#REF!</definedName>
    <definedName name="人员类型">#REF!</definedName>
    <definedName name="商务局">#REF!</definedName>
    <definedName name="上">#REF!</definedName>
    <definedName name="社保股">#REF!</definedName>
    <definedName name="审计局">#REF!</definedName>
    <definedName name="生态区层次明细" hidden="1">#REF!</definedName>
    <definedName name="司法局">#REF!</definedName>
    <definedName name="体育局">#REF!</definedName>
    <definedName name="统计局">#REF!</definedName>
    <definedName name="统战部">#REF!</definedName>
    <definedName name="团委">#REF!</definedName>
    <definedName name="文联">#REF!</definedName>
    <definedName name="我">#REF!</definedName>
    <definedName name="武警中队">#REF!</definedName>
    <definedName name="县本级">#REF!</definedName>
    <definedName name="县委办公室机关">#REF!</definedName>
    <definedName name="乡镇党委">#REF!</definedName>
    <definedName name="乡镇防保站">#REF!</definedName>
    <definedName name="乡镇妇联">#REF!</definedName>
    <definedName name="乡镇灌区所">#REF!</definedName>
    <definedName name="乡镇规划所">#REF!</definedName>
    <definedName name="乡镇计生办">#REF!</definedName>
    <definedName name="乡镇计生所">#REF!</definedName>
    <definedName name="乡镇军供站">#REF!</definedName>
    <definedName name="乡镇科委">#REF!</definedName>
    <definedName name="乡镇科协">#REF!</definedName>
    <definedName name="乡镇劳动站">#REF!</definedName>
    <definedName name="乡镇两校">#REF!</definedName>
    <definedName name="乡镇林业站">#REF!</definedName>
    <definedName name="乡镇路政站">#REF!</definedName>
    <definedName name="乡镇农保所">#REF!</definedName>
    <definedName name="乡镇农机站">#REF!</definedName>
    <definedName name="乡镇农经站">#REF!</definedName>
    <definedName name="乡镇农科站">#REF!</definedName>
    <definedName name="乡镇企业办">#REF!</definedName>
    <definedName name="乡镇人大">#REF!</definedName>
    <definedName name="乡镇兽医站">#REF!</definedName>
    <definedName name="乡镇水管站">#REF!</definedName>
    <definedName name="乡镇统计站">#REF!</definedName>
    <definedName name="乡镇团委">#REF!</definedName>
    <definedName name="乡镇卫生院">#REF!</definedName>
    <definedName name="乡镇文化站">#REF!</definedName>
    <definedName name="乡镇新合办">#REF!</definedName>
    <definedName name="乡镇政府">#REF!</definedName>
    <definedName name="消防大队">#REF!</definedName>
    <definedName name="新标">#REF!</definedName>
    <definedName name="新标准">#REF!</definedName>
    <definedName name="预算编码">[3]代码表!$A$1:$A$65536</definedName>
    <definedName name="政府经济分类">'[7]政府经济分类 (备用)'!$C$5:$C$79</definedName>
    <definedName name="政协">#REF!</definedName>
    <definedName name="支出项目">[7]项目分类!$C$4:$C$21</definedName>
    <definedName name="支出项目分类">[7]项目分类!$C$4:$C$21</definedName>
    <definedName name="执行单位">[5]非税收入收费项目表!#REF!</definedName>
    <definedName name="职务N">#REF!</definedName>
    <definedName name="中">#REF!</definedName>
    <definedName name="主">#REF!</definedName>
    <definedName name="综合股">#REF!</definedName>
    <definedName name="总工会">#REF!</definedName>
    <definedName name="组织部">#REF!</definedName>
    <definedName name="_Fill" hidden="1">[2]eqpmad2!#REF!</definedName>
    <definedName name="_畜产品开发服务中心">#REF!</definedName>
    <definedName name="_畜牧局局机关">#REF!</definedName>
    <definedName name="产业发展股">[8]级次表!$F:$F</definedName>
    <definedName name="档案局">#REF!</definedName>
    <definedName name="行政政法股">[8]级次表!$A:$A</definedName>
    <definedName name="教科文股">[8]级次表!$B:$B</definedName>
    <definedName name="经建股">[8]级次表!$D:$D</definedName>
    <definedName name="科目代码">[4]代码表!#REF!</definedName>
    <definedName name="农业股">[8]级次表!$E:$E</definedName>
    <definedName name="企业股">#REF!</definedName>
    <definedName name="收费项目1">[5]非税收入收费项目表!#REF!</definedName>
    <definedName name="乡财">[4]级次表!#REF!</definedName>
    <definedName name="消防队">'[6]06年科目表'!#REF!</definedName>
    <definedName name="要">#REF!</definedName>
    <definedName name="预算代码">[4]代码表!#REF!</definedName>
    <definedName name="预算股">#REF!</definedName>
    <definedName name="直属机关委员会">#REF!</definedName>
    <definedName name="职务">#REF!</definedName>
    <definedName name="sd" hidden="1">#REF!</definedName>
    <definedName name="_第二幼儿园">#REF!</definedName>
    <definedName name="_旅游局机关">#REF!</definedName>
    <definedName name="_旅游开发服务中心">#REF!</definedName>
    <definedName name="_民族图书馆">#REF!</definedName>
    <definedName name="哀牢山保护区管理局">#REF!</definedName>
    <definedName name="安监局">#REF!</definedName>
    <definedName name="便民服务中心">#REF!</definedName>
    <definedName name="单位标志">#REF!</definedName>
    <definedName name="单位级别">#REF!</definedName>
    <definedName name="科协">#REF!</definedName>
    <definedName name="粮食局">#REF!</definedName>
    <definedName name="林业局机关">#REF!</definedName>
    <definedName name="乡镇本级">#REF!</definedName>
    <definedName name="乡镇财政所">#REF!</definedName>
    <definedName name="乡镇村民委员会">#REF!</definedName>
    <definedName name="宣传部">#REF!</definedName>
    <definedName name="药监局">#REF!</definedName>
    <definedName name="这">#REF!</definedName>
    <definedName name="政法委">#REF!</definedName>
    <definedName name="地区名称">#REF!</definedName>
    <definedName name="部经">[10]部门经济分类科目表!$A$1:$A$92</definedName>
    <definedName name="_lst_r_地方财政预算表2015年全省汇总_10_科目编码名称">[9]_ESList!$A$1:$A$27</definedName>
    <definedName name="专项收入年初预算数">#REF!</definedName>
    <definedName name="专项收入全年预计数">#REF!</definedName>
    <definedName name="_xlnm.Print_Titles" localSheetId="2">'1.收支调整简表'!$1:$4</definedName>
    <definedName name="_xlnm.Print_Titles" localSheetId="4">'3.支出调整表'!$1:$3</definedName>
    <definedName name="_xlnm.Print_Titles" localSheetId="6">'4.政府性基金收入调整表'!$1:$3</definedName>
    <definedName name="_xlnm.Print_Titles" localSheetId="7">'5.政府性基金支出调整表'!$1:$3</definedName>
    <definedName name="_xlnm.Print_Titles" localSheetId="8">'6.国有资本经营预算收入调整表'!$1:$3</definedName>
    <definedName name="_xlnm.Print_Area" localSheetId="5">'3-1.支出调整表'!$B$1:$D$82</definedName>
    <definedName name="_xlnm.Print_Titles" localSheetId="5">'3-1.支出调整表'!$1:$3</definedName>
    <definedName name="_xlnm._FilterDatabase" hidden="1">#REF!</definedName>
    <definedName name="__进修学校" localSheetId="10">#REF!</definedName>
    <definedName name="_妇幼保健院" localSheetId="10">#REF!</definedName>
    <definedName name="_甘蔗科技研究所" localSheetId="10">#REF!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Database" localSheetId="10" hidden="1">#REF!</definedName>
    <definedName name="_xlnm.Print_Area" localSheetId="10" hidden="1">'8.社保基金收入调整表'!$B$1:$F$72</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车补" localSheetId="10">#REF!,#REF!</definedName>
    <definedName name="车补1" localSheetId="10">#REF!,#REF!</definedName>
    <definedName name="党史办" localSheetId="10">#REF!</definedName>
    <definedName name="党校" localSheetId="10">#REF!</definedName>
    <definedName name="的" localSheetId="10">#REF!</definedName>
    <definedName name="地" localSheetId="10">#REF!</definedName>
    <definedName name="地税" localSheetId="10" hidden="1">#REF!</definedName>
    <definedName name="地税局" localSheetId="10">#REF!</definedName>
    <definedName name="第二人民医院" localSheetId="10">#REF!</definedName>
    <definedName name="发改委" localSheetId="10">#REF!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治" localSheetId="10">#REF!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经委" localSheetId="10">#REF!</definedName>
    <definedName name="考核单位" localSheetId="10">#REF!</definedName>
    <definedName name="科技局" localSheetId="10">#REF!</definedName>
    <definedName name="民政局" localSheetId="10">#REF!</definedName>
    <definedName name="民宗局" localSheetId="10">#REF!</definedName>
    <definedName name="年限" localSheetId="10">#REF!</definedName>
    <definedName name="气象防雹办" localSheetId="10">#REF!</definedName>
    <definedName name="气象局" localSheetId="10">#REF!</definedName>
    <definedName name="人" localSheetId="10">#REF!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 localSheetId="10">#REF!</definedName>
    <definedName name="生态区层次明细" localSheetId="10" hidden="1">#REF!</definedName>
    <definedName name="司法局" localSheetId="10">#REF!</definedName>
    <definedName name="体育局" localSheetId="10">#REF!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新标" localSheetId="10">#REF!</definedName>
    <definedName name="新标准" localSheetId="10">#REF!</definedName>
    <definedName name="政府经济分类" localSheetId="10">'[8]政府经济分类 (备用)'!$C$5:$C$79</definedName>
    <definedName name="政协" localSheetId="10">#REF!</definedName>
    <definedName name="支出项目" localSheetId="10">[8]项目分类!$C$4:$C$21</definedName>
    <definedName name="支出项目分类" localSheetId="10">[8]项目分类!$C$4:$C$21</definedName>
    <definedName name="执行单位" localSheetId="10">[6]非税收入收费项目表!#REF!</definedName>
    <definedName name="职务N" localSheetId="10">#REF!</definedName>
    <definedName name="中" localSheetId="10">#REF!</definedName>
    <definedName name="主" localSheetId="10">#REF!</definedName>
    <definedName name="综合股" localSheetId="10">#REF!</definedName>
    <definedName name="总工会" localSheetId="10">#REF!</definedName>
    <definedName name="组织部" localSheetId="10">#REF!</definedName>
    <definedName name="_畜产品开发服务中心" localSheetId="10">#REF!</definedName>
    <definedName name="_畜牧局局机关" localSheetId="10">#REF!</definedName>
    <definedName name="产业发展股" localSheetId="10">[9]级次表!$F:$F</definedName>
    <definedName name="档案局" localSheetId="10">#REF!</definedName>
    <definedName name="行政政法股" localSheetId="10">[9]级次表!$A:$A</definedName>
    <definedName name="教科文股" localSheetId="10">[9]级次表!$B:$B</definedName>
    <definedName name="经建股" localSheetId="10">[9]级次表!$D:$D</definedName>
    <definedName name="农业股" localSheetId="10">[9]级次表!$E:$E</definedName>
    <definedName name="企业股" localSheetId="10">#REF!</definedName>
    <definedName name="收费项目1" localSheetId="10">[6]非税收入收费项目表!#REF!</definedName>
    <definedName name="消防队" localSheetId="10">'[7]06年科目表'!#REF!</definedName>
    <definedName name="要" localSheetId="10">#REF!</definedName>
    <definedName name="预算股" localSheetId="10">#REF!</definedName>
    <definedName name="直属机关委员会" localSheetId="10">#REF!</definedName>
    <definedName name="职务" localSheetId="10">#REF!</definedName>
    <definedName name="sd" localSheetId="10" hidden="1">#REF!</definedName>
    <definedName name="_第二幼儿园" localSheetId="10">#REF!</definedName>
    <definedName name="_旅游局机关" localSheetId="10">#REF!</definedName>
    <definedName name="_旅游开发服务中心" localSheetId="10">#REF!</definedName>
    <definedName name="_民族图书馆" localSheetId="10">#REF!</definedName>
    <definedName name="哀牢山保护区管理局" localSheetId="10">#REF!</definedName>
    <definedName name="安监局" localSheetId="10">#REF!</definedName>
    <definedName name="便民服务中心" localSheetId="10">#REF!</definedName>
    <definedName name="单位标志" localSheetId="10">#REF!</definedName>
    <definedName name="单位级别" localSheetId="10">#REF!</definedName>
    <definedName name="科协" localSheetId="10">#REF!</definedName>
    <definedName name="粮食局" localSheetId="10">#REF!</definedName>
    <definedName name="林业局机关" localSheetId="10">#REF!</definedName>
    <definedName name="乡镇本级" localSheetId="10">#REF!</definedName>
    <definedName name="乡镇财政所" localSheetId="10">#REF!</definedName>
    <definedName name="乡镇村民委员会" localSheetId="10">#REF!</definedName>
    <definedName name="宣传部" localSheetId="10">#REF!</definedName>
    <definedName name="药监局" localSheetId="10">#REF!</definedName>
    <definedName name="这" localSheetId="10">#REF!</definedName>
    <definedName name="政法委" localSheetId="10">#REF!</definedName>
    <definedName name="地区名称" localSheetId="10">#REF!</definedName>
    <definedName name="部经" localSheetId="10">[12]部门经济分类科目表!$A$1:$A$92</definedName>
    <definedName name="_lst_r_地方财政预算表2015年全省汇总_10_科目编码名称" localSheetId="10">[10]_ESList!$A$1:$A$27</definedName>
    <definedName name="专项收入年初预算数" localSheetId="10">#REF!</definedName>
    <definedName name="专项收入全年预计数" localSheetId="10">#REF!</definedName>
    <definedName name="_xlnm.Print_Titles" localSheetId="10">'8.社保基金收入调整表'!$1:$3</definedName>
    <definedName name="_xlnm._FilterDatabase" localSheetId="10" hidden="1">#REF!</definedName>
    <definedName name="__进修学校" localSheetId="11">#REF!</definedName>
    <definedName name="_妇幼保健院" localSheetId="11">#REF!</definedName>
    <definedName name="_甘蔗科技研究所" localSheetId="11">#REF!</definedName>
    <definedName name="_公安局机关" localSheetId="11">#REF!</definedName>
    <definedName name="_关心下一代工作委员会" localSheetId="11">#REF!</definedName>
    <definedName name="_桂山二小" localSheetId="11">#REF!</definedName>
    <definedName name="_桂山派出所" localSheetId="11">#REF!</definedName>
    <definedName name="_桂山三小" localSheetId="11">#REF!</definedName>
    <definedName name="_桂山一小" localSheetId="11">#REF!</definedName>
    <definedName name="_桂山中学" localSheetId="11">#REF!</definedName>
    <definedName name="_果蔬产品开发服务中心" localSheetId="11">#REF!</definedName>
    <definedName name="_花腰傣艺术团" localSheetId="11">#REF!</definedName>
    <definedName name="_疾病预防控制中心" localSheetId="11">#REF!</definedName>
    <definedName name="_计生服务站" localSheetId="11">#REF!</definedName>
    <definedName name="_计生局机关" localSheetId="11">#REF!</definedName>
    <definedName name="_戛洒派出所" localSheetId="11">#REF!</definedName>
    <definedName name="_戛洒小学" localSheetId="11">#REF!</definedName>
    <definedName name="_戛洒中学" localSheetId="11">#REF!</definedName>
    <definedName name="_建兴派出所" localSheetId="11">#REF!</definedName>
    <definedName name="_建兴小学" localSheetId="11">#REF!</definedName>
    <definedName name="_建兴中学" localSheetId="11">#REF!</definedName>
    <definedName name="_教育局机关" localSheetId="11">#REF!</definedName>
    <definedName name="_经济技术信息服务中心" localSheetId="11">#REF!</definedName>
    <definedName name="_就业局" localSheetId="11">#REF!</definedName>
    <definedName name="_看守所" localSheetId="11">#REF!</definedName>
    <definedName name="_抗旱服务站" localSheetId="11">#REF!</definedName>
    <definedName name="_劳动和社会保障局机关" localSheetId="11">#REF!</definedName>
    <definedName name="_老厂派出所" localSheetId="11">#REF!</definedName>
    <definedName name="_老厂小学" localSheetId="11">#REF!</definedName>
    <definedName name="_老厂中学" localSheetId="11">#REF!</definedName>
    <definedName name="_老干部活动中心" localSheetId="11">#REF!</definedName>
    <definedName name="_老干局机关" localSheetId="11">#REF!</definedName>
    <definedName name="_良种场" localSheetId="11">#REF!</definedName>
    <definedName name="_漠沙二中" localSheetId="11">#REF!</definedName>
    <definedName name="_漠沙派出所" localSheetId="11">#REF!</definedName>
    <definedName name="_漠沙小学" localSheetId="11">#REF!</definedName>
    <definedName name="_漠沙一中" localSheetId="11">#REF!</definedName>
    <definedName name="_农村合作经济管理局" localSheetId="11">#REF!</definedName>
    <definedName name="_农村养老保险中心" localSheetId="11">#REF!</definedName>
    <definedName name="_农业机械化技术学校" localSheetId="11">#REF!</definedName>
    <definedName name="_农业局局机关" localSheetId="11">#REF!</definedName>
    <definedName name="_平甸派出所" localSheetId="11">#REF!</definedName>
    <definedName name="_平甸小学" localSheetId="11">#REF!</definedName>
    <definedName name="_平甸中学" localSheetId="11">#REF!</definedName>
    <definedName name="_平掌派出所" localSheetId="11">#REF!</definedName>
    <definedName name="_平掌小学" localSheetId="11">#REF!</definedName>
    <definedName name="_平掌中学" localSheetId="11">#REF!</definedName>
    <definedName name="_青科中心" localSheetId="11">#REF!</definedName>
    <definedName name="_人民医院" localSheetId="11">#REF!</definedName>
    <definedName name="_人武部_地方" localSheetId="11">#REF!</definedName>
    <definedName name="_人武部_中央驻地方" localSheetId="11">#REF!</definedName>
    <definedName name="_水利局机关" localSheetId="11">#REF!</definedName>
    <definedName name="_水利局局机关" localSheetId="11">#REF!</definedName>
    <definedName name="_水利局勘测设计队" localSheetId="11">#REF!</definedName>
    <definedName name="_水塘派出所" localSheetId="11">#REF!</definedName>
    <definedName name="_水塘小学" localSheetId="11">#REF!</definedName>
    <definedName name="_水塘中学" localSheetId="11">#REF!</definedName>
    <definedName name="_水土保持管理站" localSheetId="11">#REF!</definedName>
    <definedName name="_卫生监督所" localSheetId="11">#REF!</definedName>
    <definedName name="_卫生局机关" localSheetId="11">#REF!</definedName>
    <definedName name="_文化馆" localSheetId="11">#REF!</definedName>
    <definedName name="_文化局机关" localSheetId="11">#REF!</definedName>
    <definedName name="_县委办公室机关" localSheetId="11">#REF!</definedName>
    <definedName name="_新化派出所" localSheetId="11">#REF!</definedName>
    <definedName name="_新化小学" localSheetId="11">#REF!</definedName>
    <definedName name="_新化中学" localSheetId="11">#REF!</definedName>
    <definedName name="_新平一中" localSheetId="11">#REF!</definedName>
    <definedName name="_烟办" localSheetId="11">#REF!</definedName>
    <definedName name="_扬武派出所" localSheetId="11">#REF!</definedName>
    <definedName name="_扬武小学" localSheetId="11">#REF!</definedName>
    <definedName name="_扬武中学" localSheetId="11">#REF!</definedName>
    <definedName name="_养老保险服务中心" localSheetId="11">#REF!</definedName>
    <definedName name="_腰街派出所" localSheetId="11">#REF!</definedName>
    <definedName name="_腰街小学" localSheetId="11">#REF!</definedName>
    <definedName name="_腰街中学" localSheetId="11">#REF!</definedName>
    <definedName name="_医疗保险管理中心" localSheetId="11">#REF!</definedName>
    <definedName name="_优质米开发服务中心" localSheetId="11">#REF!</definedName>
    <definedName name="_幼儿园" localSheetId="11">#REF!</definedName>
    <definedName name="_者竜派出所" localSheetId="11">#REF!</definedName>
    <definedName name="_者竜小学" localSheetId="11">#REF!</definedName>
    <definedName name="_者竜中学" localSheetId="11">#REF!</definedName>
    <definedName name="_政府办公室机关" localSheetId="11">#REF!</definedName>
    <definedName name="_职业高中" localSheetId="11">#REF!</definedName>
    <definedName name="_中医院" localSheetId="11">#REF!</definedName>
    <definedName name="_种鸡场" localSheetId="11">#REF!</definedName>
    <definedName name="_种子站" localSheetId="11">#REF!</definedName>
    <definedName name="_驻昆办" localSheetId="11">#REF!</definedName>
    <definedName name="Database" localSheetId="11" hidden="1">#REF!</definedName>
    <definedName name="_xlnm.Print_Area" localSheetId="11" hidden="1">#REF!</definedName>
    <definedName name="不" localSheetId="11">#REF!</definedName>
    <definedName name="财政局" localSheetId="11">#REF!</definedName>
    <definedName name="财政联系科室" localSheetId="11">#REF!</definedName>
    <definedName name="残联" localSheetId="11">#REF!</definedName>
    <definedName name="产" localSheetId="11">#REF!</definedName>
    <definedName name="车补" localSheetId="11">#REF!,#REF!</definedName>
    <definedName name="车补1" localSheetId="11">#REF!,#REF!</definedName>
    <definedName name="党史办" localSheetId="11">#REF!</definedName>
    <definedName name="党校" localSheetId="11">#REF!</definedName>
    <definedName name="的" localSheetId="11">#REF!</definedName>
    <definedName name="地" localSheetId="11">#REF!</definedName>
    <definedName name="地税" localSheetId="11" hidden="1">#REF!</definedName>
    <definedName name="地税局" localSheetId="11">#REF!</definedName>
    <definedName name="第二人民医院" localSheetId="11">#REF!</definedName>
    <definedName name="发改委" localSheetId="11">#REF!</definedName>
    <definedName name="法院" localSheetId="11">#REF!</definedName>
    <definedName name="防震减灾局" localSheetId="11">#REF!</definedName>
    <definedName name="扶贫办机关" localSheetId="11">#REF!</definedName>
    <definedName name="妇联" localSheetId="11">#REF!</definedName>
    <definedName name="工商局" localSheetId="11">#REF!</definedName>
    <definedName name="工商联" localSheetId="11">#REF!</definedName>
    <definedName name="工作年限" localSheetId="11">#REF!</definedName>
    <definedName name="公安局" localSheetId="11">#REF!</definedName>
    <definedName name="供销社" localSheetId="11">#REF!</definedName>
    <definedName name="关心下一代工作委员会" localSheetId="11">#REF!</definedName>
    <definedName name="广电局" localSheetId="11">#REF!</definedName>
    <definedName name="国税局" localSheetId="11">#REF!</definedName>
    <definedName name="国土资源局" localSheetId="11">#REF!</definedName>
    <definedName name="行政政治" localSheetId="11">#REF!</definedName>
    <definedName name="和" localSheetId="11">#REF!</definedName>
    <definedName name="环保局" localSheetId="11">#REF!</definedName>
    <definedName name="纪委" localSheetId="11">#REF!</definedName>
    <definedName name="技术监督局" localSheetId="11">#REF!</definedName>
    <definedName name="检察院" localSheetId="11">#REF!</definedName>
    <definedName name="建设局" localSheetId="11">#REF!</definedName>
    <definedName name="交通局" localSheetId="11">#REF!</definedName>
    <definedName name="经委" localSheetId="11">#REF!</definedName>
    <definedName name="考核单位" localSheetId="11">#REF!</definedName>
    <definedName name="科技局" localSheetId="11">#REF!</definedName>
    <definedName name="民政局" localSheetId="11">#REF!</definedName>
    <definedName name="民宗局" localSheetId="11">#REF!</definedName>
    <definedName name="年限" localSheetId="11">#REF!</definedName>
    <definedName name="气象防雹办" localSheetId="11">#REF!</definedName>
    <definedName name="气象局" localSheetId="11">#REF!</definedName>
    <definedName name="人" localSheetId="11">#REF!</definedName>
    <definedName name="人大" localSheetId="11">#REF!</definedName>
    <definedName name="人事局" localSheetId="11">#REF!</definedName>
    <definedName name="人员类型" localSheetId="11">#REF!</definedName>
    <definedName name="商务局" localSheetId="11">#REF!</definedName>
    <definedName name="上" localSheetId="11">#REF!</definedName>
    <definedName name="社保股" localSheetId="11">#REF!</definedName>
    <definedName name="审计局" localSheetId="11">#REF!</definedName>
    <definedName name="生态区层次明细" localSheetId="11" hidden="1">#REF!</definedName>
    <definedName name="司法局" localSheetId="11">#REF!</definedName>
    <definedName name="体育局" localSheetId="11">#REF!</definedName>
    <definedName name="统计局" localSheetId="11">#REF!</definedName>
    <definedName name="统战部" localSheetId="11">#REF!</definedName>
    <definedName name="团委" localSheetId="11">#REF!</definedName>
    <definedName name="文联" localSheetId="11">#REF!</definedName>
    <definedName name="我" localSheetId="11">#REF!</definedName>
    <definedName name="武警中队" localSheetId="11">#REF!</definedName>
    <definedName name="县本级" localSheetId="11">#REF!</definedName>
    <definedName name="县委办公室机关" localSheetId="11">#REF!</definedName>
    <definedName name="乡镇党委" localSheetId="11">#REF!</definedName>
    <definedName name="乡镇防保站" localSheetId="11">#REF!</definedName>
    <definedName name="乡镇妇联" localSheetId="11">#REF!</definedName>
    <definedName name="乡镇灌区所" localSheetId="11">#REF!</definedName>
    <definedName name="乡镇规划所" localSheetId="11">#REF!</definedName>
    <definedName name="乡镇计生办" localSheetId="11">#REF!</definedName>
    <definedName name="乡镇计生所" localSheetId="11">#REF!</definedName>
    <definedName name="乡镇军供站" localSheetId="11">#REF!</definedName>
    <definedName name="乡镇科委" localSheetId="11">#REF!</definedName>
    <definedName name="乡镇科协" localSheetId="11">#REF!</definedName>
    <definedName name="乡镇劳动站" localSheetId="11">#REF!</definedName>
    <definedName name="乡镇两校" localSheetId="11">#REF!</definedName>
    <definedName name="乡镇林业站" localSheetId="11">#REF!</definedName>
    <definedName name="乡镇路政站" localSheetId="11">#REF!</definedName>
    <definedName name="乡镇农保所" localSheetId="11">#REF!</definedName>
    <definedName name="乡镇农机站" localSheetId="11">#REF!</definedName>
    <definedName name="乡镇农经站" localSheetId="11">#REF!</definedName>
    <definedName name="乡镇农科站" localSheetId="11">#REF!</definedName>
    <definedName name="乡镇企业办" localSheetId="11">#REF!</definedName>
    <definedName name="乡镇人大" localSheetId="11">#REF!</definedName>
    <definedName name="乡镇兽医站" localSheetId="11">#REF!</definedName>
    <definedName name="乡镇水管站" localSheetId="11">#REF!</definedName>
    <definedName name="乡镇统计站" localSheetId="11">#REF!</definedName>
    <definedName name="乡镇团委" localSheetId="11">#REF!</definedName>
    <definedName name="乡镇卫生院" localSheetId="11">#REF!</definedName>
    <definedName name="乡镇文化站" localSheetId="11">#REF!</definedName>
    <definedName name="乡镇新合办" localSheetId="11">#REF!</definedName>
    <definedName name="乡镇政府" localSheetId="11">#REF!</definedName>
    <definedName name="消防大队" localSheetId="11">#REF!</definedName>
    <definedName name="新标" localSheetId="11">#REF!</definedName>
    <definedName name="新标准" localSheetId="11">#REF!</definedName>
    <definedName name="政府经济分类" localSheetId="11">'[8]政府经济分类 (备用)'!$C$5:$C$79</definedName>
    <definedName name="政协" localSheetId="11">#REF!</definedName>
    <definedName name="支出项目" localSheetId="11">[8]项目分类!$C$4:$C$21</definedName>
    <definedName name="支出项目分类" localSheetId="11">[8]项目分类!$C$4:$C$21</definedName>
    <definedName name="执行单位" localSheetId="11">[6]非税收入收费项目表!#REF!</definedName>
    <definedName name="职务N" localSheetId="11">#REF!</definedName>
    <definedName name="中" localSheetId="11">#REF!</definedName>
    <definedName name="主" localSheetId="11">#REF!</definedName>
    <definedName name="综合股" localSheetId="11">#REF!</definedName>
    <definedName name="总工会" localSheetId="11">#REF!</definedName>
    <definedName name="组织部" localSheetId="11">#REF!</definedName>
    <definedName name="_畜产品开发服务中心" localSheetId="11">#REF!</definedName>
    <definedName name="_畜牧局局机关" localSheetId="11">#REF!</definedName>
    <definedName name="产业发展股" localSheetId="11">[9]级次表!$F:$F</definedName>
    <definedName name="档案局" localSheetId="11">#REF!</definedName>
    <definedName name="行政政法股" localSheetId="11">[9]级次表!$A:$A</definedName>
    <definedName name="教科文股" localSheetId="11">[9]级次表!$B:$B</definedName>
    <definedName name="经建股" localSheetId="11">[9]级次表!$D:$D</definedName>
    <definedName name="农业股" localSheetId="11">[9]级次表!$E:$E</definedName>
    <definedName name="企业股" localSheetId="11">#REF!</definedName>
    <definedName name="收费项目1" localSheetId="11">[6]非税收入收费项目表!#REF!</definedName>
    <definedName name="消防队" localSheetId="11">'[7]06年科目表'!#REF!</definedName>
    <definedName name="要" localSheetId="11">#REF!</definedName>
    <definedName name="预算股" localSheetId="11">#REF!</definedName>
    <definedName name="直属机关委员会" localSheetId="11">#REF!</definedName>
    <definedName name="职务" localSheetId="11">#REF!</definedName>
    <definedName name="sd" localSheetId="11" hidden="1">#REF!</definedName>
    <definedName name="_第二幼儿园" localSheetId="11">#REF!</definedName>
    <definedName name="_旅游局机关" localSheetId="11">#REF!</definedName>
    <definedName name="_旅游开发服务中心" localSheetId="11">#REF!</definedName>
    <definedName name="_民族图书馆" localSheetId="11">#REF!</definedName>
    <definedName name="哀牢山保护区管理局" localSheetId="11">#REF!</definedName>
    <definedName name="安监局" localSheetId="11">#REF!</definedName>
    <definedName name="便民服务中心" localSheetId="11">#REF!</definedName>
    <definedName name="单位标志" localSheetId="11">#REF!</definedName>
    <definedName name="单位级别" localSheetId="11">#REF!</definedName>
    <definedName name="科协" localSheetId="11">#REF!</definedName>
    <definedName name="粮食局" localSheetId="11">#REF!</definedName>
    <definedName name="林业局机关" localSheetId="11">#REF!</definedName>
    <definedName name="乡镇本级" localSheetId="11">#REF!</definedName>
    <definedName name="乡镇财政所" localSheetId="11">#REF!</definedName>
    <definedName name="乡镇村民委员会" localSheetId="11">#REF!</definedName>
    <definedName name="宣传部" localSheetId="11">#REF!</definedName>
    <definedName name="药监局" localSheetId="11">#REF!</definedName>
    <definedName name="这" localSheetId="11">#REF!</definedName>
    <definedName name="政法委" localSheetId="11">#REF!</definedName>
    <definedName name="地区名称" localSheetId="11">#REF!</definedName>
    <definedName name="部经" localSheetId="11">[12]部门经济分类科目表!$A$1:$A$92</definedName>
    <definedName name="_lst_r_地方财政预算表2015年全省汇总_10_科目编码名称" localSheetId="11">[10]_ESList!$A$1:$A$27</definedName>
    <definedName name="专项收入年初预算数" localSheetId="11">#REF!</definedName>
    <definedName name="专项收入全年预计数" localSheetId="11">#REF!</definedName>
    <definedName name="_xlnm.Print_Titles" localSheetId="11">'9.社保基金支出调整表'!$1:$3</definedName>
    <definedName name="_xlnm._FilterDatabase" localSheetId="11" hidden="1">#REF!</definedName>
  </definedNames>
  <calcPr calcId="144525"/>
</workbook>
</file>

<file path=xl/sharedStrings.xml><?xml version="1.0" encoding="utf-8"?>
<sst xmlns="http://schemas.openxmlformats.org/spreadsheetml/2006/main" count="2528" uniqueCount="2034">
  <si>
    <t>新平彝族傣族自治县者竜乡2022年</t>
  </si>
  <si>
    <t>县级财政预算调整（草案）</t>
  </si>
  <si>
    <t>编制单位：者竜乡人民政府</t>
  </si>
  <si>
    <t>编制日期：2022年9月</t>
  </si>
  <si>
    <t>目                  录</t>
  </si>
  <si>
    <t>1.新平县2022年一般公共预算收支预算调整简表</t>
  </si>
  <si>
    <t>………… 1</t>
  </si>
  <si>
    <t>2.新平县2022年一般公共预算收入预算调整表</t>
  </si>
  <si>
    <t>………… 3</t>
  </si>
  <si>
    <t>3.新平县2022年一般公共预算支出预算调整表</t>
  </si>
  <si>
    <t>………… 4</t>
  </si>
  <si>
    <t>3-1.新平县2022年一般公共预算支出调整政府经济分类表</t>
  </si>
  <si>
    <t>………… 23</t>
  </si>
  <si>
    <t>4.新平县2022年政府性基金收入预算调整表</t>
  </si>
  <si>
    <t>………… 26</t>
  </si>
  <si>
    <t>5.新平县2022年政府性基金支出预算调整表</t>
  </si>
  <si>
    <t>………… 28</t>
  </si>
  <si>
    <t>6.新平县2022年国有资本经营预算收入预算调整表</t>
  </si>
  <si>
    <t>………… 31</t>
  </si>
  <si>
    <t>7.新平县2022年国有资本经营预算支出预算调整表</t>
  </si>
  <si>
    <t>………… 33</t>
  </si>
  <si>
    <t>8.新平县2022年社会保险基金收入预算调整表</t>
  </si>
  <si>
    <t>………… 34</t>
  </si>
  <si>
    <t>9.新平县2022年社会保险基金支出预算调整表</t>
  </si>
  <si>
    <t>………… 37</t>
  </si>
  <si>
    <t>新平县2022年一般公共预算收支预算调整简表</t>
  </si>
  <si>
    <t>表1</t>
  </si>
  <si>
    <t>单位：万元</t>
  </si>
  <si>
    <t>收   入</t>
  </si>
  <si>
    <t>支   出</t>
  </si>
  <si>
    <t>项目代码</t>
  </si>
  <si>
    <t>项目</t>
  </si>
  <si>
    <t>年初预算数</t>
  </si>
  <si>
    <t>1-8月执行数</t>
  </si>
  <si>
    <t>调整数</t>
  </si>
  <si>
    <t>全年预算数</t>
  </si>
  <si>
    <t>比年初预算数增减（%）</t>
  </si>
  <si>
    <t>税收收入</t>
  </si>
  <si>
    <t>一般公共服务</t>
  </si>
  <si>
    <t>非税收入</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</si>
  <si>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</si>
  <si>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</si>
  <si>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</si>
  <si>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</si>
  <si>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</si>
  <si>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</si>
  <si>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</si>
  <si>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</si>
  <si>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</si>
  <si>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</si>
  <si>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</si>
  <si>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</si>
  <si>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</si>
  <si>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</si>
  <si>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</si>
  <si>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</si>
  <si>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</si>
  <si>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</si>
  <si>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</si>
  <si>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</si>
  <si>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</si>
  <si>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</si>
  <si>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</si>
  <si>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</si>
  <si>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</si>
  <si>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本 年 收 入 小 计</t>
  </si>
  <si>
    <t>本 年 支 出 小 计</t>
  </si>
  <si>
    <t>地方政府一般债务转贷收入</t>
  </si>
  <si>
    <t>地方政府一般债务还本支出</t>
  </si>
  <si>
    <t>1101101A</t>
  </si>
  <si>
    <t>新增一般债务收入</t>
  </si>
  <si>
    <t>2310301A</t>
  </si>
  <si>
    <t>转移性支出</t>
  </si>
  <si>
    <t>1101101B</t>
  </si>
  <si>
    <t>再融资一般债券收入</t>
  </si>
  <si>
    <t>返还性支出</t>
  </si>
  <si>
    <t>转移性收入</t>
  </si>
  <si>
    <t>上解支出</t>
  </si>
  <si>
    <t>返还性收入</t>
  </si>
  <si>
    <t>体制上解支出</t>
  </si>
  <si>
    <t>一般性转移支付收入</t>
  </si>
  <si>
    <t>专项上解支出</t>
  </si>
  <si>
    <t>专项转移支付收入</t>
  </si>
  <si>
    <t>调出资金</t>
  </si>
  <si>
    <t>上解收入</t>
  </si>
  <si>
    <t>年终结余</t>
  </si>
  <si>
    <t>上年结余收入</t>
  </si>
  <si>
    <t>一般公共预算年终结余</t>
  </si>
  <si>
    <t>调入资金</t>
  </si>
  <si>
    <t>从政府性基金调入一般公共预算</t>
  </si>
  <si>
    <t>安排预算稳定调节基金</t>
  </si>
  <si>
    <t>从其他资金调入一般公共预算</t>
  </si>
  <si>
    <t>补充预算周转金</t>
  </si>
  <si>
    <t>动用预算稳定调节基金</t>
  </si>
  <si>
    <t>收 入 合 计</t>
  </si>
  <si>
    <t>支  出  合  计</t>
  </si>
  <si>
    <t>新平县2022年一般公共预算收入预算调整表</t>
  </si>
  <si>
    <t>表2</t>
  </si>
  <si>
    <t>代码</t>
  </si>
  <si>
    <t>增值税</t>
  </si>
  <si>
    <t>企业所得税</t>
  </si>
  <si>
    <t>个人所得税</t>
  </si>
  <si>
    <t>资源税</t>
  </si>
  <si>
    <t>城市维护建设税</t>
  </si>
  <si>
    <t>房产税</t>
  </si>
  <si>
    <t>印花税</t>
  </si>
  <si>
    <t>城镇土地使用税</t>
  </si>
  <si>
    <t>土地增值税</t>
  </si>
  <si>
    <t>车船税</t>
  </si>
  <si>
    <t>耕地占用税</t>
  </si>
  <si>
    <t>契税</t>
  </si>
  <si>
    <t>烟叶税</t>
  </si>
  <si>
    <t>环境保护税</t>
  </si>
  <si>
    <t>其他税收收入</t>
  </si>
  <si>
    <t>专项收入</t>
  </si>
  <si>
    <t>行政事业性收费收入</t>
  </si>
  <si>
    <t>罚没收入</t>
  </si>
  <si>
    <t>国有资源（资产）有偿使用收入</t>
  </si>
  <si>
    <t>捐赠收入</t>
  </si>
  <si>
    <t>政府住房基金收入</t>
  </si>
  <si>
    <t>其他收入</t>
  </si>
  <si>
    <t xml:space="preserve"> 收  入  小  计</t>
  </si>
  <si>
    <t>从政府性基金调入一般
公共预算</t>
  </si>
  <si>
    <t>从其他资金调入一般
公共预算</t>
  </si>
  <si>
    <t>收  入  合  计</t>
  </si>
  <si>
    <t>新平县2022年一般公共预算支出预算调整表</t>
  </si>
  <si>
    <t>表3</t>
  </si>
  <si>
    <t>201 汇总</t>
  </si>
  <si>
    <t>一、一般公共服务支出</t>
  </si>
  <si>
    <t>20101 汇总</t>
  </si>
  <si>
    <t>人大事务</t>
  </si>
  <si>
    <t>行政运行</t>
  </si>
  <si>
    <t>一般行政管理事务</t>
  </si>
  <si>
    <t>机关服务</t>
  </si>
  <si>
    <t>2010104</t>
  </si>
  <si>
    <t>人大会议</t>
  </si>
  <si>
    <t>人大立法</t>
  </si>
  <si>
    <t>人大监督</t>
  </si>
  <si>
    <t>2010199</t>
  </si>
  <si>
    <t>人大代表履职能力提升</t>
  </si>
  <si>
    <t>2010201</t>
  </si>
  <si>
    <t>代表工作</t>
  </si>
  <si>
    <t>人大信访工作</t>
  </si>
  <si>
    <t>2010204</t>
  </si>
  <si>
    <t>事业运行</t>
  </si>
  <si>
    <t>2010205</t>
  </si>
  <si>
    <t>其他人大事务支出</t>
  </si>
  <si>
    <t>20102 汇总</t>
  </si>
  <si>
    <t>政协事务</t>
  </si>
  <si>
    <t>2010308</t>
  </si>
  <si>
    <t>政协会议</t>
  </si>
  <si>
    <t>委员视察</t>
  </si>
  <si>
    <t>参政议政</t>
  </si>
  <si>
    <t>其他政协事务支出</t>
  </si>
  <si>
    <t>20103 汇总</t>
  </si>
  <si>
    <t>政府办公厅（室）及相关机构事务</t>
  </si>
  <si>
    <t>2010507</t>
  </si>
  <si>
    <t>专项服务</t>
  </si>
  <si>
    <t>2010508</t>
  </si>
  <si>
    <t>专项业务活动</t>
  </si>
  <si>
    <t>2010599</t>
  </si>
  <si>
    <t>政务公开审批</t>
  </si>
  <si>
    <t>2010601</t>
  </si>
  <si>
    <t>法制建设</t>
  </si>
  <si>
    <t>2010604</t>
  </si>
  <si>
    <t>信访事务</t>
  </si>
  <si>
    <t>参事事务</t>
  </si>
  <si>
    <t>2010607</t>
  </si>
  <si>
    <t>其他政府办公厅(室)及相关机构事务支出</t>
  </si>
  <si>
    <t>20104 汇总</t>
  </si>
  <si>
    <t>发展与改革事务</t>
  </si>
  <si>
    <t>2010710</t>
  </si>
  <si>
    <t>2010801</t>
  </si>
  <si>
    <t>战略规划与实施</t>
  </si>
  <si>
    <t>日常经济运行调节</t>
  </si>
  <si>
    <t>2011101</t>
  </si>
  <si>
    <t>社会事业发展规划</t>
  </si>
  <si>
    <t>2011102</t>
  </si>
  <si>
    <t>经济体制改革研究</t>
  </si>
  <si>
    <t>2011104</t>
  </si>
  <si>
    <t>物价管理</t>
  </si>
  <si>
    <t>2011199</t>
  </si>
  <si>
    <t>其他发展与改革事务支出</t>
  </si>
  <si>
    <t>20105 汇总</t>
  </si>
  <si>
    <t>统计信息事务</t>
  </si>
  <si>
    <t>2012399</t>
  </si>
  <si>
    <t>信息事务</t>
  </si>
  <si>
    <t>专项统计业务</t>
  </si>
  <si>
    <t>统计管理</t>
  </si>
  <si>
    <t>专项普查活动</t>
  </si>
  <si>
    <t>统计抽样调查</t>
  </si>
  <si>
    <t>2012901</t>
  </si>
  <si>
    <t>其他统计信息事务支出</t>
  </si>
  <si>
    <t>20106 汇总</t>
  </si>
  <si>
    <t>财政事务</t>
  </si>
  <si>
    <t>2013102</t>
  </si>
  <si>
    <t>2013150</t>
  </si>
  <si>
    <t>预算改革业务</t>
  </si>
  <si>
    <t>财政国库业务</t>
  </si>
  <si>
    <t>财政监察</t>
  </si>
  <si>
    <t>2013202</t>
  </si>
  <si>
    <t>信息化建设</t>
  </si>
  <si>
    <t>财政委托业务支出</t>
  </si>
  <si>
    <t>2013301</t>
  </si>
  <si>
    <t>其他财政事务支出</t>
  </si>
  <si>
    <t>20107 汇总</t>
  </si>
  <si>
    <t>税收事务</t>
  </si>
  <si>
    <t>2013404</t>
  </si>
  <si>
    <t>税务办案</t>
  </si>
  <si>
    <t>2013499</t>
  </si>
  <si>
    <t>发票管理及税务登记</t>
  </si>
  <si>
    <t>2013601</t>
  </si>
  <si>
    <t>代扣代收代征税款手续费</t>
  </si>
  <si>
    <t>2013602</t>
  </si>
  <si>
    <t>税务业务</t>
  </si>
  <si>
    <t>协税护税</t>
  </si>
  <si>
    <t>2013801</t>
  </si>
  <si>
    <t>2013804</t>
  </si>
  <si>
    <t>2019999</t>
  </si>
  <si>
    <t>其他税收事务支出</t>
  </si>
  <si>
    <t>2030601</t>
  </si>
  <si>
    <t>20108 汇总</t>
  </si>
  <si>
    <t>审计事务</t>
  </si>
  <si>
    <t>2040202</t>
  </si>
  <si>
    <t>2040219</t>
  </si>
  <si>
    <t>审计业务</t>
  </si>
  <si>
    <t>审计管理</t>
  </si>
  <si>
    <t>2040299</t>
  </si>
  <si>
    <t>2040401</t>
  </si>
  <si>
    <t>2040501</t>
  </si>
  <si>
    <t>其他审计事务支出</t>
  </si>
  <si>
    <t>2040599</t>
  </si>
  <si>
    <t>20109 汇总</t>
  </si>
  <si>
    <t>海关事务</t>
  </si>
  <si>
    <t>2040601</t>
  </si>
  <si>
    <t>2040602</t>
  </si>
  <si>
    <t>2040604</t>
  </si>
  <si>
    <t>2040605</t>
  </si>
  <si>
    <t>缉私办案</t>
  </si>
  <si>
    <t>2040607</t>
  </si>
  <si>
    <t>口岸管理</t>
  </si>
  <si>
    <t>2040610</t>
  </si>
  <si>
    <t>2040612</t>
  </si>
  <si>
    <t>海关关务</t>
  </si>
  <si>
    <t>2040699</t>
  </si>
  <si>
    <t>关税征管</t>
  </si>
  <si>
    <t>2049999</t>
  </si>
  <si>
    <t>海关监管</t>
  </si>
  <si>
    <t>2050101</t>
  </si>
  <si>
    <t>检验检疫</t>
  </si>
  <si>
    <t>2050102</t>
  </si>
  <si>
    <t>2050199</t>
  </si>
  <si>
    <t>其他海关事务支出</t>
  </si>
  <si>
    <t>2050201</t>
  </si>
  <si>
    <t>20110 汇总</t>
  </si>
  <si>
    <t>人力资源事务</t>
  </si>
  <si>
    <t>2050204</t>
  </si>
  <si>
    <t>政府特殊津贴</t>
  </si>
  <si>
    <t>2050299</t>
  </si>
  <si>
    <t>博士后日常经费</t>
  </si>
  <si>
    <t>2050302</t>
  </si>
  <si>
    <t>引进人才费用</t>
  </si>
  <si>
    <t>2050701</t>
  </si>
  <si>
    <t>2050802</t>
  </si>
  <si>
    <t>其他人力资源事务支出</t>
  </si>
  <si>
    <t>2050803</t>
  </si>
  <si>
    <t>20111 汇总</t>
  </si>
  <si>
    <t>纪检监察事务</t>
  </si>
  <si>
    <t>2060102</t>
  </si>
  <si>
    <t>大案要案查处</t>
  </si>
  <si>
    <t>2060404</t>
  </si>
  <si>
    <t>派驻派出机构</t>
  </si>
  <si>
    <t>2060702</t>
  </si>
  <si>
    <t>巡视工作</t>
  </si>
  <si>
    <t>2060799</t>
  </si>
  <si>
    <t>其他纪检监察事务支出</t>
  </si>
  <si>
    <t>20113 汇总</t>
  </si>
  <si>
    <t>商贸事务</t>
  </si>
  <si>
    <t>2070109</t>
  </si>
  <si>
    <t>对外贸易管理</t>
  </si>
  <si>
    <t>2070111</t>
  </si>
  <si>
    <t>国际经济合作</t>
  </si>
  <si>
    <t>2070112</t>
  </si>
  <si>
    <t>外资管理</t>
  </si>
  <si>
    <t>2070114</t>
  </si>
  <si>
    <t>国内贸易管理</t>
  </si>
  <si>
    <t>招商引资</t>
  </si>
  <si>
    <t>2070205</t>
  </si>
  <si>
    <t>其他商贸事务支出</t>
  </si>
  <si>
    <t>2070307</t>
  </si>
  <si>
    <t>20114 汇总</t>
  </si>
  <si>
    <t>知识产权事务</t>
  </si>
  <si>
    <t>2070308</t>
  </si>
  <si>
    <t>2070808</t>
  </si>
  <si>
    <t>2070801</t>
  </si>
  <si>
    <t>2070899</t>
  </si>
  <si>
    <t>专利审批</t>
  </si>
  <si>
    <t>2079999</t>
  </si>
  <si>
    <t>国家知识产权战略</t>
  </si>
  <si>
    <t>2080101</t>
  </si>
  <si>
    <t>专利试点和产业化推进</t>
  </si>
  <si>
    <t>2080106</t>
  </si>
  <si>
    <t>国际组织专项活动</t>
  </si>
  <si>
    <t>2080109</t>
  </si>
  <si>
    <t>知识产权宏观管理</t>
  </si>
  <si>
    <t>2080199</t>
  </si>
  <si>
    <t>商标管理</t>
  </si>
  <si>
    <t>2080201</t>
  </si>
  <si>
    <t>原产地地理标志管理</t>
  </si>
  <si>
    <t>2080202</t>
  </si>
  <si>
    <t>2080208</t>
  </si>
  <si>
    <t>其他知识产权事务支出</t>
  </si>
  <si>
    <t>2080299</t>
  </si>
  <si>
    <t>20123 汇总</t>
  </si>
  <si>
    <t>民族事务</t>
  </si>
  <si>
    <t>2080505</t>
  </si>
  <si>
    <t>民族工作专项</t>
  </si>
  <si>
    <t>2080507</t>
  </si>
  <si>
    <t>其他民族事务支出</t>
  </si>
  <si>
    <t>20125 汇总</t>
  </si>
  <si>
    <t>港澳台事务</t>
  </si>
  <si>
    <t>2080799</t>
  </si>
  <si>
    <t>2080801</t>
  </si>
  <si>
    <t>2080802</t>
  </si>
  <si>
    <t>2080803</t>
  </si>
  <si>
    <t>港澳事务</t>
  </si>
  <si>
    <t>2080805</t>
  </si>
  <si>
    <t>台湾事务</t>
  </si>
  <si>
    <t>2080899</t>
  </si>
  <si>
    <t>2080901</t>
  </si>
  <si>
    <t>其他港澳台事务支出</t>
  </si>
  <si>
    <t>2080902</t>
  </si>
  <si>
    <t>20126 汇总</t>
  </si>
  <si>
    <t>档案事务</t>
  </si>
  <si>
    <t>2080999</t>
  </si>
  <si>
    <t>2081001</t>
  </si>
  <si>
    <t>档案馆</t>
  </si>
  <si>
    <t>其他档案事务支出</t>
  </si>
  <si>
    <t>2081004</t>
  </si>
  <si>
    <t>20128 汇总</t>
  </si>
  <si>
    <t>民主党派及工商联事务</t>
  </si>
  <si>
    <t>2081101</t>
  </si>
  <si>
    <t>2081104</t>
  </si>
  <si>
    <t>2081105</t>
  </si>
  <si>
    <t>其他民主党派及工商联事务支出</t>
  </si>
  <si>
    <t>20129 汇总</t>
  </si>
  <si>
    <t>群众团体事务</t>
  </si>
  <si>
    <t>2081901</t>
  </si>
  <si>
    <t>工会事务</t>
  </si>
  <si>
    <t>2082001</t>
  </si>
  <si>
    <t>其他群众团体事务支出</t>
  </si>
  <si>
    <t>20131 汇总</t>
  </si>
  <si>
    <t>党委办公厅（室）及相关机构事务</t>
  </si>
  <si>
    <t>2082502</t>
  </si>
  <si>
    <t>专项业务</t>
  </si>
  <si>
    <t>2082602</t>
  </si>
  <si>
    <t>其他党委办公厅（室）及相关机构事务支出</t>
  </si>
  <si>
    <t>20132 汇总</t>
  </si>
  <si>
    <t>组织事务</t>
  </si>
  <si>
    <t>2089999</t>
  </si>
  <si>
    <t>公务员事务</t>
  </si>
  <si>
    <t>2100101</t>
  </si>
  <si>
    <t>2100201</t>
  </si>
  <si>
    <t>其他组织事务支出</t>
  </si>
  <si>
    <t>20133 汇总</t>
  </si>
  <si>
    <t>宣传事务</t>
  </si>
  <si>
    <t>宣传管理</t>
  </si>
  <si>
    <t>其他宣传事务支出</t>
  </si>
  <si>
    <t>20134 汇总</t>
  </si>
  <si>
    <t>统战事务</t>
  </si>
  <si>
    <t>2100601</t>
  </si>
  <si>
    <t>宗教事务</t>
  </si>
  <si>
    <t>华侨事务</t>
  </si>
  <si>
    <t>2100799</t>
  </si>
  <si>
    <t>其他统战事务支出</t>
  </si>
  <si>
    <t>20135 汇总</t>
  </si>
  <si>
    <t>对外联络事务</t>
  </si>
  <si>
    <t>2101102</t>
  </si>
  <si>
    <t>2101103</t>
  </si>
  <si>
    <t>2101199</t>
  </si>
  <si>
    <t>2101202</t>
  </si>
  <si>
    <t>其他对外联络事务支出</t>
  </si>
  <si>
    <t>2101301</t>
  </si>
  <si>
    <t>20136 汇总</t>
  </si>
  <si>
    <t>其他共产党事务支出</t>
  </si>
  <si>
    <t>2101505</t>
  </si>
  <si>
    <t>2101601</t>
  </si>
  <si>
    <t>20137 汇总</t>
  </si>
  <si>
    <t>网信事务</t>
  </si>
  <si>
    <t>2110101</t>
  </si>
  <si>
    <t>2110307</t>
  </si>
  <si>
    <t>2110402</t>
  </si>
  <si>
    <t>2110499</t>
  </si>
  <si>
    <t>信息安全事务</t>
  </si>
  <si>
    <t>2110501</t>
  </si>
  <si>
    <t>2110507</t>
  </si>
  <si>
    <t>其他网信事务支出</t>
  </si>
  <si>
    <t>2110605</t>
  </si>
  <si>
    <t>20138 汇总</t>
  </si>
  <si>
    <t>市场监督管理事务</t>
  </si>
  <si>
    <t>2120102</t>
  </si>
  <si>
    <t>2120199</t>
  </si>
  <si>
    <t>市场主体管理</t>
  </si>
  <si>
    <t>食品安全监管</t>
  </si>
  <si>
    <t>2120399</t>
  </si>
  <si>
    <t>质量基础</t>
  </si>
  <si>
    <t>2129999</t>
  </si>
  <si>
    <t>药品事务</t>
  </si>
  <si>
    <t>2120501</t>
  </si>
  <si>
    <t>医疗器械事务</t>
  </si>
  <si>
    <t>2130101</t>
  </si>
  <si>
    <t>化妆品事务</t>
  </si>
  <si>
    <t>2130104</t>
  </si>
  <si>
    <t>质量安全监管</t>
  </si>
  <si>
    <t>2130106</t>
  </si>
  <si>
    <t>2130108</t>
  </si>
  <si>
    <t>2130109</t>
  </si>
  <si>
    <t>其他市场监督管理事务</t>
  </si>
  <si>
    <t>20199 汇总</t>
  </si>
  <si>
    <t>其他一般公共服务支出</t>
  </si>
  <si>
    <t>国家赔偿费用支出</t>
  </si>
  <si>
    <t>2130122</t>
  </si>
  <si>
    <t>202 汇总</t>
  </si>
  <si>
    <t>2130125</t>
  </si>
  <si>
    <t>20205 汇总</t>
  </si>
  <si>
    <t>对外合作与交流</t>
  </si>
  <si>
    <t>2130126</t>
  </si>
  <si>
    <t xml:space="preserve">  对外合作与交流</t>
  </si>
  <si>
    <t>2130135</t>
  </si>
  <si>
    <t>20299 汇总</t>
  </si>
  <si>
    <t>其他外交支出</t>
  </si>
  <si>
    <t>2130142</t>
  </si>
  <si>
    <t>2130153</t>
  </si>
  <si>
    <t>203 汇总</t>
  </si>
  <si>
    <t>二、国防支出</t>
  </si>
  <si>
    <t>20306 汇总</t>
  </si>
  <si>
    <t>国防动员</t>
  </si>
  <si>
    <t>兵役征集</t>
  </si>
  <si>
    <t>经济动员</t>
  </si>
  <si>
    <t>2130205</t>
  </si>
  <si>
    <t>人民防空</t>
  </si>
  <si>
    <t>2130206</t>
  </si>
  <si>
    <t>交通战备</t>
  </si>
  <si>
    <t>2130207</t>
  </si>
  <si>
    <t>国防教育</t>
  </si>
  <si>
    <t>2130210</t>
  </si>
  <si>
    <t>预备役部队</t>
  </si>
  <si>
    <t>2130211</t>
  </si>
  <si>
    <t>民兵</t>
  </si>
  <si>
    <t>其他国防动员支出</t>
  </si>
  <si>
    <t>2130226</t>
  </si>
  <si>
    <t>20399 汇总</t>
  </si>
  <si>
    <t>其他国防支出</t>
  </si>
  <si>
    <t>2130234</t>
  </si>
  <si>
    <t>2130301</t>
  </si>
  <si>
    <t>204 汇总</t>
  </si>
  <si>
    <t>三、公共安全支出</t>
  </si>
  <si>
    <t>20401 汇总</t>
  </si>
  <si>
    <t>武装警察部队</t>
  </si>
  <si>
    <t>其他武装警察部队支出</t>
  </si>
  <si>
    <t>20402 汇总</t>
  </si>
  <si>
    <t>公安</t>
  </si>
  <si>
    <t>2130335</t>
  </si>
  <si>
    <t>执法办案</t>
  </si>
  <si>
    <t>特别业务</t>
  </si>
  <si>
    <t>2130504</t>
  </si>
  <si>
    <t>特勤业务</t>
  </si>
  <si>
    <t>2130505</t>
  </si>
  <si>
    <t>移民事务</t>
  </si>
  <si>
    <t>2130506</t>
  </si>
  <si>
    <t>2130507</t>
  </si>
  <si>
    <t>其他公安支出</t>
  </si>
  <si>
    <t>20403 汇总</t>
  </si>
  <si>
    <t>国家安全</t>
  </si>
  <si>
    <t>2130701</t>
  </si>
  <si>
    <t>2130705</t>
  </si>
  <si>
    <t>2130801</t>
  </si>
  <si>
    <t>2130803</t>
  </si>
  <si>
    <t>安全业务</t>
  </si>
  <si>
    <t>2130804</t>
  </si>
  <si>
    <t>2130899</t>
  </si>
  <si>
    <t>其他国家安全支出</t>
  </si>
  <si>
    <t>2140101</t>
  </si>
  <si>
    <t>20404 汇总</t>
  </si>
  <si>
    <t>检察</t>
  </si>
  <si>
    <t>2140199</t>
  </si>
  <si>
    <t>2140401</t>
  </si>
  <si>
    <t>“两房”建设</t>
  </si>
  <si>
    <t>2140402</t>
  </si>
  <si>
    <t>检查监督</t>
  </si>
  <si>
    <t>2140403</t>
  </si>
  <si>
    <t>2140602</t>
  </si>
  <si>
    <t>其他检察支出</t>
  </si>
  <si>
    <t>20405 汇总</t>
  </si>
  <si>
    <t>法院</t>
  </si>
  <si>
    <t>2150517</t>
  </si>
  <si>
    <t>2150805</t>
  </si>
  <si>
    <t>案件审判</t>
  </si>
  <si>
    <t>2150899</t>
  </si>
  <si>
    <t>案件执行</t>
  </si>
  <si>
    <t>2160201</t>
  </si>
  <si>
    <t>“两庭”建设</t>
  </si>
  <si>
    <t>2160299</t>
  </si>
  <si>
    <t>2160699</t>
  </si>
  <si>
    <t>其他法院支出</t>
  </si>
  <si>
    <t>20406 汇总</t>
  </si>
  <si>
    <t>司法</t>
  </si>
  <si>
    <t>2200104</t>
  </si>
  <si>
    <t>基层司法业务</t>
  </si>
  <si>
    <t>普法宣传</t>
  </si>
  <si>
    <t>律师公证管理</t>
  </si>
  <si>
    <t>2200504</t>
  </si>
  <si>
    <t>公共法律服务</t>
  </si>
  <si>
    <t>国家统一法律职业资格考试</t>
  </si>
  <si>
    <t>2210105</t>
  </si>
  <si>
    <t>仲裁</t>
  </si>
  <si>
    <t>2210201</t>
  </si>
  <si>
    <t>社区矫正</t>
  </si>
  <si>
    <t>2210108</t>
  </si>
  <si>
    <t>司法鉴定</t>
  </si>
  <si>
    <t>2220199</t>
  </si>
  <si>
    <t>2240101</t>
  </si>
  <si>
    <t>其他司法支出</t>
  </si>
  <si>
    <t>20407 汇总</t>
  </si>
  <si>
    <t>监狱</t>
  </si>
  <si>
    <t>2240106</t>
  </si>
  <si>
    <t>2240204</t>
  </si>
  <si>
    <t>2240505</t>
  </si>
  <si>
    <t>2240550</t>
  </si>
  <si>
    <t>犯人生活</t>
  </si>
  <si>
    <t>2240703</t>
  </si>
  <si>
    <t>犯人改造</t>
  </si>
  <si>
    <t>2249999</t>
  </si>
  <si>
    <t>狱政设施建设</t>
  </si>
  <si>
    <t>227 预备费</t>
  </si>
  <si>
    <t>2290201</t>
  </si>
  <si>
    <t>2320301</t>
  </si>
  <si>
    <t>其他监狱支出</t>
  </si>
  <si>
    <t>23303 地</t>
  </si>
  <si>
    <t>20408 汇总</t>
  </si>
  <si>
    <t>强制隔离戒毒</t>
  </si>
  <si>
    <t>强制隔离戒毒人员生活</t>
  </si>
  <si>
    <t>强制隔离戒毒人员教育</t>
  </si>
  <si>
    <t>所政设施建设</t>
  </si>
  <si>
    <t>其他强制隔离戒毒支出</t>
  </si>
  <si>
    <t>20409 汇总</t>
  </si>
  <si>
    <t>国家保密</t>
  </si>
  <si>
    <t>保密技术</t>
  </si>
  <si>
    <t>保密管理</t>
  </si>
  <si>
    <t>其他国家保密支出</t>
  </si>
  <si>
    <t>20410 汇总</t>
  </si>
  <si>
    <t>缉私警察</t>
  </si>
  <si>
    <t>缉私业务</t>
  </si>
  <si>
    <t>其他缉私警察支出</t>
  </si>
  <si>
    <t>20499 汇总</t>
  </si>
  <si>
    <t>其他公共安全支出</t>
  </si>
  <si>
    <t xml:space="preserve">  其他公共安全支出</t>
  </si>
  <si>
    <t>205 汇总</t>
  </si>
  <si>
    <t>四、教育支出</t>
  </si>
  <si>
    <t>20501 汇总</t>
  </si>
  <si>
    <t>教育管理事务</t>
  </si>
  <si>
    <t>其他教育管理事务支出</t>
  </si>
  <si>
    <t>20502 汇总</t>
  </si>
  <si>
    <t>普通教育</t>
  </si>
  <si>
    <t>学前教育</t>
  </si>
  <si>
    <t>小学教育</t>
  </si>
  <si>
    <t>初中教育</t>
  </si>
  <si>
    <t>高中教育</t>
  </si>
  <si>
    <t>高等教育</t>
  </si>
  <si>
    <t>化解农村义务教育债务支出</t>
  </si>
  <si>
    <t>化解普通高中债务支出</t>
  </si>
  <si>
    <t>其他普通教育支出</t>
  </si>
  <si>
    <t>20503 汇总</t>
  </si>
  <si>
    <t>职业教育</t>
  </si>
  <si>
    <t>初等职业教育</t>
  </si>
  <si>
    <t>中等职业教育</t>
  </si>
  <si>
    <t>技校教育</t>
  </si>
  <si>
    <t>高等职业教育</t>
  </si>
  <si>
    <t>其他职业教育支出</t>
  </si>
  <si>
    <t>20504 汇总</t>
  </si>
  <si>
    <t>成人教育</t>
  </si>
  <si>
    <t>成人初等教育</t>
  </si>
  <si>
    <t>成人中等教育</t>
  </si>
  <si>
    <t>成人高等教育</t>
  </si>
  <si>
    <t>成人广播电视教育</t>
  </si>
  <si>
    <t>其他成人教育支出</t>
  </si>
  <si>
    <t>20505 汇总</t>
  </si>
  <si>
    <t>广播电视教育</t>
  </si>
  <si>
    <t>广播电视学校</t>
  </si>
  <si>
    <t>教育电视台</t>
  </si>
  <si>
    <t>其他广播电视教育支出</t>
  </si>
  <si>
    <t>20506 汇总</t>
  </si>
  <si>
    <t>留学教育</t>
  </si>
  <si>
    <t>出国留学教育</t>
  </si>
  <si>
    <t>来华留学教育</t>
  </si>
  <si>
    <t>其他留学教育支出</t>
  </si>
  <si>
    <t>20507 汇总</t>
  </si>
  <si>
    <t>特殊教育</t>
  </si>
  <si>
    <t>特殊学校教育</t>
  </si>
  <si>
    <t>工读学校教育</t>
  </si>
  <si>
    <t>其他特殊教育支出</t>
  </si>
  <si>
    <t>20508 汇总</t>
  </si>
  <si>
    <t>进修及培训</t>
  </si>
  <si>
    <t>教师进修</t>
  </si>
  <si>
    <t>干部教育</t>
  </si>
  <si>
    <t>培训支出</t>
  </si>
  <si>
    <t>退役士兵能力提升</t>
  </si>
  <si>
    <t>其他进修及培训</t>
  </si>
  <si>
    <t>20509 汇总</t>
  </si>
  <si>
    <t>教育费附加安排的支出</t>
  </si>
  <si>
    <t>农村中小学校舍建设</t>
  </si>
  <si>
    <t>农村中小学教学设施</t>
  </si>
  <si>
    <t>城市中小学校舍建设</t>
  </si>
  <si>
    <t>城市中小学教学设施</t>
  </si>
  <si>
    <t>中等职业学校教学设施</t>
  </si>
  <si>
    <t>其他教育费附加安排的支出</t>
  </si>
  <si>
    <t>20599 汇总</t>
  </si>
  <si>
    <t>其他教育支出</t>
  </si>
  <si>
    <t xml:space="preserve">  其他教育支出</t>
  </si>
  <si>
    <t>206 汇总</t>
  </si>
  <si>
    <t>五、科学技术支出</t>
  </si>
  <si>
    <t>20601 汇总</t>
  </si>
  <si>
    <t>科学技术管理事务</t>
  </si>
  <si>
    <t>其他科学技术管理事务支出</t>
  </si>
  <si>
    <t>20602 汇总</t>
  </si>
  <si>
    <t>基础研究</t>
  </si>
  <si>
    <t>机构运行</t>
  </si>
  <si>
    <t>自然科学基金</t>
  </si>
  <si>
    <t>重点实验室及相关设施</t>
  </si>
  <si>
    <t>重大科学工程</t>
  </si>
  <si>
    <t>专项基础科研</t>
  </si>
  <si>
    <t>专项技术基础</t>
  </si>
  <si>
    <t>其他基础研究支出</t>
  </si>
  <si>
    <t>20603 汇总</t>
  </si>
  <si>
    <t>应用研究</t>
  </si>
  <si>
    <t>社会公益研究</t>
  </si>
  <si>
    <t>高技术研究</t>
  </si>
  <si>
    <t>专项科研试制</t>
  </si>
  <si>
    <t>其他应用研究支出</t>
  </si>
  <si>
    <t>20604 汇总</t>
  </si>
  <si>
    <t>技术研究与开放</t>
  </si>
  <si>
    <t>科技成果转化与扩散</t>
  </si>
  <si>
    <t>其他技术研究与开发支出</t>
  </si>
  <si>
    <t>20605 汇总</t>
  </si>
  <si>
    <t>科技条件与服务</t>
  </si>
  <si>
    <t>技术创新服务体系</t>
  </si>
  <si>
    <t>科技条件专项</t>
  </si>
  <si>
    <t>其他科技条件与服务支出</t>
  </si>
  <si>
    <t>20606 汇总</t>
  </si>
  <si>
    <t>社会科学</t>
  </si>
  <si>
    <t>社会科学研究机构</t>
  </si>
  <si>
    <t>社会科学研究</t>
  </si>
  <si>
    <t>社科基金支出</t>
  </si>
  <si>
    <t>其他社会科学支出</t>
  </si>
  <si>
    <t>20607 汇总</t>
  </si>
  <si>
    <t>科学技术普及</t>
  </si>
  <si>
    <t>科普活动</t>
  </si>
  <si>
    <t>青少年科技活动</t>
  </si>
  <si>
    <t>学术交流活动</t>
  </si>
  <si>
    <t>科技馆站</t>
  </si>
  <si>
    <t>其他科学技术普及支出</t>
  </si>
  <si>
    <t>20608 汇总</t>
  </si>
  <si>
    <t>科技交流与合作</t>
  </si>
  <si>
    <t>国际交流与合作</t>
  </si>
  <si>
    <t>重大科技合作项目</t>
  </si>
  <si>
    <t>其他科技交流与合作支出</t>
  </si>
  <si>
    <t>20609 汇总</t>
  </si>
  <si>
    <t>科技重大项目</t>
  </si>
  <si>
    <t>科技重大专项</t>
  </si>
  <si>
    <t>重点研发计划</t>
  </si>
  <si>
    <t>20699 汇总</t>
  </si>
  <si>
    <t>其他科学技术支出</t>
  </si>
  <si>
    <t>科技奖励</t>
  </si>
  <si>
    <t>核应急</t>
  </si>
  <si>
    <t>转制科研机构</t>
  </si>
  <si>
    <t>207 汇总</t>
  </si>
  <si>
    <t>六、文化旅游体育与传媒支出</t>
  </si>
  <si>
    <t>20701 汇总</t>
  </si>
  <si>
    <t>文化和旅游</t>
  </si>
  <si>
    <t>图书馆</t>
  </si>
  <si>
    <t>艺术表演团体</t>
  </si>
  <si>
    <t>艺术表演场所</t>
  </si>
  <si>
    <t>文化活动</t>
  </si>
  <si>
    <t>群众文化</t>
  </si>
  <si>
    <t>文化和旅游交流与合作</t>
  </si>
  <si>
    <t>文化创作与保护</t>
  </si>
  <si>
    <t>文化和旅游市场管理</t>
  </si>
  <si>
    <t>旅游宣传</t>
  </si>
  <si>
    <t>文化和旅游管理事务</t>
  </si>
  <si>
    <t>其他文化和旅游支出</t>
  </si>
  <si>
    <t>20702 汇总</t>
  </si>
  <si>
    <t>文物</t>
  </si>
  <si>
    <t>文物保护</t>
  </si>
  <si>
    <t>博物馆</t>
  </si>
  <si>
    <t>历史名城与古迹</t>
  </si>
  <si>
    <t>其他文物支出</t>
  </si>
  <si>
    <t>20703 汇总</t>
  </si>
  <si>
    <t>体育</t>
  </si>
  <si>
    <t>运动项目管理</t>
  </si>
  <si>
    <t>体育竞赛</t>
  </si>
  <si>
    <t>体育训练</t>
  </si>
  <si>
    <t>体育场馆</t>
  </si>
  <si>
    <t>群众体育</t>
  </si>
  <si>
    <t>体育交流与合作</t>
  </si>
  <si>
    <t>其他体育支出</t>
  </si>
  <si>
    <t>20706 汇总</t>
  </si>
  <si>
    <t>新闻出版电影</t>
  </si>
  <si>
    <t>新闻通讯</t>
  </si>
  <si>
    <t>出版发行</t>
  </si>
  <si>
    <t>版权管理</t>
  </si>
  <si>
    <t>电影</t>
  </si>
  <si>
    <t>其他新闻出版电影支出</t>
  </si>
  <si>
    <t>20708 汇总</t>
  </si>
  <si>
    <t>广播电视</t>
  </si>
  <si>
    <t>广播</t>
  </si>
  <si>
    <t>监测监管</t>
  </si>
  <si>
    <t>广播电视事务</t>
  </si>
  <si>
    <t>其他广播电视支出</t>
  </si>
  <si>
    <t>20799 汇总</t>
  </si>
  <si>
    <t>其他文化旅游体育与传媒支出</t>
  </si>
  <si>
    <t>宣传文化发展专项支出</t>
  </si>
  <si>
    <t>文化产业发展专项支出</t>
  </si>
  <si>
    <t>208 汇总</t>
  </si>
  <si>
    <t>七、社会保障和就业支出</t>
  </si>
  <si>
    <t>20801 汇总</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</si>
  <si>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</si>
  <si>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</si>
  <si>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</si>
  <si>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</si>
  <si>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</si>
  <si>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</si>
  <si>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</si>
  <si>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</si>
  <si>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</si>
  <si>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</si>
  <si>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20802 汇总</t>
  </si>
  <si>
    <t>民政管理事务</t>
  </si>
  <si>
    <t>社会组织管理</t>
  </si>
  <si>
    <t>行政区划和地名管理</t>
  </si>
  <si>
    <t>基层政权建设和社区治理</t>
  </si>
  <si>
    <t>其他民政管理事务支出</t>
  </si>
  <si>
    <t>20804 汇总</t>
  </si>
  <si>
    <t>补充全国社会保障基金</t>
  </si>
  <si>
    <t>用一般公共预算补充基金</t>
  </si>
  <si>
    <t>20805 汇总</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</si>
  <si>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</si>
  <si>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</si>
  <si>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</si>
  <si>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</si>
  <si>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</si>
  <si>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</si>
  <si>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</si>
  <si>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其他行政事业单位养老支出</t>
  </si>
  <si>
    <t>20806 汇总</t>
  </si>
  <si>
    <t>企业改革补助</t>
  </si>
  <si>
    <t>企业关闭破产补助</t>
  </si>
  <si>
    <t>厂办大集体改革补助</t>
  </si>
  <si>
    <t>其他企业改革发展补助</t>
  </si>
  <si>
    <t>20807 汇总</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</si>
  <si>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</si>
  <si>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</si>
  <si>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</si>
  <si>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</si>
  <si>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</si>
  <si>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</si>
  <si>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</si>
  <si>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</si>
  <si>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</si>
  <si>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</si>
  <si>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20808 汇总</t>
  </si>
  <si>
    <t>抚恤</t>
  </si>
  <si>
    <t>死亡抚恤</t>
  </si>
  <si>
    <t>伤残抚恤</t>
  </si>
  <si>
    <t>在乡复员、退伍军人生活补助</t>
  </si>
  <si>
    <t>优抚事业单位支出</t>
  </si>
  <si>
    <t>义务兵优待</t>
  </si>
  <si>
    <t>农村籍退役士兵老年生活补助</t>
  </si>
  <si>
    <t>其他优抚支出</t>
  </si>
  <si>
    <t>20809 汇总</t>
  </si>
  <si>
    <t>退役安置</t>
  </si>
  <si>
    <t>退役士兵安置</t>
  </si>
  <si>
    <t>军队移交政府的离退休人员安置</t>
  </si>
  <si>
    <t>军队移交政府离退休干部管理机构</t>
  </si>
  <si>
    <t>退役士兵管理教育</t>
  </si>
  <si>
    <t>军队转业干部安置</t>
  </si>
  <si>
    <t>其他退役安置支出</t>
  </si>
  <si>
    <t>20810 汇总</t>
  </si>
  <si>
    <t>社会福利</t>
  </si>
  <si>
    <t>儿童福利</t>
  </si>
  <si>
    <t>老年福利</t>
  </si>
  <si>
    <t>康复辅具</t>
  </si>
  <si>
    <t>殡葬</t>
  </si>
  <si>
    <t>社会福利事业单位</t>
  </si>
  <si>
    <t>养老服务</t>
  </si>
  <si>
    <t>其他社会福利支出</t>
  </si>
  <si>
    <t>20811 汇总</t>
  </si>
  <si>
    <t>残疾人事业</t>
  </si>
  <si>
    <t>残疾人康复</t>
  </si>
  <si>
    <t>残疾人就业和扶贫</t>
  </si>
  <si>
    <t>残疾人体育</t>
  </si>
  <si>
    <t>残疾人生活和护理补贴</t>
  </si>
  <si>
    <t>其他残疾人事业支出</t>
  </si>
  <si>
    <t>20816 汇总</t>
  </si>
  <si>
    <t>红十字事业</t>
  </si>
  <si>
    <t>其他红十字事业支出</t>
  </si>
  <si>
    <t>20819 汇总</t>
  </si>
  <si>
    <t>最低生活保障</t>
  </si>
  <si>
    <t>城市最低生活保障金支出</t>
  </si>
  <si>
    <t>农村最低生活保障金支出</t>
  </si>
  <si>
    <t>20820 汇总</t>
  </si>
  <si>
    <t>临时救助</t>
  </si>
  <si>
    <t>临时救助支出</t>
  </si>
  <si>
    <t>流浪乞讨人员救助支出</t>
  </si>
  <si>
    <t>20821 汇总</t>
  </si>
  <si>
    <t>特困人员救助供养</t>
  </si>
  <si>
    <t>城市特困人员救助供养支出</t>
  </si>
  <si>
    <t>农村特困人员救助供养支出</t>
  </si>
  <si>
    <t>20824 汇总</t>
  </si>
  <si>
    <t>补充道路交通事故社会救助基金</t>
  </si>
  <si>
    <t>交强险营业税补助基金支出</t>
  </si>
  <si>
    <t>交强险罚款收入补助基金支出</t>
  </si>
  <si>
    <t>20825 汇总</t>
  </si>
  <si>
    <t>其他生活救助</t>
  </si>
  <si>
    <t>其他城市生活救助</t>
  </si>
  <si>
    <t>其他农村生活救助</t>
  </si>
  <si>
    <t>20826 汇总</t>
  </si>
  <si>
    <t>财政对基本养老保险基金的补助</t>
  </si>
  <si>
    <t>财政对企业职工基本养老保险基金的补助</t>
  </si>
  <si>
    <t>财政对城乡居民基本养老保险基金的补助</t>
  </si>
  <si>
    <t>财政对其他基本养老保险基金的补助</t>
  </si>
  <si>
    <t>20827 汇总</t>
  </si>
  <si>
    <t>财政对其他社会保险基金的补助</t>
  </si>
  <si>
    <t>财政对失业保险基金的补助</t>
  </si>
  <si>
    <t>财政对工伤保险基金的补助</t>
  </si>
  <si>
    <t>财政对生育保险基金的补助</t>
  </si>
  <si>
    <t>其他财政对社会保险基金的补助</t>
  </si>
  <si>
    <t>20828 汇总</t>
  </si>
  <si>
    <t>退役军人管理事务</t>
  </si>
  <si>
    <t>拥军优属</t>
  </si>
  <si>
    <t>部队供应</t>
  </si>
  <si>
    <t xml:space="preserve">其他退役军人管理事务支出 </t>
  </si>
  <si>
    <t>20830 汇总</t>
  </si>
  <si>
    <t>财政代缴社会保险支出</t>
  </si>
  <si>
    <t>财政代缴城乡居民基本养老保险费支出</t>
  </si>
  <si>
    <t>财政代缴其他社会保险费支出</t>
  </si>
  <si>
    <t>20899 汇总</t>
  </si>
  <si>
    <t>其他社会保障和就业支出</t>
  </si>
  <si>
    <t>210 汇总</t>
  </si>
  <si>
    <t>八、卫生健康支出</t>
  </si>
  <si>
    <t>21001 汇总</t>
  </si>
  <si>
    <t>卫生健康管理事务</t>
  </si>
  <si>
    <t>其他卫生健康管理事务支出</t>
  </si>
  <si>
    <t>21002 汇总</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</si>
  <si>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</si>
  <si>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</si>
  <si>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</si>
  <si>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</si>
  <si>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</si>
  <si>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</si>
  <si>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</si>
  <si>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</si>
  <si>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</si>
  <si>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</si>
  <si>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</si>
  <si>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</si>
  <si>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</si>
  <si>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其他公立医院支出</t>
  </si>
  <si>
    <t>21003 汇总</t>
  </si>
  <si>
    <t>基层医疗卫生机构</t>
  </si>
  <si>
    <t>城市社区卫生机构</t>
  </si>
  <si>
    <t>乡镇卫生院</t>
  </si>
  <si>
    <t>其他基层医疗卫生机构支出</t>
  </si>
  <si>
    <t>21004 汇总</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</si>
  <si>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</si>
  <si>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</si>
  <si>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</si>
  <si>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</si>
  <si>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</si>
  <si>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</si>
  <si>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</si>
  <si>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</si>
  <si>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</si>
  <si>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</si>
  <si>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</si>
  <si>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</si>
  <si>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21006 汇总</t>
  </si>
  <si>
    <t>中医药</t>
  </si>
  <si>
    <t>中医（民族医）药专项</t>
  </si>
  <si>
    <t>其他中医药支出</t>
  </si>
  <si>
    <t>21007 汇总</t>
  </si>
  <si>
    <t>计划生育事务</t>
  </si>
  <si>
    <t>计划生育机构</t>
  </si>
  <si>
    <t>计划生育服务</t>
  </si>
  <si>
    <t>其他计划生育事务支出</t>
  </si>
  <si>
    <t>21011 汇总</t>
  </si>
  <si>
    <t>行政事业单位医疗</t>
  </si>
  <si>
    <t>行政单位医疗</t>
  </si>
  <si>
    <t>事业单位医疗</t>
  </si>
  <si>
    <t>公务员医疗补助</t>
  </si>
  <si>
    <t>其他行政事业单位医疗支出</t>
  </si>
  <si>
    <t>21012 汇总</t>
  </si>
  <si>
    <t>财政对基本医疗保险基金的补助</t>
  </si>
  <si>
    <t>财政对职工基本医疗保险基金的补助</t>
  </si>
  <si>
    <t>财政对城乡居民基本医疗保险基金的补助</t>
  </si>
  <si>
    <t>财政对其他基本医疗保险基金的补助</t>
  </si>
  <si>
    <t>21013 汇总</t>
  </si>
  <si>
    <t>医疗救助</t>
  </si>
  <si>
    <t>城乡医疗救助</t>
  </si>
  <si>
    <t>疾病应急救助</t>
  </si>
  <si>
    <t>其他医疗救助支出</t>
  </si>
  <si>
    <t>21014 汇总</t>
  </si>
  <si>
    <t>优抚对象医疗</t>
  </si>
  <si>
    <t>优抚对象医疗补助</t>
  </si>
  <si>
    <t>其他优抚对象医疗支出</t>
  </si>
  <si>
    <t>21015 汇总</t>
  </si>
  <si>
    <t>医疗保障管理事务</t>
  </si>
  <si>
    <t xml:space="preserve">   机关服务</t>
  </si>
  <si>
    <t xml:space="preserve">   信息化建设</t>
  </si>
  <si>
    <t xml:space="preserve">   医疗保障政策管理</t>
  </si>
  <si>
    <t xml:space="preserve">   医疗保障经办事务</t>
  </si>
  <si>
    <t xml:space="preserve">   事业运行</t>
  </si>
  <si>
    <t xml:space="preserve">   其他医疗保障管理事务支出</t>
  </si>
  <si>
    <t>21016 汇总</t>
  </si>
  <si>
    <t>老龄卫生健康事务</t>
  </si>
  <si>
    <t>21099 汇总</t>
  </si>
  <si>
    <t>其他卫生健康支出</t>
  </si>
  <si>
    <t>211 汇总</t>
  </si>
  <si>
    <t>九、节能环保支出</t>
  </si>
  <si>
    <t>21101 汇总</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</si>
  <si>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</si>
  <si>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</si>
  <si>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</si>
  <si>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</si>
  <si>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</si>
  <si>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</si>
  <si>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</si>
  <si>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21102 汇总</t>
  </si>
  <si>
    <t>环境监测与监察</t>
  </si>
  <si>
    <t>建设项目环评审查与监督</t>
  </si>
  <si>
    <t>核与辐射安全监督</t>
  </si>
  <si>
    <t>其他环境监测与监察支出</t>
  </si>
  <si>
    <t>21103 汇总</t>
  </si>
  <si>
    <t>污染防治</t>
  </si>
  <si>
    <t>大气</t>
  </si>
  <si>
    <t>水体</t>
  </si>
  <si>
    <t>噪声</t>
  </si>
  <si>
    <t>固体废弃物与化学品</t>
  </si>
  <si>
    <t>放射源和放射性废物监管</t>
  </si>
  <si>
    <t>土壤</t>
  </si>
  <si>
    <t>其他污染防治支出</t>
  </si>
  <si>
    <t>21104 汇总</t>
  </si>
  <si>
    <t>自然生态保护</t>
  </si>
  <si>
    <t>生态保护</t>
  </si>
  <si>
    <t>农村环境保护</t>
  </si>
  <si>
    <t>生物及物种资源保护</t>
  </si>
  <si>
    <t>其他自然生态保护支出</t>
  </si>
  <si>
    <t>21105 汇总</t>
  </si>
  <si>
    <t>天然林保护</t>
  </si>
  <si>
    <t>森林管护</t>
  </si>
  <si>
    <t>社会保险补助</t>
  </si>
  <si>
    <t>政策性社会性支出补助</t>
  </si>
  <si>
    <t>天然林保护工程建设</t>
  </si>
  <si>
    <t>停伐补助</t>
  </si>
  <si>
    <t>其他天然林保护支出</t>
  </si>
  <si>
    <t>21106 汇总</t>
  </si>
  <si>
    <t>退耕还林还草</t>
  </si>
  <si>
    <t>退耕现金</t>
  </si>
  <si>
    <t>退耕还林粮食折现补贴</t>
  </si>
  <si>
    <t>退耕还林粮食费用补贴</t>
  </si>
  <si>
    <t>退耕还林工程建设</t>
  </si>
  <si>
    <t>其他退耕还林还草支出</t>
  </si>
  <si>
    <t>21107 汇总</t>
  </si>
  <si>
    <t>风沙荒漠治理</t>
  </si>
  <si>
    <t>京津风沙源治理工程建设</t>
  </si>
  <si>
    <t>其他风沙荒漠治理支出</t>
  </si>
  <si>
    <t>21108 汇总</t>
  </si>
  <si>
    <t>退牧还草</t>
  </si>
  <si>
    <t>退牧还草工程建设</t>
  </si>
  <si>
    <t>其他退牧还草支出</t>
  </si>
  <si>
    <t>21109 汇总</t>
  </si>
  <si>
    <t>已垦草原退耕还草</t>
  </si>
  <si>
    <t xml:space="preserve">  已垦草原退耕还草</t>
  </si>
  <si>
    <t>21110 汇总</t>
  </si>
  <si>
    <t>能源节约利用</t>
  </si>
  <si>
    <t>21111 汇总</t>
  </si>
  <si>
    <t>污染减排</t>
  </si>
  <si>
    <t>生态环境监测与信息</t>
  </si>
  <si>
    <t>生态环境执法监察</t>
  </si>
  <si>
    <t>减排专项支出</t>
  </si>
  <si>
    <t>清洁生产专项支出</t>
  </si>
  <si>
    <t>其他污染减排支出</t>
  </si>
  <si>
    <t>21112 汇总</t>
  </si>
  <si>
    <t>可再生能源</t>
  </si>
  <si>
    <t>21113 汇总</t>
  </si>
  <si>
    <t>循环经济</t>
  </si>
  <si>
    <t xml:space="preserve">  循环经济</t>
  </si>
  <si>
    <t>21114 汇总</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</si>
  <si>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</si>
  <si>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</si>
  <si>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</si>
  <si>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</si>
  <si>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</si>
  <si>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</si>
  <si>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</si>
  <si>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</si>
  <si>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</si>
  <si>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</si>
  <si>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21199 汇总</t>
  </si>
  <si>
    <t>其他节能环保支出</t>
  </si>
  <si>
    <t xml:space="preserve">  其他节能环保支出</t>
  </si>
  <si>
    <t>212 汇总</t>
  </si>
  <si>
    <t>十、城乡社区支出</t>
  </si>
  <si>
    <t>21201 汇总</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</si>
  <si>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</si>
  <si>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</si>
  <si>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</si>
  <si>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</si>
  <si>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</si>
  <si>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</si>
  <si>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</si>
  <si>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</si>
  <si>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21202 汇总</t>
  </si>
  <si>
    <t>城乡社区规划与管理</t>
  </si>
  <si>
    <t xml:space="preserve">  城乡社区规划与管理</t>
  </si>
  <si>
    <t>21203 汇总</t>
  </si>
  <si>
    <t>城乡社区公共设施</t>
  </si>
  <si>
    <t>小城镇基础设施建设</t>
  </si>
  <si>
    <t>其他城乡社区公共设施支出</t>
  </si>
  <si>
    <t>21205 汇总</t>
  </si>
  <si>
    <t>城乡社区环境卫生</t>
  </si>
  <si>
    <t>21206 汇总</t>
  </si>
  <si>
    <t>建设市场管理与监督</t>
  </si>
  <si>
    <t xml:space="preserve">  建设市场管理与监督</t>
  </si>
  <si>
    <t>21299 汇总</t>
  </si>
  <si>
    <t>其他城乡社区支出</t>
  </si>
  <si>
    <t xml:space="preserve">   其他城乡社区支出</t>
  </si>
  <si>
    <t>213 汇总</t>
  </si>
  <si>
    <t>十一、农林水支出</t>
  </si>
  <si>
    <t>21301 汇总</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</si>
  <si>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</si>
  <si>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</si>
  <si>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</si>
  <si>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</si>
  <si>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</si>
  <si>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</si>
  <si>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</si>
  <si>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</si>
  <si>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</si>
  <si>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</si>
  <si>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</si>
  <si>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</si>
  <si>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</si>
  <si>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</si>
  <si>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</si>
  <si>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</si>
  <si>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</si>
  <si>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</si>
  <si>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成品油价格改革对渔业的补贴</t>
  </si>
  <si>
    <t>对高校毕业生到基层任职补助</t>
  </si>
  <si>
    <t>农田建设</t>
  </si>
  <si>
    <t>其他农业农村支出</t>
  </si>
  <si>
    <t>21302 汇总</t>
  </si>
  <si>
    <t>林业和草原</t>
  </si>
  <si>
    <t>事业机构</t>
  </si>
  <si>
    <t>森林资源培育</t>
  </si>
  <si>
    <t>技术推广与转换</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</si>
  <si>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</si>
  <si>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</si>
  <si>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</si>
  <si>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</si>
  <si>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</si>
  <si>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</si>
  <si>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</si>
  <si>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</si>
  <si>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</si>
  <si>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</si>
  <si>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</si>
  <si>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</si>
  <si>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</si>
  <si>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</si>
  <si>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</si>
  <si>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</si>
  <si>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21303 汇总</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</si>
  <si>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</si>
  <si>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</si>
  <si>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</si>
  <si>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</si>
  <si>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</si>
  <si>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</si>
  <si>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</si>
  <si>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</si>
  <si>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</si>
  <si>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</si>
  <si>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</si>
  <si>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</si>
  <si>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</si>
  <si>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</si>
  <si>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</si>
  <si>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</si>
  <si>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</si>
  <si>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</si>
  <si>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</si>
  <si>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</si>
  <si>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</si>
  <si>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南水北调工程建设</t>
  </si>
  <si>
    <t>南水北调工程管理</t>
  </si>
  <si>
    <t>其他水利支出</t>
  </si>
  <si>
    <t>21305 汇总</t>
  </si>
  <si>
    <t>扶贫</t>
  </si>
  <si>
    <t>农村基础设施建设</t>
  </si>
  <si>
    <t>生产发展</t>
  </si>
  <si>
    <t>社会发展</t>
  </si>
  <si>
    <t>扶贫贷款奖补和贴息</t>
  </si>
  <si>
    <t>“三西”农业建设专项补助</t>
  </si>
  <si>
    <t>扶贫事业机构</t>
  </si>
  <si>
    <t>其他扶贫支出</t>
  </si>
  <si>
    <t>21307 汇总</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</si>
  <si>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</si>
  <si>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</si>
  <si>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</si>
  <si>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</si>
  <si>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</si>
  <si>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</si>
  <si>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</si>
  <si>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21308 汇总</t>
  </si>
  <si>
    <t>普惠金融发展支出</t>
  </si>
  <si>
    <t>支持农村金融机构</t>
  </si>
  <si>
    <t>涉农贷款增量奖励</t>
  </si>
  <si>
    <t>农业保险保费补贴</t>
  </si>
  <si>
    <t>创业担保贷款贴息</t>
  </si>
  <si>
    <t>补充创业担保贷款基金</t>
  </si>
  <si>
    <t>其他普惠金融发展支出</t>
  </si>
  <si>
    <t>21309 汇总</t>
  </si>
  <si>
    <t>目标价格补贴</t>
  </si>
  <si>
    <t>棉花目标价格补贴</t>
  </si>
  <si>
    <t>其他目标价格补贴</t>
  </si>
  <si>
    <t>21399 汇总</t>
  </si>
  <si>
    <t>其他农林水支出</t>
  </si>
  <si>
    <t>化解其他公益性乡村债务支出</t>
  </si>
  <si>
    <t>214 汇总</t>
  </si>
  <si>
    <t>十二、交通运输支出</t>
  </si>
  <si>
    <t>21401 汇总</t>
  </si>
  <si>
    <t>公路水路运输</t>
  </si>
  <si>
    <t>公路建设</t>
  </si>
  <si>
    <t>公路养护</t>
  </si>
  <si>
    <t>公路运输信息化建设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</si>
  <si>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</si>
  <si>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</si>
  <si>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</si>
  <si>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</si>
  <si>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</si>
  <si>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</si>
  <si>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</si>
  <si>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</si>
  <si>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</si>
  <si>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</si>
  <si>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</si>
  <si>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</si>
  <si>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</si>
  <si>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</si>
  <si>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</si>
  <si>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</si>
  <si>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21402 汇总</t>
  </si>
  <si>
    <t>铁路运输</t>
  </si>
  <si>
    <t>铁路路网建设</t>
  </si>
  <si>
    <t>铁路还贷专项</t>
  </si>
  <si>
    <t>铁路安全</t>
  </si>
  <si>
    <t>铁路专项运输</t>
  </si>
  <si>
    <t>行业监管</t>
  </si>
  <si>
    <t>其他铁路运输支出</t>
  </si>
  <si>
    <t>21403 汇总</t>
  </si>
  <si>
    <t>民用航空运输</t>
  </si>
  <si>
    <t>机场建设</t>
  </si>
  <si>
    <t>空管系统建设</t>
  </si>
  <si>
    <t>民航还贷专项支出</t>
  </si>
  <si>
    <t>民用航空安全</t>
  </si>
  <si>
    <t>民航专项运输</t>
  </si>
  <si>
    <t>其他民用航空运输支出</t>
  </si>
  <si>
    <t>21404 汇总</t>
  </si>
  <si>
    <t>成品油价格改革对交通运输的补贴</t>
  </si>
  <si>
    <t>对城市公交的补贴</t>
  </si>
  <si>
    <t>对农村道路客运的补贴</t>
  </si>
  <si>
    <t>对出租车的补贴</t>
  </si>
  <si>
    <t>成品油价格改革补贴其他支出</t>
  </si>
  <si>
    <t>21405 汇总</t>
  </si>
  <si>
    <t>邮政业支出</t>
  </si>
  <si>
    <t>邮政普遍服务与特殊服务</t>
  </si>
  <si>
    <t>其他邮政业支出</t>
  </si>
  <si>
    <t>21406 汇总</t>
  </si>
  <si>
    <t>车辆购置税支出</t>
  </si>
  <si>
    <t>车辆购置税用于公路等基础设施建设支出</t>
  </si>
  <si>
    <t>车辆购置税用于农村公路建设支出</t>
  </si>
  <si>
    <t>车辆购置税用于老旧汽车报废更新补贴</t>
  </si>
  <si>
    <t>车辆购置税其他支出</t>
  </si>
  <si>
    <t>21499 汇总</t>
  </si>
  <si>
    <t>其他交通运输支出</t>
  </si>
  <si>
    <t>公共交通运营补助</t>
  </si>
  <si>
    <t>215 汇总</t>
  </si>
  <si>
    <t>十三、资源勘探工业信息等支出</t>
  </si>
  <si>
    <t>21501 汇总</t>
  </si>
  <si>
    <t>资源勘探开发</t>
  </si>
  <si>
    <t>煤炭勘探开采和洗选</t>
  </si>
  <si>
    <t>石油和天然气勘探开采</t>
  </si>
  <si>
    <t>黑色金属矿勘探和采选</t>
  </si>
  <si>
    <t>有色金属矿勘探和采选</t>
  </si>
  <si>
    <t>非金属矿勘探和采选</t>
  </si>
  <si>
    <t>其他资源勘探业支出</t>
  </si>
  <si>
    <t>21502 汇总</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</si>
  <si>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</si>
  <si>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</si>
  <si>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</si>
  <si>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</si>
  <si>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</si>
  <si>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</si>
  <si>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</si>
  <si>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</si>
  <si>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</si>
  <si>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</si>
  <si>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</si>
  <si>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</si>
  <si>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</si>
  <si>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21503 汇总</t>
  </si>
  <si>
    <t>建筑业</t>
  </si>
  <si>
    <t>其他建筑业支出</t>
  </si>
  <si>
    <t>21505 汇总</t>
  </si>
  <si>
    <t>工业和信息产业监督</t>
  </si>
  <si>
    <t>战备应急</t>
  </si>
  <si>
    <t>信息安全建设</t>
  </si>
  <si>
    <t>专用通信</t>
  </si>
  <si>
    <t>无线电监管</t>
  </si>
  <si>
    <t>工程建设及运行维护</t>
  </si>
  <si>
    <t>产业发展</t>
  </si>
  <si>
    <t>电子专项工程</t>
  </si>
  <si>
    <t>工程建设与运行维护</t>
  </si>
  <si>
    <t>其他工业和信息产业监管支出</t>
  </si>
  <si>
    <t>21507 汇总</t>
  </si>
  <si>
    <t>国有资产监管</t>
  </si>
  <si>
    <t>国有企业监事会专项</t>
  </si>
  <si>
    <t>中央企业转型管理</t>
  </si>
  <si>
    <t>其他国有资产监管支出</t>
  </si>
  <si>
    <t>21508 汇总</t>
  </si>
  <si>
    <t>支持中小企业发展和管理支出</t>
  </si>
  <si>
    <t>科技型中小企业技术创新基金</t>
  </si>
  <si>
    <t>中小企业发展专项</t>
  </si>
  <si>
    <t>其他支持中小企业发展和管理支出</t>
  </si>
  <si>
    <t>21599 汇总</t>
  </si>
  <si>
    <t>其他资源勘探工业信息等支出</t>
  </si>
  <si>
    <t>黄金事务</t>
  </si>
  <si>
    <t>技术改造支出</t>
  </si>
  <si>
    <t>中药材扶持资金支出</t>
  </si>
  <si>
    <t>重点产业振兴和技术改造项目贷款贴息</t>
  </si>
  <si>
    <t>216 汇总</t>
  </si>
  <si>
    <t>十四、商业服务业等支出</t>
  </si>
  <si>
    <t>21602 汇总</t>
  </si>
  <si>
    <t>商业流通事务</t>
  </si>
  <si>
    <t>食品流通安全补贴</t>
  </si>
  <si>
    <t>市场监测及信息管理</t>
  </si>
  <si>
    <t>民贸企业补贴</t>
  </si>
  <si>
    <t>民贸民品贷款贴息</t>
  </si>
  <si>
    <t>其他商业流通事务支出</t>
  </si>
  <si>
    <t>21606 汇总</t>
  </si>
  <si>
    <t>涉外发展服务支出</t>
  </si>
  <si>
    <t>外商投资环境建设补助资金</t>
  </si>
  <si>
    <t>其他涉外发展服务支出</t>
  </si>
  <si>
    <t>21699 汇总</t>
  </si>
  <si>
    <t>其他商业服务业等支出</t>
  </si>
  <si>
    <t>其他商业服务等支出</t>
  </si>
  <si>
    <t>217 汇总</t>
  </si>
  <si>
    <t>十五、金融支出</t>
  </si>
  <si>
    <t>21701 汇总</t>
  </si>
  <si>
    <t>金融部门行政支出</t>
  </si>
  <si>
    <t>安全防卫</t>
  </si>
  <si>
    <t>金融部门其他行政支出</t>
  </si>
  <si>
    <t>21702 汇总</t>
  </si>
  <si>
    <t>金融部门监管支出</t>
  </si>
  <si>
    <t>金融部门其他监管支出</t>
  </si>
  <si>
    <t>21703 汇总</t>
  </si>
  <si>
    <t>金融发展支出</t>
  </si>
  <si>
    <t>政策性银行亏损补贴</t>
  </si>
  <si>
    <t>利息费用补贴支出</t>
  </si>
  <si>
    <t>补充资本金</t>
  </si>
  <si>
    <t>风险基金补助</t>
  </si>
  <si>
    <t>其他金融发展支出</t>
  </si>
  <si>
    <t>21799 汇总</t>
  </si>
  <si>
    <t>其他金融支出</t>
  </si>
  <si>
    <t xml:space="preserve">  重点企业贷款贴息</t>
  </si>
  <si>
    <t>219 汇总</t>
  </si>
  <si>
    <t>21901 汇总</t>
  </si>
  <si>
    <t>21902 汇总</t>
  </si>
  <si>
    <t>教育</t>
  </si>
  <si>
    <t>21903 汇总</t>
  </si>
  <si>
    <t>文化体育与传媒</t>
  </si>
  <si>
    <t>21904 汇总</t>
  </si>
  <si>
    <t>医疗卫生</t>
  </si>
  <si>
    <t>21905 汇总</t>
  </si>
  <si>
    <t>节能环保</t>
  </si>
  <si>
    <t>21906 汇总</t>
  </si>
  <si>
    <t>农业</t>
  </si>
  <si>
    <t>21907 汇总</t>
  </si>
  <si>
    <t>交通运输</t>
  </si>
  <si>
    <t>21908 汇总</t>
  </si>
  <si>
    <t>住房保障</t>
  </si>
  <si>
    <t>21999 汇总</t>
  </si>
  <si>
    <t>220 汇总</t>
  </si>
  <si>
    <t>十六、自然资源海洋气象等支出</t>
  </si>
  <si>
    <t>22001 汇总</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</si>
  <si>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</si>
  <si>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</si>
  <si>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</si>
  <si>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</si>
  <si>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</si>
  <si>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</si>
  <si>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</si>
  <si>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</si>
  <si>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地质勘察与矿产资源管理</t>
  </si>
  <si>
    <t>地质转产项目财政贴息</t>
  </si>
  <si>
    <t>国外风险勘查</t>
  </si>
  <si>
    <t>地质勘查基金（周转金）支出</t>
  </si>
  <si>
    <t>基础测绘与地理信息监管</t>
  </si>
  <si>
    <t>其他自然资源事务支出</t>
  </si>
  <si>
    <t>22005 汇总</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</si>
  <si>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</si>
  <si>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</si>
  <si>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</si>
  <si>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</si>
  <si>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</si>
  <si>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</si>
  <si>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</si>
  <si>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</si>
  <si>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</si>
  <si>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</si>
  <si>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</si>
  <si>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</si>
  <si>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22099 汇总</t>
  </si>
  <si>
    <t>其他自然资源海洋气象等支出</t>
  </si>
  <si>
    <t xml:space="preserve">  其他自然资源海洋气象等支出</t>
  </si>
  <si>
    <t>221 汇总</t>
  </si>
  <si>
    <t>十七、住房保障支出</t>
  </si>
  <si>
    <t>22101 汇总</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</si>
  <si>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</si>
  <si>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</si>
  <si>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</si>
  <si>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</si>
  <si>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</si>
  <si>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</si>
  <si>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</si>
  <si>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</si>
  <si>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</si>
  <si>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</si>
  <si>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其他保障性安居工程支出</t>
  </si>
  <si>
    <t>22102 汇总</t>
  </si>
  <si>
    <t>住房改革支出</t>
  </si>
  <si>
    <t>住房公积金</t>
  </si>
  <si>
    <t>提租补贴</t>
  </si>
  <si>
    <t>购房补贴</t>
  </si>
  <si>
    <t>22103 汇总</t>
  </si>
  <si>
    <t>公有住房建设和维修改造支出</t>
  </si>
  <si>
    <t>住房公积金管理</t>
  </si>
  <si>
    <t>其他城乡社区住宅支出</t>
  </si>
  <si>
    <t>222 汇总</t>
  </si>
  <si>
    <t>十八、粮油物资储备支出</t>
  </si>
  <si>
    <t>22201 汇总</t>
  </si>
  <si>
    <t>粮油物资事务</t>
  </si>
  <si>
    <t>物资保管保养</t>
  </si>
  <si>
    <t>其他粮油物资事务支出</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</si>
  <si>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</si>
  <si>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</si>
  <si>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</si>
  <si>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</si>
  <si>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</si>
  <si>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</si>
  <si>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</si>
  <si>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</si>
  <si>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</si>
  <si>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</si>
  <si>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22202 汇总</t>
  </si>
  <si>
    <t>物资事务</t>
  </si>
  <si>
    <t>铁路专用线</t>
  </si>
  <si>
    <t>护库武警和民兵支出</t>
  </si>
  <si>
    <t>物资保管与保养</t>
  </si>
  <si>
    <t>专项贷款利息</t>
  </si>
  <si>
    <t>物资转移</t>
  </si>
  <si>
    <t>物资轮换</t>
  </si>
  <si>
    <t>仓库建设</t>
  </si>
  <si>
    <t>仓库安防</t>
  </si>
  <si>
    <t>其他物资事务支出</t>
  </si>
  <si>
    <t>22203 汇总</t>
  </si>
  <si>
    <t>能源储备</t>
  </si>
  <si>
    <t>石油储备</t>
  </si>
  <si>
    <t>天然铀能源储备</t>
  </si>
  <si>
    <t>煤炭储备</t>
  </si>
  <si>
    <t>其他能源储备</t>
  </si>
  <si>
    <t>22204 汇总</t>
  </si>
  <si>
    <t>粮油储备</t>
  </si>
  <si>
    <t>储备粮油补贴</t>
  </si>
  <si>
    <t>储备粮油差价补贴</t>
  </si>
  <si>
    <t>储备粮（油）库建设</t>
  </si>
  <si>
    <t>最低收购价政策支出</t>
  </si>
  <si>
    <t>其他粮油储备支出</t>
  </si>
  <si>
    <t>22205 汇总</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</si>
  <si>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</si>
  <si>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</si>
  <si>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</si>
  <si>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</si>
  <si>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</si>
  <si>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</si>
  <si>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</si>
  <si>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</si>
  <si>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</si>
  <si>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</si>
  <si>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</si>
  <si>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</si>
  <si>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224 汇总</t>
  </si>
  <si>
    <t>十九、灾害防治及应急管理支出</t>
  </si>
  <si>
    <t>22401 汇总</t>
  </si>
  <si>
    <t>应急管理事务</t>
  </si>
  <si>
    <t>灾害风险防治</t>
  </si>
  <si>
    <t>安全监管</t>
  </si>
  <si>
    <t>安全生产基础</t>
  </si>
  <si>
    <t>应急救援</t>
  </si>
  <si>
    <t>应急管理</t>
  </si>
  <si>
    <t>其他应急管理支出</t>
  </si>
  <si>
    <t>22402 汇总</t>
  </si>
  <si>
    <t>消防事务</t>
  </si>
  <si>
    <t>消防应急救援</t>
  </si>
  <si>
    <t>其他消防事务支出</t>
  </si>
  <si>
    <t>22403 汇总</t>
  </si>
  <si>
    <t>森林消防事务</t>
  </si>
  <si>
    <t>森林消防应急救援</t>
  </si>
  <si>
    <t>其他森林消防事务支出</t>
  </si>
  <si>
    <t>22405 汇总</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</si>
  <si>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</si>
  <si>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</si>
  <si>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</si>
  <si>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</si>
  <si>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</si>
  <si>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</si>
  <si>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</si>
  <si>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</si>
  <si>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</si>
  <si>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</si>
  <si>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22406 汇总</t>
  </si>
  <si>
    <t>自然灾害防治</t>
  </si>
  <si>
    <t>地质灾害防治</t>
  </si>
  <si>
    <t>森林草原防灾减灾</t>
  </si>
  <si>
    <t>其他自然灾害防治支出</t>
  </si>
  <si>
    <t>22407 汇总</t>
  </si>
  <si>
    <t>自然灾害救灾及恢复重建支出</t>
  </si>
  <si>
    <t>自然灾害救灾补助</t>
  </si>
  <si>
    <t>地方自然灾害生活补助</t>
  </si>
  <si>
    <t>自然灾害灾后重建补助</t>
  </si>
  <si>
    <t>其他自然灾害救灾及恢复重建支出</t>
  </si>
  <si>
    <t>22499 汇总</t>
  </si>
  <si>
    <t>其他灾害防治及应急管理支出</t>
  </si>
  <si>
    <t>227 汇总</t>
  </si>
  <si>
    <t>229 汇总</t>
  </si>
  <si>
    <t>二十、其他支出</t>
  </si>
  <si>
    <t>22902 汇总</t>
  </si>
  <si>
    <t>年初预留</t>
  </si>
  <si>
    <t>22999 汇总</t>
  </si>
  <si>
    <t>231 汇总</t>
  </si>
  <si>
    <t>二十一、债务还本支出</t>
  </si>
  <si>
    <t>23103 汇总</t>
  </si>
  <si>
    <t>地方政府一般债券还本支出</t>
  </si>
  <si>
    <t>地方政府向国际组织借款还本支出</t>
  </si>
  <si>
    <t>地方政府其他一般债务还本支出</t>
  </si>
  <si>
    <t>232 汇总</t>
  </si>
  <si>
    <t>二十二、债务付息支出</t>
  </si>
  <si>
    <t>23203 汇总</t>
  </si>
  <si>
    <t>地方政府一般债务付息支出</t>
  </si>
  <si>
    <t>地方政府一般债券付息支出</t>
  </si>
  <si>
    <t>地方政府向外国政府借款付息支出</t>
  </si>
  <si>
    <t>地方政府向国际组织借款付息支出</t>
  </si>
  <si>
    <t>地方政府其他一般债务付息支出</t>
  </si>
  <si>
    <t>233 汇总</t>
  </si>
  <si>
    <t>二十三、债务发行费用支出</t>
  </si>
  <si>
    <t>23303 汇总</t>
  </si>
  <si>
    <t>地方政府一般债务发行费用支出</t>
  </si>
  <si>
    <t>总计</t>
  </si>
  <si>
    <t xml:space="preserve">  支   出   小   计</t>
  </si>
  <si>
    <t>附：拨付国债转贷资金数</t>
  </si>
  <si>
    <t xml:space="preserve">  支    出   合   计</t>
  </si>
  <si>
    <t>新平县2022年一般公共预算支出调整政府经济分类表</t>
  </si>
  <si>
    <t>表3-1</t>
  </si>
  <si>
    <t>科目编码</t>
  </si>
  <si>
    <t>项    目</t>
  </si>
  <si>
    <t>2022年调整预算数</t>
  </si>
  <si>
    <t>其中：基本支出</t>
  </si>
  <si>
    <t>机关工资福利支出</t>
  </si>
  <si>
    <t>工资奖金津补贴</t>
  </si>
  <si>
    <t>社会保障缴费</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</si>
  <si>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</si>
  <si>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</si>
  <si>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</si>
  <si>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</si>
  <si>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</si>
  <si>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</si>
  <si>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</si>
  <si>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</si>
  <si>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</si>
  <si>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</si>
  <si>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</si>
  <si>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</si>
  <si>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</si>
  <si>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</si>
  <si>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</si>
  <si>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</si>
  <si>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</si>
  <si>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</si>
  <si>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</si>
  <si>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</si>
  <si>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机关资本性支出（二）</t>
  </si>
  <si>
    <t>对事业单位经常性补助</t>
  </si>
  <si>
    <t>工资福利支出</t>
  </si>
  <si>
    <t>商品和服务支出</t>
  </si>
  <si>
    <t>其他对事业单位补助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</si>
  <si>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</si>
  <si>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</si>
  <si>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</si>
  <si>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</si>
  <si>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</si>
  <si>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</si>
  <si>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</si>
  <si>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</si>
  <si>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</si>
  <si>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对企业资本性支出（二）</t>
  </si>
  <si>
    <t>对个人和家庭的补助</t>
  </si>
  <si>
    <t>社会福利和救助</t>
  </si>
  <si>
    <t>助学金</t>
  </si>
  <si>
    <t>个人农业生产补贴</t>
  </si>
  <si>
    <t>离退休费</t>
  </si>
  <si>
    <t>其他对个人和家庭补助</t>
  </si>
  <si>
    <t>对社会保障基金补助</t>
  </si>
  <si>
    <t>对社会保险基金补助</t>
  </si>
  <si>
    <t>对机关事业单位职业年金的补助</t>
  </si>
  <si>
    <t>债务利息及费用支出</t>
  </si>
  <si>
    <t>国内债务付息</t>
  </si>
  <si>
    <t>国外债务付息</t>
  </si>
  <si>
    <t>国内债务发行费用</t>
  </si>
  <si>
    <t>国外债务发行费用</t>
  </si>
  <si>
    <t>国内债务还本</t>
  </si>
  <si>
    <t>国外债务还本</t>
  </si>
  <si>
    <t>上下级政府间转移性支出</t>
  </si>
  <si>
    <t>债务转贷</t>
  </si>
  <si>
    <t>预备费及预留</t>
  </si>
  <si>
    <t>预留</t>
  </si>
  <si>
    <t>赠与</t>
  </si>
  <si>
    <t>对民间非营利组织和群众性自治组织补贴</t>
  </si>
  <si>
    <t>合计</t>
  </si>
  <si>
    <t>新平县2022年政府性基金收入预算调整表</t>
  </si>
  <si>
    <t>表4</t>
  </si>
  <si>
    <t>一、农网还贷资金收入</t>
  </si>
  <si>
    <t>中央农网还贷资金</t>
  </si>
  <si>
    <t>地方农网还贷资金</t>
  </si>
  <si>
    <t>二、铁路建设基金收入</t>
  </si>
  <si>
    <t>三、民航发展基金收入</t>
  </si>
  <si>
    <t>四、海南省高等级公路车辆通行附加费收入</t>
  </si>
  <si>
    <t>五、港口建设费收入</t>
  </si>
  <si>
    <t>六、旅游发展基金收入</t>
  </si>
  <si>
    <t>七、国家电影事业发展专项资金收入</t>
  </si>
  <si>
    <t>八、国有土地收益基金收入</t>
  </si>
  <si>
    <t>九、农业土地开发资金收入</t>
  </si>
  <si>
    <t>十、国有土地使用权出让收入</t>
  </si>
  <si>
    <t>土地出让价款收入</t>
  </si>
  <si>
    <t>补缴的土地价款</t>
  </si>
  <si>
    <t>划拨土地收入</t>
  </si>
  <si>
    <t>缴纳新增建设用地土地有偿使用费</t>
  </si>
  <si>
    <t>其他土地出让收入</t>
  </si>
  <si>
    <t>十一、大中型水库移民后期扶持基金收入</t>
  </si>
  <si>
    <t>十二、大中型水库库区基金收入</t>
  </si>
  <si>
    <t>中央大中型水库库区基金收入</t>
  </si>
  <si>
    <t>地方大中型水库库区基金收入</t>
  </si>
  <si>
    <t>十三、三峡水库库区基金收入</t>
  </si>
  <si>
    <t>十四、中央特别国债经营基金收入</t>
  </si>
  <si>
    <t>十五、中央特别国债经营基金财务收入</t>
  </si>
  <si>
    <t>十六、彩票公益金收入</t>
  </si>
  <si>
    <t>福利彩票公益金收入</t>
  </si>
  <si>
    <t>体育彩票公益金收入</t>
  </si>
  <si>
    <t>十七、城市基础设施配套费收入</t>
  </si>
  <si>
    <t>十八、小型水库移民扶助基金收入</t>
  </si>
  <si>
    <t>十九、国家重大水利工程建设基金收入</t>
  </si>
  <si>
    <t>中央重大水利工程建设资金</t>
  </si>
  <si>
    <t>地方重大水利工程建设资金</t>
  </si>
  <si>
    <t>二十、车辆通行费</t>
  </si>
  <si>
    <t>二十一、核电站乏燃料处理处置基金收入</t>
  </si>
  <si>
    <t>二十二、可再生能源电价附加收入</t>
  </si>
  <si>
    <t>二十三、船舶油污损害赔偿基金收入</t>
  </si>
  <si>
    <t>二十四、废弃电子产品处理基金收入</t>
  </si>
  <si>
    <t>税务部门征收的废弃电器电子产品处理基金收入</t>
  </si>
  <si>
    <t>海关征收的废弃电器电子海产品处理基金收入</t>
  </si>
  <si>
    <t>二十五、污水处理费收入</t>
  </si>
  <si>
    <t>二十六、彩票发行机构和彩票销售机构的业务费用</t>
  </si>
  <si>
    <t>二十七、专项债券对应专项收入</t>
  </si>
  <si>
    <t>本年收入小计</t>
  </si>
  <si>
    <t>地方政府专项债务转贷收入</t>
  </si>
  <si>
    <t>1050411A</t>
  </si>
  <si>
    <t>其他地方自行试点项目收益专项债券转贷收入</t>
  </si>
  <si>
    <t>1050411B</t>
  </si>
  <si>
    <t>国有土地使用权出让金债务转贷收入</t>
  </si>
  <si>
    <t>政府性基金转移收入</t>
  </si>
  <si>
    <t>债务转贷收入</t>
  </si>
  <si>
    <t>收入合计</t>
  </si>
  <si>
    <t>新平县2022年政府性基金支出预算调整表</t>
  </si>
  <si>
    <t>表5</t>
  </si>
  <si>
    <t>项          目</t>
  </si>
  <si>
    <t>是否打印</t>
  </si>
  <si>
    <t>一、科学技术支出</t>
  </si>
  <si>
    <t>20610 汇总</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</si>
  <si>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</si>
  <si>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</si>
  <si>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</si>
  <si>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</si>
  <si>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</si>
  <si>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</si>
  <si>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</si>
  <si>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二、文化旅游体育与传媒支出</t>
  </si>
  <si>
    <t>20707 汇总</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</si>
  <si>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</si>
  <si>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</si>
  <si>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</si>
  <si>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</si>
  <si>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</si>
  <si>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</si>
  <si>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20709 汇总</t>
  </si>
  <si>
    <t>旅游发展基金支出</t>
  </si>
  <si>
    <t>宣传促销</t>
  </si>
  <si>
    <t>行业规划</t>
  </si>
  <si>
    <t>旅游事业补助</t>
  </si>
  <si>
    <t>地方旅游开发项目补助</t>
  </si>
  <si>
    <t>其他旅游发展基金支出</t>
  </si>
  <si>
    <t>20710 汇总</t>
  </si>
  <si>
    <t>国家对电影事业发展专项资金对应专项债务收入安排的支出</t>
  </si>
  <si>
    <t>资助城市影院</t>
  </si>
  <si>
    <t>其他国家电影事业发展专项资金对应专项债务收入支出</t>
  </si>
  <si>
    <t>三、社会保障和就业支出</t>
  </si>
  <si>
    <t>20822 汇总</t>
  </si>
  <si>
    <t>大中型水库移民后期扶持基金支出</t>
  </si>
  <si>
    <t>移民补助</t>
  </si>
  <si>
    <t>基础设施建设和经济发展</t>
  </si>
  <si>
    <t>其他大中型水库移民后期扶持基金支出</t>
  </si>
  <si>
    <t>20823 汇总</t>
  </si>
  <si>
    <t>小型水库移民扶助基金安排的支出</t>
  </si>
  <si>
    <t>其他小型水库移民扶助基金支出</t>
  </si>
  <si>
    <t>四、节能环保支出</t>
  </si>
  <si>
    <t>21160 汇总</t>
  </si>
  <si>
    <t>可再生能源电价附加收入安排的支出</t>
  </si>
  <si>
    <t>风力发电补助</t>
  </si>
  <si>
    <t>太阳能发电补助</t>
  </si>
  <si>
    <t>生物质能发电补助</t>
  </si>
  <si>
    <t>其他可再生能源电价附加收入安排的支出</t>
  </si>
  <si>
    <t>21161 汇总</t>
  </si>
  <si>
    <t>废弃电器电子产品处理基金支出</t>
  </si>
  <si>
    <t>回收处理费用补贴</t>
  </si>
  <si>
    <t>信息系统建设</t>
  </si>
  <si>
    <t>基金征管经费</t>
  </si>
  <si>
    <t>其他废弃电器电子产品处理基金支出</t>
  </si>
  <si>
    <t>五、城乡社区支出</t>
  </si>
  <si>
    <t>21208 汇总</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</si>
  <si>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</si>
  <si>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</si>
  <si>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</si>
  <si>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</si>
  <si>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</si>
  <si>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</si>
  <si>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</si>
  <si>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</si>
  <si>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</si>
  <si>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</si>
  <si>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</si>
  <si>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其他国有土地使用权出让收入安排的支出</t>
  </si>
  <si>
    <t>21209 汇总</t>
  </si>
  <si>
    <t>城市公用事业附加及对应专项债务收入安排的支出</t>
  </si>
  <si>
    <t>城市公共设施</t>
  </si>
  <si>
    <t>城市环境卫生</t>
  </si>
  <si>
    <t>公有房屋</t>
  </si>
  <si>
    <t>城市防洪</t>
  </si>
  <si>
    <t>其他城市公用事业附加安排的支出</t>
  </si>
  <si>
    <t>21210 汇总</t>
  </si>
  <si>
    <t>国有土地收益基金安排的支出</t>
  </si>
  <si>
    <t>其他国有土地收益基金支出</t>
  </si>
  <si>
    <t>农业土地开发资金及对应专项债务收入安排的支出</t>
  </si>
  <si>
    <t>21212 汇总</t>
  </si>
  <si>
    <t>新增建设用地有偿使用费及对应专项债务收入安排的支出</t>
  </si>
  <si>
    <t>耕地开发专项支出</t>
  </si>
  <si>
    <t>基本农田建设和保护支出</t>
  </si>
  <si>
    <t>土地整理支出</t>
  </si>
  <si>
    <t>用于地震灾后恢复重建的支出</t>
  </si>
  <si>
    <t>其他新增建设用地有偿使用费安排的支出</t>
  </si>
  <si>
    <t>21213 汇总</t>
  </si>
  <si>
    <t>城市基础设施配套费及对应专项债务收入安排的支出</t>
  </si>
  <si>
    <t>其他城市基础设施配套费安排的支出</t>
  </si>
  <si>
    <t>21214 汇总</t>
  </si>
  <si>
    <t>污水处理费安排的支出</t>
  </si>
  <si>
    <t>污水处理设施建设和运营</t>
  </si>
  <si>
    <t>代征手续费</t>
  </si>
  <si>
    <t>其他污水处理费安排的支出</t>
  </si>
  <si>
    <t>六、农林水支出</t>
  </si>
  <si>
    <t>21366 汇总</t>
  </si>
  <si>
    <t>大中型水库库区基金安排的支出</t>
  </si>
  <si>
    <t>解决移民遗留问题</t>
  </si>
  <si>
    <t>库区防护工程维护</t>
  </si>
  <si>
    <t>其他大中型水库库区基金支出</t>
  </si>
  <si>
    <t>21367 汇总</t>
  </si>
  <si>
    <t>三峡水库库区基金支出</t>
  </si>
  <si>
    <t>库区维护和管理</t>
  </si>
  <si>
    <t>其他三峡水库库区基金支出</t>
  </si>
  <si>
    <t>21368 汇总</t>
  </si>
  <si>
    <t>南水北调工程基金及对应专项债务收入安排的支出</t>
  </si>
  <si>
    <t>偿还南水北调工程贷款本息</t>
  </si>
  <si>
    <t>21369 汇总</t>
  </si>
  <si>
    <t>国家重大水利工程建设基金及对应专项债务收入安排的支出</t>
  </si>
  <si>
    <t>三峡工程后续工作</t>
  </si>
  <si>
    <t>地方重大水利工程建设</t>
  </si>
  <si>
    <t>其他重大水利工程建设基金支出</t>
  </si>
  <si>
    <t>七、交通运输支出</t>
  </si>
  <si>
    <t>铁路资产变现收入安排的支出</t>
  </si>
  <si>
    <t>21460 汇总</t>
  </si>
  <si>
    <t>海南省高等级公路车辆通行附加费及对应专项债务收入安排的支出</t>
  </si>
  <si>
    <t>公路还贷</t>
  </si>
  <si>
    <t>其他海南省高等级公路车辆通行附加费安排的支出</t>
  </si>
  <si>
    <t>21462 汇总</t>
  </si>
  <si>
    <t>车辆通行费及对应专项债务收入安排的支出</t>
  </si>
  <si>
    <t>政府还贷公路养护</t>
  </si>
  <si>
    <t>政府还贷公路管理</t>
  </si>
  <si>
    <t>其他车辆通行费安排的支出</t>
  </si>
  <si>
    <t>21463 汇总</t>
  </si>
  <si>
    <t>港口建设费及对应债务收入安排的支出</t>
  </si>
  <si>
    <t>航道建设和维护</t>
  </si>
  <si>
    <t>航运保障系统建设</t>
  </si>
  <si>
    <t>其他港口建设费安排的支出</t>
  </si>
  <si>
    <t>21464 汇总</t>
  </si>
  <si>
    <t>铁路建设基金支出</t>
  </si>
  <si>
    <t>铁路建设投资</t>
  </si>
  <si>
    <t>购置铁路机车车辆</t>
  </si>
  <si>
    <t>铁路还贷</t>
  </si>
  <si>
    <t>建设项目铺底资金</t>
  </si>
  <si>
    <t>勘测设计</t>
  </si>
  <si>
    <t>注册资本金</t>
  </si>
  <si>
    <t>周转资金</t>
  </si>
  <si>
    <t>其他铁路建设基金支出</t>
  </si>
  <si>
    <t>21468 汇总</t>
  </si>
  <si>
    <t>船舶油污损害赔偿基金支出</t>
  </si>
  <si>
    <t>应急处置费用</t>
  </si>
  <si>
    <t>控制清除污染</t>
  </si>
  <si>
    <t>损失补偿</t>
  </si>
  <si>
    <t>生态恢复</t>
  </si>
  <si>
    <t>监视监测</t>
  </si>
  <si>
    <t>其他船舶油污损害赔偿基金支出</t>
  </si>
  <si>
    <t>21469 汇总</t>
  </si>
  <si>
    <t>民航发展基金支出</t>
  </si>
  <si>
    <t>民航机场建设</t>
  </si>
  <si>
    <t>民航安全</t>
  </si>
  <si>
    <t>航线和机场补贴</t>
  </si>
  <si>
    <t>民航节能减排</t>
  </si>
  <si>
    <t>通用航空发展</t>
  </si>
  <si>
    <t>征管经费</t>
  </si>
  <si>
    <t>其他民航发展基金支出</t>
  </si>
  <si>
    <t>八、资源勘探信息等支出</t>
  </si>
  <si>
    <t>21560 汇总</t>
  </si>
  <si>
    <t>散装水泥专项资金及对应专项债务收入安排的支出</t>
  </si>
  <si>
    <t>建设专用设施</t>
  </si>
  <si>
    <t>专用设备购置和维修</t>
  </si>
  <si>
    <t>技术研发与推广</t>
  </si>
  <si>
    <t>宣传</t>
  </si>
  <si>
    <t>其他散装水泥专项资金支出</t>
  </si>
  <si>
    <t>21561 汇总</t>
  </si>
  <si>
    <t>新型墙体材料专项基金及对应专项债务收入安排的支出</t>
  </si>
  <si>
    <t>技改贴息和补助</t>
  </si>
  <si>
    <t>技术研发和推广</t>
  </si>
  <si>
    <t>示范项目补贴</t>
  </si>
  <si>
    <t>宣传和培训</t>
  </si>
  <si>
    <t>其他新型墙体材料专项基金支出</t>
  </si>
  <si>
    <t>21562 汇总</t>
  </si>
  <si>
    <t>农网还贷资金支出</t>
  </si>
  <si>
    <t>地方农网还贷资金支出</t>
  </si>
  <si>
    <t>其他农网还贷资金支出</t>
  </si>
  <si>
    <t>九、商业服务业等支出</t>
  </si>
  <si>
    <t>21660 汇总</t>
  </si>
  <si>
    <t>十、其他支出</t>
  </si>
  <si>
    <t>22904 汇总</t>
  </si>
  <si>
    <t>其他政府性基金及对应专项债务收入安排的支出</t>
  </si>
  <si>
    <t>其他政府性基金安排的支出</t>
  </si>
  <si>
    <t>其他地方自行试点项目收益专项债券收入安排的支出</t>
  </si>
  <si>
    <t>其他政府性基金债务收入安排的支出</t>
  </si>
  <si>
    <t>22908 汇总</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</si>
  <si>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</si>
  <si>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</si>
  <si>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</si>
  <si>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</si>
  <si>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</si>
  <si>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</si>
  <si>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</si>
  <si>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</si>
  <si>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</si>
  <si>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22960 汇总</t>
  </si>
  <si>
    <t>彩票公益金安排的支出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</si>
  <si>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</si>
  <si>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</si>
  <si>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</si>
  <si>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</si>
  <si>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</si>
  <si>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</si>
  <si>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</si>
  <si>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</si>
  <si>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用于城乡医疗求助的彩票公益金支出</t>
  </si>
  <si>
    <t>用于其他社会公益事业的彩票公益金支出</t>
  </si>
  <si>
    <t>十一、债务付息支出</t>
  </si>
  <si>
    <t>23204 汇总</t>
  </si>
  <si>
    <t>地方政府专项债务付息支出</t>
  </si>
  <si>
    <t>国有土地使用权出让金债务付息支出</t>
  </si>
  <si>
    <t>2021年其他地方自行试点项目收益专项债券到期利息及兑付服务费</t>
  </si>
  <si>
    <t>十二、债务发行费用支出</t>
  </si>
  <si>
    <t>23304 汇总</t>
  </si>
  <si>
    <t>地方政府专项债务发行费用支出</t>
  </si>
  <si>
    <t>国有土地使用权出让金债务发行费用支出</t>
  </si>
  <si>
    <t>其他地方自行试点项目收益专项债券发行费用支出</t>
  </si>
  <si>
    <t>十三、抗疫特别国债安排的支出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</si>
  <si>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</si>
  <si>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</si>
  <si>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</si>
  <si>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</si>
  <si>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</si>
  <si>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</si>
  <si>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</si>
  <si>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</si>
  <si>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</si>
  <si>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</si>
  <si>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</si>
  <si>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</si>
  <si>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</si>
  <si>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减免房租补贴</t>
  </si>
  <si>
    <t>重点企业贷款贴息</t>
  </si>
  <si>
    <t>援企稳岗补贴</t>
  </si>
  <si>
    <t>困难群众基本生活补助</t>
  </si>
  <si>
    <t>其他抗疫相关支出</t>
  </si>
  <si>
    <t>地方政府专项债务还本支出</t>
  </si>
  <si>
    <t>2310411A</t>
  </si>
  <si>
    <t>2310411B</t>
  </si>
  <si>
    <t>政府性基金上解支出</t>
  </si>
  <si>
    <t>政府性基金预算调出资金</t>
  </si>
  <si>
    <t>政府性基金年终结余</t>
  </si>
  <si>
    <t>支   出   合   计</t>
  </si>
  <si>
    <t>新平县2022年国有资本经营预算收入预算调整表</t>
  </si>
  <si>
    <t>表6</t>
  </si>
  <si>
    <t>项        目</t>
  </si>
  <si>
    <t>国有资本经营收入</t>
  </si>
  <si>
    <t>利润收入</t>
  </si>
  <si>
    <t>烟草企业利润收入</t>
  </si>
  <si>
    <t>石油石化企业利润收入</t>
  </si>
  <si>
    <t>电力企业利润收入</t>
  </si>
  <si>
    <t>电信企业利润收入</t>
  </si>
  <si>
    <t>煤炭企业利润收入</t>
  </si>
  <si>
    <t>有色冶金采掘企业利润收入</t>
  </si>
  <si>
    <t>钢铁企业利润收入</t>
  </si>
  <si>
    <t>化工企业利润收入</t>
  </si>
  <si>
    <t>运输企业利润收入</t>
  </si>
  <si>
    <t>电子企业利润收入</t>
  </si>
  <si>
    <t>机械企业利润收入</t>
  </si>
  <si>
    <t>投资服务企业利润收入</t>
  </si>
  <si>
    <t>纺织轻工企业利润收入</t>
  </si>
  <si>
    <t>贸易企业利润收入</t>
  </si>
  <si>
    <t>建筑施工企业利润收入</t>
  </si>
  <si>
    <t>房地产企业利润收入</t>
  </si>
  <si>
    <t>建材企业利润收入</t>
  </si>
  <si>
    <t>境外企业利润收入</t>
  </si>
  <si>
    <t>对外合作企业利润收入</t>
  </si>
  <si>
    <t>医药企业利润收入</t>
  </si>
  <si>
    <t>农林牧渔企业利润收入</t>
  </si>
  <si>
    <t>邮政企业利润收入</t>
  </si>
  <si>
    <t>军工企业利润收入</t>
  </si>
  <si>
    <t>转制科研院所利润收入</t>
  </si>
  <si>
    <t>地质勘查企业利润收入</t>
  </si>
  <si>
    <t>卫生体育福利企业利润收入</t>
  </si>
  <si>
    <t>教育文化广播企业利润收入</t>
  </si>
  <si>
    <t>科学研究企业利润收入</t>
  </si>
  <si>
    <t>机关社团所属企业利润收入</t>
  </si>
  <si>
    <t>金融企业利润收入（国资预算）</t>
  </si>
  <si>
    <t>其他国有资本经营预算企业利润收入</t>
  </si>
  <si>
    <t>股利、股息收入</t>
  </si>
  <si>
    <t>国有控股公司股利、股息收入</t>
  </si>
  <si>
    <t>国有参股公司股利、股息收入</t>
  </si>
  <si>
    <t>金融企业股利、股息收入（国资预算）</t>
  </si>
  <si>
    <t>其他国有资本经营预算企业股利、股息收入</t>
  </si>
  <si>
    <t>产权转让收入</t>
  </si>
  <si>
    <t>清算收入</t>
  </si>
  <si>
    <t>其他国有资本经营预算收入</t>
  </si>
  <si>
    <t>收 入 小 计</t>
  </si>
  <si>
    <t>国有资本经营预算转移支出收入</t>
  </si>
  <si>
    <t>上级补助收入</t>
  </si>
  <si>
    <t>收 入 总 计</t>
  </si>
  <si>
    <t>新平县2022年国有资本经营预算支出预算调整表</t>
  </si>
  <si>
    <t>表7</t>
  </si>
  <si>
    <t>补充全社会保障基金</t>
  </si>
  <si>
    <t>国有资本经营预算补充社保基金</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</si>
  <si>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</si>
  <si>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</si>
  <si>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</si>
  <si>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</si>
  <si>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</si>
  <si>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</si>
  <si>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</si>
  <si>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</si>
  <si>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</si>
  <si>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</si>
  <si>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</si>
  <si>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</si>
  <si>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</si>
  <si>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</si>
  <si>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</si>
  <si>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</si>
  <si>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</si>
  <si>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</si>
  <si>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对外投资合作支出</t>
  </si>
  <si>
    <t>其他国有企业资本金注入</t>
  </si>
  <si>
    <t>国有企业政策性补贴</t>
  </si>
  <si>
    <t>金融国有资本经营预算支出</t>
  </si>
  <si>
    <t>资本性支出</t>
  </si>
  <si>
    <t>改革性支出</t>
  </si>
  <si>
    <t>其他金融国有资本经营预算支出</t>
  </si>
  <si>
    <t>其他国有资本经营预算支出</t>
  </si>
  <si>
    <t>支出小计</t>
  </si>
  <si>
    <t>支出总计</t>
  </si>
  <si>
    <t>新平县2022年社会保险基金收入预算调整表</t>
  </si>
  <si>
    <t>表8</t>
  </si>
  <si>
    <t>项目编码</t>
  </si>
  <si>
    <t>项目名称</t>
  </si>
  <si>
    <t xml:space="preserve">        </t>
  </si>
  <si>
    <t>收   入  总  计</t>
  </si>
  <si>
    <t>社会保险基金收入</t>
  </si>
  <si>
    <t>企业职工基本养老保险基金收入</t>
  </si>
  <si>
    <t>企业职工基本养老保险费收入</t>
  </si>
  <si>
    <t>企业职工基本养老保险基金财政补贴收入</t>
  </si>
  <si>
    <t>企业职工基本养老保险基金利息收入</t>
  </si>
  <si>
    <t>企业职工基本养老保险基金委托投资收益</t>
  </si>
  <si>
    <t>其他企业职工基本养老保险基金收入</t>
  </si>
  <si>
    <t>失业保险基金收入</t>
  </si>
  <si>
    <t>失业保险费收入</t>
  </si>
  <si>
    <t>失业保险基金财政补贴收入</t>
  </si>
  <si>
    <t>失业保险基金利息收入</t>
  </si>
  <si>
    <t>其他失业保险基金收入</t>
  </si>
  <si>
    <t>职工基本医疗保险基金收入</t>
  </si>
  <si>
    <t>职工基本医疗保险费收入</t>
  </si>
  <si>
    <t>职工基本医疗保险基金财政补贴收入</t>
  </si>
  <si>
    <t>职工基本医疗保险基金利息收入</t>
  </si>
  <si>
    <t>其他职工基本医疗保险基金收入</t>
  </si>
  <si>
    <t>工伤保险基金收入</t>
  </si>
  <si>
    <t>工伤保险费收入</t>
  </si>
  <si>
    <t>工伤保险基金财政补贴收入</t>
  </si>
  <si>
    <t>工伤保险基金利息收入</t>
  </si>
  <si>
    <t>其他工伤保险基金收入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</si>
  <si>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</si>
  <si>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</si>
  <si>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</si>
  <si>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</si>
  <si>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</si>
  <si>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城乡居民基本养老保险基金集体补助收入</t>
  </si>
  <si>
    <t>其他城乡居民基本养老保险基金收入</t>
  </si>
  <si>
    <t>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</si>
  <si>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</si>
  <si>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</si>
  <si>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</si>
  <si>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</si>
  <si>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其他机关事业单位基本养老保险基金收入</t>
  </si>
  <si>
    <t>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</si>
  <si>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</si>
  <si>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</si>
  <si>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</si>
  <si>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</si>
  <si>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国库待划转社会保险费利息收入</t>
  </si>
  <si>
    <t>其他社会保险基金收入</t>
  </si>
  <si>
    <t>保险费收入</t>
  </si>
  <si>
    <t>其他社会保险基金财政补贴收入</t>
  </si>
  <si>
    <t>社会保险基金预算上年结余收入</t>
  </si>
  <si>
    <t>企业职工基本养老保险基金结余</t>
  </si>
  <si>
    <t>机关事业单位基本养老保险基金结余</t>
  </si>
  <si>
    <t>城乡居民基本养老保险基金结余</t>
  </si>
  <si>
    <t>工伤保险基金结余</t>
  </si>
  <si>
    <t>失业保险基金结余</t>
  </si>
  <si>
    <t>城镇职工基本医疗保险基金结余</t>
  </si>
  <si>
    <t>城乡居民基本医疗保险基金结余</t>
  </si>
  <si>
    <t>其它社会保险结余</t>
  </si>
  <si>
    <t>社会保险基金上解下拨收入</t>
  </si>
  <si>
    <t>社会保险基金上级补助收入</t>
  </si>
  <si>
    <t>企业职工基本养老保险基金</t>
  </si>
  <si>
    <t>机关事业单位基本养老保险基金</t>
  </si>
  <si>
    <t>城乡居民基本养老保险基金</t>
  </si>
  <si>
    <t>工伤保险基金</t>
  </si>
  <si>
    <t>失业保险基金</t>
  </si>
  <si>
    <t>城镇职工基本医疗保险基金</t>
  </si>
  <si>
    <t>城乡居民基本医疗保险基金</t>
  </si>
  <si>
    <t>其它社会保险基金</t>
  </si>
  <si>
    <t>社会保险基金下级上解收入</t>
  </si>
  <si>
    <t>社会保险基金转移收入</t>
  </si>
  <si>
    <t>新平县2022 年社会保险基金支出预算调整表</t>
  </si>
  <si>
    <t>表9</t>
  </si>
  <si>
    <t>支  出  总  计</t>
  </si>
  <si>
    <t>社会保险基金支出</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</si>
  <si>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</si>
  <si>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</si>
  <si>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</si>
  <si>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</si>
  <si>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</si>
  <si>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</si>
  <si>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</si>
  <si>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</si>
  <si>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职业培训和职业介绍补贴</t>
  </si>
  <si>
    <t>技能提升补贴支出</t>
  </si>
  <si>
    <t>稳定岗位补贴支出</t>
  </si>
  <si>
    <t>其他费用支出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</si>
  <si>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</si>
  <si>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</si>
  <si>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</si>
  <si>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</si>
  <si>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</si>
  <si>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</si>
  <si>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</si>
  <si>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</si>
  <si>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</si>
  <si>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</si>
  <si>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城乡居民基本养老保险基金支出</t>
  </si>
  <si>
    <t>基础养老金支出</t>
  </si>
  <si>
    <t>个人账户养老金支出</t>
  </si>
  <si>
    <t>丧葬抚恤补助支出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</si>
  <si>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</si>
  <si>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</si>
  <si>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</si>
  <si>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</si>
  <si>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</si>
  <si>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</si>
  <si>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</si>
  <si>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</si>
  <si>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</si>
  <si>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社会保险基金上解上级支出</t>
  </si>
  <si>
    <t>社会保险基金转移支出</t>
  </si>
</sst>
</file>

<file path=xl/styles.xml><?xml version="1.0" encoding="utf-8"?>
<styleSheet xmlns="http://schemas.openxmlformats.org/spreadsheetml/2006/main" xmlns:xr9="http://schemas.microsoft.com/office/spreadsheetml/2016/revision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_ ;[Red]\-#,##0\ "/>
    <numFmt numFmtId="178" formatCode="0.0%"/>
    <numFmt numFmtId="179" formatCode="0.00_);[Red]\(0.00\)"/>
    <numFmt numFmtId="180" formatCode="_ * #,##0_ ;_ * \-#,##0_ ;_ * &quot;-&quot;??_ ;_ @_ "/>
    <numFmt numFmtId="181" formatCode="_ \¥* #,##0.00_ ;_ \¥* \-#,##0.00_ ;_ \¥* \-??_ ;_ @_ "/>
    <numFmt numFmtId="182" formatCode="#,##0_ "/>
    <numFmt numFmtId="183" formatCode="0_ "/>
    <numFmt numFmtId="184" formatCode="[DBNum1][$-804]General"/>
  </numFmts>
  <fonts count="51">
    <font>
      <sz val="11"/>
      <color theme="1"/>
      <name val="宋体"/>
      <charset val="134"/>
      <scheme val="minor"/>
    </font>
    <font>
      <b/>
      <sz val="11"/>
      <color theme="1"/>
      <name val="宋体"/>
      <charset val="134"/>
      <scheme val="minor"/>
    </font>
    <font>
      <b/>
      <sz val="11"/>
      <name val="宋体"/>
      <charset val="134"/>
      <scheme val="minor"/>
    </font>
    <font>
      <sz val="14"/>
      <color theme="1"/>
      <name val="方正小标宋_GBK"/>
      <charset val="134"/>
    </font>
    <font>
      <sz val="11"/>
      <color theme="1"/>
      <name val="宋体"/>
      <charset val="134"/>
    </font>
    <font>
      <b/>
      <sz val="11"/>
      <color theme="1"/>
      <name val="宋体"/>
      <charset val="134"/>
    </font>
    <font>
      <b/>
      <sz val="11"/>
      <name val="宋体"/>
      <charset val="134"/>
    </font>
    <font>
      <sz val="11"/>
      <name val="宋体"/>
      <charset val="134"/>
    </font>
    <font>
      <b/>
      <sz val="14"/>
      <color indexed="8"/>
      <name val="方正小标宋简体"/>
      <charset val="134"/>
    </font>
    <font>
      <sz val="11"/>
      <color indexed="8"/>
      <name val="宋体"/>
      <charset val="134"/>
    </font>
    <font>
      <sz val="12"/>
      <color indexed="8"/>
      <name val="宋体"/>
      <charset val="134"/>
    </font>
    <font>
      <b/>
      <sz val="12"/>
      <name val="宋体"/>
      <charset val="134"/>
    </font>
    <font>
      <b/>
      <sz val="11"/>
      <color indexed="8"/>
      <name val="宋体"/>
      <charset val="134"/>
    </font>
    <font>
      <sz val="12"/>
      <name val="宋体"/>
      <charset val="134"/>
    </font>
    <font>
      <sz val="14"/>
      <name val="方正小标宋简体"/>
      <charset val="134"/>
    </font>
    <font>
      <sz val="12"/>
      <color indexed="9"/>
      <name val="宋体"/>
      <charset val="134"/>
    </font>
    <font>
      <sz val="11"/>
      <name val="宋体"/>
      <charset val="134"/>
      <scheme val="minor"/>
    </font>
    <font>
      <sz val="18"/>
      <color theme="1"/>
      <name val="方正小标宋简体"/>
      <charset val="134"/>
    </font>
    <font>
      <sz val="14"/>
      <color theme="1"/>
      <name val="方正小标宋简体"/>
      <charset val="134"/>
    </font>
    <font>
      <sz val="10"/>
      <color theme="1"/>
      <name val="宋体"/>
      <charset val="134"/>
    </font>
    <font>
      <b/>
      <sz val="11"/>
      <color indexed="8"/>
      <name val="宋体"/>
      <charset val="1"/>
    </font>
    <font>
      <sz val="11"/>
      <color indexed="8"/>
      <name val="宋体"/>
      <charset val="1"/>
    </font>
    <font>
      <sz val="10"/>
      <name val="宋体"/>
      <charset val="134"/>
    </font>
    <font>
      <sz val="10"/>
      <color theme="1"/>
      <name val="宋体"/>
      <charset val="134"/>
      <scheme val="minor"/>
    </font>
    <font>
      <sz val="16"/>
      <color theme="1"/>
      <name val="方正小标宋_GBK"/>
      <charset val="134"/>
    </font>
    <font>
      <b/>
      <sz val="14"/>
      <color theme="1"/>
      <name val="宋体"/>
      <charset val="134"/>
      <scheme val="minor"/>
    </font>
    <font>
      <sz val="16"/>
      <color theme="1"/>
      <name val="方正楷体_GBK"/>
      <charset val="134"/>
    </font>
    <font>
      <b/>
      <sz val="16"/>
      <color theme="1"/>
      <name val="方正楷体_GBK"/>
      <charset val="134"/>
    </font>
    <font>
      <sz val="12"/>
      <color theme="1"/>
      <name val="方正楷体_GBK"/>
      <charset val="134"/>
    </font>
    <font>
      <sz val="28"/>
      <color theme="1"/>
      <name val="方正小标宋_GBK"/>
      <charset val="134"/>
    </font>
    <font>
      <sz val="18"/>
      <color theme="1"/>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0"/>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5" borderId="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0" applyNumberFormat="0" applyFill="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8" fillId="0" borderId="0" applyNumberFormat="0" applyFill="0" applyBorder="0" applyAlignment="0" applyProtection="0">
      <alignment vertical="center"/>
    </xf>
    <xf numFmtId="0" fontId="39" fillId="6" borderId="12" applyNumberFormat="0" applyAlignment="0" applyProtection="0">
      <alignment vertical="center"/>
    </xf>
    <xf numFmtId="0" fontId="40" fillId="7" borderId="13" applyNumberFormat="0" applyAlignment="0" applyProtection="0">
      <alignment vertical="center"/>
    </xf>
    <xf numFmtId="0" fontId="41" fillId="7" borderId="12" applyNumberFormat="0" applyAlignment="0" applyProtection="0">
      <alignment vertical="center"/>
    </xf>
    <xf numFmtId="0" fontId="42" fillId="8" borderId="14" applyNumberFormat="0" applyAlignment="0" applyProtection="0">
      <alignment vertical="center"/>
    </xf>
    <xf numFmtId="0" fontId="43" fillId="0" borderId="15" applyNumberFormat="0" applyFill="0" applyAlignment="0" applyProtection="0">
      <alignment vertical="center"/>
    </xf>
    <xf numFmtId="0" fontId="44" fillId="0" borderId="16"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9" fillId="0" borderId="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22" fillId="0" borderId="0">
      <alignment vertical="center"/>
    </xf>
    <xf numFmtId="0" fontId="13" fillId="0" borderId="0">
      <alignment vertical="center"/>
    </xf>
    <xf numFmtId="176" fontId="9"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9" fillId="0" borderId="0">
      <alignment vertical="center"/>
    </xf>
    <xf numFmtId="0" fontId="13" fillId="0" borderId="0">
      <alignment vertical="center"/>
    </xf>
    <xf numFmtId="43" fontId="9" fillId="0" borderId="0" applyFont="0" applyFill="0" applyBorder="0" applyAlignment="0" applyProtection="0">
      <alignment vertical="center"/>
    </xf>
    <xf numFmtId="0" fontId="9" fillId="0" borderId="0">
      <alignment vertical="center"/>
    </xf>
    <xf numFmtId="0" fontId="0" fillId="0" borderId="0"/>
    <xf numFmtId="0" fontId="0" fillId="0" borderId="0"/>
    <xf numFmtId="0" fontId="13" fillId="0" borderId="0"/>
    <xf numFmtId="43" fontId="22" fillId="0" borderId="0" applyFont="0" applyFill="0" applyBorder="0" applyAlignment="0" applyProtection="0">
      <alignment vertical="center"/>
    </xf>
    <xf numFmtId="0" fontId="13" fillId="0" borderId="0"/>
    <xf numFmtId="0" fontId="0" fillId="0" borderId="0">
      <alignment vertical="center"/>
    </xf>
    <xf numFmtId="0" fontId="50" fillId="0" borderId="0"/>
    <xf numFmtId="0" fontId="13" fillId="0" borderId="0">
      <alignment vertical="center"/>
    </xf>
  </cellStyleXfs>
  <cellXfs count="295">
    <xf numFmtId="0" fontId="0" fillId="0" borderId="0" xfId="0">
      <alignment vertical="center"/>
    </xf>
    <xf numFmtId="0" fontId="1" fillId="0" borderId="0" xfId="60" applyFont="1" applyFill="1" applyAlignment="1">
      <alignment vertical="center" wrapText="1"/>
    </xf>
    <xf numFmtId="0" fontId="1" fillId="0" borderId="0" xfId="60" applyFont="1" applyFill="1" applyAlignment="1">
      <alignment vertical="center"/>
    </xf>
    <xf numFmtId="0" fontId="2" fillId="0" borderId="0" xfId="60" applyFont="1" applyFill="1" applyAlignment="1">
      <alignment vertical="center"/>
    </xf>
    <xf numFmtId="0" fontId="0" fillId="0" borderId="0" xfId="60" applyFont="1" applyFill="1" applyAlignment="1">
      <alignment vertical="center"/>
    </xf>
    <xf numFmtId="0" fontId="3" fillId="0" borderId="0" xfId="60" applyFont="1" applyFill="1" applyAlignment="1">
      <alignment horizontal="center" vertical="center"/>
    </xf>
    <xf numFmtId="0" fontId="4" fillId="0" borderId="0" xfId="60" applyFont="1" applyFill="1" applyAlignment="1">
      <alignment vertical="center"/>
    </xf>
    <xf numFmtId="0" fontId="4" fillId="0" borderId="1" xfId="60" applyFont="1" applyFill="1" applyBorder="1" applyAlignment="1">
      <alignment vertical="center"/>
    </xf>
    <xf numFmtId="0" fontId="5" fillId="0" borderId="2" xfId="60" applyFont="1" applyFill="1" applyBorder="1" applyAlignment="1">
      <alignment horizontal="center" vertical="center" wrapText="1"/>
    </xf>
    <xf numFmtId="177" fontId="6" fillId="0" borderId="2" xfId="50" applyNumberFormat="1" applyFont="1" applyFill="1" applyBorder="1" applyAlignment="1">
      <alignment horizontal="center" vertical="center" wrapText="1"/>
    </xf>
    <xf numFmtId="49" fontId="5" fillId="0" borderId="2" xfId="60" applyNumberFormat="1" applyFont="1" applyFill="1" applyBorder="1" applyAlignment="1">
      <alignment vertical="center"/>
    </xf>
    <xf numFmtId="0" fontId="5" fillId="0" borderId="2" xfId="60" applyFont="1" applyFill="1" applyBorder="1" applyAlignment="1">
      <alignment horizontal="center" vertical="center"/>
    </xf>
    <xf numFmtId="43" fontId="5" fillId="0" borderId="2" xfId="60" applyNumberFormat="1" applyFont="1" applyFill="1" applyBorder="1" applyAlignment="1">
      <alignment vertical="center"/>
    </xf>
    <xf numFmtId="178" fontId="6" fillId="0" borderId="2" xfId="63" applyNumberFormat="1" applyFont="1" applyFill="1" applyBorder="1" applyAlignment="1">
      <alignment horizontal="right" vertical="center" wrapText="1"/>
    </xf>
    <xf numFmtId="0" fontId="6" fillId="0" borderId="2" xfId="60" applyNumberFormat="1" applyFont="1" applyFill="1" applyBorder="1" applyAlignment="1">
      <alignment horizontal="left" vertical="center"/>
    </xf>
    <xf numFmtId="0" fontId="6" fillId="0" borderId="2" xfId="60" applyFont="1" applyFill="1" applyBorder="1" applyAlignment="1">
      <alignment vertical="center"/>
    </xf>
    <xf numFmtId="43" fontId="6" fillId="0" borderId="2" xfId="60" applyNumberFormat="1" applyFont="1" applyFill="1" applyBorder="1" applyAlignment="1">
      <alignment vertical="center"/>
    </xf>
    <xf numFmtId="0" fontId="5" fillId="0" borderId="2" xfId="60" applyNumberFormat="1" applyFont="1" applyFill="1" applyBorder="1" applyAlignment="1">
      <alignment horizontal="left" vertical="center"/>
    </xf>
    <xf numFmtId="0" fontId="5" fillId="0" borderId="2" xfId="60" applyFont="1" applyFill="1" applyBorder="1" applyAlignment="1">
      <alignment horizontal="left" vertical="center" indent="1"/>
    </xf>
    <xf numFmtId="0" fontId="4" fillId="0" borderId="2" xfId="60" applyNumberFormat="1" applyFont="1" applyFill="1" applyBorder="1" applyAlignment="1">
      <alignment horizontal="left" vertical="center"/>
    </xf>
    <xf numFmtId="0" fontId="4" fillId="0" borderId="2" xfId="60" applyFont="1" applyFill="1" applyBorder="1" applyAlignment="1">
      <alignment horizontal="left" vertical="center" indent="2"/>
    </xf>
    <xf numFmtId="43" fontId="4" fillId="0" borderId="2" xfId="60" applyNumberFormat="1" applyFont="1" applyFill="1" applyBorder="1" applyAlignment="1">
      <alignment vertical="center"/>
    </xf>
    <xf numFmtId="178" fontId="7" fillId="0" borderId="2" xfId="63" applyNumberFormat="1" applyFont="1" applyFill="1" applyBorder="1" applyAlignment="1">
      <alignment horizontal="right" vertical="center" wrapText="1"/>
    </xf>
    <xf numFmtId="43" fontId="4" fillId="0" borderId="2" xfId="70" applyNumberFormat="1" applyFont="1" applyFill="1" applyBorder="1" applyAlignment="1">
      <alignment vertical="center"/>
    </xf>
    <xf numFmtId="0" fontId="5" fillId="0" borderId="2" xfId="60" applyFont="1" applyFill="1" applyBorder="1" applyAlignment="1">
      <alignment vertical="center"/>
    </xf>
    <xf numFmtId="0" fontId="1" fillId="0" borderId="2" xfId="60" applyFont="1" applyFill="1" applyBorder="1" applyAlignment="1">
      <alignment horizontal="left" vertical="center"/>
    </xf>
    <xf numFmtId="0" fontId="1" fillId="0" borderId="2" xfId="60" applyFont="1" applyFill="1" applyBorder="1" applyAlignment="1">
      <alignment horizontal="left" vertical="center" indent="1"/>
    </xf>
    <xf numFmtId="43" fontId="1" fillId="0" borderId="2" xfId="60" applyNumberFormat="1" applyFont="1" applyFill="1" applyBorder="1" applyAlignment="1">
      <alignment vertical="center"/>
    </xf>
    <xf numFmtId="0" fontId="1" fillId="0" borderId="2" xfId="60" applyFont="1" applyFill="1" applyBorder="1" applyAlignment="1">
      <alignment vertical="center"/>
    </xf>
    <xf numFmtId="0" fontId="0" fillId="0" borderId="0" xfId="60" applyFont="1" applyFill="1" applyAlignment="1">
      <alignment vertical="center" wrapText="1"/>
    </xf>
    <xf numFmtId="0" fontId="3" fillId="0" borderId="0" xfId="60" applyFont="1" applyFill="1" applyAlignment="1">
      <alignment horizontal="center" vertical="center" wrapText="1"/>
    </xf>
    <xf numFmtId="0" fontId="4" fillId="0" borderId="1" xfId="60" applyFont="1" applyFill="1" applyBorder="1" applyAlignment="1">
      <alignment vertical="center" wrapText="1"/>
    </xf>
    <xf numFmtId="43" fontId="5" fillId="0" borderId="2" xfId="60" applyNumberFormat="1" applyFont="1" applyFill="1" applyBorder="1" applyAlignment="1">
      <alignment horizontal="center" vertical="center" wrapText="1"/>
    </xf>
    <xf numFmtId="0" fontId="5" fillId="0" borderId="2" xfId="60" applyFont="1" applyFill="1" applyBorder="1" applyAlignment="1">
      <alignment vertical="center" wrapText="1"/>
    </xf>
    <xf numFmtId="0" fontId="5" fillId="0" borderId="2" xfId="60" applyFont="1" applyFill="1" applyBorder="1" applyAlignment="1">
      <alignment horizontal="left" vertical="center" wrapText="1" indent="1"/>
    </xf>
    <xf numFmtId="0" fontId="4" fillId="0" borderId="2" xfId="60" applyFont="1" applyFill="1" applyBorder="1" applyAlignment="1">
      <alignment horizontal="left" vertical="center" wrapText="1" indent="2"/>
    </xf>
    <xf numFmtId="43" fontId="0" fillId="0" borderId="2" xfId="69" applyNumberFormat="1" applyFont="1" applyFill="1" applyBorder="1" applyAlignment="1"/>
    <xf numFmtId="43" fontId="4" fillId="0" borderId="2" xfId="69" applyNumberFormat="1" applyFont="1" applyFill="1" applyBorder="1" applyAlignment="1">
      <alignment vertical="center"/>
    </xf>
    <xf numFmtId="43" fontId="0" fillId="0" borderId="2" xfId="60" applyNumberFormat="1" applyFont="1" applyFill="1" applyBorder="1" applyAlignment="1"/>
    <xf numFmtId="49" fontId="4" fillId="0" borderId="2" xfId="60" applyNumberFormat="1" applyFont="1" applyFill="1" applyBorder="1" applyAlignment="1">
      <alignment horizontal="left" vertical="center"/>
    </xf>
    <xf numFmtId="0" fontId="4" fillId="0" borderId="2" xfId="60" applyFont="1" applyFill="1" applyBorder="1" applyAlignment="1">
      <alignment horizontal="left" vertical="center" wrapText="1" indent="3"/>
    </xf>
    <xf numFmtId="0" fontId="0" fillId="0" borderId="2" xfId="60" applyFont="1" applyFill="1" applyBorder="1" applyAlignment="1">
      <alignment horizontal="left" vertical="center"/>
    </xf>
    <xf numFmtId="0" fontId="1" fillId="0" borderId="2" xfId="60" applyFont="1" applyFill="1" applyBorder="1" applyAlignment="1">
      <alignment horizontal="left" vertical="center" wrapText="1" indent="1"/>
    </xf>
    <xf numFmtId="43" fontId="0" fillId="0" borderId="2" xfId="60" applyNumberFormat="1" applyFont="1" applyFill="1" applyBorder="1" applyAlignment="1">
      <alignment vertical="center"/>
    </xf>
    <xf numFmtId="0" fontId="0" fillId="0" borderId="2" xfId="60" applyFont="1" applyFill="1" applyBorder="1" applyAlignment="1">
      <alignment vertical="center"/>
    </xf>
    <xf numFmtId="0" fontId="8" fillId="0" borderId="0" xfId="64" applyFont="1" applyAlignment="1">
      <alignment horizontal="center" vertical="center" shrinkToFit="1"/>
    </xf>
    <xf numFmtId="0" fontId="9" fillId="0" borderId="0" xfId="64" applyFont="1" applyAlignment="1">
      <alignment horizontal="left" vertical="center" wrapText="1"/>
    </xf>
    <xf numFmtId="0" fontId="10" fillId="0" borderId="0" xfId="64" applyFont="1" applyAlignment="1">
      <alignment horizontal="left" vertical="center" wrapText="1"/>
    </xf>
    <xf numFmtId="177" fontId="7" fillId="0" borderId="0" xfId="52" applyNumberFormat="1" applyFont="1" applyBorder="1" applyAlignment="1">
      <alignment horizontal="right" vertical="center"/>
    </xf>
    <xf numFmtId="0" fontId="1" fillId="0" borderId="2" xfId="0" applyFont="1" applyBorder="1" applyAlignment="1">
      <alignment horizontal="center" vertical="center"/>
    </xf>
    <xf numFmtId="0" fontId="6" fillId="0" borderId="3" xfId="52" applyFont="1" applyBorder="1" applyAlignment="1">
      <alignment horizontal="distributed" vertical="center" wrapText="1" indent="3"/>
    </xf>
    <xf numFmtId="177" fontId="6" fillId="0" borderId="2" xfId="50" applyNumberFormat="1" applyFont="1" applyBorder="1" applyAlignment="1">
      <alignment horizontal="center" vertical="center" wrapText="1"/>
    </xf>
    <xf numFmtId="0" fontId="0" fillId="0" borderId="2" xfId="0" applyFont="1" applyBorder="1" applyAlignment="1">
      <alignment horizontal="left" vertical="center"/>
    </xf>
    <xf numFmtId="0" fontId="6" fillId="0" borderId="3" xfId="52" applyFont="1" applyBorder="1" applyAlignment="1">
      <alignment horizontal="justify" vertical="center" wrapText="1"/>
    </xf>
    <xf numFmtId="0" fontId="6" fillId="0" borderId="3" xfId="52" applyFont="1" applyBorder="1" applyAlignment="1">
      <alignment horizontal="left" vertical="center" wrapText="1" indent="1"/>
    </xf>
    <xf numFmtId="0" fontId="7" fillId="0" borderId="3" xfId="52" applyFont="1" applyBorder="1" applyAlignment="1">
      <alignment horizontal="left" vertical="center" wrapText="1" indent="2"/>
    </xf>
    <xf numFmtId="179" fontId="6" fillId="0" borderId="2" xfId="60" applyNumberFormat="1" applyFont="1" applyFill="1" applyBorder="1" applyAlignment="1">
      <alignment horizontal="left" vertical="center"/>
    </xf>
    <xf numFmtId="180" fontId="11" fillId="0" borderId="2" xfId="1" applyNumberFormat="1" applyFont="1" applyBorder="1" applyAlignment="1">
      <alignment vertical="center"/>
    </xf>
    <xf numFmtId="178" fontId="12" fillId="0" borderId="2" xfId="64" applyNumberFormat="1" applyFont="1" applyFill="1" applyBorder="1" applyAlignment="1">
      <alignment horizontal="right" vertical="center" wrapText="1"/>
    </xf>
    <xf numFmtId="179" fontId="6" fillId="0" borderId="2" xfId="60" applyNumberFormat="1" applyFont="1" applyFill="1" applyBorder="1" applyAlignment="1">
      <alignment horizontal="left" vertical="center" indent="1"/>
    </xf>
    <xf numFmtId="179" fontId="7" fillId="0" borderId="2" xfId="60" applyNumberFormat="1" applyFont="1" applyFill="1" applyBorder="1" applyAlignment="1">
      <alignment horizontal="left" vertical="center" indent="2"/>
    </xf>
    <xf numFmtId="180" fontId="9" fillId="0" borderId="2" xfId="1" applyNumberFormat="1" applyFont="1" applyFill="1" applyBorder="1" applyAlignment="1">
      <alignment horizontal="right" vertical="center"/>
    </xf>
    <xf numFmtId="180" fontId="7" fillId="0" borderId="2" xfId="1" applyNumberFormat="1" applyFont="1" applyFill="1" applyBorder="1" applyAlignment="1">
      <alignment horizontal="right" vertical="center" shrinkToFit="1"/>
    </xf>
    <xf numFmtId="179" fontId="7" fillId="0" borderId="2" xfId="60" applyNumberFormat="1" applyFont="1" applyFill="1" applyBorder="1" applyAlignment="1">
      <alignment horizontal="left" vertical="center" wrapText="1" indent="2"/>
    </xf>
    <xf numFmtId="180" fontId="13" fillId="0" borderId="2" xfId="1" applyNumberFormat="1" applyFont="1" applyBorder="1" applyAlignment="1">
      <alignment vertical="center"/>
    </xf>
    <xf numFmtId="179" fontId="6" fillId="0" borderId="2" xfId="60" applyNumberFormat="1" applyFont="1" applyFill="1" applyBorder="1" applyAlignment="1">
      <alignment horizontal="left" vertical="center" wrapText="1" indent="1"/>
    </xf>
    <xf numFmtId="180" fontId="6" fillId="0" borderId="2" xfId="1" applyNumberFormat="1" applyFont="1" applyFill="1" applyBorder="1" applyAlignment="1">
      <alignment horizontal="right" vertical="center" wrapText="1"/>
    </xf>
    <xf numFmtId="180" fontId="7" fillId="0" borderId="2" xfId="1" applyNumberFormat="1" applyFont="1" applyFill="1" applyBorder="1" applyAlignment="1">
      <alignment horizontal="right" vertical="center" wrapText="1"/>
    </xf>
    <xf numFmtId="0" fontId="6" fillId="0" borderId="2" xfId="62" applyNumberFormat="1" applyFont="1" applyFill="1" applyBorder="1" applyAlignment="1">
      <alignment horizontal="distributed" vertical="center"/>
    </xf>
    <xf numFmtId="0" fontId="7" fillId="0" borderId="2" xfId="62" applyNumberFormat="1" applyFont="1" applyFill="1" applyBorder="1" applyAlignment="1">
      <alignment horizontal="left" vertical="center"/>
    </xf>
    <xf numFmtId="180" fontId="11" fillId="0" borderId="2" xfId="1" applyNumberFormat="1" applyFont="1" applyFill="1" applyBorder="1" applyAlignment="1">
      <alignment horizontal="right" vertical="center"/>
    </xf>
    <xf numFmtId="180" fontId="13" fillId="0" borderId="2" xfId="1"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8" fillId="0" borderId="0" xfId="64" applyFont="1" applyFill="1" applyAlignment="1">
      <alignment horizontal="center" vertical="center" shrinkToFit="1"/>
    </xf>
    <xf numFmtId="0" fontId="9" fillId="0" borderId="0" xfId="64" applyFont="1" applyFill="1" applyBorder="1" applyAlignment="1">
      <alignment horizontal="left" vertical="center" wrapText="1"/>
    </xf>
    <xf numFmtId="0" fontId="10" fillId="0" borderId="0" xfId="64" applyFont="1" applyFill="1" applyBorder="1" applyAlignment="1">
      <alignment horizontal="left" vertical="center" wrapText="1"/>
    </xf>
    <xf numFmtId="177" fontId="7" fillId="0" borderId="0" xfId="52" applyNumberFormat="1" applyFont="1" applyBorder="1" applyAlignment="1">
      <alignment horizontal="center" vertical="center"/>
    </xf>
    <xf numFmtId="0" fontId="6" fillId="0" borderId="2" xfId="56" applyFont="1" applyFill="1" applyBorder="1" applyAlignment="1">
      <alignment horizontal="center" vertical="center" wrapText="1"/>
    </xf>
    <xf numFmtId="0" fontId="0" fillId="0" borderId="2" xfId="0" applyBorder="1" applyAlignment="1">
      <alignment horizontal="left" vertical="center"/>
    </xf>
    <xf numFmtId="181" fontId="12" fillId="0" borderId="2" xfId="64" applyNumberFormat="1" applyFont="1" applyFill="1" applyBorder="1" applyAlignment="1">
      <alignment vertical="center"/>
    </xf>
    <xf numFmtId="180" fontId="11" fillId="0" borderId="2" xfId="1" applyNumberFormat="1" applyFont="1" applyFill="1" applyBorder="1" applyAlignment="1">
      <alignment vertical="center"/>
    </xf>
    <xf numFmtId="178" fontId="9" fillId="0" borderId="2" xfId="64" applyNumberFormat="1" applyFont="1" applyFill="1" applyBorder="1" applyAlignment="1">
      <alignment horizontal="right" vertical="center" wrapText="1"/>
    </xf>
    <xf numFmtId="181" fontId="12" fillId="0" borderId="2" xfId="64" applyNumberFormat="1" applyFont="1" applyFill="1" applyBorder="1" applyAlignment="1">
      <alignment horizontal="left" vertical="center" wrapText="1" indent="1"/>
    </xf>
    <xf numFmtId="177" fontId="7" fillId="0" borderId="2" xfId="64" applyNumberFormat="1" applyFont="1" applyFill="1" applyBorder="1" applyAlignment="1">
      <alignment vertical="center"/>
    </xf>
    <xf numFmtId="0" fontId="7" fillId="0" borderId="2" xfId="60" applyNumberFormat="1" applyFont="1" applyFill="1" applyBorder="1" applyAlignment="1">
      <alignment horizontal="left" vertical="center" indent="2"/>
    </xf>
    <xf numFmtId="177" fontId="6" fillId="0" borderId="2" xfId="64" applyNumberFormat="1" applyFont="1" applyFill="1" applyBorder="1" applyAlignment="1">
      <alignment vertical="center"/>
    </xf>
    <xf numFmtId="180" fontId="13" fillId="0" borderId="2" xfId="1" applyNumberFormat="1" applyFont="1" applyFill="1" applyBorder="1" applyAlignment="1">
      <alignment vertical="center"/>
    </xf>
    <xf numFmtId="0" fontId="7" fillId="0" borderId="2" xfId="60" applyNumberFormat="1" applyFont="1" applyFill="1" applyBorder="1" applyAlignment="1">
      <alignment horizontal="left" vertical="center" wrapText="1" indent="2"/>
    </xf>
    <xf numFmtId="0" fontId="6" fillId="0" borderId="2" xfId="62" applyNumberFormat="1" applyFont="1" applyFill="1" applyBorder="1" applyAlignment="1">
      <alignment horizontal="center" vertical="center"/>
    </xf>
    <xf numFmtId="0" fontId="6" fillId="0" borderId="2" xfId="62" applyNumberFormat="1" applyFont="1" applyFill="1" applyBorder="1" applyAlignment="1">
      <alignment horizontal="left" vertical="center"/>
    </xf>
    <xf numFmtId="181" fontId="9" fillId="0" borderId="2" xfId="64" applyNumberFormat="1" applyFont="1" applyFill="1" applyBorder="1" applyAlignment="1">
      <alignment horizontal="left" vertical="center" wrapText="1"/>
    </xf>
    <xf numFmtId="178" fontId="7" fillId="2" borderId="2" xfId="49" applyNumberFormat="1" applyFont="1" applyFill="1" applyBorder="1" applyAlignment="1">
      <alignment vertical="center"/>
    </xf>
    <xf numFmtId="0" fontId="1" fillId="0" borderId="0" xfId="0" applyFont="1">
      <alignment vertical="center"/>
    </xf>
    <xf numFmtId="0" fontId="0" fillId="0" borderId="0" xfId="0" applyAlignment="1">
      <alignment horizontal="center" vertical="center" wrapText="1"/>
    </xf>
    <xf numFmtId="41" fontId="0" fillId="0" borderId="0" xfId="0" applyNumberFormat="1" applyAlignment="1">
      <alignment horizontal="center" vertical="center" wrapText="1"/>
    </xf>
    <xf numFmtId="0" fontId="14" fillId="0" borderId="0" xfId="50" applyFont="1" applyAlignment="1">
      <alignment horizontal="center" vertical="center"/>
    </xf>
    <xf numFmtId="41" fontId="14" fillId="0" borderId="0" xfId="50" applyNumberFormat="1" applyFont="1" applyAlignment="1">
      <alignment horizontal="center" vertical="center"/>
    </xf>
    <xf numFmtId="0" fontId="7" fillId="0" borderId="0" xfId="50" applyFont="1">
      <alignment vertical="center"/>
    </xf>
    <xf numFmtId="0" fontId="15" fillId="0" borderId="0" xfId="50" applyFont="1" applyFill="1" applyAlignment="1">
      <alignment horizontal="center" vertical="center" wrapText="1"/>
    </xf>
    <xf numFmtId="41" fontId="15" fillId="0" borderId="0" xfId="50" applyNumberFormat="1" applyFont="1" applyFill="1" applyAlignment="1">
      <alignment horizontal="center" vertical="center" wrapText="1"/>
    </xf>
    <xf numFmtId="177" fontId="7" fillId="0" borderId="0" xfId="50" applyNumberFormat="1" applyFont="1" applyBorder="1" applyAlignment="1">
      <alignment horizontal="center" vertical="center" wrapText="1"/>
    </xf>
    <xf numFmtId="0" fontId="0" fillId="0" borderId="2" xfId="0" applyBorder="1">
      <alignment vertical="center"/>
    </xf>
    <xf numFmtId="0" fontId="6" fillId="0" borderId="2" xfId="0" applyFont="1" applyFill="1" applyBorder="1" applyAlignment="1">
      <alignment horizontal="center" vertical="center"/>
    </xf>
    <xf numFmtId="41" fontId="6" fillId="0" borderId="2" xfId="50" applyNumberFormat="1" applyFont="1" applyBorder="1" applyAlignment="1">
      <alignment horizontal="center" vertical="center" wrapText="1"/>
    </xf>
    <xf numFmtId="0" fontId="1" fillId="0" borderId="2" xfId="0" applyFont="1" applyBorder="1">
      <alignment vertical="center"/>
    </xf>
    <xf numFmtId="0" fontId="6" fillId="0" borderId="2" xfId="0" applyFont="1" applyFill="1" applyBorder="1" applyAlignment="1">
      <alignment horizontal="justify" vertical="center"/>
    </xf>
    <xf numFmtId="177" fontId="6" fillId="0" borderId="4" xfId="50" applyNumberFormat="1" applyFont="1" applyBorder="1" applyAlignment="1">
      <alignment horizontal="center" vertical="center" wrapText="1"/>
    </xf>
    <xf numFmtId="9" fontId="6" fillId="0" borderId="2" xfId="50" applyNumberFormat="1" applyFont="1" applyBorder="1" applyAlignment="1">
      <alignment horizontal="center" vertical="center" wrapText="1"/>
    </xf>
    <xf numFmtId="0" fontId="6" fillId="0" borderId="2" xfId="0" applyFont="1" applyFill="1" applyBorder="1" applyAlignment="1">
      <alignment horizontal="left" vertical="center" indent="1"/>
    </xf>
    <xf numFmtId="0" fontId="7" fillId="0" borderId="2" xfId="0" applyFont="1" applyFill="1" applyBorder="1" applyAlignment="1">
      <alignment horizontal="left" vertical="center" indent="2"/>
    </xf>
    <xf numFmtId="177" fontId="7" fillId="0" borderId="4" xfId="50" applyNumberFormat="1" applyFont="1" applyBorder="1" applyAlignment="1">
      <alignment horizontal="center" vertical="center" wrapText="1"/>
    </xf>
    <xf numFmtId="177" fontId="7" fillId="0" borderId="2" xfId="50" applyNumberFormat="1" applyFont="1" applyBorder="1" applyAlignment="1">
      <alignment horizontal="center" vertical="center" wrapText="1"/>
    </xf>
    <xf numFmtId="0" fontId="7" fillId="0" borderId="2" xfId="0" applyNumberFormat="1" applyFont="1" applyFill="1" applyBorder="1" applyAlignment="1" applyProtection="1">
      <alignment horizontal="left" vertical="center"/>
    </xf>
    <xf numFmtId="0" fontId="6" fillId="0" borderId="2" xfId="0" applyFont="1" applyFill="1" applyBorder="1" applyAlignment="1">
      <alignment vertical="center"/>
    </xf>
    <xf numFmtId="182" fontId="6" fillId="2" borderId="4" xfId="59" applyNumberFormat="1" applyFont="1" applyFill="1" applyBorder="1" applyAlignment="1" applyProtection="1">
      <alignment horizontal="center" vertical="center"/>
      <protection locked="0"/>
    </xf>
    <xf numFmtId="41" fontId="6" fillId="2" borderId="4" xfId="59" applyNumberFormat="1" applyFont="1" applyFill="1" applyBorder="1" applyAlignment="1" applyProtection="1">
      <alignment horizontal="center" vertical="center"/>
      <protection locked="0"/>
    </xf>
    <xf numFmtId="182" fontId="6" fillId="2" borderId="2" xfId="59" applyNumberFormat="1" applyFont="1" applyFill="1" applyBorder="1" applyAlignment="1" applyProtection="1">
      <alignment horizontal="center" vertical="center"/>
      <protection locked="0"/>
    </xf>
    <xf numFmtId="0" fontId="6" fillId="0" borderId="2" xfId="0" applyFont="1" applyFill="1" applyBorder="1" applyAlignment="1">
      <alignment horizontal="left" vertical="center" indent="1" shrinkToFit="1"/>
    </xf>
    <xf numFmtId="0" fontId="9" fillId="0" borderId="2" xfId="0" applyFont="1" applyFill="1" applyBorder="1" applyAlignment="1">
      <alignment horizontal="left" vertical="center" indent="2"/>
    </xf>
    <xf numFmtId="182" fontId="7" fillId="2" borderId="4" xfId="59" applyNumberFormat="1" applyFont="1" applyFill="1" applyBorder="1" applyAlignment="1" applyProtection="1">
      <alignment horizontal="center" vertical="center"/>
      <protection locked="0"/>
    </xf>
    <xf numFmtId="41" fontId="7" fillId="0" borderId="4" xfId="50" applyNumberFormat="1" applyFont="1" applyBorder="1" applyAlignment="1">
      <alignment horizontal="center" vertical="center" wrapText="1"/>
    </xf>
    <xf numFmtId="182" fontId="7" fillId="0" borderId="4" xfId="50" applyNumberFormat="1" applyFont="1" applyBorder="1" applyAlignment="1">
      <alignment horizontal="center" vertical="center" wrapText="1"/>
    </xf>
    <xf numFmtId="0" fontId="12" fillId="0" borderId="2" xfId="0" applyFont="1" applyFill="1" applyBorder="1" applyAlignment="1">
      <alignment horizontal="left" vertical="center" indent="1"/>
    </xf>
    <xf numFmtId="41" fontId="7" fillId="2" borderId="4" xfId="59" applyNumberFormat="1" applyFont="1" applyFill="1" applyBorder="1" applyAlignment="1" applyProtection="1">
      <alignment horizontal="center" vertical="center"/>
      <protection locked="0"/>
    </xf>
    <xf numFmtId="182" fontId="7" fillId="0" borderId="2" xfId="0" applyNumberFormat="1" applyFont="1" applyFill="1" applyBorder="1" applyAlignment="1" applyProtection="1">
      <alignment horizontal="center" vertical="center"/>
    </xf>
    <xf numFmtId="177" fontId="7" fillId="0" borderId="4" xfId="50" applyNumberFormat="1" applyFont="1" applyBorder="1" applyAlignment="1">
      <alignment vertical="center" wrapText="1"/>
    </xf>
    <xf numFmtId="182" fontId="7" fillId="2" borderId="4" xfId="59" applyNumberFormat="1" applyFont="1" applyFill="1" applyBorder="1" applyAlignment="1" applyProtection="1">
      <alignment vertical="center"/>
      <protection locked="0"/>
    </xf>
    <xf numFmtId="182" fontId="7" fillId="0" borderId="4" xfId="59" applyNumberFormat="1" applyFont="1" applyFill="1" applyBorder="1" applyAlignment="1" applyProtection="1">
      <alignment horizontal="center" vertical="center"/>
      <protection locked="0"/>
    </xf>
    <xf numFmtId="182" fontId="7" fillId="0" borderId="4" xfId="50" applyNumberFormat="1" applyFont="1" applyBorder="1" applyAlignment="1">
      <alignment horizontal="right" vertical="center" wrapText="1"/>
    </xf>
    <xf numFmtId="177" fontId="7" fillId="0" borderId="4" xfId="50" applyNumberFormat="1" applyFont="1" applyBorder="1" applyAlignment="1">
      <alignment horizontal="right" vertical="center" wrapText="1"/>
    </xf>
    <xf numFmtId="41" fontId="7" fillId="0" borderId="4" xfId="50" applyNumberFormat="1" applyFont="1" applyBorder="1" applyAlignment="1">
      <alignment horizontal="right" vertical="center" wrapText="1"/>
    </xf>
    <xf numFmtId="9" fontId="7" fillId="0" borderId="2" xfId="50" applyNumberFormat="1" applyFont="1" applyBorder="1" applyAlignment="1">
      <alignment horizontal="center" vertical="center" wrapText="1"/>
    </xf>
    <xf numFmtId="0" fontId="6" fillId="0" borderId="2" xfId="0" applyNumberFormat="1" applyFont="1" applyFill="1" applyBorder="1" applyAlignment="1" applyProtection="1">
      <alignment horizontal="left" vertical="center"/>
    </xf>
    <xf numFmtId="0" fontId="6" fillId="0" borderId="4" xfId="0" applyFont="1" applyFill="1" applyBorder="1" applyAlignment="1">
      <alignment horizontal="left" vertical="center" indent="1"/>
    </xf>
    <xf numFmtId="49" fontId="9" fillId="0" borderId="4" xfId="53" applyNumberFormat="1" applyFont="1" applyBorder="1" applyAlignment="1">
      <alignment horizontal="left" vertical="center" indent="2"/>
    </xf>
    <xf numFmtId="182" fontId="7" fillId="2" borderId="2" xfId="59" applyNumberFormat="1" applyFont="1" applyFill="1" applyBorder="1" applyAlignment="1" applyProtection="1">
      <alignment horizontal="center" vertical="center"/>
      <protection locked="0"/>
    </xf>
    <xf numFmtId="0" fontId="1" fillId="0" borderId="2" xfId="0" applyFont="1" applyFill="1" applyBorder="1" applyAlignment="1">
      <alignment vertical="center"/>
    </xf>
    <xf numFmtId="0" fontId="1" fillId="0" borderId="2" xfId="0" applyFont="1" applyBorder="1" applyAlignment="1">
      <alignment horizontal="left" vertical="center"/>
    </xf>
    <xf numFmtId="0" fontId="1" fillId="0" borderId="2" xfId="0" applyFont="1" applyFill="1" applyBorder="1" applyAlignment="1">
      <alignment horizontal="left" vertical="center" indent="1"/>
    </xf>
    <xf numFmtId="0" fontId="0" fillId="0" borderId="2" xfId="0" applyFill="1" applyBorder="1" applyAlignment="1">
      <alignment vertical="center"/>
    </xf>
    <xf numFmtId="49" fontId="9" fillId="0" borderId="2" xfId="53" applyNumberFormat="1" applyFont="1" applyBorder="1" applyAlignment="1">
      <alignment horizontal="left" vertical="center" indent="2"/>
    </xf>
    <xf numFmtId="41" fontId="6" fillId="0" borderId="4" xfId="50" applyNumberFormat="1" applyFont="1" applyBorder="1" applyAlignment="1">
      <alignment horizontal="center" vertical="center" wrapText="1"/>
    </xf>
    <xf numFmtId="0" fontId="6" fillId="0" borderId="2" xfId="58" applyFont="1" applyBorder="1" applyAlignment="1">
      <alignment horizontal="left" vertical="center"/>
    </xf>
    <xf numFmtId="0" fontId="6" fillId="0" borderId="2" xfId="50" applyFont="1" applyBorder="1" applyAlignment="1">
      <alignment horizontal="left" vertical="center"/>
    </xf>
    <xf numFmtId="0" fontId="7" fillId="0" borderId="2" xfId="50" applyFont="1" applyBorder="1" applyAlignment="1">
      <alignment horizontal="left" vertical="center" indent="1"/>
    </xf>
    <xf numFmtId="177" fontId="7" fillId="0" borderId="2" xfId="50" applyNumberFormat="1" applyFont="1" applyBorder="1" applyAlignment="1">
      <alignment horizontal="center" vertical="center"/>
    </xf>
    <xf numFmtId="0" fontId="6" fillId="0" borderId="2" xfId="50" applyFont="1" applyBorder="1" applyAlignment="1">
      <alignment horizontal="center" vertical="center"/>
    </xf>
    <xf numFmtId="0" fontId="16" fillId="0" borderId="0" xfId="0" applyFont="1" applyAlignment="1">
      <alignment horizontal="center" vertical="center"/>
    </xf>
    <xf numFmtId="0" fontId="15" fillId="0" borderId="0" xfId="50" applyFont="1">
      <alignment vertical="center"/>
    </xf>
    <xf numFmtId="0" fontId="13" fillId="0" borderId="0" xfId="50" applyFont="1" applyAlignment="1">
      <alignment horizontal="center" vertical="center"/>
    </xf>
    <xf numFmtId="177" fontId="7" fillId="0" borderId="0" xfId="50" applyNumberFormat="1" applyFont="1" applyAlignment="1">
      <alignment horizontal="right" vertical="center"/>
    </xf>
    <xf numFmtId="0" fontId="0" fillId="0" borderId="2" xfId="0" applyBorder="1" applyAlignment="1">
      <alignment horizontal="center" vertical="center"/>
    </xf>
    <xf numFmtId="0" fontId="6" fillId="0" borderId="2" xfId="50" applyFont="1" applyBorder="1" applyAlignment="1">
      <alignment horizontal="distributed" vertical="center" wrapText="1" indent="3"/>
    </xf>
    <xf numFmtId="0" fontId="9" fillId="0" borderId="2" xfId="0" applyNumberFormat="1" applyFont="1" applyFill="1" applyBorder="1" applyAlignment="1">
      <alignment horizontal="left" vertical="center"/>
    </xf>
    <xf numFmtId="49" fontId="12" fillId="0" borderId="2" xfId="53" applyNumberFormat="1" applyFont="1" applyBorder="1">
      <alignment vertical="center"/>
    </xf>
    <xf numFmtId="177" fontId="13" fillId="2" borderId="2" xfId="50" applyNumberFormat="1" applyFont="1" applyFill="1" applyBorder="1" applyAlignment="1">
      <alignment vertical="center" wrapText="1"/>
    </xf>
    <xf numFmtId="177" fontId="13" fillId="2" borderId="2" xfId="50" applyNumberFormat="1" applyFont="1" applyFill="1" applyBorder="1" applyAlignment="1">
      <alignment horizontal="center" vertical="center" wrapText="1"/>
    </xf>
    <xf numFmtId="49" fontId="9" fillId="0" borderId="2" xfId="53" applyNumberFormat="1" applyFont="1" applyBorder="1" applyAlignment="1">
      <alignment horizontal="left" vertical="center" indent="1"/>
    </xf>
    <xf numFmtId="177" fontId="11" fillId="2" borderId="2" xfId="50" applyNumberFormat="1" applyFont="1" applyFill="1" applyBorder="1" applyAlignment="1">
      <alignment vertical="center" wrapText="1"/>
    </xf>
    <xf numFmtId="177" fontId="11" fillId="2" borderId="2" xfId="50" applyNumberFormat="1" applyFont="1" applyFill="1" applyBorder="1" applyAlignment="1">
      <alignment horizontal="center" vertical="center" wrapText="1"/>
    </xf>
    <xf numFmtId="177" fontId="13" fillId="0" borderId="2" xfId="50" applyNumberFormat="1" applyFont="1" applyFill="1" applyBorder="1" applyAlignment="1">
      <alignment vertical="center" wrapText="1"/>
    </xf>
    <xf numFmtId="182" fontId="13" fillId="2" borderId="2" xfId="50" applyNumberFormat="1" applyFont="1" applyFill="1" applyBorder="1" applyAlignment="1">
      <alignment horizontal="center" vertical="center" wrapText="1"/>
    </xf>
    <xf numFmtId="182" fontId="13" fillId="2" borderId="2" xfId="50" applyNumberFormat="1" applyFont="1" applyFill="1" applyBorder="1" applyAlignment="1">
      <alignment vertical="center" wrapText="1"/>
    </xf>
    <xf numFmtId="0" fontId="6" fillId="0" borderId="2" xfId="50" applyFont="1" applyBorder="1">
      <alignment vertical="center"/>
    </xf>
    <xf numFmtId="0" fontId="6" fillId="2" borderId="2" xfId="50" applyFont="1" applyFill="1" applyBorder="1" applyAlignment="1">
      <alignment horizontal="distributed" vertical="center" indent="1"/>
    </xf>
    <xf numFmtId="177" fontId="6" fillId="2" borderId="2" xfId="50" applyNumberFormat="1" applyFont="1" applyFill="1" applyBorder="1">
      <alignment vertical="center"/>
    </xf>
    <xf numFmtId="177" fontId="6" fillId="2" borderId="2" xfId="50" applyNumberFormat="1" applyFont="1" applyFill="1" applyBorder="1" applyAlignment="1">
      <alignment horizontal="center" vertical="center"/>
    </xf>
    <xf numFmtId="0" fontId="6" fillId="2" borderId="2" xfId="50" applyNumberFormat="1" applyFont="1" applyFill="1" applyBorder="1">
      <alignment vertical="center"/>
    </xf>
    <xf numFmtId="177" fontId="6" fillId="2" borderId="2" xfId="50" applyNumberFormat="1" applyFont="1" applyFill="1" applyBorder="1" applyAlignment="1">
      <alignment vertical="center"/>
    </xf>
    <xf numFmtId="182" fontId="6" fillId="2" borderId="2" xfId="50" applyNumberFormat="1" applyFont="1" applyFill="1" applyBorder="1" applyAlignment="1">
      <alignment horizontal="center" vertical="center"/>
    </xf>
    <xf numFmtId="0" fontId="7" fillId="2" borderId="2" xfId="50" applyFont="1" applyFill="1" applyBorder="1" applyAlignment="1">
      <alignment horizontal="left" vertical="center" indent="1"/>
    </xf>
    <xf numFmtId="0" fontId="6" fillId="0" borderId="2" xfId="50" applyFont="1" applyBorder="1" applyAlignment="1">
      <alignment horizontal="distributed" vertical="center" indent="1"/>
    </xf>
    <xf numFmtId="41" fontId="0" fillId="0" borderId="0" xfId="0" applyNumberFormat="1" applyFont="1">
      <alignment vertical="center"/>
    </xf>
    <xf numFmtId="0" fontId="17" fillId="0" borderId="0" xfId="0" applyFont="1" applyAlignment="1">
      <alignment vertical="center"/>
    </xf>
    <xf numFmtId="0" fontId="17" fillId="0" borderId="0" xfId="0" applyFont="1" applyAlignment="1">
      <alignment horizontal="center" vertical="center"/>
    </xf>
    <xf numFmtId="41" fontId="17" fillId="0" borderId="0" xfId="0" applyNumberFormat="1"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left" vertical="center"/>
    </xf>
    <xf numFmtId="41" fontId="4" fillId="0" borderId="0" xfId="0" applyNumberFormat="1" applyFont="1" applyAlignment="1">
      <alignment horizontal="center" vertical="center"/>
    </xf>
    <xf numFmtId="49" fontId="12" fillId="0" borderId="4"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49" fontId="6" fillId="0" borderId="6" xfId="0" applyNumberFormat="1" applyFont="1" applyFill="1" applyBorder="1" applyAlignment="1" applyProtection="1">
      <alignment horizontal="left" vertical="center" wrapText="1"/>
    </xf>
    <xf numFmtId="49" fontId="20" fillId="0" borderId="2" xfId="0" applyNumberFormat="1" applyFont="1" applyFill="1" applyBorder="1" applyAlignment="1" applyProtection="1">
      <alignment horizontal="left" vertical="center" wrapText="1"/>
    </xf>
    <xf numFmtId="3" fontId="20" fillId="0" borderId="7" xfId="0" applyNumberFormat="1" applyFont="1" applyFill="1" applyBorder="1" applyAlignment="1" applyProtection="1">
      <alignment horizontal="right" vertical="center"/>
      <protection locked="0"/>
    </xf>
    <xf numFmtId="41" fontId="20" fillId="0" borderId="7" xfId="0" applyNumberFormat="1" applyFont="1" applyFill="1" applyBorder="1" applyAlignment="1" applyProtection="1">
      <alignment horizontal="right" vertical="center"/>
      <protection locked="0"/>
    </xf>
    <xf numFmtId="49" fontId="7" fillId="0" borderId="6"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indent="1"/>
    </xf>
    <xf numFmtId="3" fontId="9" fillId="0" borderId="7" xfId="0" applyNumberFormat="1" applyFont="1" applyFill="1" applyBorder="1" applyAlignment="1" applyProtection="1">
      <alignment horizontal="right" vertical="center"/>
      <protection locked="0"/>
    </xf>
    <xf numFmtId="41" fontId="9" fillId="0" borderId="7" xfId="0" applyNumberFormat="1" applyFont="1" applyFill="1" applyBorder="1" applyAlignment="1" applyProtection="1">
      <alignment horizontal="right" vertical="center"/>
    </xf>
    <xf numFmtId="41" fontId="21" fillId="0" borderId="7" xfId="0" applyNumberFormat="1" applyFont="1" applyFill="1" applyBorder="1" applyAlignment="1" applyProtection="1">
      <alignment horizontal="right" vertical="center"/>
      <protection locked="0"/>
    </xf>
    <xf numFmtId="49" fontId="21" fillId="0" borderId="6" xfId="0" applyNumberFormat="1" applyFont="1" applyFill="1" applyBorder="1" applyAlignment="1" applyProtection="1">
      <alignment horizontal="left" vertical="center" wrapText="1"/>
    </xf>
    <xf numFmtId="49" fontId="6" fillId="0" borderId="6" xfId="0" applyNumberFormat="1" applyFont="1" applyFill="1" applyBorder="1" applyAlignment="1" applyProtection="1">
      <alignment vertical="center" wrapText="1"/>
    </xf>
    <xf numFmtId="49" fontId="6" fillId="0" borderId="2" xfId="0" applyNumberFormat="1" applyFont="1" applyFill="1" applyBorder="1" applyAlignment="1" applyProtection="1">
      <alignment horizontal="center" vertical="center" wrapText="1"/>
    </xf>
    <xf numFmtId="3" fontId="12" fillId="0" borderId="7" xfId="0" applyNumberFormat="1" applyFont="1" applyFill="1" applyBorder="1" applyAlignment="1" applyProtection="1">
      <alignment horizontal="right" vertical="center"/>
      <protection locked="0"/>
    </xf>
    <xf numFmtId="41" fontId="12" fillId="0" borderId="7" xfId="0" applyNumberFormat="1" applyFont="1" applyFill="1" applyBorder="1" applyAlignment="1" applyProtection="1">
      <alignment horizontal="right" vertical="center"/>
      <protection locked="0"/>
    </xf>
    <xf numFmtId="0" fontId="16" fillId="0" borderId="0" xfId="0" applyFont="1">
      <alignment vertical="center"/>
    </xf>
    <xf numFmtId="0" fontId="0" fillId="0" borderId="0" xfId="0" applyFont="1">
      <alignment vertical="center"/>
    </xf>
    <xf numFmtId="0" fontId="0" fillId="0" borderId="0" xfId="0" applyAlignment="1">
      <alignment vertical="center" wrapText="1"/>
    </xf>
    <xf numFmtId="0" fontId="18" fillId="0" borderId="0" xfId="0" applyFont="1" applyAlignment="1">
      <alignment horizontal="center" vertical="center" wrapText="1"/>
    </xf>
    <xf numFmtId="0" fontId="7" fillId="0" borderId="0" xfId="50" applyFont="1" applyFill="1" applyAlignment="1">
      <alignment vertical="center" wrapText="1"/>
    </xf>
    <xf numFmtId="0" fontId="9" fillId="0" borderId="0" xfId="0" applyFont="1" applyFill="1" applyAlignment="1"/>
    <xf numFmtId="0" fontId="7" fillId="0" borderId="0" xfId="50" applyFont="1" applyBorder="1" applyAlignment="1">
      <alignment horizontal="center" vertical="center"/>
    </xf>
    <xf numFmtId="0" fontId="0" fillId="0" borderId="2" xfId="0" applyFont="1" applyBorder="1">
      <alignment vertical="center"/>
    </xf>
    <xf numFmtId="0" fontId="6" fillId="0" borderId="3" xfId="50" applyFont="1" applyFill="1" applyBorder="1" applyAlignment="1">
      <alignment horizontal="center" vertical="center" wrapText="1"/>
    </xf>
    <xf numFmtId="0" fontId="7" fillId="0" borderId="2" xfId="0" applyNumberFormat="1" applyFont="1" applyFill="1" applyBorder="1" applyAlignment="1">
      <alignment horizontal="left" vertical="center"/>
    </xf>
    <xf numFmtId="49" fontId="6" fillId="0" borderId="2" xfId="0" applyNumberFormat="1" applyFont="1" applyFill="1" applyBorder="1" applyAlignment="1">
      <alignment vertical="center" wrapText="1"/>
    </xf>
    <xf numFmtId="41" fontId="1" fillId="0" borderId="2" xfId="0" applyNumberFormat="1" applyFont="1" applyBorder="1">
      <alignment vertical="center"/>
    </xf>
    <xf numFmtId="10" fontId="0" fillId="0" borderId="2" xfId="0" applyNumberFormat="1" applyBorder="1">
      <alignment vertical="center"/>
    </xf>
    <xf numFmtId="49" fontId="6" fillId="0" borderId="2" xfId="0" applyNumberFormat="1" applyFont="1" applyFill="1" applyBorder="1" applyAlignment="1">
      <alignment horizontal="left" vertical="center" wrapText="1" indent="1"/>
    </xf>
    <xf numFmtId="49" fontId="7" fillId="0" borderId="2" xfId="0" applyNumberFormat="1" applyFont="1" applyFill="1" applyBorder="1" applyAlignment="1">
      <alignment horizontal="left" vertical="center" wrapText="1" indent="2"/>
    </xf>
    <xf numFmtId="41" fontId="0" fillId="0" borderId="2" xfId="0" applyNumberFormat="1" applyBorder="1">
      <alignment vertical="center"/>
    </xf>
    <xf numFmtId="0" fontId="22" fillId="0" borderId="2" xfId="57" applyNumberFormat="1" applyFont="1" applyFill="1" applyBorder="1" applyAlignment="1" applyProtection="1">
      <alignment horizontal="left" vertical="center"/>
    </xf>
    <xf numFmtId="49" fontId="7" fillId="0" borderId="2" xfId="0" applyNumberFormat="1" applyFont="1" applyFill="1" applyBorder="1" applyAlignment="1">
      <alignment horizontal="left" vertical="center" indent="2"/>
    </xf>
    <xf numFmtId="49" fontId="6" fillId="0" borderId="2" xfId="0" applyNumberFormat="1" applyFont="1" applyFill="1" applyBorder="1" applyAlignment="1">
      <alignment horizontal="left" vertical="center" indent="1"/>
    </xf>
    <xf numFmtId="0" fontId="16" fillId="0" borderId="2" xfId="0" applyFont="1" applyBorder="1">
      <alignment vertical="center"/>
    </xf>
    <xf numFmtId="41" fontId="2" fillId="0" borderId="2" xfId="0" applyNumberFormat="1" applyFont="1" applyBorder="1">
      <alignment vertical="center"/>
    </xf>
    <xf numFmtId="41" fontId="16" fillId="0" borderId="2" xfId="0" applyNumberFormat="1" applyFont="1" applyBorder="1">
      <alignment vertical="center"/>
    </xf>
    <xf numFmtId="10" fontId="16" fillId="0" borderId="2" xfId="0" applyNumberFormat="1" applyFont="1" applyBorder="1">
      <alignment vertical="center"/>
    </xf>
    <xf numFmtId="183" fontId="0" fillId="0" borderId="2" xfId="0" applyNumberFormat="1" applyBorder="1">
      <alignment vertical="center"/>
    </xf>
    <xf numFmtId="41" fontId="6" fillId="3" borderId="2" xfId="0" applyNumberFormat="1" applyFont="1" applyFill="1" applyBorder="1" applyAlignment="1">
      <alignment vertical="center" shrinkToFit="1"/>
    </xf>
    <xf numFmtId="182" fontId="6" fillId="3" borderId="2" xfId="0" applyNumberFormat="1" applyFont="1" applyFill="1" applyBorder="1" applyAlignment="1">
      <alignment vertical="center" shrinkToFit="1"/>
    </xf>
    <xf numFmtId="49" fontId="6" fillId="0" borderId="2" xfId="0" applyNumberFormat="1" applyFont="1" applyFill="1" applyBorder="1" applyAlignment="1">
      <alignment vertical="center"/>
    </xf>
    <xf numFmtId="183" fontId="1" fillId="0" borderId="2" xfId="0" applyNumberFormat="1" applyFont="1" applyBorder="1">
      <alignment vertical="center"/>
    </xf>
    <xf numFmtId="0" fontId="4" fillId="0" borderId="2" xfId="0" applyNumberFormat="1" applyFont="1" applyFill="1" applyBorder="1" applyAlignment="1">
      <alignment horizontal="left" vertical="center"/>
    </xf>
    <xf numFmtId="49" fontId="5" fillId="0" borderId="2" xfId="0" applyNumberFormat="1" applyFont="1" applyFill="1" applyBorder="1" applyAlignment="1">
      <alignment vertical="center" wrapText="1"/>
    </xf>
    <xf numFmtId="10" fontId="0" fillId="0" borderId="2" xfId="0" applyNumberFormat="1" applyFont="1" applyBorder="1">
      <alignment vertical="center"/>
    </xf>
    <xf numFmtId="49" fontId="6" fillId="0" borderId="2" xfId="0" applyNumberFormat="1" applyFont="1" applyFill="1" applyBorder="1" applyAlignment="1" applyProtection="1">
      <alignment horizontal="left" vertical="center" indent="1"/>
    </xf>
    <xf numFmtId="49" fontId="7" fillId="0" borderId="2" xfId="0" applyNumberFormat="1" applyFont="1" applyFill="1" applyBorder="1" applyAlignment="1" applyProtection="1">
      <alignment horizontal="left" vertical="center" indent="2"/>
    </xf>
    <xf numFmtId="49" fontId="7" fillId="0" borderId="2" xfId="0" applyNumberFormat="1" applyFont="1" applyFill="1" applyBorder="1" applyAlignment="1" applyProtection="1">
      <alignment horizontal="left" vertical="center" wrapText="1" indent="2"/>
    </xf>
    <xf numFmtId="49" fontId="22" fillId="0" borderId="2" xfId="0" applyNumberFormat="1" applyFont="1" applyFill="1" applyBorder="1" applyAlignment="1">
      <alignment horizontal="left" vertical="center" wrapText="1" indent="2"/>
    </xf>
    <xf numFmtId="49" fontId="22" fillId="0" borderId="2" xfId="0" applyNumberFormat="1" applyFont="1" applyFill="1" applyBorder="1" applyAlignment="1">
      <alignment horizontal="left" vertical="center" indent="2"/>
    </xf>
    <xf numFmtId="0" fontId="7" fillId="0" borderId="2" xfId="56"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0" fontId="7" fillId="0" borderId="2" xfId="0" applyFont="1" applyFill="1" applyBorder="1" applyAlignment="1">
      <alignment horizontal="left" vertical="center"/>
    </xf>
    <xf numFmtId="0" fontId="6" fillId="0" borderId="2" xfId="0" applyNumberFormat="1" applyFont="1" applyFill="1" applyBorder="1" applyAlignment="1">
      <alignment horizontal="left" vertical="center"/>
    </xf>
    <xf numFmtId="49" fontId="6" fillId="0" borderId="2" xfId="0" applyNumberFormat="1" applyFont="1" applyFill="1" applyBorder="1" applyAlignment="1">
      <alignment horizontal="center" vertical="center" wrapText="1"/>
    </xf>
    <xf numFmtId="10" fontId="1" fillId="0" borderId="2" xfId="0" applyNumberFormat="1" applyFont="1" applyBorder="1">
      <alignment vertical="center"/>
    </xf>
    <xf numFmtId="0" fontId="1" fillId="0" borderId="2" xfId="0" applyFont="1" applyBorder="1" applyAlignment="1">
      <alignment vertical="center" wrapText="1"/>
    </xf>
    <xf numFmtId="0" fontId="6" fillId="0" borderId="2" xfId="50" applyFont="1" applyFill="1" applyBorder="1" applyAlignment="1">
      <alignment horizontal="left" vertical="center" wrapText="1"/>
    </xf>
    <xf numFmtId="0" fontId="6" fillId="0" borderId="2" xfId="50" applyFont="1" applyFill="1" applyBorder="1" applyAlignment="1">
      <alignment horizontal="left" vertical="center" wrapText="1" indent="1"/>
    </xf>
    <xf numFmtId="0" fontId="1" fillId="0" borderId="2" xfId="0" applyFont="1" applyBorder="1" applyAlignment="1">
      <alignment horizontal="left" vertical="center" wrapText="1" indent="1"/>
    </xf>
    <xf numFmtId="0" fontId="0" fillId="0" borderId="2" xfId="0" applyFont="1" applyBorder="1" applyAlignment="1">
      <alignment horizontal="left" vertical="center" wrapText="1" indent="2"/>
    </xf>
    <xf numFmtId="0" fontId="7" fillId="0" borderId="2" xfId="50" applyFont="1" applyFill="1" applyBorder="1" applyAlignment="1">
      <alignment horizontal="left" vertical="center" wrapText="1" indent="2"/>
    </xf>
    <xf numFmtId="0" fontId="1" fillId="0" borderId="2" xfId="0" applyFont="1" applyBorder="1" applyAlignment="1">
      <alignment horizontal="center" vertical="center" wrapText="1"/>
    </xf>
    <xf numFmtId="0" fontId="6" fillId="0" borderId="2" xfId="50" applyFont="1" applyFill="1" applyBorder="1" applyAlignment="1">
      <alignment horizontal="center" vertical="center" wrapText="1"/>
    </xf>
    <xf numFmtId="0" fontId="0" fillId="0" borderId="2" xfId="0" applyBorder="1" applyAlignment="1">
      <alignment horizontal="left" vertical="center" indent="1"/>
    </xf>
    <xf numFmtId="41" fontId="7" fillId="0" borderId="2" xfId="51" applyNumberFormat="1" applyFont="1" applyFill="1" applyBorder="1" applyAlignment="1" applyProtection="1">
      <alignment vertical="center"/>
      <protection locked="0"/>
    </xf>
    <xf numFmtId="0" fontId="23" fillId="0" borderId="2" xfId="0" applyFont="1" applyBorder="1" applyAlignment="1">
      <alignment horizontal="left" vertical="center" indent="1"/>
    </xf>
    <xf numFmtId="0" fontId="0" fillId="0" borderId="2" xfId="0" applyFont="1" applyBorder="1" applyAlignment="1">
      <alignment horizontal="center" vertical="center"/>
    </xf>
    <xf numFmtId="0" fontId="16" fillId="0" borderId="2" xfId="50" applyFont="1" applyFill="1" applyBorder="1" applyAlignment="1">
      <alignment horizontal="left" vertical="center" indent="1"/>
    </xf>
    <xf numFmtId="0" fontId="16" fillId="0" borderId="2" xfId="50" applyFont="1" applyBorder="1" applyAlignment="1">
      <alignment horizontal="left" vertical="center" indent="1"/>
    </xf>
    <xf numFmtId="41" fontId="7" fillId="0" borderId="2" xfId="50" applyNumberFormat="1" applyFont="1" applyFill="1" applyBorder="1">
      <alignment vertical="center"/>
    </xf>
    <xf numFmtId="0" fontId="1" fillId="0" borderId="2" xfId="0" applyFont="1" applyBorder="1" applyAlignment="1">
      <alignment horizontal="left" vertical="center" indent="1"/>
    </xf>
    <xf numFmtId="0" fontId="2" fillId="0" borderId="2" xfId="50" applyFont="1" applyBorder="1" applyAlignment="1">
      <alignment horizontal="left" vertical="center" indent="1"/>
    </xf>
    <xf numFmtId="0" fontId="0" fillId="0" borderId="2" xfId="0" applyBorder="1" applyAlignment="1">
      <alignment horizontal="left" vertical="center" wrapText="1" indent="2"/>
    </xf>
    <xf numFmtId="0" fontId="1" fillId="0" borderId="0" xfId="0" applyFont="1" applyAlignment="1">
      <alignment vertical="center" wrapText="1"/>
    </xf>
    <xf numFmtId="184" fontId="6" fillId="0" borderId="2" xfId="0" applyNumberFormat="1" applyFont="1" applyFill="1" applyBorder="1" applyAlignment="1">
      <alignment vertical="center"/>
    </xf>
    <xf numFmtId="184" fontId="6" fillId="0" borderId="2" xfId="0" applyNumberFormat="1" applyFont="1" applyFill="1" applyBorder="1" applyAlignment="1">
      <alignment horizontal="center" vertical="center"/>
    </xf>
    <xf numFmtId="0" fontId="6" fillId="0" borderId="2" xfId="50" applyFont="1" applyBorder="1" applyAlignment="1">
      <alignment horizontal="center" vertical="center" wrapText="1"/>
    </xf>
    <xf numFmtId="0" fontId="16" fillId="0" borderId="2" xfId="50" applyNumberFormat="1" applyFont="1" applyBorder="1">
      <alignment vertical="center"/>
    </xf>
    <xf numFmtId="41" fontId="0" fillId="0" borderId="2" xfId="0" applyNumberFormat="1" applyFont="1" applyBorder="1">
      <alignment vertical="center"/>
    </xf>
    <xf numFmtId="0" fontId="16" fillId="0" borderId="2" xfId="50" applyFont="1" applyBorder="1" applyAlignment="1">
      <alignment horizontal="left" vertical="center"/>
    </xf>
    <xf numFmtId="0" fontId="16" fillId="0" borderId="2" xfId="50" applyNumberFormat="1" applyFont="1" applyBorder="1" applyAlignment="1">
      <alignment vertical="center" wrapText="1"/>
    </xf>
    <xf numFmtId="49" fontId="2" fillId="0" borderId="2" xfId="50" applyNumberFormat="1" applyFont="1" applyBorder="1" applyAlignment="1">
      <alignment horizontal="center" vertical="center" wrapText="1"/>
    </xf>
    <xf numFmtId="41" fontId="1" fillId="0" borderId="2" xfId="0" applyNumberFormat="1" applyFont="1" applyBorder="1" applyAlignment="1">
      <alignment vertical="center" wrapText="1"/>
    </xf>
    <xf numFmtId="10" fontId="1" fillId="0" borderId="2" xfId="0" applyNumberFormat="1" applyFont="1" applyBorder="1" applyAlignment="1">
      <alignment vertical="center" wrapText="1"/>
    </xf>
    <xf numFmtId="0" fontId="1" fillId="0" borderId="2" xfId="0" applyFont="1" applyBorder="1" applyAlignment="1">
      <alignment horizontal="left" vertical="center" wrapText="1"/>
    </xf>
    <xf numFmtId="0" fontId="2" fillId="0" borderId="2" xfId="50" applyFont="1" applyBorder="1" applyAlignment="1">
      <alignment horizontal="left" vertical="center" wrapText="1"/>
    </xf>
    <xf numFmtId="0" fontId="0" fillId="0" borderId="2" xfId="0" applyFont="1" applyBorder="1" applyAlignment="1">
      <alignment horizontal="left" vertical="center" wrapText="1"/>
    </xf>
    <xf numFmtId="0" fontId="0" fillId="0" borderId="2" xfId="50" applyFont="1" applyFill="1" applyBorder="1" applyAlignment="1">
      <alignment horizontal="left" vertical="center" wrapText="1" indent="1"/>
    </xf>
    <xf numFmtId="41" fontId="0" fillId="0" borderId="2" xfId="0" applyNumberFormat="1" applyFont="1" applyBorder="1" applyAlignment="1">
      <alignment vertical="center" wrapText="1"/>
    </xf>
    <xf numFmtId="10" fontId="0" fillId="0" borderId="2" xfId="0" applyNumberFormat="1" applyFont="1" applyBorder="1" applyAlignment="1">
      <alignment vertical="center" wrapText="1"/>
    </xf>
    <xf numFmtId="0" fontId="16" fillId="0" borderId="2" xfId="50" applyFont="1" applyBorder="1" applyAlignment="1">
      <alignment horizontal="left" vertical="center" indent="1" shrinkToFit="1"/>
    </xf>
    <xf numFmtId="0" fontId="2" fillId="0" borderId="2" xfId="50" applyNumberFormat="1" applyFont="1" applyBorder="1" applyAlignment="1">
      <alignment vertical="center" wrapText="1"/>
    </xf>
    <xf numFmtId="0" fontId="2" fillId="0" borderId="2" xfId="50" applyFont="1" applyBorder="1" applyAlignment="1">
      <alignment horizontal="left" vertical="center" wrapText="1" indent="1"/>
    </xf>
    <xf numFmtId="41" fontId="1" fillId="4" borderId="2" xfId="0" applyNumberFormat="1" applyFont="1" applyFill="1" applyBorder="1" applyAlignment="1">
      <alignment vertical="center" wrapText="1"/>
    </xf>
    <xf numFmtId="0" fontId="16" fillId="0" borderId="2" xfId="50" applyFont="1" applyBorder="1" applyAlignment="1">
      <alignment horizontal="left" vertical="center" wrapText="1" indent="2"/>
    </xf>
    <xf numFmtId="0" fontId="16" fillId="0" borderId="2" xfId="50" applyFont="1" applyBorder="1" applyAlignment="1">
      <alignment horizontal="left" vertical="center" wrapText="1"/>
    </xf>
    <xf numFmtId="0" fontId="2" fillId="0" borderId="2" xfId="50" applyFont="1" applyBorder="1" applyAlignment="1">
      <alignment horizontal="center" vertical="center" wrapText="1"/>
    </xf>
    <xf numFmtId="0" fontId="0" fillId="0" borderId="2" xfId="0" applyFont="1" applyBorder="1" applyAlignment="1">
      <alignment horizontal="center" vertical="center" wrapText="1"/>
    </xf>
    <xf numFmtId="41" fontId="13" fillId="2" borderId="8" xfId="59" applyNumberFormat="1" applyFont="1" applyFill="1" applyBorder="1" applyAlignment="1" applyProtection="1">
      <alignment horizontal="right" vertical="center"/>
    </xf>
    <xf numFmtId="0" fontId="1" fillId="0" borderId="2" xfId="0" applyFont="1" applyBorder="1" applyAlignment="1">
      <alignment horizontal="left" vertical="center" wrapText="1" indent="2"/>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left" vertical="center"/>
    </xf>
    <xf numFmtId="11" fontId="27" fillId="0" borderId="0" xfId="0" applyNumberFormat="1" applyFont="1" applyAlignment="1">
      <alignment horizontal="left" vertical="center"/>
    </xf>
    <xf numFmtId="0" fontId="28" fillId="0" borderId="0" xfId="0" applyFont="1" applyAlignment="1">
      <alignment horizontal="left" vertical="center"/>
    </xf>
    <xf numFmtId="0" fontId="28" fillId="0" borderId="0" xfId="0" applyFont="1" applyAlignment="1">
      <alignment vertical="center"/>
    </xf>
    <xf numFmtId="0" fontId="0" fillId="0" borderId="0" xfId="0" applyAlignment="1">
      <alignment vertical="center"/>
    </xf>
    <xf numFmtId="0" fontId="29" fillId="0" borderId="0" xfId="0" applyFont="1" applyAlignment="1">
      <alignment horizontal="center" vertical="center"/>
    </xf>
    <xf numFmtId="0" fontId="30" fillId="0" borderId="0" xfId="0" applyFont="1" applyAlignment="1">
      <alignment horizontal="left" vertical="center" indent="5"/>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_2007年云南省向人大报送政府收支预算表格式编制过程表 2" xfId="50"/>
    <cellStyle name="常规 5 2" xfId="51"/>
    <cellStyle name="常规_2007年云南省向人大报送政府收支预算表格式编制过程表 2 2 2" xfId="52"/>
    <cellStyle name="常规 8" xfId="53"/>
    <cellStyle name="千位分隔 6 2" xfId="54"/>
    <cellStyle name="千位分隔 5 2" xfId="55"/>
    <cellStyle name="常规 10" xfId="56"/>
    <cellStyle name="常规 2 3" xfId="57"/>
    <cellStyle name="常规_2007年云南省向人大报送政府收支预算表格式编制过程表" xfId="58"/>
    <cellStyle name="常规_exceltmp1" xfId="59"/>
    <cellStyle name="常规 2" xfId="60"/>
    <cellStyle name="千位分隔 2" xfId="61"/>
    <cellStyle name="常规_2007年云南省向人大报送政府收支预算表格式编制过程表 2 2" xfId="62"/>
    <cellStyle name="常规 5" xfId="63"/>
    <cellStyle name="常规 2 4" xfId="64"/>
    <cellStyle name="常规 2 15 2" xfId="65"/>
    <cellStyle name="常规_2007年云南省向人大报送政府收支预算表格式编制过程表 2 4" xfId="66"/>
    <cellStyle name="千位分隔 2 4 2" xfId="67"/>
    <cellStyle name="常规 23 2" xfId="68"/>
    <cellStyle name="常规 45" xfId="69"/>
    <cellStyle name="常规 46" xfId="70"/>
    <cellStyle name="常规_印刷专款" xfId="71"/>
    <cellStyle name="千位分隔 2 2" xfId="72"/>
    <cellStyle name="常规_2004年预算盘子04.5.12（专款本子）" xfId="73"/>
    <cellStyle name="常规 2 2" xfId="74"/>
    <cellStyle name="Normal" xfId="75"/>
    <cellStyle name="常规 2 10 2" xfId="76"/>
  </cellStyles>
  <dxfs count="3">
    <dxf>
      <font>
        <b val="1"/>
        <i val="0"/>
      </font>
    </dxf>
    <dxf>
      <font>
        <b val="0"/>
        <color indexed="9"/>
      </font>
    </dxf>
    <dxf>
      <font>
        <b val="0"/>
        <i val="0"/>
        <color indexed="9"/>
      </font>
    </dxf>
  </dxfs>
  <tableStyles count="0" defaultTableStyle="TableStyleMedium2" defaultPivotStyle="PivotStyleLight16"/>
  <colors>
    <mruColors>
      <color rgb="00FFC0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12.xml"/><Relationship Id="rId23" Type="http://schemas.openxmlformats.org/officeDocument/2006/relationships/externalLink" Target="externalLinks/externalLink11.xml"/><Relationship Id="rId22" Type="http://schemas.openxmlformats.org/officeDocument/2006/relationships/externalLink" Target="externalLinks/externalLink10.xml"/><Relationship Id="rId21" Type="http://schemas.openxmlformats.org/officeDocument/2006/relationships/externalLink" Target="externalLinks/externalLink9.xml"/><Relationship Id="rId20" Type="http://schemas.openxmlformats.org/officeDocument/2006/relationships/externalLink" Target="externalLinks/externalLink8.xml"/><Relationship Id="rId2" Type="http://schemas.openxmlformats.org/officeDocument/2006/relationships/worksheet" Target="worksheets/sheet2.xml"/><Relationship Id="rId19" Type="http://schemas.openxmlformats.org/officeDocument/2006/relationships/externalLink" Target="externalLinks/externalLink7.xml"/><Relationship Id="rId18" Type="http://schemas.openxmlformats.org/officeDocument/2006/relationships/externalLink" Target="externalLinks/externalLink6.xml"/><Relationship Id="rId17" Type="http://schemas.openxmlformats.org/officeDocument/2006/relationships/externalLink" Target="externalLinks/externalLink5.xml"/><Relationship Id="rId16" Type="http://schemas.openxmlformats.org/officeDocument/2006/relationships/externalLink" Target="externalLinks/externalLink4.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24037;&#20316;\2020&#24180;\&#24180;&#21021;&#39044;&#31639;\&#25253;&#34920;\&#20154;&#22823;\&#27491;&#24335;&#31295;\&#26032;&#24179;&#21439;2020&#24180;&#39044;&#31639;&#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0&#24180;&#30456;&#20851;&#36164;&#26009;\&#35843;&#25972;&#39044;&#31639;\&#24037;&#20316;&#31295;\&#26032;&#24179;&#21439;2019&#24180;&#39044;&#31639;&#35843;&#25972;&#32463;&#27982;&#20998;&#31867;&#26126;&#32454;&#34920;&#65288;&#27491;&#24335;&#6528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6130;&#25919;&#23616;\2021&#24180;\&#24180;&#21021;&#39044;&#31639;\105%2001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39044;&#31639;&#24037;&#20316;\2020&#24180;\&#35843;&#25972;&#39044;&#31639;\2020&#24180;&#35843;&#25972;&#39044;&#31639;\&#25253;&#34920;\&#23616;&#21153;&#20250;\&#31532;&#20108;&#27425;1014\&#26032;&#24179;&#21439;&#35843;&#25972;&#39044;&#31639;&#36130;&#21147;&#34920;&#65288;&#23616;&#21153;&#20250;101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9044;&#31639;&#24037;&#20316;\2018&#24180;\&#24180;&#21021;&#39044;&#31639;\&#26032;&#24179;&#21439;2018&#24180;&#37096;&#38376;&#39044;&#31639;&#34920;-&#20840;&#214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9&#24180;\&#25253;&#23616;&#21153;&#12289;&#24120;&#21153;&#12289;&#24120;&#22996;&#12289;&#20154;&#22823;\2017&#24180;&#25209;&#26465;&#32479;&#35745;&#3492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8年12月快报"/>
      <sheetName val="提 前下达"/>
      <sheetName val="截止12月14日已下达上级专项资金"/>
      <sheetName val="本级项目建议表"/>
      <sheetName val="2018年指定用途资金下达情况表"/>
      <sheetName val="本级财力预算总表（功能科目）"/>
      <sheetName val="241008000004_预算科目代码_正常期"/>
      <sheetName val="封面 "/>
      <sheetName val="目录 "/>
      <sheetName val="1"/>
      <sheetName val="2"/>
      <sheetName val="3"/>
      <sheetName val="3-1 "/>
      <sheetName val="4"/>
      <sheetName val="5"/>
      <sheetName val="6"/>
      <sheetName val="7"/>
      <sheetName val="8"/>
      <sheetName val="9"/>
      <sheetName val="10"/>
      <sheetName val="11"/>
      <sheetName val="12"/>
      <sheetName val="12-1"/>
      <sheetName val="13"/>
      <sheetName val="14"/>
      <sheetName val="15"/>
      <sheetName val="16"/>
      <sheetName val="17"/>
      <sheetName val="18"/>
      <sheetName val="19"/>
      <sheetName val="20"/>
      <sheetName val="21"/>
      <sheetName val="22"/>
      <sheetName val="23"/>
      <sheetName val="24"/>
      <sheetName val="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新平县2020年一般公共预算支出预算表</v>
          </cell>
        </row>
        <row r="2">
          <cell r="F2" t="str">
            <v>表12</v>
          </cell>
        </row>
        <row r="3">
          <cell r="D3" t="str">
            <v>科目编码</v>
          </cell>
          <cell r="E3" t="str">
            <v>是否底级</v>
          </cell>
          <cell r="F3" t="str">
            <v>项目</v>
          </cell>
          <cell r="G3" t="str">
            <v>2018年决算数</v>
          </cell>
          <cell r="H3" t="str">
            <v>2019年快报数</v>
          </cell>
          <cell r="I3" t="str">
            <v>2020年预算数</v>
          </cell>
        </row>
        <row r="4">
          <cell r="D4" t="str">
            <v>201</v>
          </cell>
        </row>
        <row r="4">
          <cell r="F4" t="str">
            <v>一、一般公共服务支出</v>
          </cell>
          <cell r="G4">
            <v>69710</v>
          </cell>
          <cell r="H4">
            <v>42642</v>
          </cell>
          <cell r="I4">
            <v>31183</v>
          </cell>
        </row>
        <row r="5">
          <cell r="D5" t="str">
            <v>20101</v>
          </cell>
        </row>
        <row r="5">
          <cell r="F5" t="str">
            <v>  人大事务</v>
          </cell>
          <cell r="G5">
            <v>1770</v>
          </cell>
          <cell r="H5">
            <v>1553</v>
          </cell>
          <cell r="I5">
            <v>1359</v>
          </cell>
        </row>
        <row r="6">
          <cell r="D6">
            <v>2010101</v>
          </cell>
          <cell r="E6" t="str">
            <v>是</v>
          </cell>
          <cell r="F6" t="str">
            <v>    行政运行</v>
          </cell>
          <cell r="G6">
            <v>1065</v>
          </cell>
          <cell r="H6">
            <v>1043</v>
          </cell>
          <cell r="I6">
            <v>763</v>
          </cell>
        </row>
        <row r="7">
          <cell r="D7">
            <v>2010102</v>
          </cell>
          <cell r="E7" t="str">
            <v>是</v>
          </cell>
          <cell r="F7" t="str">
            <v>    一般行政管理事务</v>
          </cell>
          <cell r="G7">
            <v>60</v>
          </cell>
          <cell r="H7">
            <v>43</v>
          </cell>
          <cell r="I7">
            <v>45</v>
          </cell>
        </row>
        <row r="8">
          <cell r="D8">
            <v>2010103</v>
          </cell>
          <cell r="E8" t="str">
            <v>是</v>
          </cell>
          <cell r="F8" t="str">
            <v>    机关服务</v>
          </cell>
          <cell r="G8">
            <v>0</v>
          </cell>
          <cell r="H8">
            <v>4</v>
          </cell>
        </row>
        <row r="9">
          <cell r="D9">
            <v>2010104</v>
          </cell>
          <cell r="E9" t="str">
            <v>是</v>
          </cell>
          <cell r="F9" t="str">
            <v>    人大会议</v>
          </cell>
          <cell r="G9">
            <v>57</v>
          </cell>
          <cell r="H9">
            <v>70</v>
          </cell>
        </row>
        <row r="10">
          <cell r="D10">
            <v>2010105</v>
          </cell>
          <cell r="E10" t="str">
            <v>是</v>
          </cell>
          <cell r="F10" t="str">
            <v>    人大立法</v>
          </cell>
          <cell r="G10">
            <v>0</v>
          </cell>
          <cell r="H10">
            <v>10</v>
          </cell>
        </row>
        <row r="11">
          <cell r="D11">
            <v>2010106</v>
          </cell>
          <cell r="E11" t="str">
            <v>是</v>
          </cell>
          <cell r="F11" t="str">
            <v>    人大监督</v>
          </cell>
          <cell r="G11">
            <v>20</v>
          </cell>
        </row>
        <row r="12">
          <cell r="D12">
            <v>2010107</v>
          </cell>
          <cell r="E12" t="str">
            <v>是</v>
          </cell>
          <cell r="F12" t="str">
            <v>    人大代表履职能力提升</v>
          </cell>
          <cell r="G12">
            <v>0</v>
          </cell>
          <cell r="H12">
            <v>36</v>
          </cell>
        </row>
        <row r="13">
          <cell r="D13">
            <v>2010108</v>
          </cell>
          <cell r="E13" t="str">
            <v>是</v>
          </cell>
          <cell r="F13" t="str">
            <v>    代表工作</v>
          </cell>
          <cell r="G13">
            <v>272</v>
          </cell>
          <cell r="H13">
            <v>265</v>
          </cell>
          <cell r="I13">
            <v>231</v>
          </cell>
        </row>
        <row r="14">
          <cell r="D14">
            <v>2010109</v>
          </cell>
          <cell r="E14" t="str">
            <v>是</v>
          </cell>
          <cell r="F14" t="str">
            <v>    人大信访工作</v>
          </cell>
          <cell r="G14">
            <v>0</v>
          </cell>
        </row>
        <row r="14">
          <cell r="I14">
            <v>0</v>
          </cell>
        </row>
        <row r="15">
          <cell r="D15">
            <v>2010150</v>
          </cell>
          <cell r="E15" t="str">
            <v>是</v>
          </cell>
          <cell r="F15" t="str">
            <v>    事业运行</v>
          </cell>
          <cell r="G15">
            <v>0</v>
          </cell>
        </row>
        <row r="15">
          <cell r="I15">
            <v>0</v>
          </cell>
        </row>
        <row r="16">
          <cell r="D16">
            <v>2010199</v>
          </cell>
          <cell r="E16" t="str">
            <v>是</v>
          </cell>
          <cell r="F16" t="str">
            <v>    其他人大事务支出</v>
          </cell>
          <cell r="G16">
            <v>296</v>
          </cell>
          <cell r="H16">
            <v>82</v>
          </cell>
          <cell r="I16">
            <v>320</v>
          </cell>
        </row>
        <row r="17">
          <cell r="D17">
            <v>20102</v>
          </cell>
        </row>
        <row r="17">
          <cell r="F17" t="str">
            <v>  政协事务</v>
          </cell>
          <cell r="G17">
            <v>1124</v>
          </cell>
          <cell r="H17">
            <v>1032</v>
          </cell>
          <cell r="I17">
            <v>747</v>
          </cell>
        </row>
        <row r="18">
          <cell r="D18">
            <v>2010201</v>
          </cell>
          <cell r="E18" t="str">
            <v>是</v>
          </cell>
          <cell r="F18" t="str">
            <v>    行政运行</v>
          </cell>
          <cell r="G18">
            <v>715</v>
          </cell>
          <cell r="H18">
            <v>743</v>
          </cell>
          <cell r="I18">
            <v>637</v>
          </cell>
        </row>
        <row r="19">
          <cell r="D19">
            <v>2010202</v>
          </cell>
          <cell r="E19" t="str">
            <v>是</v>
          </cell>
          <cell r="F19" t="str">
            <v>    一般行政管理事务</v>
          </cell>
          <cell r="G19">
            <v>7</v>
          </cell>
          <cell r="H19">
            <v>7</v>
          </cell>
          <cell r="I19">
            <v>7</v>
          </cell>
        </row>
        <row r="20">
          <cell r="D20">
            <v>2010203</v>
          </cell>
          <cell r="E20" t="str">
            <v>是</v>
          </cell>
          <cell r="F20" t="str">
            <v>    机关服务</v>
          </cell>
          <cell r="G20">
            <v>0</v>
          </cell>
        </row>
        <row r="20">
          <cell r="I20">
            <v>0</v>
          </cell>
        </row>
        <row r="21">
          <cell r="D21">
            <v>2010204</v>
          </cell>
          <cell r="E21" t="str">
            <v>是</v>
          </cell>
          <cell r="F21" t="str">
            <v>    政协会议</v>
          </cell>
          <cell r="G21">
            <v>43</v>
          </cell>
          <cell r="H21">
            <v>51</v>
          </cell>
          <cell r="I21">
            <v>0</v>
          </cell>
        </row>
        <row r="22">
          <cell r="D22">
            <v>2010205</v>
          </cell>
          <cell r="E22" t="str">
            <v>是</v>
          </cell>
          <cell r="F22" t="str">
            <v>    委员视察</v>
          </cell>
          <cell r="G22">
            <v>0</v>
          </cell>
          <cell r="H22">
            <v>2</v>
          </cell>
          <cell r="I22">
            <v>2</v>
          </cell>
        </row>
        <row r="23">
          <cell r="D23">
            <v>2010206</v>
          </cell>
          <cell r="E23" t="str">
            <v>是</v>
          </cell>
          <cell r="F23" t="str">
            <v>    参政议政</v>
          </cell>
          <cell r="G23">
            <v>0</v>
          </cell>
          <cell r="H23">
            <v>33</v>
          </cell>
          <cell r="I23">
            <v>84</v>
          </cell>
        </row>
        <row r="24">
          <cell r="D24">
            <v>2010250</v>
          </cell>
          <cell r="E24" t="str">
            <v>是</v>
          </cell>
          <cell r="F24" t="str">
            <v>    事业运行</v>
          </cell>
          <cell r="G24">
            <v>0</v>
          </cell>
        </row>
        <row r="24">
          <cell r="I24">
            <v>17</v>
          </cell>
        </row>
        <row r="25">
          <cell r="D25">
            <v>2010299</v>
          </cell>
          <cell r="E25" t="str">
            <v>是</v>
          </cell>
          <cell r="F25" t="str">
            <v>    其他政协事务支出</v>
          </cell>
          <cell r="G25">
            <v>359</v>
          </cell>
          <cell r="H25">
            <v>196</v>
          </cell>
        </row>
        <row r="26">
          <cell r="D26">
            <v>20103</v>
          </cell>
        </row>
        <row r="26">
          <cell r="F26" t="str">
            <v>  政府办公厅(室)及相关机构事务</v>
          </cell>
          <cell r="G26">
            <v>7367</v>
          </cell>
          <cell r="H26">
            <v>8134</v>
          </cell>
          <cell r="I26">
            <v>15510</v>
          </cell>
        </row>
        <row r="27">
          <cell r="D27">
            <v>2010301</v>
          </cell>
          <cell r="E27" t="str">
            <v>是</v>
          </cell>
          <cell r="F27" t="str">
            <v>    行政运行</v>
          </cell>
          <cell r="G27">
            <v>5962</v>
          </cell>
          <cell r="H27">
            <v>6409</v>
          </cell>
          <cell r="I27">
            <v>8387</v>
          </cell>
        </row>
        <row r="28">
          <cell r="D28">
            <v>2010302</v>
          </cell>
          <cell r="E28" t="str">
            <v>是</v>
          </cell>
          <cell r="F28" t="str">
            <v>    一般行政管理事务</v>
          </cell>
          <cell r="G28">
            <v>151</v>
          </cell>
          <cell r="H28">
            <v>62</v>
          </cell>
          <cell r="I28">
            <v>181</v>
          </cell>
        </row>
        <row r="29">
          <cell r="D29">
            <v>2010303</v>
          </cell>
          <cell r="E29" t="str">
            <v>是</v>
          </cell>
          <cell r="F29" t="str">
            <v>    机关服务</v>
          </cell>
          <cell r="G29">
            <v>10</v>
          </cell>
        </row>
        <row r="30">
          <cell r="D30">
            <v>2010304</v>
          </cell>
          <cell r="E30" t="str">
            <v>是</v>
          </cell>
          <cell r="F30" t="str">
            <v>    专项服务</v>
          </cell>
          <cell r="G30">
            <v>0</v>
          </cell>
        </row>
        <row r="31">
          <cell r="D31">
            <v>2010305</v>
          </cell>
          <cell r="E31" t="str">
            <v>是</v>
          </cell>
          <cell r="F31" t="str">
            <v>    专项业务活动</v>
          </cell>
          <cell r="G31">
            <v>0</v>
          </cell>
        </row>
        <row r="32">
          <cell r="D32">
            <v>2010306</v>
          </cell>
          <cell r="E32" t="str">
            <v>是</v>
          </cell>
          <cell r="F32" t="str">
            <v>    政务公开审批</v>
          </cell>
          <cell r="G32">
            <v>0</v>
          </cell>
        </row>
        <row r="33">
          <cell r="D33">
            <v>2010307</v>
          </cell>
          <cell r="E33" t="str">
            <v>是</v>
          </cell>
          <cell r="F33" t="str">
            <v>    法制建设</v>
          </cell>
          <cell r="G33">
            <v>0</v>
          </cell>
        </row>
        <row r="34">
          <cell r="D34">
            <v>2010308</v>
          </cell>
          <cell r="E34" t="str">
            <v>是</v>
          </cell>
          <cell r="F34" t="str">
            <v>    信访事务</v>
          </cell>
          <cell r="G34">
            <v>38</v>
          </cell>
          <cell r="H34">
            <v>7</v>
          </cell>
          <cell r="I34">
            <v>138</v>
          </cell>
        </row>
        <row r="35">
          <cell r="D35">
            <v>2010309</v>
          </cell>
          <cell r="E35" t="str">
            <v>是</v>
          </cell>
          <cell r="F35" t="str">
            <v>    参事事务</v>
          </cell>
          <cell r="G35">
            <v>0</v>
          </cell>
        </row>
        <row r="35">
          <cell r="I35">
            <v>0</v>
          </cell>
        </row>
        <row r="36">
          <cell r="D36">
            <v>2010350</v>
          </cell>
          <cell r="E36" t="str">
            <v>是</v>
          </cell>
          <cell r="F36" t="str">
            <v>    事业运行</v>
          </cell>
          <cell r="G36">
            <v>316</v>
          </cell>
          <cell r="H36">
            <v>906</v>
          </cell>
          <cell r="I36">
            <v>6669</v>
          </cell>
        </row>
        <row r="37">
          <cell r="D37">
            <v>2010399</v>
          </cell>
          <cell r="E37" t="str">
            <v>是</v>
          </cell>
          <cell r="F37" t="str">
            <v>    其他政府办公厅(室)及相关机构事务支出</v>
          </cell>
          <cell r="G37">
            <v>890</v>
          </cell>
          <cell r="H37">
            <v>750</v>
          </cell>
          <cell r="I37">
            <v>135</v>
          </cell>
        </row>
        <row r="38">
          <cell r="D38">
            <v>20104</v>
          </cell>
        </row>
        <row r="38">
          <cell r="F38" t="str">
            <v>  发展与改革事务</v>
          </cell>
          <cell r="G38">
            <v>7078</v>
          </cell>
          <cell r="H38">
            <v>3001</v>
          </cell>
          <cell r="I38">
            <v>1310</v>
          </cell>
        </row>
        <row r="39">
          <cell r="D39">
            <v>2010401</v>
          </cell>
          <cell r="E39" t="str">
            <v>是</v>
          </cell>
          <cell r="F39" t="str">
            <v>    行政运行</v>
          </cell>
          <cell r="G39">
            <v>1330</v>
          </cell>
          <cell r="H39">
            <v>1103</v>
          </cell>
          <cell r="I39">
            <v>520</v>
          </cell>
        </row>
        <row r="40">
          <cell r="D40">
            <v>2010402</v>
          </cell>
          <cell r="E40" t="str">
            <v>是</v>
          </cell>
          <cell r="F40" t="str">
            <v>    一般行政管理事务</v>
          </cell>
          <cell r="G40">
            <v>0</v>
          </cell>
        </row>
        <row r="41">
          <cell r="D41">
            <v>2010403</v>
          </cell>
          <cell r="E41" t="str">
            <v>是</v>
          </cell>
          <cell r="F41" t="str">
            <v>    机关服务</v>
          </cell>
          <cell r="G41">
            <v>0</v>
          </cell>
        </row>
        <row r="42">
          <cell r="D42">
            <v>2010404</v>
          </cell>
          <cell r="E42" t="str">
            <v>是</v>
          </cell>
          <cell r="F42" t="str">
            <v>    战略规划与实施</v>
          </cell>
          <cell r="G42">
            <v>5382</v>
          </cell>
          <cell r="H42">
            <v>1826</v>
          </cell>
          <cell r="I42">
            <v>690</v>
          </cell>
        </row>
        <row r="43">
          <cell r="D43">
            <v>2010405</v>
          </cell>
          <cell r="E43" t="str">
            <v>是</v>
          </cell>
          <cell r="F43" t="str">
            <v>    日常经济运行调节</v>
          </cell>
          <cell r="G43">
            <v>0</v>
          </cell>
        </row>
        <row r="43">
          <cell r="I43">
            <v>0</v>
          </cell>
        </row>
        <row r="44">
          <cell r="D44">
            <v>2010406</v>
          </cell>
          <cell r="E44" t="str">
            <v>是</v>
          </cell>
          <cell r="F44" t="str">
            <v>    社会事业发展规划</v>
          </cell>
          <cell r="G44">
            <v>53</v>
          </cell>
        </row>
        <row r="44">
          <cell r="I44">
            <v>0</v>
          </cell>
        </row>
        <row r="45">
          <cell r="D45">
            <v>2010407</v>
          </cell>
          <cell r="E45" t="str">
            <v>是</v>
          </cell>
          <cell r="F45" t="str">
            <v>    经济体制改革研究</v>
          </cell>
          <cell r="G45">
            <v>20</v>
          </cell>
        </row>
        <row r="45">
          <cell r="I45">
            <v>0</v>
          </cell>
        </row>
        <row r="46">
          <cell r="D46">
            <v>2010408</v>
          </cell>
          <cell r="E46" t="str">
            <v>是</v>
          </cell>
          <cell r="F46" t="str">
            <v>    物价管理</v>
          </cell>
          <cell r="G46">
            <v>0</v>
          </cell>
          <cell r="H46">
            <v>11</v>
          </cell>
          <cell r="I46">
            <v>13</v>
          </cell>
        </row>
        <row r="47">
          <cell r="D47">
            <v>2010409</v>
          </cell>
          <cell r="E47" t="str">
            <v>是</v>
          </cell>
          <cell r="F47" t="str">
            <v>    应对气象变化管理事务</v>
          </cell>
          <cell r="G47">
            <v>0</v>
          </cell>
        </row>
        <row r="48">
          <cell r="D48">
            <v>2010450</v>
          </cell>
          <cell r="E48" t="str">
            <v>是</v>
          </cell>
          <cell r="F48" t="str">
            <v>    事业运行</v>
          </cell>
          <cell r="G48">
            <v>0</v>
          </cell>
        </row>
        <row r="49">
          <cell r="D49">
            <v>2010499</v>
          </cell>
          <cell r="E49" t="str">
            <v>是</v>
          </cell>
          <cell r="F49" t="str">
            <v>    其他发展与改革事务支出</v>
          </cell>
          <cell r="G49">
            <v>293</v>
          </cell>
          <cell r="H49">
            <v>61</v>
          </cell>
          <cell r="I49">
            <v>87</v>
          </cell>
        </row>
        <row r="50">
          <cell r="D50">
            <v>20105</v>
          </cell>
        </row>
        <row r="50">
          <cell r="F50" t="str">
            <v>  统计信息事务</v>
          </cell>
          <cell r="G50">
            <v>1099</v>
          </cell>
          <cell r="H50">
            <v>856</v>
          </cell>
          <cell r="I50">
            <v>845</v>
          </cell>
        </row>
        <row r="51">
          <cell r="D51">
            <v>2010501</v>
          </cell>
          <cell r="E51" t="str">
            <v>是</v>
          </cell>
          <cell r="F51" t="str">
            <v>    行政运行</v>
          </cell>
          <cell r="G51">
            <v>538</v>
          </cell>
          <cell r="H51">
            <v>603</v>
          </cell>
          <cell r="I51">
            <v>549</v>
          </cell>
        </row>
        <row r="52">
          <cell r="D52">
            <v>2010502</v>
          </cell>
          <cell r="E52" t="str">
            <v>是</v>
          </cell>
          <cell r="F52" t="str">
            <v>    一般行政管理事务</v>
          </cell>
          <cell r="G52">
            <v>0</v>
          </cell>
        </row>
        <row r="52">
          <cell r="I52">
            <v>5</v>
          </cell>
        </row>
        <row r="53">
          <cell r="D53">
            <v>2010503</v>
          </cell>
          <cell r="E53" t="str">
            <v>是</v>
          </cell>
          <cell r="F53" t="str">
            <v>    机关服务</v>
          </cell>
          <cell r="G53">
            <v>0</v>
          </cell>
        </row>
        <row r="53">
          <cell r="I53">
            <v>0</v>
          </cell>
        </row>
        <row r="54">
          <cell r="D54">
            <v>2010504</v>
          </cell>
          <cell r="E54" t="str">
            <v>是</v>
          </cell>
          <cell r="F54" t="str">
            <v>    信息事务</v>
          </cell>
          <cell r="G54">
            <v>221</v>
          </cell>
          <cell r="H54">
            <v>161</v>
          </cell>
          <cell r="I54">
            <v>3</v>
          </cell>
        </row>
        <row r="55">
          <cell r="D55">
            <v>2010505</v>
          </cell>
          <cell r="E55" t="str">
            <v>是</v>
          </cell>
          <cell r="F55" t="str">
            <v>    专项统计业务</v>
          </cell>
          <cell r="G55">
            <v>61</v>
          </cell>
        </row>
        <row r="55">
          <cell r="I55">
            <v>3</v>
          </cell>
        </row>
        <row r="56">
          <cell r="D56">
            <v>2010506</v>
          </cell>
          <cell r="E56" t="str">
            <v>是</v>
          </cell>
          <cell r="F56" t="str">
            <v>    统计管理</v>
          </cell>
          <cell r="G56">
            <v>0</v>
          </cell>
        </row>
        <row r="56">
          <cell r="I56">
            <v>30</v>
          </cell>
        </row>
        <row r="57">
          <cell r="D57">
            <v>2010507</v>
          </cell>
          <cell r="E57" t="str">
            <v>是</v>
          </cell>
          <cell r="F57" t="str">
            <v>    专项普查活动</v>
          </cell>
          <cell r="G57">
            <v>227</v>
          </cell>
          <cell r="H57">
            <v>10</v>
          </cell>
          <cell r="I57">
            <v>200</v>
          </cell>
        </row>
        <row r="58">
          <cell r="D58">
            <v>2010508</v>
          </cell>
          <cell r="E58" t="str">
            <v>是</v>
          </cell>
          <cell r="F58" t="str">
            <v>    统计抽样调查</v>
          </cell>
          <cell r="G58">
            <v>22</v>
          </cell>
          <cell r="H58">
            <v>55</v>
          </cell>
          <cell r="I58">
            <v>55</v>
          </cell>
        </row>
        <row r="59">
          <cell r="D59">
            <v>2010550</v>
          </cell>
          <cell r="E59" t="str">
            <v>是</v>
          </cell>
          <cell r="F59" t="str">
            <v>    事业运行</v>
          </cell>
          <cell r="G59">
            <v>0</v>
          </cell>
        </row>
        <row r="60">
          <cell r="D60">
            <v>2010599</v>
          </cell>
          <cell r="E60" t="str">
            <v>是</v>
          </cell>
          <cell r="F60" t="str">
            <v>    其他统计信息事务支出</v>
          </cell>
          <cell r="G60">
            <v>30</v>
          </cell>
          <cell r="H60">
            <v>27</v>
          </cell>
        </row>
        <row r="61">
          <cell r="D61">
            <v>20106</v>
          </cell>
        </row>
        <row r="61">
          <cell r="F61" t="str">
            <v>  财政事务</v>
          </cell>
          <cell r="G61">
            <v>3059</v>
          </cell>
          <cell r="H61">
            <v>2184</v>
          </cell>
          <cell r="I61">
            <v>989</v>
          </cell>
        </row>
        <row r="62">
          <cell r="D62">
            <v>2010601</v>
          </cell>
          <cell r="E62" t="str">
            <v>是</v>
          </cell>
          <cell r="F62" t="str">
            <v>    行政运行</v>
          </cell>
          <cell r="G62">
            <v>2195</v>
          </cell>
          <cell r="H62">
            <v>1851</v>
          </cell>
          <cell r="I62">
            <v>772</v>
          </cell>
        </row>
        <row r="63">
          <cell r="D63">
            <v>2010602</v>
          </cell>
          <cell r="E63" t="str">
            <v>是</v>
          </cell>
          <cell r="F63" t="str">
            <v>    一般行政管理事务</v>
          </cell>
          <cell r="G63">
            <v>60</v>
          </cell>
          <cell r="H63">
            <v>117</v>
          </cell>
          <cell r="I63">
            <v>0</v>
          </cell>
        </row>
        <row r="64">
          <cell r="D64">
            <v>2010603</v>
          </cell>
          <cell r="E64" t="str">
            <v>是</v>
          </cell>
          <cell r="F64" t="str">
            <v>    机关服务</v>
          </cell>
          <cell r="G64">
            <v>0</v>
          </cell>
        </row>
        <row r="64">
          <cell r="I64">
            <v>0</v>
          </cell>
        </row>
        <row r="65">
          <cell r="D65">
            <v>2010604</v>
          </cell>
          <cell r="E65" t="str">
            <v>是</v>
          </cell>
          <cell r="F65" t="str">
            <v>    预算改革业务</v>
          </cell>
          <cell r="G65">
            <v>20</v>
          </cell>
          <cell r="H65">
            <v>30</v>
          </cell>
          <cell r="I65">
            <v>15</v>
          </cell>
        </row>
        <row r="66">
          <cell r="D66">
            <v>2010605</v>
          </cell>
          <cell r="E66" t="str">
            <v>是</v>
          </cell>
          <cell r="F66" t="str">
            <v>    财政国库业务</v>
          </cell>
          <cell r="G66">
            <v>119</v>
          </cell>
          <cell r="H66">
            <v>103</v>
          </cell>
          <cell r="I66">
            <v>104</v>
          </cell>
        </row>
        <row r="67">
          <cell r="D67">
            <v>2010606</v>
          </cell>
          <cell r="E67" t="str">
            <v>是</v>
          </cell>
          <cell r="F67" t="str">
            <v>    财政监察</v>
          </cell>
          <cell r="G67">
            <v>0</v>
          </cell>
        </row>
        <row r="67">
          <cell r="I67">
            <v>0</v>
          </cell>
        </row>
        <row r="68">
          <cell r="D68">
            <v>2010607</v>
          </cell>
          <cell r="E68" t="str">
            <v>是</v>
          </cell>
          <cell r="F68" t="str">
            <v>    信息化建设</v>
          </cell>
          <cell r="G68">
            <v>0</v>
          </cell>
        </row>
        <row r="68">
          <cell r="I68">
            <v>57</v>
          </cell>
        </row>
        <row r="69">
          <cell r="D69">
            <v>2010608</v>
          </cell>
          <cell r="E69" t="str">
            <v>是</v>
          </cell>
          <cell r="F69" t="str">
            <v>    财政委托业务支出</v>
          </cell>
          <cell r="G69">
            <v>0</v>
          </cell>
        </row>
        <row r="69">
          <cell r="I69">
            <v>12</v>
          </cell>
        </row>
        <row r="70">
          <cell r="D70">
            <v>2010650</v>
          </cell>
          <cell r="E70" t="str">
            <v>是</v>
          </cell>
          <cell r="F70" t="str">
            <v>    事业运行</v>
          </cell>
          <cell r="G70">
            <v>0</v>
          </cell>
        </row>
        <row r="70">
          <cell r="I70">
            <v>0</v>
          </cell>
        </row>
        <row r="71">
          <cell r="D71">
            <v>2010699</v>
          </cell>
          <cell r="E71" t="str">
            <v>是</v>
          </cell>
          <cell r="F71" t="str">
            <v>    其他财政事务支出</v>
          </cell>
          <cell r="G71">
            <v>665</v>
          </cell>
          <cell r="H71">
            <v>83</v>
          </cell>
          <cell r="I71">
            <v>29</v>
          </cell>
        </row>
        <row r="72">
          <cell r="D72">
            <v>20107</v>
          </cell>
        </row>
        <row r="72">
          <cell r="F72" t="str">
            <v>  税收事务</v>
          </cell>
          <cell r="G72">
            <v>1505</v>
          </cell>
          <cell r="H72">
            <v>522</v>
          </cell>
        </row>
        <row r="73">
          <cell r="D73">
            <v>2010701</v>
          </cell>
          <cell r="E73" t="str">
            <v>是</v>
          </cell>
          <cell r="F73" t="str">
            <v>    行政运行</v>
          </cell>
          <cell r="G73">
            <v>1045</v>
          </cell>
          <cell r="H73">
            <v>502</v>
          </cell>
        </row>
        <row r="74">
          <cell r="D74">
            <v>2010702</v>
          </cell>
          <cell r="E74" t="str">
            <v>是</v>
          </cell>
          <cell r="F74" t="str">
            <v>    一般行政管理事务</v>
          </cell>
          <cell r="G74">
            <v>0</v>
          </cell>
        </row>
        <row r="75">
          <cell r="D75">
            <v>2010703</v>
          </cell>
          <cell r="E75" t="str">
            <v>是</v>
          </cell>
          <cell r="F75" t="str">
            <v>    机关服务</v>
          </cell>
          <cell r="G75">
            <v>0</v>
          </cell>
        </row>
        <row r="76">
          <cell r="D76">
            <v>2010704</v>
          </cell>
          <cell r="E76" t="str">
            <v>是</v>
          </cell>
          <cell r="F76" t="str">
            <v>    税务办案</v>
          </cell>
          <cell r="G76">
            <v>0</v>
          </cell>
        </row>
        <row r="77">
          <cell r="D77">
            <v>2010705</v>
          </cell>
          <cell r="E77" t="str">
            <v>是</v>
          </cell>
          <cell r="F77" t="str">
            <v>    税务登记证及发票管理</v>
          </cell>
          <cell r="G77">
            <v>0</v>
          </cell>
        </row>
        <row r="78">
          <cell r="D78">
            <v>2010706</v>
          </cell>
          <cell r="E78" t="str">
            <v>是</v>
          </cell>
          <cell r="F78" t="str">
            <v>    代扣代收代征税款手续费</v>
          </cell>
          <cell r="G78">
            <v>0</v>
          </cell>
        </row>
        <row r="79">
          <cell r="D79">
            <v>2010707</v>
          </cell>
          <cell r="E79" t="str">
            <v>是</v>
          </cell>
          <cell r="F79" t="str">
            <v>    税务宣传</v>
          </cell>
          <cell r="G79">
            <v>12</v>
          </cell>
          <cell r="H79">
            <v>20</v>
          </cell>
        </row>
        <row r="80">
          <cell r="D80">
            <v>2010708</v>
          </cell>
          <cell r="E80" t="str">
            <v>是</v>
          </cell>
          <cell r="F80" t="str">
            <v>    协税护税</v>
          </cell>
          <cell r="G80">
            <v>0</v>
          </cell>
        </row>
        <row r="81">
          <cell r="D81">
            <v>2010709</v>
          </cell>
          <cell r="E81" t="str">
            <v>是</v>
          </cell>
          <cell r="F81" t="str">
            <v>    信息化建设</v>
          </cell>
          <cell r="G81">
            <v>0</v>
          </cell>
        </row>
        <row r="82">
          <cell r="D82">
            <v>2010750</v>
          </cell>
          <cell r="E82" t="str">
            <v>是</v>
          </cell>
          <cell r="F82" t="str">
            <v>    事业运行</v>
          </cell>
          <cell r="G82">
            <v>0</v>
          </cell>
        </row>
        <row r="83">
          <cell r="D83">
            <v>2010799</v>
          </cell>
          <cell r="E83" t="str">
            <v>是</v>
          </cell>
          <cell r="F83" t="str">
            <v>    其他税收事务支出</v>
          </cell>
          <cell r="G83">
            <v>448</v>
          </cell>
        </row>
        <row r="84">
          <cell r="D84">
            <v>20108</v>
          </cell>
        </row>
        <row r="84">
          <cell r="F84" t="str">
            <v>  审计事务</v>
          </cell>
          <cell r="G84">
            <v>196</v>
          </cell>
          <cell r="H84">
            <v>189</v>
          </cell>
          <cell r="I84">
            <v>186</v>
          </cell>
        </row>
        <row r="85">
          <cell r="D85">
            <v>2010801</v>
          </cell>
          <cell r="E85" t="str">
            <v>是</v>
          </cell>
          <cell r="F85" t="str">
            <v>    行政运行</v>
          </cell>
          <cell r="G85">
            <v>107</v>
          </cell>
          <cell r="H85">
            <v>100</v>
          </cell>
          <cell r="I85">
            <v>97</v>
          </cell>
        </row>
        <row r="86">
          <cell r="D86">
            <v>2010802</v>
          </cell>
          <cell r="E86" t="str">
            <v>是</v>
          </cell>
          <cell r="F86" t="str">
            <v>    一般行政管理事务</v>
          </cell>
          <cell r="G86">
            <v>0</v>
          </cell>
        </row>
        <row r="86">
          <cell r="I86">
            <v>0</v>
          </cell>
        </row>
        <row r="87">
          <cell r="D87">
            <v>2010803</v>
          </cell>
          <cell r="E87" t="str">
            <v>是</v>
          </cell>
          <cell r="F87" t="str">
            <v>    机关服务</v>
          </cell>
          <cell r="G87">
            <v>0</v>
          </cell>
        </row>
        <row r="87">
          <cell r="I87">
            <v>0</v>
          </cell>
        </row>
        <row r="88">
          <cell r="D88">
            <v>2010804</v>
          </cell>
          <cell r="E88" t="str">
            <v>是</v>
          </cell>
          <cell r="F88" t="str">
            <v>    审计业务</v>
          </cell>
          <cell r="G88">
            <v>20</v>
          </cell>
          <cell r="H88">
            <v>89</v>
          </cell>
          <cell r="I88">
            <v>89</v>
          </cell>
        </row>
        <row r="89">
          <cell r="D89">
            <v>2010805</v>
          </cell>
          <cell r="E89" t="str">
            <v>是</v>
          </cell>
          <cell r="F89" t="str">
            <v>    审计管理</v>
          </cell>
          <cell r="G89">
            <v>0</v>
          </cell>
        </row>
        <row r="90">
          <cell r="D90">
            <v>2010806</v>
          </cell>
          <cell r="E90" t="str">
            <v>是</v>
          </cell>
          <cell r="F90" t="str">
            <v>    信息化建设</v>
          </cell>
          <cell r="G90">
            <v>0</v>
          </cell>
        </row>
        <row r="91">
          <cell r="D91">
            <v>2010850</v>
          </cell>
          <cell r="E91" t="str">
            <v>是</v>
          </cell>
          <cell r="F91" t="str">
            <v>    事业运行</v>
          </cell>
          <cell r="G91">
            <v>22</v>
          </cell>
        </row>
        <row r="92">
          <cell r="D92">
            <v>2010899</v>
          </cell>
          <cell r="E92" t="str">
            <v>是</v>
          </cell>
          <cell r="F92" t="str">
            <v>    其他审计事务支出</v>
          </cell>
          <cell r="G92">
            <v>47</v>
          </cell>
        </row>
        <row r="93">
          <cell r="D93">
            <v>20109</v>
          </cell>
        </row>
        <row r="93">
          <cell r="F93" t="str">
            <v>  海关事务</v>
          </cell>
          <cell r="G93">
            <v>0</v>
          </cell>
        </row>
        <row r="94">
          <cell r="D94">
            <v>2010901</v>
          </cell>
          <cell r="E94" t="str">
            <v>是</v>
          </cell>
          <cell r="F94" t="str">
            <v>    行政运行</v>
          </cell>
          <cell r="G94">
            <v>0</v>
          </cell>
        </row>
        <row r="95">
          <cell r="D95">
            <v>2010902</v>
          </cell>
          <cell r="E95" t="str">
            <v>是</v>
          </cell>
          <cell r="F95" t="str">
            <v>    一般行政管理事务</v>
          </cell>
          <cell r="G95">
            <v>0</v>
          </cell>
        </row>
        <row r="96">
          <cell r="D96">
            <v>2010903</v>
          </cell>
          <cell r="E96" t="str">
            <v>是</v>
          </cell>
          <cell r="F96" t="str">
            <v>    机关服务</v>
          </cell>
          <cell r="G96">
            <v>0</v>
          </cell>
        </row>
        <row r="97">
          <cell r="D97">
            <v>2010904</v>
          </cell>
          <cell r="E97" t="str">
            <v>是</v>
          </cell>
          <cell r="F97" t="str">
            <v>    收费业务</v>
          </cell>
          <cell r="G97">
            <v>0</v>
          </cell>
        </row>
        <row r="98">
          <cell r="D98">
            <v>2010905</v>
          </cell>
          <cell r="E98" t="str">
            <v>是</v>
          </cell>
          <cell r="F98" t="str">
            <v>    缉私办案</v>
          </cell>
          <cell r="G98">
            <v>0</v>
          </cell>
        </row>
        <row r="99">
          <cell r="D99">
            <v>2010907</v>
          </cell>
          <cell r="E99" t="str">
            <v>是</v>
          </cell>
          <cell r="F99" t="str">
            <v>    口岸电子执法系统建设与维护</v>
          </cell>
          <cell r="G99">
            <v>0</v>
          </cell>
        </row>
        <row r="100">
          <cell r="D100">
            <v>2010908</v>
          </cell>
          <cell r="E100" t="str">
            <v>是</v>
          </cell>
          <cell r="F100" t="str">
            <v>    信息化建设</v>
          </cell>
          <cell r="G100">
            <v>0</v>
          </cell>
          <cell r="H100">
            <v>0</v>
          </cell>
        </row>
        <row r="101">
          <cell r="D101">
            <v>2010950</v>
          </cell>
          <cell r="E101" t="str">
            <v>是</v>
          </cell>
          <cell r="F101" t="str">
            <v>    事业运行</v>
          </cell>
          <cell r="G101">
            <v>0</v>
          </cell>
          <cell r="H101">
            <v>0</v>
          </cell>
        </row>
        <row r="102">
          <cell r="D102">
            <v>2010999</v>
          </cell>
          <cell r="E102" t="str">
            <v>是</v>
          </cell>
          <cell r="F102" t="str">
            <v>    其他海关事务支出</v>
          </cell>
          <cell r="G102">
            <v>0</v>
          </cell>
          <cell r="H102">
            <v>0</v>
          </cell>
        </row>
        <row r="103">
          <cell r="D103">
            <v>20110</v>
          </cell>
        </row>
        <row r="103">
          <cell r="F103" t="str">
            <v>  人力资源事务</v>
          </cell>
          <cell r="G103">
            <v>472</v>
          </cell>
          <cell r="H103">
            <v>161</v>
          </cell>
          <cell r="I103">
            <v>112</v>
          </cell>
        </row>
        <row r="104">
          <cell r="D104">
            <v>2011001</v>
          </cell>
          <cell r="E104" t="str">
            <v>是</v>
          </cell>
          <cell r="F104" t="str">
            <v>    行政运行</v>
          </cell>
          <cell r="G104">
            <v>447</v>
          </cell>
          <cell r="H104">
            <v>161</v>
          </cell>
          <cell r="I104">
            <v>112</v>
          </cell>
        </row>
        <row r="105">
          <cell r="D105">
            <v>2011002</v>
          </cell>
          <cell r="E105" t="str">
            <v>是</v>
          </cell>
          <cell r="F105" t="str">
            <v>    一般行政管理事务</v>
          </cell>
          <cell r="G105">
            <v>0</v>
          </cell>
        </row>
        <row r="106">
          <cell r="D106">
            <v>2011003</v>
          </cell>
          <cell r="E106" t="str">
            <v>是</v>
          </cell>
          <cell r="F106" t="str">
            <v>    机关服务</v>
          </cell>
          <cell r="G106">
            <v>0</v>
          </cell>
        </row>
        <row r="107">
          <cell r="D107">
            <v>2011004</v>
          </cell>
          <cell r="E107" t="str">
            <v>是</v>
          </cell>
          <cell r="F107" t="str">
            <v>    政府特殊津贴</v>
          </cell>
          <cell r="G107">
            <v>0</v>
          </cell>
        </row>
        <row r="108">
          <cell r="D108">
            <v>2011005</v>
          </cell>
          <cell r="E108" t="str">
            <v>是</v>
          </cell>
          <cell r="F108" t="str">
            <v>    资助留学回国人员</v>
          </cell>
          <cell r="G108">
            <v>0</v>
          </cell>
        </row>
        <row r="109">
          <cell r="D109">
            <v>2011006</v>
          </cell>
          <cell r="E109" t="str">
            <v>是</v>
          </cell>
          <cell r="F109" t="str">
            <v>    军队转业干部安置</v>
          </cell>
          <cell r="G109">
            <v>10</v>
          </cell>
        </row>
        <row r="110">
          <cell r="D110">
            <v>2011007</v>
          </cell>
          <cell r="E110" t="str">
            <v>是</v>
          </cell>
          <cell r="F110" t="str">
            <v>    博士后日常经费</v>
          </cell>
          <cell r="G110">
            <v>0</v>
          </cell>
        </row>
        <row r="111">
          <cell r="D111">
            <v>2011008</v>
          </cell>
          <cell r="E111" t="str">
            <v>是</v>
          </cell>
          <cell r="F111" t="str">
            <v>    引进人才费用</v>
          </cell>
          <cell r="G111">
            <v>0</v>
          </cell>
        </row>
        <row r="112">
          <cell r="D112">
            <v>2011009</v>
          </cell>
          <cell r="E112" t="str">
            <v>是</v>
          </cell>
          <cell r="F112" t="str">
            <v>    公务员考核</v>
          </cell>
          <cell r="G112">
            <v>0</v>
          </cell>
        </row>
        <row r="113">
          <cell r="D113">
            <v>2011010</v>
          </cell>
          <cell r="E113" t="str">
            <v>是</v>
          </cell>
          <cell r="F113" t="str">
            <v>    公务员履职能力提升</v>
          </cell>
          <cell r="G113">
            <v>0</v>
          </cell>
        </row>
        <row r="114">
          <cell r="D114">
            <v>2011011</v>
          </cell>
          <cell r="E114" t="str">
            <v>是</v>
          </cell>
          <cell r="F114" t="str">
            <v>    公务员招考</v>
          </cell>
          <cell r="G114">
            <v>0</v>
          </cell>
        </row>
        <row r="115">
          <cell r="D115">
            <v>2011012</v>
          </cell>
          <cell r="E115" t="str">
            <v>是</v>
          </cell>
          <cell r="F115" t="str">
            <v>    公务员综合管理</v>
          </cell>
          <cell r="G115">
            <v>0</v>
          </cell>
        </row>
        <row r="116">
          <cell r="D116">
            <v>2011050</v>
          </cell>
          <cell r="E116" t="str">
            <v>是</v>
          </cell>
          <cell r="F116" t="str">
            <v>    事业运行</v>
          </cell>
          <cell r="G116">
            <v>0</v>
          </cell>
        </row>
        <row r="117">
          <cell r="D117">
            <v>2011099</v>
          </cell>
          <cell r="E117" t="str">
            <v>是</v>
          </cell>
          <cell r="F117" t="str">
            <v>    其他人力资源事务支出</v>
          </cell>
          <cell r="G117">
            <v>15</v>
          </cell>
        </row>
        <row r="118">
          <cell r="D118">
            <v>20111</v>
          </cell>
        </row>
        <row r="118">
          <cell r="F118" t="str">
            <v>  纪检监察事务</v>
          </cell>
          <cell r="G118">
            <v>1820</v>
          </cell>
          <cell r="H118">
            <v>2061</v>
          </cell>
          <cell r="I118">
            <v>2142</v>
          </cell>
        </row>
        <row r="119">
          <cell r="D119">
            <v>2011101</v>
          </cell>
          <cell r="E119" t="str">
            <v>是</v>
          </cell>
          <cell r="F119" t="str">
            <v>    行政运行</v>
          </cell>
          <cell r="G119">
            <v>1238</v>
          </cell>
          <cell r="H119">
            <v>1366</v>
          </cell>
          <cell r="I119">
            <v>1479</v>
          </cell>
        </row>
        <row r="120">
          <cell r="D120">
            <v>2011102</v>
          </cell>
          <cell r="E120" t="str">
            <v>是</v>
          </cell>
          <cell r="F120" t="str">
            <v>    一般行政管理事务</v>
          </cell>
          <cell r="G120">
            <v>439</v>
          </cell>
          <cell r="H120">
            <v>269</v>
          </cell>
          <cell r="I120">
            <v>165</v>
          </cell>
        </row>
        <row r="121">
          <cell r="D121">
            <v>2011103</v>
          </cell>
          <cell r="E121" t="str">
            <v>是</v>
          </cell>
          <cell r="F121" t="str">
            <v>    机关服务</v>
          </cell>
          <cell r="G121">
            <v>0</v>
          </cell>
        </row>
        <row r="122">
          <cell r="D122">
            <v>2011104</v>
          </cell>
          <cell r="E122" t="str">
            <v>是</v>
          </cell>
          <cell r="F122" t="str">
            <v>    大案要案查处</v>
          </cell>
          <cell r="G122">
            <v>0</v>
          </cell>
        </row>
        <row r="123">
          <cell r="D123">
            <v>2011105</v>
          </cell>
          <cell r="E123" t="str">
            <v>是</v>
          </cell>
          <cell r="F123" t="str">
            <v>    派驻派出机构</v>
          </cell>
          <cell r="G123">
            <v>3</v>
          </cell>
        </row>
        <row r="124">
          <cell r="D124">
            <v>2011106</v>
          </cell>
          <cell r="E124" t="str">
            <v>是</v>
          </cell>
          <cell r="F124" t="str">
            <v>    中央巡视</v>
          </cell>
          <cell r="G124">
            <v>0</v>
          </cell>
        </row>
        <row r="125">
          <cell r="D125">
            <v>2011150</v>
          </cell>
          <cell r="E125" t="str">
            <v>是</v>
          </cell>
          <cell r="F125" t="str">
            <v>    事业运行</v>
          </cell>
          <cell r="G125">
            <v>77</v>
          </cell>
          <cell r="H125">
            <v>86</v>
          </cell>
          <cell r="I125">
            <v>63</v>
          </cell>
        </row>
        <row r="126">
          <cell r="D126">
            <v>2011199</v>
          </cell>
          <cell r="E126" t="str">
            <v>是</v>
          </cell>
          <cell r="F126" t="str">
            <v>    其他纪检监察事务支出</v>
          </cell>
          <cell r="G126">
            <v>63</v>
          </cell>
          <cell r="H126">
            <v>340</v>
          </cell>
          <cell r="I126">
            <v>435</v>
          </cell>
        </row>
        <row r="127">
          <cell r="D127">
            <v>20113</v>
          </cell>
        </row>
        <row r="127">
          <cell r="F127" t="str">
            <v>  商贸事务</v>
          </cell>
          <cell r="G127">
            <v>613</v>
          </cell>
          <cell r="H127">
            <v>526</v>
          </cell>
          <cell r="I127">
            <v>232</v>
          </cell>
        </row>
        <row r="128">
          <cell r="D128">
            <v>2011301</v>
          </cell>
          <cell r="E128" t="str">
            <v>是</v>
          </cell>
          <cell r="F128" t="str">
            <v>    行政运行</v>
          </cell>
          <cell r="G128">
            <v>304</v>
          </cell>
          <cell r="H128">
            <v>224</v>
          </cell>
          <cell r="I128">
            <v>172</v>
          </cell>
        </row>
        <row r="129">
          <cell r="D129">
            <v>2011302</v>
          </cell>
          <cell r="E129" t="str">
            <v>是</v>
          </cell>
          <cell r="F129" t="str">
            <v>    一般行政管理事务</v>
          </cell>
          <cell r="G129">
            <v>0</v>
          </cell>
        </row>
        <row r="129">
          <cell r="I129">
            <v>0</v>
          </cell>
        </row>
        <row r="130">
          <cell r="D130">
            <v>2011303</v>
          </cell>
          <cell r="E130" t="str">
            <v>是</v>
          </cell>
          <cell r="F130" t="str">
            <v>    机关服务</v>
          </cell>
          <cell r="G130">
            <v>0</v>
          </cell>
        </row>
        <row r="130">
          <cell r="I130">
            <v>0</v>
          </cell>
        </row>
        <row r="131">
          <cell r="D131">
            <v>2011304</v>
          </cell>
          <cell r="E131" t="str">
            <v>是</v>
          </cell>
          <cell r="F131" t="str">
            <v>    对外贸易管理</v>
          </cell>
          <cell r="G131">
            <v>11</v>
          </cell>
        </row>
        <row r="131">
          <cell r="I131">
            <v>0</v>
          </cell>
        </row>
        <row r="132">
          <cell r="D132">
            <v>2011305</v>
          </cell>
          <cell r="E132" t="str">
            <v>是</v>
          </cell>
          <cell r="F132" t="str">
            <v>    国际经济合作</v>
          </cell>
          <cell r="G132">
            <v>0</v>
          </cell>
        </row>
        <row r="132">
          <cell r="I132">
            <v>0</v>
          </cell>
        </row>
        <row r="133">
          <cell r="D133">
            <v>2011306</v>
          </cell>
          <cell r="E133" t="str">
            <v>是</v>
          </cell>
          <cell r="F133" t="str">
            <v>    外资管理</v>
          </cell>
          <cell r="G133">
            <v>0</v>
          </cell>
        </row>
        <row r="133">
          <cell r="I133">
            <v>0</v>
          </cell>
        </row>
        <row r="134">
          <cell r="D134">
            <v>2011307</v>
          </cell>
          <cell r="E134" t="str">
            <v>是</v>
          </cell>
          <cell r="F134" t="str">
            <v>    国内贸易管理</v>
          </cell>
          <cell r="G134">
            <v>40</v>
          </cell>
          <cell r="H134">
            <v>7</v>
          </cell>
          <cell r="I134">
            <v>0</v>
          </cell>
        </row>
        <row r="135">
          <cell r="D135">
            <v>2011308</v>
          </cell>
          <cell r="E135" t="str">
            <v>是</v>
          </cell>
          <cell r="F135" t="str">
            <v>    招商引资</v>
          </cell>
          <cell r="G135">
            <v>88</v>
          </cell>
          <cell r="H135">
            <v>229</v>
          </cell>
          <cell r="I135">
            <v>60</v>
          </cell>
        </row>
        <row r="136">
          <cell r="D136">
            <v>2011350</v>
          </cell>
          <cell r="E136" t="str">
            <v>是</v>
          </cell>
          <cell r="F136" t="str">
            <v>    事业运行</v>
          </cell>
          <cell r="G136">
            <v>0</v>
          </cell>
        </row>
        <row r="137">
          <cell r="D137">
            <v>2011399</v>
          </cell>
          <cell r="E137" t="str">
            <v>是</v>
          </cell>
          <cell r="F137" t="str">
            <v>    其他商贸事务支出</v>
          </cell>
          <cell r="G137">
            <v>170</v>
          </cell>
          <cell r="H137">
            <v>66</v>
          </cell>
        </row>
        <row r="138">
          <cell r="D138">
            <v>20114</v>
          </cell>
        </row>
        <row r="138">
          <cell r="F138" t="str">
            <v>  知识产权事务</v>
          </cell>
          <cell r="G138">
            <v>0</v>
          </cell>
          <cell r="H138">
            <v>0</v>
          </cell>
        </row>
        <row r="139">
          <cell r="D139">
            <v>2011401</v>
          </cell>
          <cell r="E139" t="str">
            <v>是</v>
          </cell>
          <cell r="F139" t="str">
            <v>    行政运行</v>
          </cell>
          <cell r="G139">
            <v>0</v>
          </cell>
          <cell r="H139">
            <v>0</v>
          </cell>
        </row>
        <row r="140">
          <cell r="D140">
            <v>2011402</v>
          </cell>
          <cell r="E140" t="str">
            <v>是</v>
          </cell>
          <cell r="F140" t="str">
            <v>    一般行政管理事务</v>
          </cell>
          <cell r="G140">
            <v>0</v>
          </cell>
          <cell r="H140">
            <v>0</v>
          </cell>
        </row>
        <row r="141">
          <cell r="D141">
            <v>2011403</v>
          </cell>
          <cell r="E141" t="str">
            <v>是</v>
          </cell>
          <cell r="F141" t="str">
            <v>    机关服务</v>
          </cell>
          <cell r="G141">
            <v>0</v>
          </cell>
          <cell r="H141">
            <v>0</v>
          </cell>
        </row>
        <row r="142">
          <cell r="D142">
            <v>2011404</v>
          </cell>
          <cell r="E142" t="str">
            <v>是</v>
          </cell>
          <cell r="F142" t="str">
            <v>    专利审批</v>
          </cell>
          <cell r="G142">
            <v>0</v>
          </cell>
          <cell r="H142">
            <v>0</v>
          </cell>
        </row>
        <row r="143">
          <cell r="D143">
            <v>2011405</v>
          </cell>
          <cell r="E143" t="str">
            <v>是</v>
          </cell>
          <cell r="F143" t="str">
            <v>    国家知识产权战略</v>
          </cell>
          <cell r="G143">
            <v>0</v>
          </cell>
          <cell r="H143">
            <v>0</v>
          </cell>
        </row>
        <row r="144">
          <cell r="D144">
            <v>2011406</v>
          </cell>
          <cell r="E144" t="str">
            <v>是</v>
          </cell>
          <cell r="F144" t="str">
            <v>    专利试点和产业化推进</v>
          </cell>
        </row>
        <row r="144">
          <cell r="H144">
            <v>0</v>
          </cell>
        </row>
        <row r="145">
          <cell r="D145">
            <v>2011407</v>
          </cell>
          <cell r="E145" t="str">
            <v>是</v>
          </cell>
          <cell r="F145" t="str">
            <v>    专利执法</v>
          </cell>
          <cell r="G145">
            <v>0</v>
          </cell>
          <cell r="H145">
            <v>0</v>
          </cell>
        </row>
        <row r="146">
          <cell r="D146">
            <v>2011408</v>
          </cell>
          <cell r="E146" t="str">
            <v>是</v>
          </cell>
          <cell r="F146" t="str">
            <v>    国际组织专项活动</v>
          </cell>
          <cell r="G146">
            <v>0</v>
          </cell>
          <cell r="H146">
            <v>0</v>
          </cell>
        </row>
        <row r="147">
          <cell r="D147">
            <v>2011409</v>
          </cell>
          <cell r="E147" t="str">
            <v>是</v>
          </cell>
          <cell r="F147" t="str">
            <v>    知识产权宏观管理</v>
          </cell>
          <cell r="G147">
            <v>0</v>
          </cell>
          <cell r="H147">
            <v>0</v>
          </cell>
        </row>
        <row r="148">
          <cell r="D148">
            <v>2011450</v>
          </cell>
          <cell r="E148" t="str">
            <v>是</v>
          </cell>
          <cell r="F148" t="str">
            <v>    事业运行</v>
          </cell>
          <cell r="G148">
            <v>0</v>
          </cell>
          <cell r="H148">
            <v>0</v>
          </cell>
        </row>
        <row r="149">
          <cell r="D149">
            <v>2011499</v>
          </cell>
          <cell r="E149" t="str">
            <v>是</v>
          </cell>
          <cell r="F149" t="str">
            <v>    其他知识产权事务支出</v>
          </cell>
          <cell r="G149">
            <v>0</v>
          </cell>
          <cell r="H149">
            <v>0</v>
          </cell>
        </row>
        <row r="150">
          <cell r="D150">
            <v>20115</v>
          </cell>
        </row>
        <row r="150">
          <cell r="F150" t="str">
            <v>  工商行政管理事务</v>
          </cell>
          <cell r="G150">
            <v>1533</v>
          </cell>
          <cell r="H150">
            <v>0</v>
          </cell>
        </row>
        <row r="151">
          <cell r="D151">
            <v>2011501</v>
          </cell>
          <cell r="E151" t="str">
            <v>是</v>
          </cell>
          <cell r="F151" t="str">
            <v>    行政运行</v>
          </cell>
          <cell r="G151">
            <v>1481</v>
          </cell>
        </row>
        <row r="152">
          <cell r="D152">
            <v>2011502</v>
          </cell>
          <cell r="E152" t="str">
            <v>是</v>
          </cell>
          <cell r="F152" t="str">
            <v>    一般行政管理事务</v>
          </cell>
          <cell r="G152">
            <v>0</v>
          </cell>
        </row>
        <row r="153">
          <cell r="D153">
            <v>2011503</v>
          </cell>
          <cell r="E153" t="str">
            <v>是</v>
          </cell>
          <cell r="F153" t="str">
            <v>    机关服务</v>
          </cell>
          <cell r="G153">
            <v>0</v>
          </cell>
        </row>
        <row r="154">
          <cell r="D154">
            <v>2011504</v>
          </cell>
          <cell r="E154" t="str">
            <v>是</v>
          </cell>
          <cell r="F154" t="str">
            <v>    工商行政管理专项</v>
          </cell>
          <cell r="G154">
            <v>3</v>
          </cell>
        </row>
        <row r="155">
          <cell r="D155">
            <v>2011505</v>
          </cell>
          <cell r="E155" t="str">
            <v>是</v>
          </cell>
          <cell r="F155" t="str">
            <v>    执法办案专项</v>
          </cell>
          <cell r="G155">
            <v>49</v>
          </cell>
        </row>
        <row r="156">
          <cell r="D156">
            <v>2011506</v>
          </cell>
          <cell r="E156" t="str">
            <v>是</v>
          </cell>
          <cell r="F156" t="str">
            <v>    消费者权益保护</v>
          </cell>
          <cell r="G156">
            <v>0</v>
          </cell>
        </row>
        <row r="157">
          <cell r="D157">
            <v>2011507</v>
          </cell>
          <cell r="E157" t="str">
            <v>是</v>
          </cell>
          <cell r="F157" t="str">
            <v>    信息化建设</v>
          </cell>
          <cell r="G157">
            <v>0</v>
          </cell>
        </row>
        <row r="158">
          <cell r="D158">
            <v>2011550</v>
          </cell>
          <cell r="E158" t="str">
            <v>是</v>
          </cell>
          <cell r="F158" t="str">
            <v>    事业运行</v>
          </cell>
          <cell r="G158">
            <v>0</v>
          </cell>
        </row>
        <row r="159">
          <cell r="D159">
            <v>2011599</v>
          </cell>
          <cell r="E159" t="str">
            <v>是</v>
          </cell>
          <cell r="F159" t="str">
            <v>    其他工商行政管理事务支出</v>
          </cell>
          <cell r="G159">
            <v>0</v>
          </cell>
        </row>
        <row r="160">
          <cell r="D160">
            <v>20117</v>
          </cell>
        </row>
        <row r="160">
          <cell r="F160" t="str">
            <v>  质量技术监督与检验检疫事务</v>
          </cell>
          <cell r="G160">
            <v>4</v>
          </cell>
          <cell r="H160">
            <v>0</v>
          </cell>
        </row>
        <row r="161">
          <cell r="D161">
            <v>2011701</v>
          </cell>
          <cell r="E161" t="str">
            <v>是</v>
          </cell>
          <cell r="F161" t="str">
            <v>    行政运行</v>
          </cell>
          <cell r="G161">
            <v>0</v>
          </cell>
          <cell r="H161">
            <v>0</v>
          </cell>
        </row>
        <row r="162">
          <cell r="D162">
            <v>2011702</v>
          </cell>
          <cell r="E162" t="str">
            <v>是</v>
          </cell>
          <cell r="F162" t="str">
            <v>    一般行政管理事务</v>
          </cell>
          <cell r="G162">
            <v>0</v>
          </cell>
          <cell r="H162">
            <v>0</v>
          </cell>
        </row>
        <row r="163">
          <cell r="D163">
            <v>2011703</v>
          </cell>
          <cell r="E163" t="str">
            <v>是</v>
          </cell>
          <cell r="F163" t="str">
            <v>    机关服务</v>
          </cell>
          <cell r="G163">
            <v>0</v>
          </cell>
          <cell r="H163">
            <v>0</v>
          </cell>
        </row>
        <row r="164">
          <cell r="D164">
            <v>2011704</v>
          </cell>
          <cell r="E164" t="str">
            <v>是</v>
          </cell>
          <cell r="F164" t="str">
            <v>    出入境检验检疫行政执法和业务管理</v>
          </cell>
          <cell r="G164">
            <v>0</v>
          </cell>
          <cell r="H164">
            <v>0</v>
          </cell>
        </row>
        <row r="165">
          <cell r="D165">
            <v>2011705</v>
          </cell>
          <cell r="E165" t="str">
            <v>是</v>
          </cell>
          <cell r="F165" t="str">
            <v>    出入境检验检疫技术支持</v>
          </cell>
          <cell r="G165">
            <v>0</v>
          </cell>
          <cell r="H165">
            <v>0</v>
          </cell>
        </row>
        <row r="166">
          <cell r="D166">
            <v>2011706</v>
          </cell>
          <cell r="E166" t="str">
            <v>是</v>
          </cell>
          <cell r="F166" t="str">
            <v>    质量技术监督行政执法及业务管理</v>
          </cell>
        </row>
        <row r="166">
          <cell r="H166">
            <v>0</v>
          </cell>
        </row>
        <row r="167">
          <cell r="D167">
            <v>2011707</v>
          </cell>
          <cell r="E167" t="str">
            <v>是</v>
          </cell>
          <cell r="F167" t="str">
            <v>    质量技术监督技术支持</v>
          </cell>
        </row>
        <row r="167">
          <cell r="H167">
            <v>0</v>
          </cell>
        </row>
        <row r="168">
          <cell r="D168">
            <v>2011708</v>
          </cell>
          <cell r="E168" t="str">
            <v>是</v>
          </cell>
          <cell r="F168" t="str">
            <v>    认证认可监督管理</v>
          </cell>
        </row>
        <row r="168">
          <cell r="H168">
            <v>0</v>
          </cell>
        </row>
        <row r="169">
          <cell r="D169">
            <v>2011709</v>
          </cell>
          <cell r="E169" t="str">
            <v>是</v>
          </cell>
          <cell r="F169" t="str">
            <v>    标准化管理</v>
          </cell>
        </row>
        <row r="169">
          <cell r="H169">
            <v>0</v>
          </cell>
        </row>
        <row r="170">
          <cell r="D170">
            <v>2011710</v>
          </cell>
          <cell r="E170" t="str">
            <v>是</v>
          </cell>
          <cell r="F170" t="str">
            <v>    信息化建设</v>
          </cell>
          <cell r="G170">
            <v>0</v>
          </cell>
          <cell r="H170">
            <v>0</v>
          </cell>
        </row>
        <row r="171">
          <cell r="D171">
            <v>2011750</v>
          </cell>
          <cell r="E171" t="str">
            <v>是</v>
          </cell>
          <cell r="F171" t="str">
            <v>    事业运行</v>
          </cell>
          <cell r="G171">
            <v>0</v>
          </cell>
          <cell r="H171">
            <v>0</v>
          </cell>
        </row>
        <row r="172">
          <cell r="D172">
            <v>2011799</v>
          </cell>
          <cell r="E172" t="str">
            <v>是</v>
          </cell>
          <cell r="F172" t="str">
            <v>    其他质量技术监督与检验检疫事务支出</v>
          </cell>
          <cell r="G172">
            <v>4</v>
          </cell>
        </row>
        <row r="173">
          <cell r="D173">
            <v>20123</v>
          </cell>
        </row>
        <row r="173">
          <cell r="F173" t="str">
            <v>  民族事务</v>
          </cell>
          <cell r="G173">
            <v>1552</v>
          </cell>
          <cell r="H173">
            <v>1112</v>
          </cell>
          <cell r="I173">
            <v>895</v>
          </cell>
        </row>
        <row r="174">
          <cell r="D174">
            <v>2012301</v>
          </cell>
          <cell r="E174" t="str">
            <v>是</v>
          </cell>
          <cell r="F174" t="str">
            <v>    行政运行</v>
          </cell>
          <cell r="G174">
            <v>179</v>
          </cell>
          <cell r="H174">
            <v>195</v>
          </cell>
          <cell r="I174">
            <v>428</v>
          </cell>
        </row>
        <row r="175">
          <cell r="D175">
            <v>2012302</v>
          </cell>
          <cell r="E175" t="str">
            <v>是</v>
          </cell>
          <cell r="F175" t="str">
            <v>    一般行政管理事务</v>
          </cell>
          <cell r="G175">
            <v>0</v>
          </cell>
        </row>
        <row r="175">
          <cell r="I175">
            <v>0</v>
          </cell>
        </row>
        <row r="176">
          <cell r="D176">
            <v>2012303</v>
          </cell>
          <cell r="E176" t="str">
            <v>是</v>
          </cell>
          <cell r="F176" t="str">
            <v>    机关服务</v>
          </cell>
          <cell r="G176">
            <v>0</v>
          </cell>
        </row>
        <row r="176">
          <cell r="I176">
            <v>0</v>
          </cell>
        </row>
        <row r="177">
          <cell r="D177">
            <v>2012304</v>
          </cell>
          <cell r="E177" t="str">
            <v>是</v>
          </cell>
          <cell r="F177" t="str">
            <v>    民族工作专项</v>
          </cell>
          <cell r="G177">
            <v>1323</v>
          </cell>
          <cell r="H177">
            <v>646</v>
          </cell>
          <cell r="I177">
            <v>437</v>
          </cell>
        </row>
        <row r="178">
          <cell r="D178">
            <v>2012350</v>
          </cell>
          <cell r="E178" t="str">
            <v>是</v>
          </cell>
          <cell r="F178" t="str">
            <v>    事业运行</v>
          </cell>
          <cell r="G178">
            <v>0</v>
          </cell>
        </row>
        <row r="178">
          <cell r="I178">
            <v>0</v>
          </cell>
        </row>
        <row r="179">
          <cell r="D179">
            <v>2012399</v>
          </cell>
          <cell r="E179" t="str">
            <v>是</v>
          </cell>
          <cell r="F179" t="str">
            <v>    其他民族事务支出</v>
          </cell>
          <cell r="G179">
            <v>50</v>
          </cell>
          <cell r="H179">
            <v>271</v>
          </cell>
          <cell r="I179">
            <v>30</v>
          </cell>
        </row>
        <row r="180">
          <cell r="D180">
            <v>20124</v>
          </cell>
        </row>
        <row r="180">
          <cell r="F180" t="str">
            <v>  宗教事务</v>
          </cell>
          <cell r="G180">
            <v>24</v>
          </cell>
          <cell r="H180">
            <v>0</v>
          </cell>
        </row>
        <row r="181">
          <cell r="D181">
            <v>2012401</v>
          </cell>
          <cell r="E181" t="str">
            <v>是</v>
          </cell>
          <cell r="F181" t="str">
            <v>    行政运行</v>
          </cell>
          <cell r="G181">
            <v>0</v>
          </cell>
          <cell r="H181">
            <v>0</v>
          </cell>
        </row>
        <row r="182">
          <cell r="D182">
            <v>2012402</v>
          </cell>
          <cell r="E182" t="str">
            <v>是</v>
          </cell>
          <cell r="F182" t="str">
            <v>    一般行政管理事务</v>
          </cell>
          <cell r="G182">
            <v>0</v>
          </cell>
          <cell r="H182">
            <v>0</v>
          </cell>
        </row>
        <row r="183">
          <cell r="D183">
            <v>2012403</v>
          </cell>
          <cell r="E183" t="str">
            <v>是</v>
          </cell>
          <cell r="F183" t="str">
            <v>    机关服务</v>
          </cell>
          <cell r="G183">
            <v>0</v>
          </cell>
          <cell r="H183">
            <v>0</v>
          </cell>
        </row>
        <row r="184">
          <cell r="D184">
            <v>2012404</v>
          </cell>
          <cell r="E184" t="str">
            <v>是</v>
          </cell>
          <cell r="F184" t="str">
            <v>    宗教工作专项</v>
          </cell>
          <cell r="G184">
            <v>23</v>
          </cell>
        </row>
        <row r="185">
          <cell r="D185">
            <v>2012450</v>
          </cell>
          <cell r="E185" t="str">
            <v>是</v>
          </cell>
          <cell r="F185" t="str">
            <v>    事业运行</v>
          </cell>
          <cell r="G185">
            <v>0</v>
          </cell>
        </row>
        <row r="186">
          <cell r="D186">
            <v>2012499</v>
          </cell>
          <cell r="E186" t="str">
            <v>是</v>
          </cell>
          <cell r="F186" t="str">
            <v>    其他宗教事务支出</v>
          </cell>
          <cell r="G186">
            <v>1</v>
          </cell>
        </row>
        <row r="187">
          <cell r="D187">
            <v>20125</v>
          </cell>
        </row>
        <row r="187">
          <cell r="F187" t="str">
            <v>  港澳台侨事务</v>
          </cell>
          <cell r="G187">
            <v>1</v>
          </cell>
          <cell r="H187">
            <v>0</v>
          </cell>
        </row>
        <row r="188">
          <cell r="D188">
            <v>2012501</v>
          </cell>
          <cell r="E188" t="str">
            <v>是</v>
          </cell>
          <cell r="F188" t="str">
            <v>    行政运行</v>
          </cell>
          <cell r="G188">
            <v>0</v>
          </cell>
          <cell r="H188">
            <v>0</v>
          </cell>
        </row>
        <row r="189">
          <cell r="D189">
            <v>2012502</v>
          </cell>
          <cell r="E189" t="str">
            <v>是</v>
          </cell>
          <cell r="F189" t="str">
            <v>    一般行政管理事务</v>
          </cell>
        </row>
        <row r="189">
          <cell r="H189">
            <v>0</v>
          </cell>
        </row>
        <row r="190">
          <cell r="D190">
            <v>2012503</v>
          </cell>
          <cell r="E190" t="str">
            <v>是</v>
          </cell>
          <cell r="F190" t="str">
            <v>    机关服务</v>
          </cell>
          <cell r="G190">
            <v>0</v>
          </cell>
          <cell r="H190">
            <v>0</v>
          </cell>
        </row>
        <row r="191">
          <cell r="D191">
            <v>2012504</v>
          </cell>
          <cell r="E191" t="str">
            <v>是</v>
          </cell>
          <cell r="F191" t="str">
            <v>    港澳事务</v>
          </cell>
          <cell r="G191">
            <v>0</v>
          </cell>
          <cell r="H191">
            <v>0</v>
          </cell>
        </row>
        <row r="192">
          <cell r="D192">
            <v>2012505</v>
          </cell>
          <cell r="E192" t="str">
            <v>是</v>
          </cell>
          <cell r="F192" t="str">
            <v>    台湾事务</v>
          </cell>
          <cell r="G192">
            <v>0</v>
          </cell>
          <cell r="H192">
            <v>0</v>
          </cell>
        </row>
        <row r="193">
          <cell r="D193">
            <v>2012506</v>
          </cell>
          <cell r="E193" t="str">
            <v>是</v>
          </cell>
          <cell r="F193" t="str">
            <v>    华侨事务</v>
          </cell>
          <cell r="G193">
            <v>1</v>
          </cell>
        </row>
        <row r="194">
          <cell r="D194">
            <v>2012550</v>
          </cell>
          <cell r="E194" t="str">
            <v>是</v>
          </cell>
          <cell r="F194" t="str">
            <v>    事业运行</v>
          </cell>
          <cell r="G194">
            <v>0</v>
          </cell>
          <cell r="H194">
            <v>0</v>
          </cell>
        </row>
        <row r="195">
          <cell r="D195">
            <v>2012599</v>
          </cell>
          <cell r="E195" t="str">
            <v>是</v>
          </cell>
          <cell r="F195" t="str">
            <v>    其他港澳台侨事务支出</v>
          </cell>
          <cell r="G195">
            <v>0</v>
          </cell>
          <cell r="H195">
            <v>0</v>
          </cell>
        </row>
        <row r="196">
          <cell r="D196">
            <v>20126</v>
          </cell>
        </row>
        <row r="196">
          <cell r="F196" t="str">
            <v>  档案事务</v>
          </cell>
          <cell r="G196">
            <v>694</v>
          </cell>
          <cell r="H196">
            <v>170</v>
          </cell>
          <cell r="I196">
            <v>137</v>
          </cell>
        </row>
        <row r="197">
          <cell r="D197">
            <v>2012601</v>
          </cell>
          <cell r="E197" t="str">
            <v>是</v>
          </cell>
          <cell r="F197" t="str">
            <v>    行政运行</v>
          </cell>
          <cell r="G197">
            <v>174</v>
          </cell>
          <cell r="H197">
            <v>160</v>
          </cell>
          <cell r="I197">
            <v>137</v>
          </cell>
        </row>
        <row r="198">
          <cell r="D198">
            <v>2012602</v>
          </cell>
          <cell r="E198" t="str">
            <v>是</v>
          </cell>
          <cell r="F198" t="str">
            <v>    一般行政管理事务</v>
          </cell>
          <cell r="G198">
            <v>0</v>
          </cell>
        </row>
        <row r="199">
          <cell r="D199">
            <v>2012603</v>
          </cell>
          <cell r="E199" t="str">
            <v>是</v>
          </cell>
          <cell r="F199" t="str">
            <v>    机关服务</v>
          </cell>
          <cell r="G199">
            <v>0</v>
          </cell>
        </row>
        <row r="200">
          <cell r="D200">
            <v>2012604</v>
          </cell>
          <cell r="E200" t="str">
            <v>是</v>
          </cell>
          <cell r="F200" t="str">
            <v>    档案馆</v>
          </cell>
          <cell r="G200">
            <v>480</v>
          </cell>
          <cell r="H200">
            <v>10</v>
          </cell>
        </row>
        <row r="201">
          <cell r="D201">
            <v>2012699</v>
          </cell>
          <cell r="E201" t="str">
            <v>是</v>
          </cell>
          <cell r="F201" t="str">
            <v>    其他档案事务支出</v>
          </cell>
          <cell r="G201">
            <v>40</v>
          </cell>
        </row>
        <row r="202">
          <cell r="D202">
            <v>20128</v>
          </cell>
        </row>
        <row r="202">
          <cell r="F202" t="str">
            <v>  民主党派及工商联事务</v>
          </cell>
          <cell r="G202">
            <v>129</v>
          </cell>
          <cell r="H202">
            <v>114</v>
          </cell>
          <cell r="I202">
            <v>124</v>
          </cell>
        </row>
        <row r="203">
          <cell r="D203">
            <v>2012801</v>
          </cell>
          <cell r="E203" t="str">
            <v>是</v>
          </cell>
          <cell r="F203" t="str">
            <v>    行政运行</v>
          </cell>
          <cell r="G203">
            <v>116</v>
          </cell>
          <cell r="H203">
            <v>114</v>
          </cell>
          <cell r="I203">
            <v>109</v>
          </cell>
        </row>
        <row r="204">
          <cell r="D204">
            <v>2012802</v>
          </cell>
          <cell r="E204" t="str">
            <v>是</v>
          </cell>
          <cell r="F204" t="str">
            <v>    一般行政管理事务</v>
          </cell>
          <cell r="G204">
            <v>0</v>
          </cell>
        </row>
        <row r="204">
          <cell r="I204">
            <v>0</v>
          </cell>
        </row>
        <row r="205">
          <cell r="D205">
            <v>2012803</v>
          </cell>
          <cell r="E205" t="str">
            <v>是</v>
          </cell>
          <cell r="F205" t="str">
            <v>    机关服务</v>
          </cell>
          <cell r="G205">
            <v>0</v>
          </cell>
        </row>
        <row r="205">
          <cell r="I205">
            <v>0</v>
          </cell>
        </row>
        <row r="206">
          <cell r="D206">
            <v>2012804</v>
          </cell>
          <cell r="E206" t="str">
            <v>是</v>
          </cell>
          <cell r="F206" t="str">
            <v>    参政议政</v>
          </cell>
          <cell r="G206">
            <v>0</v>
          </cell>
        </row>
        <row r="206">
          <cell r="I206">
            <v>0</v>
          </cell>
        </row>
        <row r="207">
          <cell r="D207">
            <v>2012850</v>
          </cell>
          <cell r="E207" t="str">
            <v>是</v>
          </cell>
          <cell r="F207" t="str">
            <v>    事业运行</v>
          </cell>
          <cell r="G207">
            <v>0</v>
          </cell>
        </row>
        <row r="207">
          <cell r="I207">
            <v>0</v>
          </cell>
        </row>
        <row r="208">
          <cell r="D208">
            <v>2012899</v>
          </cell>
          <cell r="E208" t="str">
            <v>是</v>
          </cell>
          <cell r="F208" t="str">
            <v>    其他民主党派及工商联事务支出</v>
          </cell>
          <cell r="G208">
            <v>13</v>
          </cell>
        </row>
        <row r="208">
          <cell r="I208">
            <v>15</v>
          </cell>
        </row>
        <row r="209">
          <cell r="D209">
            <v>20129</v>
          </cell>
        </row>
        <row r="209">
          <cell r="F209" t="str">
            <v>  群众团体事务</v>
          </cell>
          <cell r="G209">
            <v>423</v>
          </cell>
          <cell r="H209">
            <v>467</v>
          </cell>
          <cell r="I209">
            <v>395</v>
          </cell>
        </row>
        <row r="210">
          <cell r="D210">
            <v>2012901</v>
          </cell>
          <cell r="E210" t="str">
            <v>是</v>
          </cell>
          <cell r="F210" t="str">
            <v>    行政运行</v>
          </cell>
          <cell r="G210">
            <v>333</v>
          </cell>
          <cell r="H210">
            <v>391</v>
          </cell>
          <cell r="I210">
            <v>320</v>
          </cell>
        </row>
        <row r="211">
          <cell r="D211">
            <v>2012902</v>
          </cell>
          <cell r="E211" t="str">
            <v>是</v>
          </cell>
          <cell r="F211" t="str">
            <v>    一般行政管理事务</v>
          </cell>
          <cell r="G211">
            <v>2</v>
          </cell>
          <cell r="H211">
            <v>0</v>
          </cell>
          <cell r="I211">
            <v>11</v>
          </cell>
        </row>
        <row r="212">
          <cell r="D212">
            <v>2012903</v>
          </cell>
          <cell r="E212" t="str">
            <v>是</v>
          </cell>
          <cell r="F212" t="str">
            <v>    机关服务</v>
          </cell>
          <cell r="G212">
            <v>0</v>
          </cell>
        </row>
        <row r="212">
          <cell r="I212">
            <v>0</v>
          </cell>
        </row>
        <row r="213">
          <cell r="D213">
            <v>2012906</v>
          </cell>
          <cell r="E213" t="str">
            <v>是</v>
          </cell>
          <cell r="F213" t="str">
            <v>    工会事务</v>
          </cell>
          <cell r="G213">
            <v>0</v>
          </cell>
          <cell r="H213">
            <v>43</v>
          </cell>
          <cell r="I213">
            <v>43</v>
          </cell>
        </row>
        <row r="214">
          <cell r="D214">
            <v>2012950</v>
          </cell>
          <cell r="E214" t="str">
            <v>是</v>
          </cell>
          <cell r="F214" t="str">
            <v>    事业运行</v>
          </cell>
          <cell r="G214">
            <v>2</v>
          </cell>
        </row>
        <row r="214">
          <cell r="I214">
            <v>0</v>
          </cell>
        </row>
        <row r="215">
          <cell r="D215">
            <v>2012999</v>
          </cell>
          <cell r="E215" t="str">
            <v>是</v>
          </cell>
          <cell r="F215" t="str">
            <v>    其他群众团体事务支出</v>
          </cell>
          <cell r="G215">
            <v>86</v>
          </cell>
          <cell r="H215">
            <v>33</v>
          </cell>
          <cell r="I215">
            <v>21</v>
          </cell>
        </row>
        <row r="216">
          <cell r="D216">
            <v>20131</v>
          </cell>
        </row>
        <row r="216">
          <cell r="F216" t="str">
            <v>  党委办公厅（室）及相关机构事务</v>
          </cell>
          <cell r="G216">
            <v>2642</v>
          </cell>
          <cell r="H216">
            <v>2087</v>
          </cell>
          <cell r="I216">
            <v>747</v>
          </cell>
        </row>
        <row r="217">
          <cell r="D217">
            <v>2013101</v>
          </cell>
          <cell r="E217" t="str">
            <v>是</v>
          </cell>
          <cell r="F217" t="str">
            <v>    行政运行</v>
          </cell>
          <cell r="G217">
            <v>2387</v>
          </cell>
          <cell r="H217">
            <v>2004</v>
          </cell>
          <cell r="I217">
            <v>576</v>
          </cell>
        </row>
        <row r="218">
          <cell r="D218">
            <v>2013102</v>
          </cell>
          <cell r="E218" t="str">
            <v>是</v>
          </cell>
          <cell r="F218" t="str">
            <v>    一般行政管理事务</v>
          </cell>
          <cell r="G218">
            <v>113</v>
          </cell>
          <cell r="H218">
            <v>21</v>
          </cell>
          <cell r="I218">
            <v>11</v>
          </cell>
        </row>
        <row r="219">
          <cell r="D219">
            <v>2013103</v>
          </cell>
          <cell r="E219" t="str">
            <v>是</v>
          </cell>
          <cell r="F219" t="str">
            <v>    机关服务</v>
          </cell>
          <cell r="G219">
            <v>0</v>
          </cell>
        </row>
        <row r="219">
          <cell r="I219">
            <v>0</v>
          </cell>
        </row>
        <row r="220">
          <cell r="D220">
            <v>2013105</v>
          </cell>
          <cell r="E220" t="str">
            <v>是</v>
          </cell>
          <cell r="F220" t="str">
            <v>    专项业务</v>
          </cell>
          <cell r="G220">
            <v>0</v>
          </cell>
        </row>
        <row r="220">
          <cell r="I220">
            <v>0</v>
          </cell>
        </row>
        <row r="221">
          <cell r="D221">
            <v>2013150</v>
          </cell>
          <cell r="E221" t="str">
            <v>是</v>
          </cell>
          <cell r="F221" t="str">
            <v>    事业运行</v>
          </cell>
          <cell r="G221">
            <v>0</v>
          </cell>
          <cell r="H221">
            <v>11</v>
          </cell>
          <cell r="I221">
            <v>51</v>
          </cell>
        </row>
        <row r="222">
          <cell r="D222">
            <v>2013199</v>
          </cell>
          <cell r="E222" t="str">
            <v>是</v>
          </cell>
          <cell r="F222" t="str">
            <v>    其他党委办公厅（室）及相关机构事务支出</v>
          </cell>
          <cell r="G222">
            <v>142</v>
          </cell>
          <cell r="H222">
            <v>51</v>
          </cell>
          <cell r="I222">
            <v>109</v>
          </cell>
        </row>
        <row r="223">
          <cell r="D223">
            <v>20132</v>
          </cell>
        </row>
        <row r="223">
          <cell r="F223" t="str">
            <v>  组织事务</v>
          </cell>
          <cell r="G223">
            <v>2309</v>
          </cell>
          <cell r="H223">
            <v>1183</v>
          </cell>
          <cell r="I223">
            <v>1128</v>
          </cell>
        </row>
        <row r="224">
          <cell r="D224">
            <v>2013201</v>
          </cell>
          <cell r="E224" t="str">
            <v>是</v>
          </cell>
          <cell r="F224" t="str">
            <v>    行政运行</v>
          </cell>
          <cell r="G224">
            <v>286</v>
          </cell>
          <cell r="H224">
            <v>424</v>
          </cell>
          <cell r="I224">
            <v>534</v>
          </cell>
        </row>
        <row r="225">
          <cell r="D225">
            <v>2013202</v>
          </cell>
          <cell r="E225" t="str">
            <v>是</v>
          </cell>
          <cell r="F225" t="str">
            <v>    一般行政管理事务</v>
          </cell>
          <cell r="G225">
            <v>1348</v>
          </cell>
          <cell r="H225">
            <v>107</v>
          </cell>
          <cell r="I225">
            <v>234</v>
          </cell>
        </row>
        <row r="226">
          <cell r="D226">
            <v>2013203</v>
          </cell>
          <cell r="E226" t="str">
            <v>是</v>
          </cell>
          <cell r="F226" t="str">
            <v>    机关服务</v>
          </cell>
          <cell r="G226">
            <v>0</v>
          </cell>
        </row>
        <row r="226">
          <cell r="I226">
            <v>0</v>
          </cell>
        </row>
        <row r="227">
          <cell r="D227">
            <v>2013250</v>
          </cell>
          <cell r="E227" t="str">
            <v>是</v>
          </cell>
          <cell r="F227" t="str">
            <v>    事业运行</v>
          </cell>
          <cell r="G227">
            <v>0</v>
          </cell>
        </row>
        <row r="227">
          <cell r="I227">
            <v>0</v>
          </cell>
        </row>
        <row r="228">
          <cell r="D228">
            <v>2013299</v>
          </cell>
          <cell r="E228" t="str">
            <v>是</v>
          </cell>
          <cell r="F228" t="str">
            <v>    其他组织事务支出</v>
          </cell>
          <cell r="G228">
            <v>675</v>
          </cell>
          <cell r="H228">
            <v>652</v>
          </cell>
          <cell r="I228">
            <v>360</v>
          </cell>
        </row>
        <row r="229">
          <cell r="D229">
            <v>20133</v>
          </cell>
        </row>
        <row r="229">
          <cell r="F229" t="str">
            <v>  宣传事务</v>
          </cell>
          <cell r="G229">
            <v>678</v>
          </cell>
          <cell r="H229">
            <v>579</v>
          </cell>
          <cell r="I229">
            <v>1459</v>
          </cell>
        </row>
        <row r="230">
          <cell r="D230">
            <v>2013301</v>
          </cell>
          <cell r="E230" t="str">
            <v>是</v>
          </cell>
          <cell r="F230" t="str">
            <v>    行政运行</v>
          </cell>
          <cell r="G230">
            <v>315</v>
          </cell>
          <cell r="H230">
            <v>253</v>
          </cell>
          <cell r="I230">
            <v>617</v>
          </cell>
        </row>
        <row r="231">
          <cell r="D231">
            <v>2013302</v>
          </cell>
          <cell r="E231" t="str">
            <v>是</v>
          </cell>
          <cell r="F231" t="str">
            <v>    一般行政管理事务</v>
          </cell>
          <cell r="G231">
            <v>31</v>
          </cell>
          <cell r="H231">
            <v>3</v>
          </cell>
          <cell r="I231">
            <v>3</v>
          </cell>
        </row>
        <row r="232">
          <cell r="D232">
            <v>2013303</v>
          </cell>
          <cell r="E232" t="str">
            <v>是</v>
          </cell>
          <cell r="F232" t="str">
            <v>    机关服务</v>
          </cell>
          <cell r="G232">
            <v>0</v>
          </cell>
        </row>
        <row r="232">
          <cell r="I232">
            <v>130</v>
          </cell>
        </row>
        <row r="233">
          <cell r="D233">
            <v>2013350</v>
          </cell>
          <cell r="E233" t="str">
            <v>是</v>
          </cell>
          <cell r="F233" t="str">
            <v>    事业运行</v>
          </cell>
          <cell r="G233">
            <v>0</v>
          </cell>
        </row>
        <row r="233">
          <cell r="I233">
            <v>0</v>
          </cell>
        </row>
        <row r="234">
          <cell r="D234">
            <v>2013399</v>
          </cell>
          <cell r="E234" t="str">
            <v>是</v>
          </cell>
          <cell r="F234" t="str">
            <v>    其他宣传事务支出</v>
          </cell>
          <cell r="G234">
            <v>332</v>
          </cell>
          <cell r="H234">
            <v>323</v>
          </cell>
          <cell r="I234">
            <v>709</v>
          </cell>
        </row>
        <row r="235">
          <cell r="D235">
            <v>20134</v>
          </cell>
        </row>
        <row r="235">
          <cell r="F235" t="str">
            <v>  统战事务</v>
          </cell>
          <cell r="G235">
            <v>236</v>
          </cell>
          <cell r="H235">
            <v>259</v>
          </cell>
          <cell r="I235">
            <v>277</v>
          </cell>
        </row>
        <row r="236">
          <cell r="D236">
            <v>2013401</v>
          </cell>
          <cell r="E236" t="str">
            <v>是</v>
          </cell>
          <cell r="F236" t="str">
            <v>    行政运行</v>
          </cell>
          <cell r="G236">
            <v>193</v>
          </cell>
          <cell r="H236">
            <v>187</v>
          </cell>
          <cell r="I236">
            <v>150</v>
          </cell>
        </row>
        <row r="237">
          <cell r="D237">
            <v>2013402</v>
          </cell>
          <cell r="E237" t="str">
            <v>是</v>
          </cell>
          <cell r="F237" t="str">
            <v>    一般行政管理事务</v>
          </cell>
          <cell r="G237">
            <v>16</v>
          </cell>
          <cell r="H237">
            <v>34</v>
          </cell>
          <cell r="I237">
            <v>9</v>
          </cell>
        </row>
        <row r="238">
          <cell r="D238">
            <v>2013403</v>
          </cell>
          <cell r="E238" t="str">
            <v>是</v>
          </cell>
          <cell r="F238" t="str">
            <v>    机关服务</v>
          </cell>
          <cell r="G238">
            <v>0</v>
          </cell>
        </row>
        <row r="238">
          <cell r="I238">
            <v>0</v>
          </cell>
        </row>
        <row r="239">
          <cell r="D239">
            <v>2013404</v>
          </cell>
          <cell r="E239" t="str">
            <v>是</v>
          </cell>
          <cell r="F239" t="str">
            <v>    宗教事务</v>
          </cell>
          <cell r="G239">
            <v>0</v>
          </cell>
          <cell r="H239">
            <v>21</v>
          </cell>
          <cell r="I239">
            <v>33</v>
          </cell>
        </row>
        <row r="240">
          <cell r="D240">
            <v>2013450</v>
          </cell>
          <cell r="E240" t="str">
            <v>是</v>
          </cell>
          <cell r="F240" t="str">
            <v>    事业运行</v>
          </cell>
          <cell r="G240">
            <v>0</v>
          </cell>
        </row>
        <row r="240">
          <cell r="I240">
            <v>0</v>
          </cell>
        </row>
        <row r="241">
          <cell r="D241">
            <v>2013499</v>
          </cell>
          <cell r="E241" t="str">
            <v>是</v>
          </cell>
          <cell r="F241" t="str">
            <v>    其他统战事务支出</v>
          </cell>
          <cell r="G241">
            <v>27</v>
          </cell>
          <cell r="H241">
            <v>17</v>
          </cell>
          <cell r="I241">
            <v>85</v>
          </cell>
        </row>
        <row r="242">
          <cell r="D242">
            <v>20135</v>
          </cell>
        </row>
        <row r="242">
          <cell r="F242" t="str">
            <v>  对外联络事务</v>
          </cell>
          <cell r="G242">
            <v>0</v>
          </cell>
        </row>
        <row r="243">
          <cell r="D243">
            <v>2013501</v>
          </cell>
          <cell r="E243" t="str">
            <v>是</v>
          </cell>
          <cell r="F243" t="str">
            <v>    行政运行</v>
          </cell>
          <cell r="G243">
            <v>0</v>
          </cell>
          <cell r="H243">
            <v>0</v>
          </cell>
        </row>
        <row r="244">
          <cell r="D244">
            <v>2013502</v>
          </cell>
          <cell r="E244" t="str">
            <v>是</v>
          </cell>
          <cell r="F244" t="str">
            <v>    一般行政管理事务</v>
          </cell>
          <cell r="G244">
            <v>0</v>
          </cell>
          <cell r="H244">
            <v>0</v>
          </cell>
        </row>
        <row r="245">
          <cell r="D245">
            <v>2013503</v>
          </cell>
          <cell r="E245" t="str">
            <v>是</v>
          </cell>
          <cell r="F245" t="str">
            <v>    机关服务</v>
          </cell>
          <cell r="G245">
            <v>0</v>
          </cell>
          <cell r="H245">
            <v>0</v>
          </cell>
        </row>
        <row r="246">
          <cell r="D246">
            <v>2013550</v>
          </cell>
          <cell r="E246" t="str">
            <v>是</v>
          </cell>
          <cell r="F246" t="str">
            <v>    事业运行</v>
          </cell>
          <cell r="G246">
            <v>0</v>
          </cell>
          <cell r="H246">
            <v>0</v>
          </cell>
        </row>
        <row r="247">
          <cell r="D247">
            <v>2013599</v>
          </cell>
          <cell r="E247" t="str">
            <v>是</v>
          </cell>
          <cell r="F247" t="str">
            <v>    其他对外联络事务支出</v>
          </cell>
          <cell r="G247">
            <v>0</v>
          </cell>
          <cell r="H247">
            <v>0</v>
          </cell>
        </row>
        <row r="248">
          <cell r="D248">
            <v>20136</v>
          </cell>
        </row>
        <row r="248">
          <cell r="F248" t="str">
            <v>  其他共产党事务支出</v>
          </cell>
          <cell r="G248">
            <v>1980</v>
          </cell>
          <cell r="H248">
            <v>784</v>
          </cell>
          <cell r="I248">
            <v>548</v>
          </cell>
        </row>
        <row r="249">
          <cell r="D249">
            <v>2013601</v>
          </cell>
          <cell r="E249" t="str">
            <v>是</v>
          </cell>
          <cell r="F249" t="str">
            <v>    行政运行</v>
          </cell>
          <cell r="G249">
            <v>597</v>
          </cell>
          <cell r="H249">
            <v>469</v>
          </cell>
          <cell r="I249">
            <v>447</v>
          </cell>
        </row>
        <row r="250">
          <cell r="D250">
            <v>2013602</v>
          </cell>
          <cell r="E250" t="str">
            <v>是</v>
          </cell>
          <cell r="F250" t="str">
            <v>    一般行政管理事务</v>
          </cell>
          <cell r="G250">
            <v>22</v>
          </cell>
          <cell r="H250">
            <v>17</v>
          </cell>
          <cell r="I250">
            <v>23</v>
          </cell>
        </row>
        <row r="251">
          <cell r="D251">
            <v>2013603</v>
          </cell>
          <cell r="E251" t="str">
            <v>是</v>
          </cell>
          <cell r="F251" t="str">
            <v>    机关服务</v>
          </cell>
          <cell r="G251">
            <v>0</v>
          </cell>
        </row>
        <row r="251">
          <cell r="I251">
            <v>0</v>
          </cell>
        </row>
        <row r="252">
          <cell r="D252">
            <v>2013650</v>
          </cell>
          <cell r="E252" t="str">
            <v>是</v>
          </cell>
          <cell r="F252" t="str">
            <v>    事业运行</v>
          </cell>
          <cell r="G252">
            <v>0</v>
          </cell>
        </row>
        <row r="252">
          <cell r="I252">
            <v>0</v>
          </cell>
        </row>
        <row r="253">
          <cell r="D253">
            <v>2013699</v>
          </cell>
          <cell r="E253" t="str">
            <v>是</v>
          </cell>
          <cell r="F253" t="str">
            <v>    其他共产党事务支出</v>
          </cell>
          <cell r="G253">
            <v>1361</v>
          </cell>
          <cell r="H253">
            <v>298</v>
          </cell>
          <cell r="I253">
            <v>78</v>
          </cell>
        </row>
        <row r="254">
          <cell r="D254">
            <v>20138</v>
          </cell>
        </row>
        <row r="254">
          <cell r="F254" t="str">
            <v>  市场监督管理事务</v>
          </cell>
          <cell r="G254">
            <v>0</v>
          </cell>
          <cell r="H254">
            <v>1566</v>
          </cell>
          <cell r="I254">
            <v>1367</v>
          </cell>
        </row>
        <row r="255">
          <cell r="D255">
            <v>2013801</v>
          </cell>
          <cell r="E255" t="str">
            <v>是</v>
          </cell>
          <cell r="F255" t="str">
            <v>    行政运行</v>
          </cell>
          <cell r="G255">
            <v>0</v>
          </cell>
          <cell r="H255">
            <v>1485</v>
          </cell>
          <cell r="I255">
            <v>1283</v>
          </cell>
        </row>
        <row r="256">
          <cell r="D256">
            <v>2013802</v>
          </cell>
          <cell r="E256" t="str">
            <v>是</v>
          </cell>
          <cell r="F256" t="str">
            <v>    一般行政管理事务</v>
          </cell>
          <cell r="G256">
            <v>0</v>
          </cell>
        </row>
        <row r="256">
          <cell r="I256">
            <v>0</v>
          </cell>
        </row>
        <row r="257">
          <cell r="D257">
            <v>2013804</v>
          </cell>
          <cell r="E257" t="str">
            <v>是</v>
          </cell>
          <cell r="F257" t="str">
            <v>    市场监督管理专项</v>
          </cell>
          <cell r="G257">
            <v>0</v>
          </cell>
          <cell r="H257">
            <v>24</v>
          </cell>
          <cell r="I257">
            <v>45</v>
          </cell>
        </row>
        <row r="258">
          <cell r="D258">
            <v>2013805</v>
          </cell>
          <cell r="E258" t="str">
            <v>是</v>
          </cell>
          <cell r="F258" t="str">
            <v>    市场监管执法</v>
          </cell>
        </row>
        <row r="258">
          <cell r="H258">
            <v>23</v>
          </cell>
          <cell r="I258">
            <v>15</v>
          </cell>
        </row>
        <row r="259">
          <cell r="D259">
            <v>2013812</v>
          </cell>
          <cell r="E259" t="str">
            <v>是</v>
          </cell>
          <cell r="F259" t="str">
            <v>    药品事务</v>
          </cell>
        </row>
        <row r="259">
          <cell r="I259">
            <v>0</v>
          </cell>
        </row>
        <row r="260">
          <cell r="D260">
            <v>2013899</v>
          </cell>
          <cell r="E260" t="str">
            <v>是</v>
          </cell>
          <cell r="F260" t="str">
            <v>    其他市场监督管理事务</v>
          </cell>
        </row>
        <row r="260">
          <cell r="H260">
            <v>34</v>
          </cell>
          <cell r="I260">
            <v>24</v>
          </cell>
        </row>
        <row r="261">
          <cell r="D261">
            <v>20199</v>
          </cell>
        </row>
        <row r="261">
          <cell r="F261" t="str">
            <v>  其他一般公共服务支出</v>
          </cell>
          <cell r="G261">
            <v>31402</v>
          </cell>
          <cell r="H261">
            <v>14102</v>
          </cell>
          <cell r="I261">
            <v>674</v>
          </cell>
        </row>
        <row r="262">
          <cell r="D262">
            <v>2019901</v>
          </cell>
          <cell r="E262" t="str">
            <v>是</v>
          </cell>
          <cell r="F262" t="str">
            <v>    国家赔偿费用支出</v>
          </cell>
          <cell r="G262">
            <v>0</v>
          </cell>
          <cell r="H262">
            <v>0</v>
          </cell>
        </row>
        <row r="263">
          <cell r="D263">
            <v>2019999</v>
          </cell>
          <cell r="E263" t="str">
            <v>是</v>
          </cell>
          <cell r="F263" t="str">
            <v>    其他一般公共服务支出</v>
          </cell>
          <cell r="G263">
            <v>31402</v>
          </cell>
          <cell r="H263">
            <v>14102</v>
          </cell>
          <cell r="I263">
            <v>674</v>
          </cell>
        </row>
        <row r="264">
          <cell r="D264">
            <v>202</v>
          </cell>
        </row>
        <row r="264">
          <cell r="F264" t="str">
            <v>二、外交支出</v>
          </cell>
          <cell r="G264">
            <v>0</v>
          </cell>
          <cell r="H264">
            <v>0</v>
          </cell>
        </row>
        <row r="265">
          <cell r="D265">
            <v>20205</v>
          </cell>
          <cell r="E265" t="str">
            <v>是</v>
          </cell>
          <cell r="F265" t="str">
            <v>  对外合作与交流</v>
          </cell>
          <cell r="G265">
            <v>0</v>
          </cell>
          <cell r="H265">
            <v>0</v>
          </cell>
        </row>
        <row r="266">
          <cell r="D266">
            <v>20299</v>
          </cell>
          <cell r="E266" t="str">
            <v>是</v>
          </cell>
          <cell r="F266" t="str">
            <v>  其他外交支出</v>
          </cell>
          <cell r="G266">
            <v>0</v>
          </cell>
          <cell r="H266">
            <v>0</v>
          </cell>
        </row>
        <row r="267">
          <cell r="D267">
            <v>203</v>
          </cell>
        </row>
        <row r="267">
          <cell r="F267" t="str">
            <v>三、国防支出</v>
          </cell>
          <cell r="G267">
            <v>29</v>
          </cell>
          <cell r="H267">
            <v>48</v>
          </cell>
          <cell r="I267">
            <v>95</v>
          </cell>
        </row>
        <row r="268">
          <cell r="D268">
            <v>20306</v>
          </cell>
        </row>
        <row r="268">
          <cell r="F268" t="str">
            <v>  国防动员</v>
          </cell>
          <cell r="G268">
            <v>29</v>
          </cell>
          <cell r="H268">
            <v>48</v>
          </cell>
          <cell r="I268">
            <v>95</v>
          </cell>
        </row>
        <row r="269">
          <cell r="D269">
            <v>2030601</v>
          </cell>
          <cell r="E269" t="str">
            <v>是</v>
          </cell>
          <cell r="F269" t="str">
            <v>    兵役征集</v>
          </cell>
          <cell r="G269">
            <v>14</v>
          </cell>
          <cell r="H269">
            <v>10</v>
          </cell>
          <cell r="I269">
            <v>10</v>
          </cell>
        </row>
        <row r="270">
          <cell r="D270">
            <v>2030602</v>
          </cell>
          <cell r="E270" t="str">
            <v>是</v>
          </cell>
          <cell r="F270" t="str">
            <v>    经济动员</v>
          </cell>
          <cell r="G270">
            <v>0</v>
          </cell>
        </row>
        <row r="271">
          <cell r="D271">
            <v>2030603</v>
          </cell>
          <cell r="E271" t="str">
            <v>是</v>
          </cell>
          <cell r="F271" t="str">
            <v>    人民防空</v>
          </cell>
          <cell r="G271">
            <v>0</v>
          </cell>
        </row>
        <row r="272">
          <cell r="D272">
            <v>2030604</v>
          </cell>
          <cell r="E272" t="str">
            <v>是</v>
          </cell>
          <cell r="F272" t="str">
            <v>    交通战备</v>
          </cell>
          <cell r="G272">
            <v>0</v>
          </cell>
        </row>
        <row r="273">
          <cell r="D273">
            <v>2030605</v>
          </cell>
          <cell r="E273" t="str">
            <v>是</v>
          </cell>
          <cell r="F273" t="str">
            <v>    国防教育</v>
          </cell>
          <cell r="G273">
            <v>0</v>
          </cell>
        </row>
        <row r="274">
          <cell r="D274">
            <v>2030606</v>
          </cell>
          <cell r="E274" t="str">
            <v>是</v>
          </cell>
          <cell r="F274" t="str">
            <v>    预备役部队</v>
          </cell>
          <cell r="G274">
            <v>0</v>
          </cell>
        </row>
        <row r="275">
          <cell r="D275">
            <v>2030607</v>
          </cell>
          <cell r="E275" t="str">
            <v>是</v>
          </cell>
          <cell r="F275" t="str">
            <v>    民兵</v>
          </cell>
          <cell r="G275">
            <v>15</v>
          </cell>
          <cell r="H275">
            <v>38</v>
          </cell>
          <cell r="I275">
            <v>85</v>
          </cell>
        </row>
        <row r="276">
          <cell r="D276">
            <v>2030699</v>
          </cell>
          <cell r="E276" t="str">
            <v>是</v>
          </cell>
          <cell r="F276" t="str">
            <v>    其他国防动员支出</v>
          </cell>
          <cell r="G276">
            <v>0</v>
          </cell>
          <cell r="H276">
            <v>0</v>
          </cell>
        </row>
        <row r="277">
          <cell r="D277">
            <v>20399</v>
          </cell>
          <cell r="E277" t="str">
            <v>是</v>
          </cell>
          <cell r="F277" t="str">
            <v>  其他国防支出</v>
          </cell>
          <cell r="G277">
            <v>0</v>
          </cell>
          <cell r="H277">
            <v>0</v>
          </cell>
        </row>
        <row r="278">
          <cell r="D278">
            <v>204</v>
          </cell>
        </row>
        <row r="278">
          <cell r="F278" t="str">
            <v>四、公共安全支出</v>
          </cell>
          <cell r="G278">
            <v>10600</v>
          </cell>
          <cell r="H278">
            <v>10207</v>
          </cell>
          <cell r="I278">
            <v>9362</v>
          </cell>
        </row>
        <row r="279">
          <cell r="D279">
            <v>20401</v>
          </cell>
        </row>
        <row r="279">
          <cell r="F279" t="str">
            <v>  武装警察</v>
          </cell>
          <cell r="G279">
            <v>529</v>
          </cell>
          <cell r="H279">
            <v>4</v>
          </cell>
          <cell r="I279">
            <v>4</v>
          </cell>
        </row>
        <row r="280">
          <cell r="D280">
            <v>2040101</v>
          </cell>
          <cell r="E280" t="str">
            <v>是</v>
          </cell>
          <cell r="F280" t="str">
            <v>    内卫</v>
          </cell>
          <cell r="G280">
            <v>16</v>
          </cell>
          <cell r="H280">
            <v>4</v>
          </cell>
          <cell r="I280">
            <v>4</v>
          </cell>
        </row>
        <row r="281">
          <cell r="D281">
            <v>2040102</v>
          </cell>
          <cell r="E281" t="str">
            <v>是</v>
          </cell>
          <cell r="F281" t="str">
            <v>    边防</v>
          </cell>
          <cell r="G281">
            <v>0</v>
          </cell>
        </row>
        <row r="282">
          <cell r="D282">
            <v>2040103</v>
          </cell>
          <cell r="E282" t="str">
            <v>是</v>
          </cell>
          <cell r="F282" t="str">
            <v>    消防</v>
          </cell>
          <cell r="G282">
            <v>513</v>
          </cell>
        </row>
        <row r="283">
          <cell r="D283">
            <v>2040104</v>
          </cell>
          <cell r="E283" t="str">
            <v>是</v>
          </cell>
          <cell r="F283" t="str">
            <v>    警卫</v>
          </cell>
          <cell r="G283">
            <v>0</v>
          </cell>
          <cell r="H283">
            <v>0</v>
          </cell>
        </row>
        <row r="284">
          <cell r="D284">
            <v>2040105</v>
          </cell>
          <cell r="E284" t="str">
            <v>是</v>
          </cell>
          <cell r="F284" t="str">
            <v>    黄金</v>
          </cell>
          <cell r="G284">
            <v>0</v>
          </cell>
          <cell r="H284">
            <v>0</v>
          </cell>
        </row>
        <row r="285">
          <cell r="D285">
            <v>2040106</v>
          </cell>
          <cell r="E285" t="str">
            <v>是</v>
          </cell>
          <cell r="F285" t="str">
            <v>    森林</v>
          </cell>
          <cell r="G285">
            <v>0</v>
          </cell>
          <cell r="H285">
            <v>0</v>
          </cell>
        </row>
        <row r="286">
          <cell r="D286">
            <v>2040107</v>
          </cell>
          <cell r="E286" t="str">
            <v>是</v>
          </cell>
          <cell r="F286" t="str">
            <v>    水电</v>
          </cell>
          <cell r="G286">
            <v>0</v>
          </cell>
          <cell r="H286">
            <v>0</v>
          </cell>
        </row>
        <row r="287">
          <cell r="D287">
            <v>2040108</v>
          </cell>
          <cell r="E287" t="str">
            <v>是</v>
          </cell>
          <cell r="F287" t="str">
            <v>    交通</v>
          </cell>
          <cell r="G287">
            <v>0</v>
          </cell>
          <cell r="H287">
            <v>0</v>
          </cell>
        </row>
        <row r="288">
          <cell r="D288">
            <v>2040199</v>
          </cell>
          <cell r="E288" t="str">
            <v>是</v>
          </cell>
          <cell r="F288" t="str">
            <v>    其他武装警察支出</v>
          </cell>
          <cell r="G288">
            <v>0</v>
          </cell>
          <cell r="H288">
            <v>0</v>
          </cell>
        </row>
        <row r="289">
          <cell r="D289">
            <v>20402</v>
          </cell>
        </row>
        <row r="289">
          <cell r="F289" t="str">
            <v>  公安</v>
          </cell>
          <cell r="G289">
            <v>8013</v>
          </cell>
          <cell r="H289">
            <v>8776</v>
          </cell>
          <cell r="I289">
            <v>8012</v>
          </cell>
        </row>
        <row r="290">
          <cell r="D290">
            <v>2040201</v>
          </cell>
          <cell r="E290" t="str">
            <v>是</v>
          </cell>
          <cell r="F290" t="str">
            <v>    行政运行</v>
          </cell>
          <cell r="G290">
            <v>6436</v>
          </cell>
          <cell r="H290">
            <v>6703</v>
          </cell>
          <cell r="I290">
            <v>6388</v>
          </cell>
        </row>
        <row r="291">
          <cell r="D291">
            <v>2040202</v>
          </cell>
          <cell r="E291" t="str">
            <v>是</v>
          </cell>
          <cell r="F291" t="str">
            <v>    一般行政管理事务</v>
          </cell>
          <cell r="G291">
            <v>0</v>
          </cell>
          <cell r="H291">
            <v>9</v>
          </cell>
          <cell r="I291">
            <v>9</v>
          </cell>
        </row>
        <row r="292">
          <cell r="D292">
            <v>2040203</v>
          </cell>
          <cell r="E292" t="str">
            <v>是</v>
          </cell>
          <cell r="F292" t="str">
            <v>    机关服务</v>
          </cell>
          <cell r="G292">
            <v>0</v>
          </cell>
        </row>
        <row r="293">
          <cell r="D293">
            <v>2040204</v>
          </cell>
          <cell r="E293" t="str">
            <v>是</v>
          </cell>
          <cell r="F293" t="str">
            <v>    治安管理</v>
          </cell>
          <cell r="G293">
            <v>0</v>
          </cell>
        </row>
        <row r="294">
          <cell r="D294">
            <v>2040205</v>
          </cell>
          <cell r="E294" t="str">
            <v>是</v>
          </cell>
          <cell r="F294" t="str">
            <v>    国内安全保卫</v>
          </cell>
          <cell r="G294">
            <v>10</v>
          </cell>
        </row>
        <row r="295">
          <cell r="D295">
            <v>2040206</v>
          </cell>
          <cell r="E295" t="str">
            <v>是</v>
          </cell>
          <cell r="F295" t="str">
            <v>    刑事侦查</v>
          </cell>
          <cell r="G295">
            <v>0</v>
          </cell>
        </row>
        <row r="296">
          <cell r="D296">
            <v>2040207</v>
          </cell>
          <cell r="E296" t="str">
            <v>是</v>
          </cell>
          <cell r="F296" t="str">
            <v>    经济犯罪侦查</v>
          </cell>
          <cell r="G296">
            <v>10</v>
          </cell>
        </row>
        <row r="297">
          <cell r="D297">
            <v>2040208</v>
          </cell>
          <cell r="E297" t="str">
            <v>是</v>
          </cell>
          <cell r="F297" t="str">
            <v>    出入境管理</v>
          </cell>
          <cell r="G297">
            <v>5</v>
          </cell>
        </row>
        <row r="298">
          <cell r="D298">
            <v>2040209</v>
          </cell>
          <cell r="E298" t="str">
            <v>是</v>
          </cell>
          <cell r="F298" t="str">
            <v>    行动技术管理</v>
          </cell>
          <cell r="G298">
            <v>0</v>
          </cell>
        </row>
        <row r="299">
          <cell r="D299">
            <v>2040210</v>
          </cell>
          <cell r="E299" t="str">
            <v>是</v>
          </cell>
          <cell r="F299" t="str">
            <v>    防范和处理邪教犯罪</v>
          </cell>
          <cell r="G299">
            <v>0</v>
          </cell>
        </row>
        <row r="300">
          <cell r="D300">
            <v>2040211</v>
          </cell>
          <cell r="E300" t="str">
            <v>是</v>
          </cell>
          <cell r="F300" t="str">
            <v>    禁毒管理</v>
          </cell>
          <cell r="G300">
            <v>104</v>
          </cell>
        </row>
        <row r="301">
          <cell r="D301">
            <v>2040212</v>
          </cell>
          <cell r="E301" t="str">
            <v>是</v>
          </cell>
          <cell r="F301" t="str">
            <v>    道路交通管理</v>
          </cell>
          <cell r="G301">
            <v>610</v>
          </cell>
        </row>
        <row r="302">
          <cell r="D302">
            <v>2040213</v>
          </cell>
          <cell r="E302" t="str">
            <v>是</v>
          </cell>
          <cell r="F302" t="str">
            <v>    网络侦控管理</v>
          </cell>
          <cell r="G302">
            <v>0</v>
          </cell>
        </row>
        <row r="303">
          <cell r="D303">
            <v>2040214</v>
          </cell>
          <cell r="E303" t="str">
            <v>是</v>
          </cell>
          <cell r="F303" t="str">
            <v>    反恐怖</v>
          </cell>
          <cell r="G303">
            <v>30</v>
          </cell>
        </row>
        <row r="304">
          <cell r="D304">
            <v>2040215</v>
          </cell>
          <cell r="E304" t="str">
            <v>是</v>
          </cell>
          <cell r="F304" t="str">
            <v>    居民身份证管理</v>
          </cell>
          <cell r="G304">
            <v>0</v>
          </cell>
        </row>
        <row r="305">
          <cell r="D305">
            <v>2040216</v>
          </cell>
          <cell r="E305" t="str">
            <v>是</v>
          </cell>
          <cell r="F305" t="str">
            <v>    网络运行及维护</v>
          </cell>
          <cell r="G305">
            <v>37</v>
          </cell>
        </row>
        <row r="306">
          <cell r="D306">
            <v>2040217</v>
          </cell>
          <cell r="E306" t="str">
            <v>是</v>
          </cell>
          <cell r="F306" t="str">
            <v>    拘押收教场所管理</v>
          </cell>
          <cell r="G306">
            <v>106</v>
          </cell>
        </row>
        <row r="307">
          <cell r="D307">
            <v>2040218</v>
          </cell>
          <cell r="E307" t="str">
            <v>是</v>
          </cell>
          <cell r="F307" t="str">
            <v>    警犬繁育及训养</v>
          </cell>
          <cell r="G307">
            <v>0</v>
          </cell>
        </row>
        <row r="308">
          <cell r="D308">
            <v>2040219</v>
          </cell>
          <cell r="E308" t="str">
            <v>是</v>
          </cell>
          <cell r="F308" t="str">
            <v>    信息化建设</v>
          </cell>
          <cell r="G308">
            <v>169</v>
          </cell>
          <cell r="H308">
            <v>463</v>
          </cell>
          <cell r="I308">
            <v>134</v>
          </cell>
        </row>
        <row r="309">
          <cell r="D309">
            <v>2040220</v>
          </cell>
          <cell r="E309" t="str">
            <v>是</v>
          </cell>
          <cell r="F309" t="str">
            <v>    执法办案</v>
          </cell>
          <cell r="G309">
            <v>0</v>
          </cell>
          <cell r="H309">
            <v>854</v>
          </cell>
          <cell r="I309">
            <v>836</v>
          </cell>
        </row>
        <row r="310">
          <cell r="D310">
            <v>2040299</v>
          </cell>
          <cell r="E310" t="str">
            <v>是</v>
          </cell>
          <cell r="F310" t="str">
            <v>    其他公安支出</v>
          </cell>
          <cell r="G310">
            <v>496</v>
          </cell>
          <cell r="H310">
            <v>747</v>
          </cell>
          <cell r="I310">
            <v>645</v>
          </cell>
        </row>
        <row r="311">
          <cell r="D311">
            <v>20403</v>
          </cell>
        </row>
        <row r="311">
          <cell r="F311" t="str">
            <v>  国家安全</v>
          </cell>
          <cell r="G311">
            <v>0</v>
          </cell>
          <cell r="H311">
            <v>0</v>
          </cell>
        </row>
        <row r="312">
          <cell r="D312">
            <v>2040301</v>
          </cell>
          <cell r="E312" t="str">
            <v>是</v>
          </cell>
          <cell r="F312" t="str">
            <v>    行政运行</v>
          </cell>
          <cell r="G312">
            <v>0</v>
          </cell>
          <cell r="H312">
            <v>0</v>
          </cell>
        </row>
        <row r="313">
          <cell r="D313">
            <v>2040302</v>
          </cell>
          <cell r="E313" t="str">
            <v>是</v>
          </cell>
          <cell r="F313" t="str">
            <v>    一般行政管理事务</v>
          </cell>
          <cell r="G313">
            <v>0</v>
          </cell>
          <cell r="H313">
            <v>0</v>
          </cell>
        </row>
        <row r="314">
          <cell r="D314">
            <v>2040303</v>
          </cell>
          <cell r="E314" t="str">
            <v>是</v>
          </cell>
          <cell r="F314" t="str">
            <v>    机关服务</v>
          </cell>
          <cell r="G314">
            <v>0</v>
          </cell>
          <cell r="H314">
            <v>0</v>
          </cell>
        </row>
        <row r="315">
          <cell r="D315">
            <v>2040304</v>
          </cell>
          <cell r="E315" t="str">
            <v>是</v>
          </cell>
          <cell r="F315" t="str">
            <v>    安全业务</v>
          </cell>
          <cell r="G315">
            <v>0</v>
          </cell>
          <cell r="H315">
            <v>0</v>
          </cell>
        </row>
        <row r="316">
          <cell r="D316">
            <v>2040350</v>
          </cell>
          <cell r="E316" t="str">
            <v>是</v>
          </cell>
          <cell r="F316" t="str">
            <v>    事业运行</v>
          </cell>
          <cell r="G316">
            <v>0</v>
          </cell>
          <cell r="H316">
            <v>0</v>
          </cell>
        </row>
        <row r="317">
          <cell r="D317">
            <v>2040399</v>
          </cell>
          <cell r="E317" t="str">
            <v>是</v>
          </cell>
          <cell r="F317" t="str">
            <v>    其他国家安全支出</v>
          </cell>
          <cell r="G317">
            <v>0</v>
          </cell>
          <cell r="H317">
            <v>0</v>
          </cell>
        </row>
        <row r="318">
          <cell r="D318">
            <v>20404</v>
          </cell>
        </row>
        <row r="318">
          <cell r="F318" t="str">
            <v>  检察</v>
          </cell>
          <cell r="G318">
            <v>689</v>
          </cell>
          <cell r="H318">
            <v>186</v>
          </cell>
          <cell r="I318">
            <v>31</v>
          </cell>
        </row>
        <row r="319">
          <cell r="D319">
            <v>2040401</v>
          </cell>
          <cell r="E319" t="str">
            <v>是</v>
          </cell>
          <cell r="F319" t="str">
            <v>    行政运行</v>
          </cell>
          <cell r="G319">
            <v>164</v>
          </cell>
          <cell r="H319">
            <v>36</v>
          </cell>
          <cell r="I319">
            <v>31</v>
          </cell>
        </row>
        <row r="320">
          <cell r="D320">
            <v>2040402</v>
          </cell>
          <cell r="E320" t="str">
            <v>是</v>
          </cell>
          <cell r="F320" t="str">
            <v>    一般行政管理事务</v>
          </cell>
          <cell r="G320">
            <v>50</v>
          </cell>
          <cell r="H320">
            <v>150</v>
          </cell>
        </row>
        <row r="321">
          <cell r="D321">
            <v>2040403</v>
          </cell>
          <cell r="E321" t="str">
            <v>是</v>
          </cell>
          <cell r="F321" t="str">
            <v>    机关服务</v>
          </cell>
          <cell r="G321">
            <v>0</v>
          </cell>
        </row>
        <row r="322">
          <cell r="D322">
            <v>2040404</v>
          </cell>
          <cell r="E322" t="str">
            <v>是</v>
          </cell>
          <cell r="F322" t="str">
            <v>    查办和预防职务犯罪</v>
          </cell>
          <cell r="G322">
            <v>475</v>
          </cell>
        </row>
        <row r="323">
          <cell r="D323">
            <v>2040405</v>
          </cell>
          <cell r="E323" t="str">
            <v>是</v>
          </cell>
          <cell r="F323" t="str">
            <v>    公诉和审判监督</v>
          </cell>
          <cell r="G323">
            <v>0</v>
          </cell>
        </row>
        <row r="324">
          <cell r="D324">
            <v>2040406</v>
          </cell>
          <cell r="E324" t="str">
            <v>是</v>
          </cell>
          <cell r="F324" t="str">
            <v>    侦查监督</v>
          </cell>
          <cell r="G324">
            <v>0</v>
          </cell>
          <cell r="H324">
            <v>0</v>
          </cell>
        </row>
        <row r="325">
          <cell r="D325">
            <v>2040407</v>
          </cell>
          <cell r="E325" t="str">
            <v>是</v>
          </cell>
          <cell r="F325" t="str">
            <v>    执行监督</v>
          </cell>
          <cell r="G325">
            <v>0</v>
          </cell>
          <cell r="H325">
            <v>0</v>
          </cell>
        </row>
        <row r="326">
          <cell r="D326">
            <v>2040408</v>
          </cell>
          <cell r="E326" t="str">
            <v>是</v>
          </cell>
          <cell r="F326" t="str">
            <v>    控告申诉</v>
          </cell>
          <cell r="G326">
            <v>0</v>
          </cell>
          <cell r="H326">
            <v>0</v>
          </cell>
        </row>
        <row r="327">
          <cell r="D327">
            <v>2040409</v>
          </cell>
          <cell r="E327" t="str">
            <v>是</v>
          </cell>
          <cell r="F327" t="str">
            <v>    “两房”建设</v>
          </cell>
          <cell r="G327">
            <v>0</v>
          </cell>
          <cell r="H327">
            <v>0</v>
          </cell>
        </row>
        <row r="328">
          <cell r="D328">
            <v>2040450</v>
          </cell>
          <cell r="E328" t="str">
            <v>是</v>
          </cell>
          <cell r="F328" t="str">
            <v>    事业运行</v>
          </cell>
          <cell r="G328">
            <v>0</v>
          </cell>
          <cell r="H328">
            <v>0</v>
          </cell>
        </row>
        <row r="329">
          <cell r="D329">
            <v>2040499</v>
          </cell>
          <cell r="E329" t="str">
            <v>是</v>
          </cell>
          <cell r="F329" t="str">
            <v>    其他检察支出</v>
          </cell>
          <cell r="G329">
            <v>0</v>
          </cell>
          <cell r="H329">
            <v>0</v>
          </cell>
        </row>
        <row r="330">
          <cell r="D330">
            <v>20405</v>
          </cell>
        </row>
        <row r="330">
          <cell r="F330" t="str">
            <v>  法院</v>
          </cell>
          <cell r="G330">
            <v>286</v>
          </cell>
          <cell r="H330">
            <v>141</v>
          </cell>
          <cell r="I330">
            <v>101</v>
          </cell>
        </row>
        <row r="331">
          <cell r="D331">
            <v>2040501</v>
          </cell>
          <cell r="E331" t="str">
            <v>是</v>
          </cell>
          <cell r="F331" t="str">
            <v>    行政运行</v>
          </cell>
          <cell r="G331">
            <v>193</v>
          </cell>
          <cell r="H331">
            <v>106</v>
          </cell>
          <cell r="I331">
            <v>71</v>
          </cell>
        </row>
        <row r="332">
          <cell r="D332">
            <v>2040502</v>
          </cell>
          <cell r="E332" t="str">
            <v>是</v>
          </cell>
          <cell r="F332" t="str">
            <v>    一般行政管理事务</v>
          </cell>
          <cell r="G332">
            <v>40</v>
          </cell>
        </row>
        <row r="333">
          <cell r="D333">
            <v>2040503</v>
          </cell>
          <cell r="E333" t="str">
            <v>是</v>
          </cell>
          <cell r="F333" t="str">
            <v>    机关服务</v>
          </cell>
          <cell r="G333">
            <v>0</v>
          </cell>
        </row>
        <row r="334">
          <cell r="D334">
            <v>2040504</v>
          </cell>
          <cell r="E334" t="str">
            <v>是</v>
          </cell>
          <cell r="F334" t="str">
            <v>    案件审判</v>
          </cell>
          <cell r="G334">
            <v>0</v>
          </cell>
        </row>
        <row r="335">
          <cell r="D335">
            <v>2040505</v>
          </cell>
          <cell r="E335" t="str">
            <v>是</v>
          </cell>
          <cell r="F335" t="str">
            <v>    案件执行</v>
          </cell>
          <cell r="G335">
            <v>0</v>
          </cell>
        </row>
        <row r="336">
          <cell r="D336">
            <v>2040506</v>
          </cell>
          <cell r="E336" t="str">
            <v>是</v>
          </cell>
          <cell r="F336" t="str">
            <v>    “两庭”建设</v>
          </cell>
          <cell r="G336">
            <v>0</v>
          </cell>
        </row>
        <row r="337">
          <cell r="D337">
            <v>2040550</v>
          </cell>
          <cell r="E337" t="str">
            <v>是</v>
          </cell>
          <cell r="F337" t="str">
            <v>    事业运行</v>
          </cell>
          <cell r="G337">
            <v>0</v>
          </cell>
        </row>
        <row r="338">
          <cell r="D338">
            <v>2040599</v>
          </cell>
          <cell r="E338" t="str">
            <v>是</v>
          </cell>
          <cell r="F338" t="str">
            <v>    其他法院支出</v>
          </cell>
          <cell r="G338">
            <v>53</v>
          </cell>
          <cell r="H338">
            <v>35</v>
          </cell>
          <cell r="I338">
            <v>30</v>
          </cell>
        </row>
        <row r="339">
          <cell r="D339">
            <v>20406</v>
          </cell>
        </row>
        <row r="339">
          <cell r="F339" t="str">
            <v>  司法</v>
          </cell>
          <cell r="G339">
            <v>1080</v>
          </cell>
          <cell r="H339">
            <v>1064</v>
          </cell>
          <cell r="I339">
            <v>1155</v>
          </cell>
        </row>
        <row r="340">
          <cell r="D340">
            <v>2040601</v>
          </cell>
          <cell r="E340" t="str">
            <v>是</v>
          </cell>
          <cell r="F340" t="str">
            <v>    行政运行</v>
          </cell>
          <cell r="G340">
            <v>835</v>
          </cell>
          <cell r="H340">
            <v>850</v>
          </cell>
          <cell r="I340">
            <v>818</v>
          </cell>
        </row>
        <row r="341">
          <cell r="D341">
            <v>2040602</v>
          </cell>
          <cell r="E341" t="str">
            <v>是</v>
          </cell>
          <cell r="F341" t="str">
            <v>    一般行政管理事务</v>
          </cell>
          <cell r="G341">
            <v>1</v>
          </cell>
          <cell r="H341">
            <v>25</v>
          </cell>
          <cell r="I341">
            <v>25</v>
          </cell>
        </row>
        <row r="342">
          <cell r="D342">
            <v>2040603</v>
          </cell>
          <cell r="E342" t="str">
            <v>是</v>
          </cell>
          <cell r="F342" t="str">
            <v>    机关服务</v>
          </cell>
          <cell r="G342">
            <v>0</v>
          </cell>
        </row>
        <row r="342">
          <cell r="I342">
            <v>0</v>
          </cell>
        </row>
        <row r="343">
          <cell r="D343">
            <v>2040604</v>
          </cell>
          <cell r="E343" t="str">
            <v>是</v>
          </cell>
          <cell r="F343" t="str">
            <v>    基层司法业务</v>
          </cell>
          <cell r="G343">
            <v>57</v>
          </cell>
          <cell r="H343">
            <v>124</v>
          </cell>
          <cell r="I343">
            <v>152</v>
          </cell>
        </row>
        <row r="344">
          <cell r="D344">
            <v>2040605</v>
          </cell>
          <cell r="E344" t="str">
            <v>是</v>
          </cell>
          <cell r="F344" t="str">
            <v>    普法宣传</v>
          </cell>
          <cell r="G344">
            <v>8</v>
          </cell>
          <cell r="H344">
            <v>24</v>
          </cell>
          <cell r="I344">
            <v>14</v>
          </cell>
        </row>
        <row r="345">
          <cell r="D345">
            <v>2040606</v>
          </cell>
          <cell r="E345" t="str">
            <v>是</v>
          </cell>
          <cell r="F345" t="str">
            <v>    律师公证管理</v>
          </cell>
          <cell r="G345">
            <v>0</v>
          </cell>
        </row>
        <row r="345">
          <cell r="I345">
            <v>0</v>
          </cell>
        </row>
        <row r="346">
          <cell r="D346">
            <v>2040607</v>
          </cell>
          <cell r="E346" t="str">
            <v>是</v>
          </cell>
          <cell r="F346" t="str">
            <v>    法律援助</v>
          </cell>
          <cell r="G346">
            <v>11</v>
          </cell>
          <cell r="H346">
            <v>16</v>
          </cell>
          <cell r="I346">
            <v>77</v>
          </cell>
        </row>
        <row r="347">
          <cell r="D347">
            <v>2040608</v>
          </cell>
          <cell r="E347" t="str">
            <v>是</v>
          </cell>
          <cell r="F347" t="str">
            <v>    司法统一考试</v>
          </cell>
          <cell r="G347">
            <v>0</v>
          </cell>
        </row>
        <row r="347">
          <cell r="I347">
            <v>0</v>
          </cell>
        </row>
        <row r="348">
          <cell r="D348">
            <v>2040609</v>
          </cell>
          <cell r="E348" t="str">
            <v>是</v>
          </cell>
          <cell r="F348" t="str">
            <v>    仲裁</v>
          </cell>
          <cell r="G348">
            <v>0</v>
          </cell>
        </row>
        <row r="348">
          <cell r="I348">
            <v>0</v>
          </cell>
        </row>
        <row r="349">
          <cell r="D349">
            <v>2040610</v>
          </cell>
          <cell r="E349" t="str">
            <v>是</v>
          </cell>
          <cell r="F349" t="str">
            <v>    社区矫正</v>
          </cell>
          <cell r="G349">
            <v>0</v>
          </cell>
        </row>
        <row r="349">
          <cell r="I349">
            <v>0</v>
          </cell>
        </row>
        <row r="350">
          <cell r="D350">
            <v>2040611</v>
          </cell>
          <cell r="E350" t="str">
            <v>是</v>
          </cell>
          <cell r="F350" t="str">
            <v>    司法鉴定</v>
          </cell>
          <cell r="G350">
            <v>0</v>
          </cell>
        </row>
        <row r="350">
          <cell r="I350">
            <v>0</v>
          </cell>
        </row>
        <row r="351">
          <cell r="D351">
            <v>2040612</v>
          </cell>
          <cell r="E351" t="str">
            <v>是</v>
          </cell>
          <cell r="F351" t="str">
            <v>    法制建设</v>
          </cell>
        </row>
        <row r="351">
          <cell r="I351">
            <v>27</v>
          </cell>
        </row>
        <row r="352">
          <cell r="D352">
            <v>2040650</v>
          </cell>
          <cell r="E352" t="str">
            <v>是</v>
          </cell>
          <cell r="F352" t="str">
            <v>    事业运行</v>
          </cell>
          <cell r="G352">
            <v>0</v>
          </cell>
        </row>
        <row r="352">
          <cell r="I352">
            <v>0</v>
          </cell>
        </row>
        <row r="353">
          <cell r="D353">
            <v>2040699</v>
          </cell>
          <cell r="E353" t="str">
            <v>是</v>
          </cell>
          <cell r="F353" t="str">
            <v>    其他司法支出</v>
          </cell>
          <cell r="G353">
            <v>168</v>
          </cell>
          <cell r="H353">
            <v>25</v>
          </cell>
          <cell r="I353">
            <v>42</v>
          </cell>
        </row>
        <row r="354">
          <cell r="D354">
            <v>20407</v>
          </cell>
        </row>
        <row r="354">
          <cell r="F354" t="str">
            <v>  监狱</v>
          </cell>
          <cell r="G354">
            <v>0</v>
          </cell>
          <cell r="H354">
            <v>0</v>
          </cell>
        </row>
        <row r="355">
          <cell r="D355">
            <v>2040701</v>
          </cell>
          <cell r="E355" t="str">
            <v>是</v>
          </cell>
          <cell r="F355" t="str">
            <v>    行政运行</v>
          </cell>
          <cell r="G355">
            <v>0</v>
          </cell>
          <cell r="H355">
            <v>0</v>
          </cell>
        </row>
        <row r="356">
          <cell r="D356">
            <v>2040702</v>
          </cell>
          <cell r="E356" t="str">
            <v>是</v>
          </cell>
          <cell r="F356" t="str">
            <v>    一般行政管理事务</v>
          </cell>
          <cell r="G356">
            <v>0</v>
          </cell>
          <cell r="H356">
            <v>0</v>
          </cell>
        </row>
        <row r="357">
          <cell r="D357">
            <v>2040703</v>
          </cell>
          <cell r="E357" t="str">
            <v>是</v>
          </cell>
          <cell r="F357" t="str">
            <v>    机关服务</v>
          </cell>
          <cell r="G357">
            <v>0</v>
          </cell>
          <cell r="H357">
            <v>0</v>
          </cell>
        </row>
        <row r="358">
          <cell r="D358">
            <v>2040704</v>
          </cell>
          <cell r="E358" t="str">
            <v>是</v>
          </cell>
          <cell r="F358" t="str">
            <v>    犯人生活</v>
          </cell>
          <cell r="G358">
            <v>0</v>
          </cell>
          <cell r="H358">
            <v>0</v>
          </cell>
        </row>
        <row r="359">
          <cell r="D359">
            <v>2040705</v>
          </cell>
          <cell r="E359" t="str">
            <v>是</v>
          </cell>
          <cell r="F359" t="str">
            <v>    犯人改造</v>
          </cell>
          <cell r="G359">
            <v>0</v>
          </cell>
          <cell r="H359">
            <v>0</v>
          </cell>
        </row>
        <row r="360">
          <cell r="D360">
            <v>2040706</v>
          </cell>
          <cell r="E360" t="str">
            <v>是</v>
          </cell>
          <cell r="F360" t="str">
            <v>    狱政设施建设</v>
          </cell>
          <cell r="G360">
            <v>0</v>
          </cell>
          <cell r="H360">
            <v>0</v>
          </cell>
        </row>
        <row r="361">
          <cell r="D361">
            <v>2040750</v>
          </cell>
          <cell r="E361" t="str">
            <v>是</v>
          </cell>
          <cell r="F361" t="str">
            <v>    事业运行</v>
          </cell>
          <cell r="G361">
            <v>0</v>
          </cell>
          <cell r="H361">
            <v>0</v>
          </cell>
        </row>
        <row r="362">
          <cell r="D362">
            <v>2040799</v>
          </cell>
          <cell r="E362" t="str">
            <v>是</v>
          </cell>
          <cell r="F362" t="str">
            <v>    其他监狱支出</v>
          </cell>
          <cell r="G362">
            <v>0</v>
          </cell>
          <cell r="H362">
            <v>0</v>
          </cell>
        </row>
        <row r="363">
          <cell r="D363">
            <v>20408</v>
          </cell>
        </row>
        <row r="363">
          <cell r="F363" t="str">
            <v>  强制隔离戒毒</v>
          </cell>
          <cell r="G363">
            <v>0</v>
          </cell>
          <cell r="H363">
            <v>0</v>
          </cell>
        </row>
        <row r="364">
          <cell r="D364">
            <v>2040801</v>
          </cell>
          <cell r="E364" t="str">
            <v>是</v>
          </cell>
          <cell r="F364" t="str">
            <v>    行政运行</v>
          </cell>
          <cell r="G364">
            <v>0</v>
          </cell>
          <cell r="H364">
            <v>0</v>
          </cell>
        </row>
        <row r="365">
          <cell r="D365">
            <v>2040802</v>
          </cell>
          <cell r="E365" t="str">
            <v>是</v>
          </cell>
          <cell r="F365" t="str">
            <v>    一般行政管理事务</v>
          </cell>
          <cell r="G365">
            <v>0</v>
          </cell>
          <cell r="H365">
            <v>0</v>
          </cell>
        </row>
        <row r="366">
          <cell r="D366">
            <v>2040803</v>
          </cell>
          <cell r="E366" t="str">
            <v>是</v>
          </cell>
          <cell r="F366" t="str">
            <v>    机关服务</v>
          </cell>
          <cell r="G366">
            <v>0</v>
          </cell>
          <cell r="H366">
            <v>0</v>
          </cell>
        </row>
        <row r="367">
          <cell r="D367">
            <v>2040804</v>
          </cell>
          <cell r="E367" t="str">
            <v>是</v>
          </cell>
          <cell r="F367" t="str">
            <v>    强制隔离戒毒人员生活</v>
          </cell>
          <cell r="G367">
            <v>0</v>
          </cell>
          <cell r="H367">
            <v>0</v>
          </cell>
        </row>
        <row r="368">
          <cell r="D368">
            <v>2040805</v>
          </cell>
          <cell r="E368" t="str">
            <v>是</v>
          </cell>
          <cell r="F368" t="str">
            <v>    强制隔离戒毒人员教育</v>
          </cell>
          <cell r="G368">
            <v>0</v>
          </cell>
          <cell r="H368">
            <v>0</v>
          </cell>
        </row>
        <row r="369">
          <cell r="D369">
            <v>2040806</v>
          </cell>
          <cell r="E369" t="str">
            <v>是</v>
          </cell>
          <cell r="F369" t="str">
            <v>    所政设施建设</v>
          </cell>
          <cell r="G369">
            <v>0</v>
          </cell>
          <cell r="H369">
            <v>0</v>
          </cell>
        </row>
        <row r="370">
          <cell r="D370">
            <v>2040850</v>
          </cell>
          <cell r="E370" t="str">
            <v>是</v>
          </cell>
          <cell r="F370" t="str">
            <v>    事业运行</v>
          </cell>
          <cell r="G370">
            <v>0</v>
          </cell>
          <cell r="H370">
            <v>0</v>
          </cell>
        </row>
        <row r="371">
          <cell r="D371">
            <v>2040899</v>
          </cell>
          <cell r="E371" t="str">
            <v>是</v>
          </cell>
          <cell r="F371" t="str">
            <v>    其他强制隔离戒毒支出</v>
          </cell>
          <cell r="G371">
            <v>0</v>
          </cell>
          <cell r="H371">
            <v>0</v>
          </cell>
        </row>
        <row r="372">
          <cell r="D372">
            <v>20409</v>
          </cell>
        </row>
        <row r="372">
          <cell r="F372" t="str">
            <v>  国家保密</v>
          </cell>
          <cell r="G372">
            <v>0</v>
          </cell>
          <cell r="H372">
            <v>0</v>
          </cell>
        </row>
        <row r="373">
          <cell r="D373">
            <v>2040901</v>
          </cell>
          <cell r="E373" t="str">
            <v>是</v>
          </cell>
          <cell r="F373" t="str">
            <v>    行政运行</v>
          </cell>
          <cell r="G373">
            <v>0</v>
          </cell>
          <cell r="H373">
            <v>0</v>
          </cell>
        </row>
        <row r="374">
          <cell r="D374">
            <v>2040902</v>
          </cell>
          <cell r="E374" t="str">
            <v>是</v>
          </cell>
          <cell r="F374" t="str">
            <v>    一般行政管理事务</v>
          </cell>
          <cell r="G374">
            <v>0</v>
          </cell>
          <cell r="H374">
            <v>0</v>
          </cell>
        </row>
        <row r="375">
          <cell r="D375">
            <v>2040903</v>
          </cell>
          <cell r="E375" t="str">
            <v>是</v>
          </cell>
          <cell r="F375" t="str">
            <v>    机关服务</v>
          </cell>
          <cell r="G375">
            <v>0</v>
          </cell>
          <cell r="H375">
            <v>0</v>
          </cell>
        </row>
        <row r="376">
          <cell r="D376">
            <v>2040904</v>
          </cell>
          <cell r="E376" t="str">
            <v>是</v>
          </cell>
          <cell r="F376" t="str">
            <v>    保密技术</v>
          </cell>
          <cell r="G376">
            <v>0</v>
          </cell>
          <cell r="H376">
            <v>0</v>
          </cell>
        </row>
        <row r="377">
          <cell r="D377">
            <v>2040905</v>
          </cell>
          <cell r="E377" t="str">
            <v>是</v>
          </cell>
          <cell r="F377" t="str">
            <v>    保密管理</v>
          </cell>
          <cell r="G377">
            <v>0</v>
          </cell>
          <cell r="H377">
            <v>0</v>
          </cell>
        </row>
        <row r="378">
          <cell r="D378">
            <v>2040950</v>
          </cell>
          <cell r="E378" t="str">
            <v>是</v>
          </cell>
          <cell r="F378" t="str">
            <v>    事业运行</v>
          </cell>
          <cell r="G378">
            <v>0</v>
          </cell>
          <cell r="H378">
            <v>0</v>
          </cell>
        </row>
        <row r="379">
          <cell r="D379">
            <v>2040999</v>
          </cell>
          <cell r="E379" t="str">
            <v>是</v>
          </cell>
          <cell r="F379" t="str">
            <v>    其他国家保密支出</v>
          </cell>
          <cell r="G379">
            <v>0</v>
          </cell>
          <cell r="H379">
            <v>0</v>
          </cell>
        </row>
        <row r="380">
          <cell r="D380">
            <v>20410</v>
          </cell>
        </row>
        <row r="380">
          <cell r="F380" t="str">
            <v>  缉私警察</v>
          </cell>
          <cell r="G380">
            <v>0</v>
          </cell>
          <cell r="H380">
            <v>0</v>
          </cell>
        </row>
        <row r="381">
          <cell r="D381">
            <v>2041001</v>
          </cell>
          <cell r="E381" t="str">
            <v>是</v>
          </cell>
          <cell r="F381" t="str">
            <v>    行政运行</v>
          </cell>
          <cell r="G381">
            <v>0</v>
          </cell>
          <cell r="H381">
            <v>0</v>
          </cell>
        </row>
        <row r="382">
          <cell r="D382">
            <v>2041002</v>
          </cell>
          <cell r="E382" t="str">
            <v>是</v>
          </cell>
          <cell r="F382" t="str">
            <v>    一般行政管理事务</v>
          </cell>
          <cell r="G382">
            <v>0</v>
          </cell>
          <cell r="H382">
            <v>0</v>
          </cell>
        </row>
        <row r="383">
          <cell r="D383">
            <v>2041003</v>
          </cell>
          <cell r="E383" t="str">
            <v>是</v>
          </cell>
          <cell r="F383" t="str">
            <v>    专项缉私活动支出</v>
          </cell>
          <cell r="G383">
            <v>0</v>
          </cell>
          <cell r="H383">
            <v>0</v>
          </cell>
        </row>
        <row r="384">
          <cell r="D384">
            <v>2041004</v>
          </cell>
          <cell r="E384" t="str">
            <v>是</v>
          </cell>
          <cell r="F384" t="str">
            <v>    缉私情报</v>
          </cell>
          <cell r="G384">
            <v>0</v>
          </cell>
          <cell r="H384">
            <v>0</v>
          </cell>
        </row>
        <row r="385">
          <cell r="D385">
            <v>2041005</v>
          </cell>
          <cell r="E385" t="str">
            <v>是</v>
          </cell>
          <cell r="F385" t="str">
            <v>    禁毒及缉毒</v>
          </cell>
          <cell r="G385">
            <v>0</v>
          </cell>
          <cell r="H385">
            <v>0</v>
          </cell>
        </row>
        <row r="386">
          <cell r="D386">
            <v>2041006</v>
          </cell>
          <cell r="E386" t="str">
            <v>是</v>
          </cell>
          <cell r="F386" t="str">
            <v>    网络运行及维护</v>
          </cell>
          <cell r="G386">
            <v>0</v>
          </cell>
          <cell r="H386">
            <v>0</v>
          </cell>
        </row>
        <row r="387">
          <cell r="D387">
            <v>2041099</v>
          </cell>
          <cell r="E387" t="str">
            <v>是</v>
          </cell>
          <cell r="F387" t="str">
            <v>    其他缉私警察支出</v>
          </cell>
          <cell r="G387">
            <v>0</v>
          </cell>
          <cell r="H387">
            <v>0</v>
          </cell>
        </row>
        <row r="388">
          <cell r="D388">
            <v>20411</v>
          </cell>
        </row>
        <row r="388">
          <cell r="F388" t="str">
            <v>  海警</v>
          </cell>
          <cell r="G388">
            <v>0</v>
          </cell>
          <cell r="H388">
            <v>0</v>
          </cell>
        </row>
        <row r="389">
          <cell r="D389">
            <v>2041101</v>
          </cell>
          <cell r="E389" t="str">
            <v>是</v>
          </cell>
          <cell r="F389" t="str">
            <v>    公安现役基本支出</v>
          </cell>
          <cell r="G389">
            <v>0</v>
          </cell>
          <cell r="H389">
            <v>0</v>
          </cell>
        </row>
        <row r="390">
          <cell r="D390">
            <v>2041102</v>
          </cell>
          <cell r="E390" t="str">
            <v>是</v>
          </cell>
          <cell r="F390" t="str">
            <v>    行政运行</v>
          </cell>
          <cell r="G390">
            <v>0</v>
          </cell>
          <cell r="H390">
            <v>0</v>
          </cell>
        </row>
        <row r="391">
          <cell r="D391">
            <v>2041103</v>
          </cell>
          <cell r="E391" t="str">
            <v>是</v>
          </cell>
          <cell r="F391" t="str">
            <v>    一般管理事务</v>
          </cell>
          <cell r="G391">
            <v>0</v>
          </cell>
          <cell r="H391">
            <v>0</v>
          </cell>
        </row>
        <row r="392">
          <cell r="D392">
            <v>2041104</v>
          </cell>
          <cell r="E392" t="str">
            <v>是</v>
          </cell>
          <cell r="F392" t="str">
            <v>    维权执法业务</v>
          </cell>
          <cell r="G392">
            <v>0</v>
          </cell>
          <cell r="H392">
            <v>0</v>
          </cell>
        </row>
        <row r="393">
          <cell r="D393">
            <v>2041105</v>
          </cell>
          <cell r="E393" t="str">
            <v>是</v>
          </cell>
          <cell r="F393" t="str">
            <v>    装备建设和运行维护</v>
          </cell>
          <cell r="G393">
            <v>0</v>
          </cell>
          <cell r="H393">
            <v>0</v>
          </cell>
        </row>
        <row r="394">
          <cell r="D394">
            <v>2041106</v>
          </cell>
          <cell r="E394" t="str">
            <v>是</v>
          </cell>
          <cell r="F394" t="str">
            <v>    信息化建设扩运行维护</v>
          </cell>
          <cell r="G394">
            <v>0</v>
          </cell>
          <cell r="H394">
            <v>0</v>
          </cell>
        </row>
        <row r="395">
          <cell r="D395">
            <v>2041107</v>
          </cell>
          <cell r="E395" t="str">
            <v>是</v>
          </cell>
          <cell r="F395" t="str">
            <v>    基础设施建设及维护</v>
          </cell>
          <cell r="G395">
            <v>0</v>
          </cell>
          <cell r="H395">
            <v>0</v>
          </cell>
        </row>
        <row r="396">
          <cell r="D396">
            <v>2041108</v>
          </cell>
          <cell r="E396" t="str">
            <v>是</v>
          </cell>
          <cell r="F396" t="str">
            <v>    其他海警支出</v>
          </cell>
          <cell r="G396">
            <v>0</v>
          </cell>
          <cell r="H396">
            <v>0</v>
          </cell>
        </row>
        <row r="397">
          <cell r="D397">
            <v>2049901</v>
          </cell>
          <cell r="E397" t="str">
            <v>是</v>
          </cell>
          <cell r="F397" t="str">
            <v>  其他公共安全支出</v>
          </cell>
          <cell r="G397">
            <v>3</v>
          </cell>
          <cell r="H397">
            <v>36</v>
          </cell>
          <cell r="I397">
            <v>59</v>
          </cell>
        </row>
        <row r="398">
          <cell r="D398">
            <v>205</v>
          </cell>
        </row>
        <row r="398">
          <cell r="F398" t="str">
            <v>五、教育支出</v>
          </cell>
          <cell r="G398">
            <v>64454</v>
          </cell>
          <cell r="H398">
            <v>55989</v>
          </cell>
          <cell r="I398">
            <v>46992</v>
          </cell>
        </row>
        <row r="399">
          <cell r="D399">
            <v>20501</v>
          </cell>
        </row>
        <row r="399">
          <cell r="F399" t="str">
            <v>  教育管理事务</v>
          </cell>
          <cell r="G399">
            <v>1375</v>
          </cell>
          <cell r="H399">
            <v>1422</v>
          </cell>
          <cell r="I399">
            <v>1085</v>
          </cell>
        </row>
        <row r="400">
          <cell r="D400">
            <v>2050101</v>
          </cell>
          <cell r="E400" t="str">
            <v>是</v>
          </cell>
          <cell r="F400" t="str">
            <v>    行政运行</v>
          </cell>
          <cell r="G400">
            <v>171</v>
          </cell>
          <cell r="H400">
            <v>205</v>
          </cell>
          <cell r="I400">
            <v>1033</v>
          </cell>
        </row>
        <row r="401">
          <cell r="D401">
            <v>2050102</v>
          </cell>
          <cell r="E401" t="str">
            <v>是</v>
          </cell>
          <cell r="F401" t="str">
            <v>    一般行政管理事务</v>
          </cell>
          <cell r="G401">
            <v>0</v>
          </cell>
          <cell r="H401">
            <v>10</v>
          </cell>
          <cell r="I401">
            <v>20</v>
          </cell>
        </row>
        <row r="402">
          <cell r="D402">
            <v>2050103</v>
          </cell>
          <cell r="E402" t="str">
            <v>是</v>
          </cell>
          <cell r="F402" t="str">
            <v>    机关服务</v>
          </cell>
          <cell r="G402">
            <v>0</v>
          </cell>
        </row>
        <row r="402">
          <cell r="I402">
            <v>0</v>
          </cell>
        </row>
        <row r="403">
          <cell r="D403">
            <v>2050199</v>
          </cell>
          <cell r="E403" t="str">
            <v>是</v>
          </cell>
          <cell r="F403" t="str">
            <v>    其他教育管理事务支出</v>
          </cell>
          <cell r="G403">
            <v>1204</v>
          </cell>
          <cell r="H403">
            <v>1207</v>
          </cell>
          <cell r="I403">
            <v>32</v>
          </cell>
        </row>
        <row r="404">
          <cell r="D404">
            <v>20502</v>
          </cell>
        </row>
        <row r="404">
          <cell r="F404" t="str">
            <v>  普通教育</v>
          </cell>
          <cell r="G404">
            <v>54800</v>
          </cell>
          <cell r="H404">
            <v>49142</v>
          </cell>
          <cell r="I404">
            <v>43804</v>
          </cell>
        </row>
        <row r="405">
          <cell r="D405">
            <v>2050201</v>
          </cell>
          <cell r="E405" t="str">
            <v>是</v>
          </cell>
          <cell r="F405" t="str">
            <v>    学前教育</v>
          </cell>
          <cell r="G405">
            <v>2658</v>
          </cell>
          <cell r="H405">
            <v>3674</v>
          </cell>
          <cell r="I405">
            <v>3065</v>
          </cell>
        </row>
        <row r="406">
          <cell r="D406">
            <v>2050202</v>
          </cell>
          <cell r="E406" t="str">
            <v>是</v>
          </cell>
          <cell r="F406" t="str">
            <v>    小学教育</v>
          </cell>
          <cell r="G406">
            <v>26733</v>
          </cell>
          <cell r="H406">
            <v>24050</v>
          </cell>
          <cell r="I406">
            <v>20675</v>
          </cell>
        </row>
        <row r="407">
          <cell r="D407">
            <v>2050203</v>
          </cell>
          <cell r="E407" t="str">
            <v>是</v>
          </cell>
          <cell r="F407" t="str">
            <v>    初中教育</v>
          </cell>
          <cell r="G407">
            <v>17402</v>
          </cell>
          <cell r="H407">
            <v>14973</v>
          </cell>
          <cell r="I407">
            <v>14216</v>
          </cell>
        </row>
        <row r="408">
          <cell r="D408">
            <v>2050204</v>
          </cell>
          <cell r="E408" t="str">
            <v>是</v>
          </cell>
          <cell r="F408" t="str">
            <v>    高中教育</v>
          </cell>
          <cell r="G408">
            <v>4668</v>
          </cell>
          <cell r="H408">
            <v>4459</v>
          </cell>
          <cell r="I408">
            <v>3901</v>
          </cell>
        </row>
        <row r="409">
          <cell r="D409">
            <v>2050205</v>
          </cell>
          <cell r="E409" t="str">
            <v>是</v>
          </cell>
          <cell r="F409" t="str">
            <v>    高等教育</v>
          </cell>
          <cell r="G409">
            <v>3</v>
          </cell>
        </row>
        <row r="410">
          <cell r="D410">
            <v>2050206</v>
          </cell>
          <cell r="E410" t="str">
            <v>是</v>
          </cell>
          <cell r="F410" t="str">
            <v>    化解农村义务教育债务支出</v>
          </cell>
          <cell r="G410">
            <v>0</v>
          </cell>
        </row>
        <row r="411">
          <cell r="D411">
            <v>2050207</v>
          </cell>
          <cell r="E411" t="str">
            <v>是</v>
          </cell>
          <cell r="F411" t="str">
            <v>    化解普通高中债务支出</v>
          </cell>
          <cell r="G411">
            <v>0</v>
          </cell>
        </row>
        <row r="412">
          <cell r="D412">
            <v>2050299</v>
          </cell>
          <cell r="E412" t="str">
            <v>是</v>
          </cell>
          <cell r="F412" t="str">
            <v>    其他普通教育支出</v>
          </cell>
          <cell r="G412">
            <v>3336</v>
          </cell>
          <cell r="H412">
            <v>1986</v>
          </cell>
          <cell r="I412">
            <v>1947</v>
          </cell>
        </row>
        <row r="413">
          <cell r="D413">
            <v>20503</v>
          </cell>
        </row>
        <row r="413">
          <cell r="F413" t="str">
            <v>  职业教育</v>
          </cell>
          <cell r="G413">
            <v>2003</v>
          </cell>
          <cell r="H413">
            <v>2191</v>
          </cell>
          <cell r="I413">
            <v>1680</v>
          </cell>
        </row>
        <row r="414">
          <cell r="D414">
            <v>2050301</v>
          </cell>
          <cell r="E414" t="str">
            <v>是</v>
          </cell>
          <cell r="F414" t="str">
            <v>    初等职业教育</v>
          </cell>
          <cell r="G414">
            <v>165</v>
          </cell>
          <cell r="H414">
            <v>125</v>
          </cell>
        </row>
        <row r="415">
          <cell r="D415">
            <v>2050302</v>
          </cell>
          <cell r="E415" t="str">
            <v>是</v>
          </cell>
          <cell r="F415" t="str">
            <v>    中等职业教育</v>
          </cell>
          <cell r="G415">
            <v>177</v>
          </cell>
          <cell r="H415">
            <v>260</v>
          </cell>
          <cell r="I415">
            <v>1680</v>
          </cell>
        </row>
        <row r="416">
          <cell r="D416">
            <v>2050303</v>
          </cell>
          <cell r="E416" t="str">
            <v>是</v>
          </cell>
          <cell r="F416" t="str">
            <v>    技校教育</v>
          </cell>
          <cell r="G416">
            <v>39</v>
          </cell>
        </row>
        <row r="417">
          <cell r="D417">
            <v>2050304</v>
          </cell>
          <cell r="E417" t="str">
            <v>是</v>
          </cell>
          <cell r="F417" t="str">
            <v>    职业高中教育</v>
          </cell>
          <cell r="G417">
            <v>1567</v>
          </cell>
          <cell r="H417">
            <v>1801</v>
          </cell>
        </row>
        <row r="418">
          <cell r="D418">
            <v>2050305</v>
          </cell>
          <cell r="E418" t="str">
            <v>是</v>
          </cell>
          <cell r="F418" t="str">
            <v>    高等职业教育</v>
          </cell>
          <cell r="G418">
            <v>0</v>
          </cell>
        </row>
        <row r="419">
          <cell r="D419">
            <v>2050399</v>
          </cell>
          <cell r="E419" t="str">
            <v>是</v>
          </cell>
          <cell r="F419" t="str">
            <v>    其他职业教育支出</v>
          </cell>
          <cell r="G419">
            <v>55</v>
          </cell>
          <cell r="H419">
            <v>5</v>
          </cell>
        </row>
        <row r="420">
          <cell r="D420">
            <v>20504</v>
          </cell>
        </row>
        <row r="420">
          <cell r="F420" t="str">
            <v>  成人教育</v>
          </cell>
          <cell r="G420">
            <v>0</v>
          </cell>
          <cell r="H420">
            <v>0</v>
          </cell>
        </row>
        <row r="421">
          <cell r="D421">
            <v>2050401</v>
          </cell>
          <cell r="E421" t="str">
            <v>是</v>
          </cell>
          <cell r="F421" t="str">
            <v>    成人初等教育</v>
          </cell>
          <cell r="G421">
            <v>0</v>
          </cell>
          <cell r="H421">
            <v>0</v>
          </cell>
        </row>
        <row r="422">
          <cell r="D422">
            <v>2050402</v>
          </cell>
          <cell r="E422" t="str">
            <v>是</v>
          </cell>
          <cell r="F422" t="str">
            <v>    成人中等教育</v>
          </cell>
          <cell r="G422">
            <v>0</v>
          </cell>
          <cell r="H422">
            <v>0</v>
          </cell>
        </row>
        <row r="423">
          <cell r="D423">
            <v>2050403</v>
          </cell>
          <cell r="E423" t="str">
            <v>是</v>
          </cell>
          <cell r="F423" t="str">
            <v>    成人高等教育</v>
          </cell>
          <cell r="G423">
            <v>0</v>
          </cell>
          <cell r="H423">
            <v>0</v>
          </cell>
        </row>
        <row r="424">
          <cell r="D424">
            <v>2050404</v>
          </cell>
          <cell r="E424" t="str">
            <v>是</v>
          </cell>
          <cell r="F424" t="str">
            <v>    成人广播电视教育</v>
          </cell>
          <cell r="G424">
            <v>0</v>
          </cell>
          <cell r="H424">
            <v>0</v>
          </cell>
        </row>
        <row r="425">
          <cell r="D425">
            <v>2050499</v>
          </cell>
          <cell r="E425" t="str">
            <v>是</v>
          </cell>
          <cell r="F425" t="str">
            <v>    其他成人教育支出</v>
          </cell>
          <cell r="G425">
            <v>0</v>
          </cell>
          <cell r="H425">
            <v>0</v>
          </cell>
        </row>
        <row r="426">
          <cell r="D426">
            <v>20505</v>
          </cell>
        </row>
        <row r="426">
          <cell r="F426" t="str">
            <v>  广播电视教育</v>
          </cell>
          <cell r="G426">
            <v>0</v>
          </cell>
          <cell r="H426">
            <v>0</v>
          </cell>
        </row>
        <row r="427">
          <cell r="D427">
            <v>2050501</v>
          </cell>
          <cell r="E427" t="str">
            <v>是</v>
          </cell>
          <cell r="F427" t="str">
            <v>    广播电视学校</v>
          </cell>
          <cell r="G427">
            <v>0</v>
          </cell>
          <cell r="H427">
            <v>0</v>
          </cell>
        </row>
        <row r="428">
          <cell r="D428">
            <v>2050502</v>
          </cell>
          <cell r="E428" t="str">
            <v>是</v>
          </cell>
          <cell r="F428" t="str">
            <v>    教育电视台</v>
          </cell>
          <cell r="G428">
            <v>0</v>
          </cell>
          <cell r="H428">
            <v>0</v>
          </cell>
        </row>
        <row r="429">
          <cell r="D429">
            <v>2050599</v>
          </cell>
          <cell r="E429" t="str">
            <v>是</v>
          </cell>
          <cell r="F429" t="str">
            <v>    其他广播电视教育支出</v>
          </cell>
          <cell r="G429">
            <v>0</v>
          </cell>
          <cell r="H429">
            <v>0</v>
          </cell>
        </row>
        <row r="430">
          <cell r="D430">
            <v>20506</v>
          </cell>
        </row>
        <row r="430">
          <cell r="F430" t="str">
            <v>  留学教育</v>
          </cell>
          <cell r="G430">
            <v>0</v>
          </cell>
          <cell r="H430">
            <v>0</v>
          </cell>
        </row>
        <row r="431">
          <cell r="D431">
            <v>2050601</v>
          </cell>
          <cell r="E431" t="str">
            <v>是</v>
          </cell>
          <cell r="F431" t="str">
            <v>    出国留学教育</v>
          </cell>
          <cell r="G431">
            <v>0</v>
          </cell>
          <cell r="H431">
            <v>0</v>
          </cell>
        </row>
        <row r="432">
          <cell r="D432">
            <v>2050602</v>
          </cell>
          <cell r="E432" t="str">
            <v>是</v>
          </cell>
          <cell r="F432" t="str">
            <v>    来华留学教育</v>
          </cell>
          <cell r="G432">
            <v>0</v>
          </cell>
          <cell r="H432">
            <v>0</v>
          </cell>
        </row>
        <row r="433">
          <cell r="D433">
            <v>2050699</v>
          </cell>
          <cell r="E433" t="str">
            <v>是</v>
          </cell>
          <cell r="F433" t="str">
            <v>    其他留学教育支出</v>
          </cell>
          <cell r="G433">
            <v>0</v>
          </cell>
          <cell r="H433">
            <v>0</v>
          </cell>
        </row>
        <row r="434">
          <cell r="D434">
            <v>20507</v>
          </cell>
        </row>
        <row r="434">
          <cell r="F434" t="str">
            <v>  特殊教育</v>
          </cell>
          <cell r="G434">
            <v>134</v>
          </cell>
          <cell r="H434">
            <v>68</v>
          </cell>
          <cell r="I434">
            <v>56</v>
          </cell>
        </row>
        <row r="435">
          <cell r="D435">
            <v>2050701</v>
          </cell>
          <cell r="E435" t="str">
            <v>是</v>
          </cell>
          <cell r="F435" t="str">
            <v>    特殊学校教育</v>
          </cell>
          <cell r="G435">
            <v>134</v>
          </cell>
          <cell r="H435">
            <v>68</v>
          </cell>
          <cell r="I435">
            <v>56</v>
          </cell>
        </row>
        <row r="436">
          <cell r="D436">
            <v>2050702</v>
          </cell>
          <cell r="E436" t="str">
            <v>是</v>
          </cell>
          <cell r="F436" t="str">
            <v>    工读学校教育</v>
          </cell>
          <cell r="G436">
            <v>0</v>
          </cell>
          <cell r="H436">
            <v>0</v>
          </cell>
        </row>
        <row r="437">
          <cell r="D437">
            <v>2050799</v>
          </cell>
          <cell r="E437" t="str">
            <v>是</v>
          </cell>
          <cell r="F437" t="str">
            <v>    其他特殊教育支出</v>
          </cell>
          <cell r="G437">
            <v>0</v>
          </cell>
          <cell r="H437">
            <v>0</v>
          </cell>
        </row>
        <row r="438">
          <cell r="D438">
            <v>20508</v>
          </cell>
        </row>
        <row r="438">
          <cell r="F438" t="str">
            <v>  进修及培训</v>
          </cell>
          <cell r="G438">
            <v>550</v>
          </cell>
          <cell r="H438">
            <v>239</v>
          </cell>
          <cell r="I438">
            <v>251</v>
          </cell>
        </row>
        <row r="439">
          <cell r="D439">
            <v>2050801</v>
          </cell>
          <cell r="E439" t="str">
            <v>是</v>
          </cell>
          <cell r="F439" t="str">
            <v>    教师进修</v>
          </cell>
          <cell r="G439">
            <v>0</v>
          </cell>
          <cell r="H439">
            <v>0</v>
          </cell>
        </row>
        <row r="440">
          <cell r="D440">
            <v>2050802</v>
          </cell>
          <cell r="E440" t="str">
            <v>是</v>
          </cell>
          <cell r="F440" t="str">
            <v>    干部教育</v>
          </cell>
          <cell r="G440">
            <v>550</v>
          </cell>
          <cell r="H440">
            <v>239</v>
          </cell>
          <cell r="I440">
            <v>246</v>
          </cell>
        </row>
        <row r="441">
          <cell r="D441">
            <v>2050803</v>
          </cell>
          <cell r="E441" t="str">
            <v>是</v>
          </cell>
          <cell r="F441" t="str">
            <v>    培训支出</v>
          </cell>
          <cell r="G441">
            <v>0</v>
          </cell>
          <cell r="H441">
            <v>0</v>
          </cell>
          <cell r="I441">
            <v>5</v>
          </cell>
        </row>
        <row r="442">
          <cell r="D442">
            <v>2050804</v>
          </cell>
          <cell r="E442" t="str">
            <v>是</v>
          </cell>
          <cell r="F442" t="str">
            <v>    退役士兵能力提升</v>
          </cell>
          <cell r="G442">
            <v>0</v>
          </cell>
          <cell r="H442">
            <v>0</v>
          </cell>
        </row>
        <row r="443">
          <cell r="D443">
            <v>2050899</v>
          </cell>
          <cell r="E443" t="str">
            <v>是</v>
          </cell>
          <cell r="F443" t="str">
            <v>    其他进修及培训</v>
          </cell>
          <cell r="G443">
            <v>0</v>
          </cell>
          <cell r="H443">
            <v>0</v>
          </cell>
        </row>
        <row r="444">
          <cell r="D444">
            <v>20509</v>
          </cell>
        </row>
        <row r="444">
          <cell r="F444" t="str">
            <v>  教育费附加安排的支出</v>
          </cell>
          <cell r="G444">
            <v>5031</v>
          </cell>
          <cell r="H444">
            <v>2887</v>
          </cell>
          <cell r="I444">
            <v>44</v>
          </cell>
        </row>
        <row r="445">
          <cell r="D445">
            <v>2050901</v>
          </cell>
          <cell r="E445" t="str">
            <v>是</v>
          </cell>
          <cell r="F445" t="str">
            <v>    农村中小学校舍建设</v>
          </cell>
          <cell r="G445">
            <v>0</v>
          </cell>
          <cell r="H445">
            <v>0</v>
          </cell>
        </row>
        <row r="446">
          <cell r="D446">
            <v>2050902</v>
          </cell>
          <cell r="E446" t="str">
            <v>是</v>
          </cell>
          <cell r="F446" t="str">
            <v>    农村中小学教学设施</v>
          </cell>
          <cell r="G446">
            <v>0</v>
          </cell>
          <cell r="H446">
            <v>0</v>
          </cell>
        </row>
        <row r="447">
          <cell r="D447">
            <v>2050903</v>
          </cell>
          <cell r="E447" t="str">
            <v>是</v>
          </cell>
          <cell r="F447" t="str">
            <v>    城市中小学校舍建设</v>
          </cell>
          <cell r="G447">
            <v>0</v>
          </cell>
          <cell r="H447">
            <v>0</v>
          </cell>
        </row>
        <row r="448">
          <cell r="D448">
            <v>2050904</v>
          </cell>
          <cell r="E448" t="str">
            <v>是</v>
          </cell>
          <cell r="F448" t="str">
            <v>    城市中小学教学设施</v>
          </cell>
          <cell r="G448">
            <v>0</v>
          </cell>
          <cell r="H448">
            <v>0</v>
          </cell>
        </row>
        <row r="449">
          <cell r="D449">
            <v>2050905</v>
          </cell>
          <cell r="E449" t="str">
            <v>是</v>
          </cell>
          <cell r="F449" t="str">
            <v>    中等职业学校教学设施</v>
          </cell>
          <cell r="G449">
            <v>0</v>
          </cell>
          <cell r="H449">
            <v>0</v>
          </cell>
        </row>
        <row r="450">
          <cell r="D450">
            <v>2050999</v>
          </cell>
          <cell r="E450" t="str">
            <v>是</v>
          </cell>
          <cell r="F450" t="str">
            <v>    其他教育费附加安排的支出</v>
          </cell>
          <cell r="G450">
            <v>5031</v>
          </cell>
          <cell r="H450">
            <v>2887</v>
          </cell>
          <cell r="I450">
            <v>44</v>
          </cell>
        </row>
        <row r="451">
          <cell r="D451">
            <v>20599</v>
          </cell>
          <cell r="E451" t="str">
            <v>是</v>
          </cell>
          <cell r="F451" t="str">
            <v>  其他教育支出</v>
          </cell>
          <cell r="G451">
            <v>561</v>
          </cell>
          <cell r="H451">
            <v>40</v>
          </cell>
          <cell r="I451">
            <v>72</v>
          </cell>
        </row>
        <row r="452">
          <cell r="D452">
            <v>206</v>
          </cell>
        </row>
        <row r="452">
          <cell r="F452" t="str">
            <v>六、科学技术支出</v>
          </cell>
          <cell r="G452">
            <v>6922</v>
          </cell>
          <cell r="H452">
            <v>7581</v>
          </cell>
          <cell r="I452">
            <v>1189</v>
          </cell>
        </row>
        <row r="453">
          <cell r="D453">
            <v>20601</v>
          </cell>
        </row>
        <row r="453">
          <cell r="F453" t="str">
            <v>  科学技术管理事务</v>
          </cell>
          <cell r="G453">
            <v>310</v>
          </cell>
          <cell r="H453">
            <v>201</v>
          </cell>
          <cell r="I453">
            <v>114</v>
          </cell>
        </row>
        <row r="454">
          <cell r="D454">
            <v>2060101</v>
          </cell>
          <cell r="E454" t="str">
            <v>是</v>
          </cell>
          <cell r="F454" t="str">
            <v>    行政运行</v>
          </cell>
          <cell r="G454">
            <v>187</v>
          </cell>
          <cell r="H454">
            <v>201</v>
          </cell>
          <cell r="I454">
            <v>114</v>
          </cell>
        </row>
        <row r="455">
          <cell r="D455">
            <v>2060102</v>
          </cell>
          <cell r="E455" t="str">
            <v>是</v>
          </cell>
          <cell r="F455" t="str">
            <v>    一般行政管理事务</v>
          </cell>
          <cell r="G455">
            <v>0</v>
          </cell>
        </row>
        <row r="456">
          <cell r="D456">
            <v>2060103</v>
          </cell>
          <cell r="E456" t="str">
            <v>是</v>
          </cell>
          <cell r="F456" t="str">
            <v>    机关服务</v>
          </cell>
          <cell r="G456">
            <v>0</v>
          </cell>
        </row>
        <row r="457">
          <cell r="D457">
            <v>2060199</v>
          </cell>
          <cell r="E457" t="str">
            <v>是</v>
          </cell>
          <cell r="F457" t="str">
            <v>    其他科学技术管理事务支出</v>
          </cell>
          <cell r="G457">
            <v>123</v>
          </cell>
        </row>
        <row r="458">
          <cell r="D458">
            <v>20602</v>
          </cell>
        </row>
        <row r="458">
          <cell r="F458" t="str">
            <v>  基础研究</v>
          </cell>
          <cell r="G458">
            <v>0</v>
          </cell>
          <cell r="H458">
            <v>0</v>
          </cell>
        </row>
        <row r="459">
          <cell r="D459">
            <v>2060201</v>
          </cell>
          <cell r="E459" t="str">
            <v>是</v>
          </cell>
          <cell r="F459" t="str">
            <v>    机构运行</v>
          </cell>
          <cell r="G459">
            <v>0</v>
          </cell>
          <cell r="H459">
            <v>0</v>
          </cell>
        </row>
        <row r="460">
          <cell r="D460">
            <v>2060202</v>
          </cell>
          <cell r="E460" t="str">
            <v>是</v>
          </cell>
          <cell r="F460" t="str">
            <v>    重点基础研究规划</v>
          </cell>
          <cell r="G460">
            <v>0</v>
          </cell>
          <cell r="H460">
            <v>0</v>
          </cell>
        </row>
        <row r="461">
          <cell r="D461">
            <v>2060203</v>
          </cell>
          <cell r="E461" t="str">
            <v>是</v>
          </cell>
          <cell r="F461" t="str">
            <v>    自然科学基金</v>
          </cell>
          <cell r="G461">
            <v>0</v>
          </cell>
          <cell r="H461">
            <v>0</v>
          </cell>
        </row>
        <row r="462">
          <cell r="D462">
            <v>2060204</v>
          </cell>
          <cell r="E462" t="str">
            <v>是</v>
          </cell>
          <cell r="F462" t="str">
            <v>    重点实验室及相关设施</v>
          </cell>
          <cell r="G462">
            <v>0</v>
          </cell>
          <cell r="H462">
            <v>0</v>
          </cell>
        </row>
        <row r="463">
          <cell r="D463">
            <v>2060205</v>
          </cell>
          <cell r="E463" t="str">
            <v>是</v>
          </cell>
          <cell r="F463" t="str">
            <v>    重大科学工程</v>
          </cell>
          <cell r="G463">
            <v>0</v>
          </cell>
          <cell r="H463">
            <v>0</v>
          </cell>
        </row>
        <row r="464">
          <cell r="D464">
            <v>2060206</v>
          </cell>
          <cell r="E464" t="str">
            <v>是</v>
          </cell>
          <cell r="F464" t="str">
            <v>    专项基础科研</v>
          </cell>
          <cell r="G464">
            <v>0</v>
          </cell>
          <cell r="H464">
            <v>0</v>
          </cell>
        </row>
        <row r="465">
          <cell r="D465">
            <v>2060207</v>
          </cell>
          <cell r="E465" t="str">
            <v>是</v>
          </cell>
          <cell r="F465" t="str">
            <v>    专项技术基础</v>
          </cell>
          <cell r="G465">
            <v>0</v>
          </cell>
          <cell r="H465">
            <v>0</v>
          </cell>
        </row>
        <row r="466">
          <cell r="D466">
            <v>2060299</v>
          </cell>
          <cell r="E466" t="str">
            <v>是</v>
          </cell>
          <cell r="F466" t="str">
            <v>    其他基础研究支出</v>
          </cell>
          <cell r="G466">
            <v>0</v>
          </cell>
          <cell r="H466">
            <v>0</v>
          </cell>
        </row>
        <row r="467">
          <cell r="D467">
            <v>20603</v>
          </cell>
        </row>
        <row r="467">
          <cell r="F467" t="str">
            <v>  应用研究</v>
          </cell>
          <cell r="G467">
            <v>0</v>
          </cell>
          <cell r="H467">
            <v>0</v>
          </cell>
        </row>
        <row r="468">
          <cell r="D468">
            <v>2060301</v>
          </cell>
          <cell r="E468" t="str">
            <v>是</v>
          </cell>
          <cell r="F468" t="str">
            <v>    机构运行</v>
          </cell>
          <cell r="G468">
            <v>0</v>
          </cell>
          <cell r="H468">
            <v>0</v>
          </cell>
        </row>
        <row r="469">
          <cell r="D469">
            <v>2060302</v>
          </cell>
          <cell r="E469" t="str">
            <v>是</v>
          </cell>
          <cell r="F469" t="str">
            <v>    社会公益研究</v>
          </cell>
          <cell r="G469">
            <v>0</v>
          </cell>
          <cell r="H469">
            <v>0</v>
          </cell>
        </row>
        <row r="470">
          <cell r="D470">
            <v>2060303</v>
          </cell>
          <cell r="E470" t="str">
            <v>是</v>
          </cell>
          <cell r="F470" t="str">
            <v>    高技术研究</v>
          </cell>
          <cell r="G470">
            <v>0</v>
          </cell>
          <cell r="H470">
            <v>0</v>
          </cell>
        </row>
        <row r="471">
          <cell r="D471">
            <v>2060304</v>
          </cell>
          <cell r="E471" t="str">
            <v>是</v>
          </cell>
          <cell r="F471" t="str">
            <v>    专项科研试制</v>
          </cell>
          <cell r="G471">
            <v>0</v>
          </cell>
          <cell r="H471">
            <v>0</v>
          </cell>
        </row>
        <row r="472">
          <cell r="D472">
            <v>2060399</v>
          </cell>
          <cell r="E472" t="str">
            <v>是</v>
          </cell>
          <cell r="F472" t="str">
            <v>    其他应用研究支出</v>
          </cell>
          <cell r="G472">
            <v>0</v>
          </cell>
          <cell r="H472">
            <v>0</v>
          </cell>
        </row>
        <row r="473">
          <cell r="D473">
            <v>20604</v>
          </cell>
        </row>
        <row r="473">
          <cell r="F473" t="str">
            <v>  技术研究与开发</v>
          </cell>
          <cell r="G473">
            <v>5143</v>
          </cell>
          <cell r="H473">
            <v>1033</v>
          </cell>
          <cell r="I473">
            <v>580</v>
          </cell>
        </row>
        <row r="474">
          <cell r="D474">
            <v>2060401</v>
          </cell>
          <cell r="E474" t="str">
            <v>是</v>
          </cell>
          <cell r="F474" t="str">
            <v>    机构运行</v>
          </cell>
          <cell r="G474">
            <v>0</v>
          </cell>
          <cell r="H474">
            <v>0</v>
          </cell>
        </row>
        <row r="475">
          <cell r="D475">
            <v>2060402</v>
          </cell>
          <cell r="E475" t="str">
            <v>是</v>
          </cell>
          <cell r="F475" t="str">
            <v>    应用技术研究与开发</v>
          </cell>
          <cell r="G475">
            <v>879</v>
          </cell>
          <cell r="H475">
            <v>833</v>
          </cell>
        </row>
        <row r="476">
          <cell r="D476">
            <v>2060403</v>
          </cell>
          <cell r="E476" t="str">
            <v>是</v>
          </cell>
          <cell r="F476" t="str">
            <v>    产业技术研究与开发</v>
          </cell>
          <cell r="G476">
            <v>729</v>
          </cell>
          <cell r="H476">
            <v>200</v>
          </cell>
        </row>
        <row r="477">
          <cell r="D477">
            <v>2060404</v>
          </cell>
          <cell r="E477" t="str">
            <v>是</v>
          </cell>
          <cell r="F477" t="str">
            <v>    科技成果转化与扩散</v>
          </cell>
          <cell r="G477">
            <v>3535</v>
          </cell>
        </row>
        <row r="478">
          <cell r="D478">
            <v>2060499</v>
          </cell>
          <cell r="E478" t="str">
            <v>是</v>
          </cell>
          <cell r="F478" t="str">
            <v>    其他技术研究与开发支出</v>
          </cell>
          <cell r="G478">
            <v>0</v>
          </cell>
          <cell r="H478">
            <v>0</v>
          </cell>
          <cell r="I478">
            <v>580</v>
          </cell>
        </row>
        <row r="479">
          <cell r="D479">
            <v>20605</v>
          </cell>
        </row>
        <row r="479">
          <cell r="F479" t="str">
            <v>  科技条件与服务</v>
          </cell>
          <cell r="G479">
            <v>107</v>
          </cell>
          <cell r="H479">
            <v>141</v>
          </cell>
          <cell r="I479">
            <v>50</v>
          </cell>
        </row>
        <row r="480">
          <cell r="D480">
            <v>2060501</v>
          </cell>
          <cell r="E480" t="str">
            <v>是</v>
          </cell>
          <cell r="F480" t="str">
            <v>    机构运行</v>
          </cell>
          <cell r="G480">
            <v>107</v>
          </cell>
          <cell r="H480">
            <v>91</v>
          </cell>
        </row>
        <row r="481">
          <cell r="D481">
            <v>2060502</v>
          </cell>
          <cell r="E481" t="str">
            <v>是</v>
          </cell>
          <cell r="F481" t="str">
            <v>    技术创新服务体系</v>
          </cell>
          <cell r="G481">
            <v>0</v>
          </cell>
        </row>
        <row r="482">
          <cell r="D482">
            <v>2060503</v>
          </cell>
          <cell r="E482" t="str">
            <v>是</v>
          </cell>
          <cell r="F482" t="str">
            <v>    科技条件专项</v>
          </cell>
          <cell r="G482">
            <v>0</v>
          </cell>
          <cell r="H482">
            <v>50</v>
          </cell>
          <cell r="I482">
            <v>50</v>
          </cell>
        </row>
        <row r="483">
          <cell r="D483">
            <v>2060599</v>
          </cell>
          <cell r="E483" t="str">
            <v>是</v>
          </cell>
          <cell r="F483" t="str">
            <v>    其他科技条件与服务支出</v>
          </cell>
          <cell r="G483">
            <v>0</v>
          </cell>
          <cell r="H483">
            <v>0</v>
          </cell>
        </row>
        <row r="484">
          <cell r="D484">
            <v>20606</v>
          </cell>
        </row>
        <row r="484">
          <cell r="F484" t="str">
            <v>  社会科学</v>
          </cell>
          <cell r="G484">
            <v>0</v>
          </cell>
          <cell r="H484">
            <v>1404</v>
          </cell>
          <cell r="I484">
            <v>0</v>
          </cell>
        </row>
        <row r="485">
          <cell r="D485">
            <v>2060601</v>
          </cell>
          <cell r="E485" t="str">
            <v>是</v>
          </cell>
          <cell r="F485" t="str">
            <v>    社会科学研究机构</v>
          </cell>
          <cell r="G485">
            <v>0</v>
          </cell>
          <cell r="H485">
            <v>0</v>
          </cell>
        </row>
        <row r="486">
          <cell r="D486">
            <v>2060602</v>
          </cell>
          <cell r="E486" t="str">
            <v>是</v>
          </cell>
          <cell r="F486" t="str">
            <v>    社会科学研究</v>
          </cell>
          <cell r="G486">
            <v>0</v>
          </cell>
          <cell r="H486">
            <v>0</v>
          </cell>
        </row>
        <row r="487">
          <cell r="D487">
            <v>2060603</v>
          </cell>
          <cell r="E487" t="str">
            <v>是</v>
          </cell>
          <cell r="F487" t="str">
            <v>    社科基金支出</v>
          </cell>
          <cell r="G487">
            <v>0</v>
          </cell>
          <cell r="H487">
            <v>0</v>
          </cell>
        </row>
        <row r="488">
          <cell r="D488">
            <v>2060699</v>
          </cell>
          <cell r="E488" t="str">
            <v>是</v>
          </cell>
          <cell r="F488" t="str">
            <v>    其他社会科学支出</v>
          </cell>
          <cell r="G488">
            <v>0</v>
          </cell>
          <cell r="H488">
            <v>1404</v>
          </cell>
        </row>
        <row r="489">
          <cell r="D489">
            <v>20607</v>
          </cell>
        </row>
        <row r="489">
          <cell r="F489" t="str">
            <v>  科学技术普及</v>
          </cell>
          <cell r="G489">
            <v>281</v>
          </cell>
          <cell r="H489">
            <v>179</v>
          </cell>
          <cell r="I489">
            <v>129</v>
          </cell>
        </row>
        <row r="490">
          <cell r="D490">
            <v>2060701</v>
          </cell>
          <cell r="E490" t="str">
            <v>是</v>
          </cell>
          <cell r="F490" t="str">
            <v>    机构运行</v>
          </cell>
          <cell r="G490">
            <v>71</v>
          </cell>
          <cell r="H490">
            <v>54</v>
          </cell>
        </row>
        <row r="491">
          <cell r="D491">
            <v>2060702</v>
          </cell>
          <cell r="E491" t="str">
            <v>是</v>
          </cell>
          <cell r="F491" t="str">
            <v>    科普活动</v>
          </cell>
          <cell r="G491">
            <v>76</v>
          </cell>
          <cell r="H491">
            <v>116</v>
          </cell>
          <cell r="I491">
            <v>120</v>
          </cell>
        </row>
        <row r="492">
          <cell r="D492">
            <v>2060703</v>
          </cell>
          <cell r="E492" t="str">
            <v>是</v>
          </cell>
          <cell r="F492" t="str">
            <v>    青少年科技活动</v>
          </cell>
          <cell r="G492">
            <v>0</v>
          </cell>
        </row>
        <row r="493">
          <cell r="D493">
            <v>2060704</v>
          </cell>
          <cell r="E493" t="str">
            <v>是</v>
          </cell>
          <cell r="F493" t="str">
            <v>    学术交流活动</v>
          </cell>
          <cell r="G493">
            <v>0</v>
          </cell>
        </row>
        <row r="494">
          <cell r="D494">
            <v>2060705</v>
          </cell>
          <cell r="E494" t="str">
            <v>是</v>
          </cell>
          <cell r="F494" t="str">
            <v>    科技馆站</v>
          </cell>
          <cell r="G494">
            <v>0</v>
          </cell>
        </row>
        <row r="495">
          <cell r="D495">
            <v>2060799</v>
          </cell>
          <cell r="E495" t="str">
            <v>是</v>
          </cell>
          <cell r="F495" t="str">
            <v>    其他科学技术普及支出</v>
          </cell>
          <cell r="G495">
            <v>134</v>
          </cell>
          <cell r="H495">
            <v>9</v>
          </cell>
          <cell r="I495">
            <v>9</v>
          </cell>
        </row>
        <row r="496">
          <cell r="D496">
            <v>20608</v>
          </cell>
        </row>
        <row r="496">
          <cell r="F496" t="str">
            <v>  科技交流与合作</v>
          </cell>
          <cell r="G496">
            <v>5</v>
          </cell>
          <cell r="H496">
            <v>0</v>
          </cell>
        </row>
        <row r="497">
          <cell r="D497">
            <v>2060801</v>
          </cell>
          <cell r="E497" t="str">
            <v>是</v>
          </cell>
          <cell r="F497" t="str">
            <v>    国际交流与合作</v>
          </cell>
          <cell r="G497">
            <v>0</v>
          </cell>
          <cell r="H497">
            <v>0</v>
          </cell>
        </row>
        <row r="498">
          <cell r="D498">
            <v>2060802</v>
          </cell>
          <cell r="E498" t="str">
            <v>是</v>
          </cell>
          <cell r="F498" t="str">
            <v>    重大科技合作项目</v>
          </cell>
          <cell r="G498">
            <v>0</v>
          </cell>
          <cell r="H498">
            <v>0</v>
          </cell>
        </row>
        <row r="499">
          <cell r="D499">
            <v>2060899</v>
          </cell>
          <cell r="E499" t="str">
            <v>是</v>
          </cell>
          <cell r="F499" t="str">
            <v>    其他科技交流与合作支出</v>
          </cell>
          <cell r="G499">
            <v>5</v>
          </cell>
        </row>
        <row r="500">
          <cell r="D500">
            <v>20609</v>
          </cell>
        </row>
        <row r="500">
          <cell r="F500" t="str">
            <v>  科技重大项目</v>
          </cell>
          <cell r="G500">
            <v>0</v>
          </cell>
          <cell r="H500">
            <v>0</v>
          </cell>
        </row>
        <row r="501">
          <cell r="D501">
            <v>2060901</v>
          </cell>
          <cell r="E501" t="str">
            <v>是</v>
          </cell>
          <cell r="F501" t="str">
            <v>    科技重大专项</v>
          </cell>
          <cell r="G501">
            <v>0</v>
          </cell>
          <cell r="H501">
            <v>0</v>
          </cell>
        </row>
        <row r="502">
          <cell r="D502">
            <v>2060902</v>
          </cell>
          <cell r="E502" t="str">
            <v>是</v>
          </cell>
          <cell r="F502" t="str">
            <v>    重点研发计划</v>
          </cell>
          <cell r="G502">
            <v>0</v>
          </cell>
          <cell r="H502">
            <v>0</v>
          </cell>
        </row>
        <row r="503">
          <cell r="D503">
            <v>20699</v>
          </cell>
        </row>
        <row r="503">
          <cell r="F503" t="str">
            <v>  其他科学技术支出</v>
          </cell>
          <cell r="G503">
            <v>1076</v>
          </cell>
          <cell r="H503">
            <v>4623</v>
          </cell>
          <cell r="I503">
            <v>316</v>
          </cell>
        </row>
        <row r="504">
          <cell r="D504">
            <v>2069901</v>
          </cell>
          <cell r="E504" t="str">
            <v>是</v>
          </cell>
          <cell r="F504" t="str">
            <v>    科技奖励</v>
          </cell>
          <cell r="G504">
            <v>16</v>
          </cell>
        </row>
        <row r="505">
          <cell r="D505">
            <v>2069902</v>
          </cell>
          <cell r="E505" t="str">
            <v>是</v>
          </cell>
          <cell r="F505" t="str">
            <v>    核应急</v>
          </cell>
          <cell r="G505">
            <v>0</v>
          </cell>
          <cell r="H505">
            <v>0</v>
          </cell>
        </row>
        <row r="506">
          <cell r="D506">
            <v>2069903</v>
          </cell>
          <cell r="E506" t="str">
            <v>是</v>
          </cell>
          <cell r="F506" t="str">
            <v>    转制科研机构</v>
          </cell>
          <cell r="G506">
            <v>0</v>
          </cell>
          <cell r="H506">
            <v>0</v>
          </cell>
        </row>
        <row r="507">
          <cell r="D507">
            <v>2069999</v>
          </cell>
          <cell r="E507" t="str">
            <v>是</v>
          </cell>
          <cell r="F507" t="str">
            <v>    其他科学技术支出</v>
          </cell>
          <cell r="G507">
            <v>1060</v>
          </cell>
          <cell r="H507">
            <v>4623</v>
          </cell>
          <cell r="I507">
            <v>316</v>
          </cell>
        </row>
        <row r="508">
          <cell r="D508">
            <v>207</v>
          </cell>
        </row>
        <row r="508">
          <cell r="F508" t="str">
            <v>七、文化旅游体育与传媒支出</v>
          </cell>
          <cell r="G508">
            <v>2198</v>
          </cell>
          <cell r="H508">
            <v>4206</v>
          </cell>
          <cell r="I508">
            <v>3185</v>
          </cell>
        </row>
        <row r="509">
          <cell r="D509">
            <v>20701</v>
          </cell>
        </row>
        <row r="509">
          <cell r="F509" t="str">
            <v>  文化</v>
          </cell>
          <cell r="G509">
            <v>1588</v>
          </cell>
          <cell r="H509">
            <v>2108</v>
          </cell>
          <cell r="I509">
            <v>1530</v>
          </cell>
        </row>
        <row r="510">
          <cell r="D510">
            <v>2070101</v>
          </cell>
          <cell r="E510" t="str">
            <v>是</v>
          </cell>
          <cell r="F510" t="str">
            <v>    行政运行</v>
          </cell>
          <cell r="G510">
            <v>411</v>
          </cell>
          <cell r="H510">
            <v>551</v>
          </cell>
          <cell r="I510">
            <v>648</v>
          </cell>
        </row>
        <row r="511">
          <cell r="D511">
            <v>2070102</v>
          </cell>
          <cell r="E511" t="str">
            <v>是</v>
          </cell>
          <cell r="F511" t="str">
            <v>    一般行政管理事务</v>
          </cell>
          <cell r="G511">
            <v>34</v>
          </cell>
        </row>
        <row r="511">
          <cell r="I511">
            <v>0</v>
          </cell>
        </row>
        <row r="512">
          <cell r="D512">
            <v>2070103</v>
          </cell>
          <cell r="E512" t="str">
            <v>是</v>
          </cell>
          <cell r="F512" t="str">
            <v>    机关服务</v>
          </cell>
          <cell r="G512">
            <v>0</v>
          </cell>
        </row>
        <row r="512">
          <cell r="I512">
            <v>0</v>
          </cell>
        </row>
        <row r="513">
          <cell r="D513">
            <v>2070104</v>
          </cell>
          <cell r="E513" t="str">
            <v>是</v>
          </cell>
          <cell r="F513" t="str">
            <v>    图书馆</v>
          </cell>
          <cell r="G513">
            <v>81</v>
          </cell>
          <cell r="H513">
            <v>89</v>
          </cell>
          <cell r="I513">
            <v>7</v>
          </cell>
        </row>
        <row r="514">
          <cell r="D514">
            <v>2070105</v>
          </cell>
          <cell r="E514" t="str">
            <v>是</v>
          </cell>
          <cell r="F514" t="str">
            <v>    文化展示及纪念机构</v>
          </cell>
          <cell r="G514">
            <v>0</v>
          </cell>
        </row>
        <row r="514">
          <cell r="I514">
            <v>0</v>
          </cell>
        </row>
        <row r="515">
          <cell r="D515">
            <v>2070106</v>
          </cell>
          <cell r="E515" t="str">
            <v>是</v>
          </cell>
          <cell r="F515" t="str">
            <v>    艺术表演场所</v>
          </cell>
          <cell r="G515">
            <v>0</v>
          </cell>
        </row>
        <row r="515">
          <cell r="I515">
            <v>0</v>
          </cell>
        </row>
        <row r="516">
          <cell r="D516">
            <v>2070107</v>
          </cell>
          <cell r="E516" t="str">
            <v>是</v>
          </cell>
          <cell r="F516" t="str">
            <v>    艺术表演团体</v>
          </cell>
          <cell r="G516">
            <v>250</v>
          </cell>
          <cell r="H516">
            <v>275</v>
          </cell>
          <cell r="I516">
            <v>266</v>
          </cell>
        </row>
        <row r="517">
          <cell r="D517">
            <v>2070108</v>
          </cell>
          <cell r="E517" t="str">
            <v>是</v>
          </cell>
          <cell r="F517" t="str">
            <v>    文化活动</v>
          </cell>
          <cell r="G517">
            <v>0</v>
          </cell>
        </row>
        <row r="517">
          <cell r="I517">
            <v>0</v>
          </cell>
        </row>
        <row r="518">
          <cell r="D518">
            <v>2070109</v>
          </cell>
          <cell r="E518" t="str">
            <v>是</v>
          </cell>
          <cell r="F518" t="str">
            <v>    群众文化</v>
          </cell>
          <cell r="G518">
            <v>663</v>
          </cell>
          <cell r="H518">
            <v>653</v>
          </cell>
          <cell r="I518">
            <v>30</v>
          </cell>
        </row>
        <row r="519">
          <cell r="D519">
            <v>2070110</v>
          </cell>
          <cell r="E519" t="str">
            <v>是</v>
          </cell>
          <cell r="F519" t="str">
            <v>    文化交流与合作</v>
          </cell>
          <cell r="G519">
            <v>0</v>
          </cell>
        </row>
        <row r="519">
          <cell r="I519">
            <v>0</v>
          </cell>
        </row>
        <row r="520">
          <cell r="D520">
            <v>2070111</v>
          </cell>
          <cell r="E520" t="str">
            <v>是</v>
          </cell>
          <cell r="F520" t="str">
            <v>    文化创作与保护</v>
          </cell>
          <cell r="G520">
            <v>9</v>
          </cell>
          <cell r="H520">
            <v>7</v>
          </cell>
          <cell r="I520">
            <v>7</v>
          </cell>
        </row>
        <row r="521">
          <cell r="D521">
            <v>2070112</v>
          </cell>
          <cell r="E521" t="str">
            <v>是</v>
          </cell>
          <cell r="F521" t="str">
            <v>    文化市场管理</v>
          </cell>
          <cell r="G521">
            <v>0</v>
          </cell>
          <cell r="H521">
            <v>126</v>
          </cell>
          <cell r="I521">
            <v>107</v>
          </cell>
        </row>
        <row r="522">
          <cell r="D522">
            <v>2070113</v>
          </cell>
          <cell r="E522" t="str">
            <v>是</v>
          </cell>
          <cell r="F522" t="str">
            <v>    旅游宣传</v>
          </cell>
          <cell r="G522">
            <v>0</v>
          </cell>
          <cell r="H522">
            <v>4</v>
          </cell>
          <cell r="I522">
            <v>0</v>
          </cell>
        </row>
        <row r="523">
          <cell r="D523">
            <v>2070114</v>
          </cell>
          <cell r="E523" t="str">
            <v>是</v>
          </cell>
          <cell r="F523" t="str">
            <v>    旅游行业业务管理</v>
          </cell>
          <cell r="G523">
            <v>0</v>
          </cell>
        </row>
        <row r="523">
          <cell r="I523">
            <v>10</v>
          </cell>
        </row>
        <row r="524">
          <cell r="D524">
            <v>2070199</v>
          </cell>
          <cell r="E524" t="str">
            <v>是</v>
          </cell>
          <cell r="F524" t="str">
            <v>    其他文化支出</v>
          </cell>
          <cell r="G524">
            <v>140</v>
          </cell>
          <cell r="H524">
            <v>403</v>
          </cell>
          <cell r="I524">
            <v>455</v>
          </cell>
        </row>
        <row r="525">
          <cell r="D525">
            <v>20702</v>
          </cell>
        </row>
        <row r="525">
          <cell r="F525" t="str">
            <v>  文物</v>
          </cell>
          <cell r="G525">
            <v>35</v>
          </cell>
          <cell r="H525">
            <v>955</v>
          </cell>
          <cell r="I525">
            <v>955</v>
          </cell>
        </row>
        <row r="526">
          <cell r="D526">
            <v>2070201</v>
          </cell>
          <cell r="E526" t="str">
            <v>是</v>
          </cell>
          <cell r="F526" t="str">
            <v>    行政运行</v>
          </cell>
          <cell r="G526">
            <v>0</v>
          </cell>
          <cell r="H526">
            <v>0</v>
          </cell>
        </row>
        <row r="527">
          <cell r="D527">
            <v>2070202</v>
          </cell>
          <cell r="E527" t="str">
            <v>是</v>
          </cell>
          <cell r="F527" t="str">
            <v>    一般行政管理事务</v>
          </cell>
          <cell r="G527">
            <v>0</v>
          </cell>
          <cell r="H527">
            <v>0</v>
          </cell>
        </row>
        <row r="528">
          <cell r="D528">
            <v>2070203</v>
          </cell>
          <cell r="E528" t="str">
            <v>是</v>
          </cell>
          <cell r="F528" t="str">
            <v>    机关服务</v>
          </cell>
          <cell r="G528">
            <v>0</v>
          </cell>
          <cell r="H528">
            <v>0</v>
          </cell>
        </row>
        <row r="529">
          <cell r="D529">
            <v>2070204</v>
          </cell>
          <cell r="E529" t="str">
            <v>是</v>
          </cell>
          <cell r="F529" t="str">
            <v>    文物保护</v>
          </cell>
          <cell r="G529">
            <v>35</v>
          </cell>
          <cell r="H529">
            <v>955</v>
          </cell>
          <cell r="I529">
            <v>955</v>
          </cell>
        </row>
        <row r="530">
          <cell r="D530">
            <v>2070205</v>
          </cell>
          <cell r="E530" t="str">
            <v>是</v>
          </cell>
          <cell r="F530" t="str">
            <v>    博物馆</v>
          </cell>
          <cell r="G530">
            <v>0</v>
          </cell>
          <cell r="H530">
            <v>0</v>
          </cell>
        </row>
        <row r="531">
          <cell r="D531">
            <v>2070206</v>
          </cell>
          <cell r="E531" t="str">
            <v>是</v>
          </cell>
          <cell r="F531" t="str">
            <v>    历史名城与古迹</v>
          </cell>
          <cell r="G531">
            <v>0</v>
          </cell>
          <cell r="H531">
            <v>0</v>
          </cell>
        </row>
        <row r="532">
          <cell r="D532">
            <v>2070299</v>
          </cell>
          <cell r="E532" t="str">
            <v>是</v>
          </cell>
          <cell r="F532" t="str">
            <v>    其他文物支出</v>
          </cell>
          <cell r="G532">
            <v>0</v>
          </cell>
          <cell r="H532">
            <v>0</v>
          </cell>
        </row>
        <row r="533">
          <cell r="D533">
            <v>20703</v>
          </cell>
        </row>
        <row r="533">
          <cell r="F533" t="str">
            <v>  体育</v>
          </cell>
          <cell r="G533">
            <v>191</v>
          </cell>
          <cell r="H533">
            <v>278</v>
          </cell>
          <cell r="I533">
            <v>110</v>
          </cell>
        </row>
        <row r="534">
          <cell r="D534">
            <v>2070301</v>
          </cell>
          <cell r="E534" t="str">
            <v>是</v>
          </cell>
          <cell r="F534" t="str">
            <v>    行政运行</v>
          </cell>
          <cell r="G534">
            <v>238</v>
          </cell>
          <cell r="H534">
            <v>174</v>
          </cell>
        </row>
        <row r="535">
          <cell r="D535">
            <v>2070302</v>
          </cell>
          <cell r="E535" t="str">
            <v>是</v>
          </cell>
          <cell r="F535" t="str">
            <v>    一般行政管理事务</v>
          </cell>
          <cell r="G535">
            <v>0</v>
          </cell>
        </row>
        <row r="535">
          <cell r="I535">
            <v>13</v>
          </cell>
        </row>
        <row r="536">
          <cell r="D536">
            <v>2070303</v>
          </cell>
          <cell r="E536" t="str">
            <v>是</v>
          </cell>
          <cell r="F536" t="str">
            <v>    机关服务</v>
          </cell>
          <cell r="G536">
            <v>0</v>
          </cell>
        </row>
        <row r="537">
          <cell r="D537">
            <v>2070304</v>
          </cell>
          <cell r="E537" t="str">
            <v>是</v>
          </cell>
          <cell r="F537" t="str">
            <v>    运动项目管理</v>
          </cell>
          <cell r="G537">
            <v>0</v>
          </cell>
        </row>
        <row r="538">
          <cell r="D538">
            <v>2070305</v>
          </cell>
          <cell r="E538" t="str">
            <v>是</v>
          </cell>
          <cell r="F538" t="str">
            <v>    体育竞赛</v>
          </cell>
          <cell r="G538">
            <v>0</v>
          </cell>
        </row>
        <row r="539">
          <cell r="D539">
            <v>2070306</v>
          </cell>
          <cell r="E539" t="str">
            <v>是</v>
          </cell>
          <cell r="F539" t="str">
            <v>    体育训练</v>
          </cell>
          <cell r="G539">
            <v>0</v>
          </cell>
        </row>
        <row r="540">
          <cell r="D540">
            <v>2070307</v>
          </cell>
          <cell r="E540" t="str">
            <v>是</v>
          </cell>
          <cell r="F540" t="str">
            <v>    体育场馆</v>
          </cell>
          <cell r="G540">
            <v>-50</v>
          </cell>
          <cell r="H540">
            <v>86</v>
          </cell>
          <cell r="I540">
            <v>86</v>
          </cell>
        </row>
        <row r="541">
          <cell r="D541">
            <v>2070308</v>
          </cell>
          <cell r="E541" t="str">
            <v>是</v>
          </cell>
          <cell r="F541" t="str">
            <v>    群众体育</v>
          </cell>
          <cell r="G541">
            <v>3</v>
          </cell>
          <cell r="H541">
            <v>18</v>
          </cell>
          <cell r="I541">
            <v>11</v>
          </cell>
        </row>
        <row r="542">
          <cell r="D542">
            <v>2070309</v>
          </cell>
          <cell r="E542" t="str">
            <v>是</v>
          </cell>
          <cell r="F542" t="str">
            <v>    体育交流与合作</v>
          </cell>
          <cell r="G542">
            <v>0</v>
          </cell>
        </row>
        <row r="543">
          <cell r="D543">
            <v>2070399</v>
          </cell>
          <cell r="E543" t="str">
            <v>是</v>
          </cell>
          <cell r="F543" t="str">
            <v>    其他体育支出</v>
          </cell>
          <cell r="G543">
            <v>0</v>
          </cell>
        </row>
        <row r="544">
          <cell r="D544">
            <v>20704</v>
          </cell>
        </row>
        <row r="544">
          <cell r="F544" t="str">
            <v>  新闻出版广播影视</v>
          </cell>
          <cell r="G544">
            <v>339</v>
          </cell>
          <cell r="H544">
            <v>0</v>
          </cell>
        </row>
        <row r="545">
          <cell r="D545">
            <v>2070401</v>
          </cell>
          <cell r="E545" t="str">
            <v>是</v>
          </cell>
          <cell r="F545" t="str">
            <v>    行政运行</v>
          </cell>
          <cell r="G545">
            <v>334</v>
          </cell>
        </row>
        <row r="546">
          <cell r="D546">
            <v>2070402</v>
          </cell>
          <cell r="E546" t="str">
            <v>是</v>
          </cell>
          <cell r="F546" t="str">
            <v>    一般行政管理事务</v>
          </cell>
          <cell r="G546">
            <v>0</v>
          </cell>
        </row>
        <row r="547">
          <cell r="D547">
            <v>2070403</v>
          </cell>
          <cell r="E547" t="str">
            <v>是</v>
          </cell>
          <cell r="F547" t="str">
            <v>    机关服务</v>
          </cell>
          <cell r="G547">
            <v>0</v>
          </cell>
        </row>
        <row r="548">
          <cell r="D548">
            <v>2070404</v>
          </cell>
          <cell r="E548" t="str">
            <v>是</v>
          </cell>
          <cell r="F548" t="str">
            <v>    广播</v>
          </cell>
          <cell r="G548">
            <v>0</v>
          </cell>
        </row>
        <row r="549">
          <cell r="D549">
            <v>2070405</v>
          </cell>
          <cell r="E549" t="str">
            <v>是</v>
          </cell>
          <cell r="F549" t="str">
            <v>    电视</v>
          </cell>
          <cell r="G549">
            <v>5</v>
          </cell>
        </row>
        <row r="550">
          <cell r="D550">
            <v>2070406</v>
          </cell>
          <cell r="E550" t="str">
            <v>是</v>
          </cell>
          <cell r="F550" t="str">
            <v>    电影</v>
          </cell>
          <cell r="G550">
            <v>0</v>
          </cell>
          <cell r="H550">
            <v>0</v>
          </cell>
        </row>
        <row r="551">
          <cell r="D551">
            <v>2070407</v>
          </cell>
          <cell r="E551" t="str">
            <v>是</v>
          </cell>
          <cell r="F551" t="str">
            <v>    新闻通讯</v>
          </cell>
          <cell r="G551">
            <v>0</v>
          </cell>
          <cell r="H551">
            <v>0</v>
          </cell>
        </row>
        <row r="552">
          <cell r="D552">
            <v>2070408</v>
          </cell>
          <cell r="E552" t="str">
            <v>是</v>
          </cell>
          <cell r="F552" t="str">
            <v>    出版发行</v>
          </cell>
          <cell r="G552">
            <v>0</v>
          </cell>
          <cell r="H552">
            <v>0</v>
          </cell>
        </row>
        <row r="553">
          <cell r="D553">
            <v>2070409</v>
          </cell>
          <cell r="E553" t="str">
            <v>是</v>
          </cell>
          <cell r="F553" t="str">
            <v>    版权管理</v>
          </cell>
          <cell r="G553">
            <v>0</v>
          </cell>
          <cell r="H553">
            <v>0</v>
          </cell>
        </row>
        <row r="554">
          <cell r="D554">
            <v>2070499</v>
          </cell>
          <cell r="E554" t="str">
            <v>是</v>
          </cell>
          <cell r="F554" t="str">
            <v>    其他新闻出版广播影视支出</v>
          </cell>
          <cell r="G554">
            <v>0</v>
          </cell>
          <cell r="H554">
            <v>0</v>
          </cell>
        </row>
        <row r="555">
          <cell r="D555">
            <v>20706</v>
          </cell>
        </row>
        <row r="555">
          <cell r="F555" t="str">
            <v>  新闻出版电影</v>
          </cell>
          <cell r="G555">
            <v>0</v>
          </cell>
          <cell r="H555">
            <v>0</v>
          </cell>
        </row>
        <row r="556">
          <cell r="D556">
            <v>2070601</v>
          </cell>
          <cell r="E556" t="str">
            <v>是</v>
          </cell>
          <cell r="F556" t="str">
            <v>    行政运行</v>
          </cell>
        </row>
        <row r="556">
          <cell r="H556">
            <v>0</v>
          </cell>
        </row>
        <row r="557">
          <cell r="D557">
            <v>2070602</v>
          </cell>
          <cell r="E557" t="str">
            <v>是</v>
          </cell>
          <cell r="F557" t="str">
            <v>    一般行政管理事务</v>
          </cell>
        </row>
        <row r="557">
          <cell r="H557">
            <v>0</v>
          </cell>
        </row>
        <row r="558">
          <cell r="D558">
            <v>2070604</v>
          </cell>
          <cell r="E558" t="str">
            <v>是</v>
          </cell>
          <cell r="F558" t="str">
            <v>    新闻通讯</v>
          </cell>
        </row>
        <row r="558">
          <cell r="H558">
            <v>0</v>
          </cell>
        </row>
        <row r="559">
          <cell r="D559">
            <v>20708</v>
          </cell>
        </row>
        <row r="559">
          <cell r="F559" t="str">
            <v>  广播电视</v>
          </cell>
          <cell r="G559">
            <v>0</v>
          </cell>
          <cell r="H559">
            <v>627</v>
          </cell>
          <cell r="I559">
            <v>182</v>
          </cell>
        </row>
        <row r="560">
          <cell r="D560">
            <v>2070801</v>
          </cell>
          <cell r="E560" t="str">
            <v>是</v>
          </cell>
          <cell r="F560" t="str">
            <v>    行政运行</v>
          </cell>
        </row>
        <row r="560">
          <cell r="H560">
            <v>441</v>
          </cell>
          <cell r="I560">
            <v>8</v>
          </cell>
        </row>
        <row r="561">
          <cell r="D561">
            <v>2070803</v>
          </cell>
          <cell r="E561" t="str">
            <v>是</v>
          </cell>
          <cell r="F561" t="str">
            <v>    机关服务</v>
          </cell>
        </row>
        <row r="561">
          <cell r="H561">
            <v>0</v>
          </cell>
          <cell r="I561">
            <v>0</v>
          </cell>
        </row>
        <row r="562">
          <cell r="D562">
            <v>2070805</v>
          </cell>
          <cell r="E562" t="str">
            <v>是</v>
          </cell>
          <cell r="F562" t="str">
            <v>    电视</v>
          </cell>
        </row>
        <row r="562">
          <cell r="H562">
            <v>1</v>
          </cell>
          <cell r="I562">
            <v>1</v>
          </cell>
        </row>
        <row r="563">
          <cell r="D563">
            <v>2070803</v>
          </cell>
          <cell r="E563" t="str">
            <v>是</v>
          </cell>
          <cell r="F563" t="str">
            <v>    电影</v>
          </cell>
        </row>
        <row r="563">
          <cell r="H563">
            <v>0</v>
          </cell>
          <cell r="I563">
            <v>0</v>
          </cell>
        </row>
        <row r="564">
          <cell r="D564">
            <v>2070899</v>
          </cell>
          <cell r="E564" t="str">
            <v>是</v>
          </cell>
          <cell r="F564" t="str">
            <v>    其他广播电视支出</v>
          </cell>
        </row>
        <row r="564">
          <cell r="H564">
            <v>185</v>
          </cell>
          <cell r="I564">
            <v>173</v>
          </cell>
        </row>
        <row r="565">
          <cell r="D565">
            <v>20799</v>
          </cell>
        </row>
        <row r="565">
          <cell r="F565" t="str">
            <v>  其他文化体育与传媒支出</v>
          </cell>
          <cell r="G565">
            <v>45</v>
          </cell>
          <cell r="H565">
            <v>238</v>
          </cell>
          <cell r="I565">
            <v>408</v>
          </cell>
        </row>
        <row r="566">
          <cell r="D566">
            <v>2079902</v>
          </cell>
          <cell r="E566" t="str">
            <v>是</v>
          </cell>
          <cell r="F566" t="str">
            <v>    宣传文化发展专项支出</v>
          </cell>
          <cell r="G566">
            <v>-1</v>
          </cell>
          <cell r="H566">
            <v>23</v>
          </cell>
          <cell r="I566">
            <v>23</v>
          </cell>
        </row>
        <row r="567">
          <cell r="D567">
            <v>2079903</v>
          </cell>
          <cell r="E567" t="str">
            <v>是</v>
          </cell>
          <cell r="F567" t="str">
            <v>    文化产业发展专项支出</v>
          </cell>
          <cell r="G567">
            <v>4</v>
          </cell>
          <cell r="H567">
            <v>20</v>
          </cell>
          <cell r="I567">
            <v>170</v>
          </cell>
        </row>
        <row r="568">
          <cell r="D568">
            <v>2079999</v>
          </cell>
          <cell r="E568" t="str">
            <v>是</v>
          </cell>
          <cell r="F568" t="str">
            <v>    其他文化体育与传媒支出</v>
          </cell>
          <cell r="G568">
            <v>42</v>
          </cell>
          <cell r="H568">
            <v>195</v>
          </cell>
          <cell r="I568">
            <v>215</v>
          </cell>
        </row>
        <row r="569">
          <cell r="D569">
            <v>208</v>
          </cell>
        </row>
        <row r="569">
          <cell r="F569" t="str">
            <v>八、社会保障和就业支出</v>
          </cell>
          <cell r="G569">
            <v>47486</v>
          </cell>
          <cell r="H569">
            <v>38010</v>
          </cell>
          <cell r="I569">
            <v>36846</v>
          </cell>
        </row>
        <row r="570">
          <cell r="D570">
            <v>20801</v>
          </cell>
        </row>
        <row r="570">
          <cell r="F570" t="str">
            <v>  人力资源和社会保障管理事务</v>
          </cell>
          <cell r="G570">
            <v>2800</v>
          </cell>
          <cell r="H570">
            <v>3160</v>
          </cell>
          <cell r="I570">
            <v>1289</v>
          </cell>
        </row>
        <row r="571">
          <cell r="D571">
            <v>2080101</v>
          </cell>
          <cell r="E571" t="str">
            <v>是</v>
          </cell>
          <cell r="F571" t="str">
            <v>    行政运行</v>
          </cell>
          <cell r="G571">
            <v>263</v>
          </cell>
          <cell r="H571">
            <v>426</v>
          </cell>
          <cell r="I571">
            <v>335</v>
          </cell>
        </row>
        <row r="572">
          <cell r="D572">
            <v>2080102</v>
          </cell>
          <cell r="E572" t="str">
            <v>是</v>
          </cell>
          <cell r="F572" t="str">
            <v>    一般行政管理事务</v>
          </cell>
          <cell r="G572">
            <v>68</v>
          </cell>
          <cell r="H572">
            <v>171</v>
          </cell>
          <cell r="I572">
            <v>34</v>
          </cell>
        </row>
        <row r="573">
          <cell r="D573">
            <v>2080103</v>
          </cell>
          <cell r="E573" t="str">
            <v>是</v>
          </cell>
          <cell r="F573" t="str">
            <v>    机关服务</v>
          </cell>
          <cell r="G573">
            <v>0</v>
          </cell>
        </row>
        <row r="574">
          <cell r="D574">
            <v>2080104</v>
          </cell>
          <cell r="E574" t="str">
            <v>是</v>
          </cell>
          <cell r="F574" t="str">
            <v>    综合业务管理</v>
          </cell>
          <cell r="G574">
            <v>0</v>
          </cell>
        </row>
        <row r="575">
          <cell r="D575">
            <v>2080105</v>
          </cell>
          <cell r="E575" t="str">
            <v>是</v>
          </cell>
          <cell r="F575" t="str">
            <v>    劳动保障监察</v>
          </cell>
          <cell r="G575">
            <v>1</v>
          </cell>
        </row>
        <row r="576">
          <cell r="D576">
            <v>2080106</v>
          </cell>
          <cell r="E576" t="str">
            <v>是</v>
          </cell>
          <cell r="F576" t="str">
            <v>    就业管理事务</v>
          </cell>
          <cell r="G576">
            <v>418</v>
          </cell>
          <cell r="H576">
            <v>353</v>
          </cell>
          <cell r="I576">
            <v>312</v>
          </cell>
        </row>
        <row r="577">
          <cell r="D577">
            <v>2080107</v>
          </cell>
          <cell r="E577" t="str">
            <v>是</v>
          </cell>
          <cell r="F577" t="str">
            <v>    社会保险业务管理事务</v>
          </cell>
          <cell r="G577">
            <v>0</v>
          </cell>
        </row>
        <row r="577">
          <cell r="I577">
            <v>0</v>
          </cell>
        </row>
        <row r="578">
          <cell r="D578">
            <v>2080108</v>
          </cell>
          <cell r="E578" t="str">
            <v>是</v>
          </cell>
          <cell r="F578" t="str">
            <v>    信息化建设</v>
          </cell>
          <cell r="G578">
            <v>0</v>
          </cell>
        </row>
        <row r="578">
          <cell r="I578">
            <v>0</v>
          </cell>
        </row>
        <row r="579">
          <cell r="D579">
            <v>2080109</v>
          </cell>
          <cell r="E579" t="str">
            <v>是</v>
          </cell>
          <cell r="F579" t="str">
            <v>    社会保险经办机构</v>
          </cell>
          <cell r="G579">
            <v>1965</v>
          </cell>
          <cell r="H579">
            <v>2177</v>
          </cell>
          <cell r="I579">
            <v>595</v>
          </cell>
        </row>
        <row r="580">
          <cell r="D580">
            <v>2080110</v>
          </cell>
          <cell r="E580" t="str">
            <v>是</v>
          </cell>
          <cell r="F580" t="str">
            <v>    劳动关系和维权</v>
          </cell>
          <cell r="G580">
            <v>12</v>
          </cell>
          <cell r="H580">
            <v>3</v>
          </cell>
          <cell r="I580">
            <v>0</v>
          </cell>
        </row>
        <row r="581">
          <cell r="D581">
            <v>2080111</v>
          </cell>
          <cell r="E581" t="str">
            <v>是</v>
          </cell>
          <cell r="F581" t="str">
            <v>    公共就业服务和职业技能鉴定机构</v>
          </cell>
          <cell r="G581">
            <v>0</v>
          </cell>
        </row>
        <row r="581">
          <cell r="I581">
            <v>0</v>
          </cell>
        </row>
        <row r="582">
          <cell r="D582">
            <v>2080112</v>
          </cell>
          <cell r="E582" t="str">
            <v>是</v>
          </cell>
          <cell r="F582" t="str">
            <v>    劳动人事争议调解仲裁</v>
          </cell>
          <cell r="G582">
            <v>0</v>
          </cell>
        </row>
        <row r="582">
          <cell r="I582">
            <v>0</v>
          </cell>
        </row>
        <row r="583">
          <cell r="D583">
            <v>2080199</v>
          </cell>
          <cell r="E583" t="str">
            <v>是</v>
          </cell>
          <cell r="F583" t="str">
            <v>     其他人力资源和社会保障管理事务支出</v>
          </cell>
          <cell r="G583">
            <v>73</v>
          </cell>
          <cell r="H583">
            <v>30</v>
          </cell>
          <cell r="I583">
            <v>13</v>
          </cell>
        </row>
        <row r="584">
          <cell r="D584">
            <v>20802</v>
          </cell>
        </row>
        <row r="584">
          <cell r="F584" t="str">
            <v>  民政管理事务</v>
          </cell>
          <cell r="G584">
            <v>2315</v>
          </cell>
          <cell r="H584">
            <v>1611</v>
          </cell>
          <cell r="I584">
            <v>1030</v>
          </cell>
        </row>
        <row r="585">
          <cell r="D585">
            <v>2080201</v>
          </cell>
          <cell r="E585" t="str">
            <v>是</v>
          </cell>
          <cell r="F585" t="str">
            <v>    行政运行</v>
          </cell>
          <cell r="G585">
            <v>888</v>
          </cell>
          <cell r="H585">
            <v>745</v>
          </cell>
          <cell r="I585">
            <v>616</v>
          </cell>
        </row>
        <row r="586">
          <cell r="D586">
            <v>2080202</v>
          </cell>
          <cell r="E586" t="str">
            <v>是</v>
          </cell>
          <cell r="F586" t="str">
            <v>    一般行政管理事务</v>
          </cell>
          <cell r="G586">
            <v>0</v>
          </cell>
        </row>
        <row r="587">
          <cell r="D587">
            <v>2080203</v>
          </cell>
          <cell r="E587" t="str">
            <v>是</v>
          </cell>
          <cell r="F587" t="str">
            <v>    机关服务</v>
          </cell>
          <cell r="G587">
            <v>0</v>
          </cell>
        </row>
        <row r="588">
          <cell r="D588">
            <v>2080204</v>
          </cell>
          <cell r="E588" t="str">
            <v>是</v>
          </cell>
          <cell r="F588" t="str">
            <v>    拥军优属</v>
          </cell>
          <cell r="G588">
            <v>29</v>
          </cell>
        </row>
        <row r="589">
          <cell r="D589">
            <v>2080205</v>
          </cell>
          <cell r="E589" t="str">
            <v>是</v>
          </cell>
          <cell r="F589" t="str">
            <v>    老龄事务</v>
          </cell>
          <cell r="G589">
            <v>436</v>
          </cell>
        </row>
        <row r="590">
          <cell r="D590">
            <v>2080206</v>
          </cell>
          <cell r="E590" t="str">
            <v>是</v>
          </cell>
          <cell r="F590" t="str">
            <v>    民间组织管理</v>
          </cell>
          <cell r="G590">
            <v>0</v>
          </cell>
        </row>
        <row r="591">
          <cell r="D591">
            <v>2080207</v>
          </cell>
          <cell r="E591" t="str">
            <v>是</v>
          </cell>
          <cell r="F591" t="str">
            <v>    行政区划和地名管理</v>
          </cell>
          <cell r="G591">
            <v>35</v>
          </cell>
          <cell r="H591">
            <v>66</v>
          </cell>
          <cell r="I591">
            <v>14</v>
          </cell>
        </row>
        <row r="592">
          <cell r="D592">
            <v>2080208</v>
          </cell>
          <cell r="E592" t="str">
            <v>是</v>
          </cell>
          <cell r="F592" t="str">
            <v>    基层政权和社区建设</v>
          </cell>
          <cell r="G592">
            <v>182</v>
          </cell>
          <cell r="H592">
            <v>127</v>
          </cell>
          <cell r="I592">
            <v>127</v>
          </cell>
        </row>
        <row r="593">
          <cell r="D593">
            <v>2080209</v>
          </cell>
          <cell r="E593" t="str">
            <v>是</v>
          </cell>
          <cell r="F593" t="str">
            <v>    部队供应</v>
          </cell>
          <cell r="G593">
            <v>0</v>
          </cell>
        </row>
        <row r="594">
          <cell r="D594">
            <v>2080299</v>
          </cell>
          <cell r="E594" t="str">
            <v>是</v>
          </cell>
          <cell r="F594" t="str">
            <v>    其他民政管理事务支出</v>
          </cell>
          <cell r="G594">
            <v>745</v>
          </cell>
          <cell r="H594">
            <v>673</v>
          </cell>
          <cell r="I594">
            <v>273</v>
          </cell>
        </row>
        <row r="595">
          <cell r="D595">
            <v>20803</v>
          </cell>
        </row>
        <row r="595">
          <cell r="F595" t="str">
            <v>  财政对社会保险基金的补助</v>
          </cell>
          <cell r="G595">
            <v>0</v>
          </cell>
        </row>
        <row r="596">
          <cell r="D596">
            <v>2080301</v>
          </cell>
          <cell r="E596" t="str">
            <v>是</v>
          </cell>
          <cell r="F596" t="str">
            <v>    财政对基本养老保险基金的补助</v>
          </cell>
          <cell r="G596">
            <v>0</v>
          </cell>
        </row>
        <row r="597">
          <cell r="D597">
            <v>2080302</v>
          </cell>
          <cell r="E597" t="str">
            <v>是</v>
          </cell>
          <cell r="F597" t="str">
            <v>    财政对失业保险基金的补助</v>
          </cell>
          <cell r="G597">
            <v>0</v>
          </cell>
        </row>
        <row r="598">
          <cell r="D598">
            <v>2080303</v>
          </cell>
          <cell r="E598" t="str">
            <v>是</v>
          </cell>
          <cell r="F598" t="str">
            <v>    财政对基本医疗保险基金的补助</v>
          </cell>
          <cell r="G598">
            <v>0</v>
          </cell>
        </row>
        <row r="599">
          <cell r="D599">
            <v>2080304</v>
          </cell>
          <cell r="E599" t="str">
            <v>是</v>
          </cell>
          <cell r="F599" t="str">
            <v>    财政对工伤保险基金的补助</v>
          </cell>
          <cell r="G599">
            <v>0</v>
          </cell>
          <cell r="H599">
            <v>0</v>
          </cell>
        </row>
        <row r="600">
          <cell r="D600">
            <v>2080305</v>
          </cell>
          <cell r="E600" t="str">
            <v>是</v>
          </cell>
          <cell r="F600" t="str">
            <v>    财政对生育保险基金的补助</v>
          </cell>
          <cell r="G600">
            <v>0</v>
          </cell>
          <cell r="H600">
            <v>0</v>
          </cell>
        </row>
        <row r="601">
          <cell r="D601">
            <v>2080308</v>
          </cell>
          <cell r="E601" t="str">
            <v>是</v>
          </cell>
          <cell r="F601" t="str">
            <v>     财政对城乡居民基本养老保险基金的补助</v>
          </cell>
          <cell r="G601">
            <v>0</v>
          </cell>
          <cell r="H601">
            <v>0</v>
          </cell>
        </row>
        <row r="602">
          <cell r="D602">
            <v>2080399</v>
          </cell>
          <cell r="E602" t="str">
            <v>是</v>
          </cell>
          <cell r="F602" t="str">
            <v>    财政对其他社会保险基金的补助</v>
          </cell>
          <cell r="G602">
            <v>0</v>
          </cell>
          <cell r="H602">
            <v>0</v>
          </cell>
        </row>
        <row r="603">
          <cell r="D603">
            <v>20805</v>
          </cell>
        </row>
        <row r="603">
          <cell r="F603" t="str">
            <v>  行政事业单位养老支出</v>
          </cell>
          <cell r="G603">
            <v>22847</v>
          </cell>
          <cell r="H603">
            <v>17485</v>
          </cell>
          <cell r="I603">
            <v>17953</v>
          </cell>
        </row>
        <row r="604">
          <cell r="D604">
            <v>2080501</v>
          </cell>
          <cell r="E604" t="str">
            <v>是</v>
          </cell>
          <cell r="F604" t="str">
            <v>    归口管理的行政单位离退休</v>
          </cell>
          <cell r="G604">
            <v>2465</v>
          </cell>
          <cell r="H604">
            <v>1197</v>
          </cell>
          <cell r="I604">
            <v>1122</v>
          </cell>
        </row>
        <row r="605">
          <cell r="D605">
            <v>2080502</v>
          </cell>
          <cell r="E605" t="str">
            <v>是</v>
          </cell>
          <cell r="F605" t="str">
            <v>    事业单位离退休</v>
          </cell>
          <cell r="G605">
            <v>7268</v>
          </cell>
          <cell r="H605">
            <v>4654</v>
          </cell>
          <cell r="I605">
            <v>4858</v>
          </cell>
        </row>
        <row r="606">
          <cell r="D606">
            <v>2080503</v>
          </cell>
          <cell r="E606" t="str">
            <v>是</v>
          </cell>
          <cell r="F606" t="str">
            <v>    离退休人员管理机构</v>
          </cell>
          <cell r="G606">
            <v>274</v>
          </cell>
          <cell r="H606">
            <v>136</v>
          </cell>
          <cell r="I606">
            <v>0</v>
          </cell>
        </row>
        <row r="607">
          <cell r="D607">
            <v>2080505</v>
          </cell>
          <cell r="E607" t="str">
            <v>是</v>
          </cell>
          <cell r="F607" t="str">
            <v>    机关事业单位基本养老保险缴费支出</v>
          </cell>
          <cell r="G607">
            <v>11280</v>
          </cell>
          <cell r="H607">
            <v>9793</v>
          </cell>
          <cell r="I607">
            <v>9514</v>
          </cell>
        </row>
        <row r="608">
          <cell r="D608">
            <v>2080506</v>
          </cell>
          <cell r="E608" t="str">
            <v>是</v>
          </cell>
          <cell r="F608" t="str">
            <v>    机关事业单位职业年金缴费支出</v>
          </cell>
          <cell r="G608">
            <v>805</v>
          </cell>
          <cell r="H608">
            <v>766</v>
          </cell>
          <cell r="I608">
            <v>1519</v>
          </cell>
        </row>
        <row r="609">
          <cell r="D609">
            <v>2080507</v>
          </cell>
          <cell r="E609" t="str">
            <v>是</v>
          </cell>
          <cell r="F609" t="str">
            <v>    对机关事业单位基本养老保险基金的补助</v>
          </cell>
          <cell r="G609">
            <v>710</v>
          </cell>
          <cell r="H609">
            <v>916</v>
          </cell>
          <cell r="I609">
            <v>916</v>
          </cell>
        </row>
        <row r="610">
          <cell r="D610">
            <v>2080599</v>
          </cell>
          <cell r="E610" t="str">
            <v>是</v>
          </cell>
          <cell r="F610" t="str">
            <v>    其他行政事业单位离退休支出</v>
          </cell>
          <cell r="G610">
            <v>45</v>
          </cell>
          <cell r="H610">
            <v>23</v>
          </cell>
          <cell r="I610">
            <v>24</v>
          </cell>
        </row>
        <row r="611">
          <cell r="D611">
            <v>20806</v>
          </cell>
        </row>
        <row r="611">
          <cell r="F611" t="str">
            <v>  企业改革补助</v>
          </cell>
          <cell r="G611">
            <v>0</v>
          </cell>
          <cell r="H611">
            <v>0</v>
          </cell>
        </row>
        <row r="612">
          <cell r="D612">
            <v>2080601</v>
          </cell>
          <cell r="E612" t="str">
            <v>是</v>
          </cell>
          <cell r="F612" t="str">
            <v>    企业关闭破产补助</v>
          </cell>
          <cell r="G612">
            <v>0</v>
          </cell>
          <cell r="H612">
            <v>0</v>
          </cell>
        </row>
        <row r="613">
          <cell r="D613">
            <v>2080602</v>
          </cell>
          <cell r="E613" t="str">
            <v>是</v>
          </cell>
          <cell r="F613" t="str">
            <v>    厂办大集体改革补助</v>
          </cell>
          <cell r="G613">
            <v>0</v>
          </cell>
          <cell r="H613">
            <v>0</v>
          </cell>
        </row>
        <row r="614">
          <cell r="D614">
            <v>2080699</v>
          </cell>
          <cell r="E614" t="str">
            <v>是</v>
          </cell>
          <cell r="F614" t="str">
            <v>    其他企业改革发展补助</v>
          </cell>
          <cell r="G614">
            <v>0</v>
          </cell>
          <cell r="H614">
            <v>0</v>
          </cell>
        </row>
        <row r="615">
          <cell r="D615">
            <v>20807</v>
          </cell>
        </row>
        <row r="615">
          <cell r="F615" t="str">
            <v>  就业补助</v>
          </cell>
          <cell r="G615">
            <v>1085</v>
          </cell>
          <cell r="H615">
            <v>1137</v>
          </cell>
          <cell r="I615">
            <v>1167</v>
          </cell>
        </row>
        <row r="616">
          <cell r="D616">
            <v>2080701</v>
          </cell>
          <cell r="E616" t="str">
            <v>是</v>
          </cell>
          <cell r="F616" t="str">
            <v>    就业创业服务补贴</v>
          </cell>
          <cell r="G616">
            <v>0</v>
          </cell>
          <cell r="H616">
            <v>0</v>
          </cell>
        </row>
        <row r="617">
          <cell r="D617">
            <v>2080702</v>
          </cell>
          <cell r="E617" t="str">
            <v>是</v>
          </cell>
          <cell r="F617" t="str">
            <v>    职业培训补贴</v>
          </cell>
          <cell r="G617">
            <v>0</v>
          </cell>
          <cell r="H617">
            <v>0</v>
          </cell>
        </row>
        <row r="618">
          <cell r="D618">
            <v>2080704</v>
          </cell>
          <cell r="E618" t="str">
            <v>是</v>
          </cell>
          <cell r="F618" t="str">
            <v>    社会保险补贴</v>
          </cell>
          <cell r="G618">
            <v>0</v>
          </cell>
          <cell r="H618">
            <v>0</v>
          </cell>
        </row>
        <row r="619">
          <cell r="D619">
            <v>2080705</v>
          </cell>
          <cell r="E619" t="str">
            <v>是</v>
          </cell>
          <cell r="F619" t="str">
            <v>    公益性岗位补贴</v>
          </cell>
          <cell r="G619">
            <v>0</v>
          </cell>
          <cell r="H619">
            <v>0</v>
          </cell>
        </row>
        <row r="620">
          <cell r="D620">
            <v>2080709</v>
          </cell>
          <cell r="E620" t="str">
            <v>是</v>
          </cell>
          <cell r="F620" t="str">
            <v>    职业技能鉴定补贴</v>
          </cell>
          <cell r="G620">
            <v>0</v>
          </cell>
          <cell r="H620">
            <v>0</v>
          </cell>
        </row>
        <row r="621">
          <cell r="D621">
            <v>2080710</v>
          </cell>
          <cell r="E621" t="str">
            <v>是</v>
          </cell>
          <cell r="F621" t="str">
            <v>    特定就业政策支出</v>
          </cell>
          <cell r="G621">
            <v>0</v>
          </cell>
          <cell r="H621">
            <v>0</v>
          </cell>
        </row>
        <row r="622">
          <cell r="D622">
            <v>2080711</v>
          </cell>
          <cell r="E622" t="str">
            <v>是</v>
          </cell>
          <cell r="F622" t="str">
            <v>    就业见习补贴</v>
          </cell>
          <cell r="G622">
            <v>64</v>
          </cell>
          <cell r="H622">
            <v>30</v>
          </cell>
          <cell r="I622">
            <v>30</v>
          </cell>
        </row>
        <row r="623">
          <cell r="D623">
            <v>2080712</v>
          </cell>
          <cell r="E623" t="str">
            <v>是</v>
          </cell>
          <cell r="F623" t="str">
            <v>    高技能人才培养补助</v>
          </cell>
          <cell r="G623">
            <v>0</v>
          </cell>
        </row>
        <row r="623">
          <cell r="I623">
            <v>0</v>
          </cell>
        </row>
        <row r="624">
          <cell r="D624">
            <v>2080713</v>
          </cell>
          <cell r="E624" t="str">
            <v>是</v>
          </cell>
          <cell r="F624" t="str">
            <v>    求职创业补贴</v>
          </cell>
          <cell r="G624">
            <v>0</v>
          </cell>
        </row>
        <row r="624">
          <cell r="I624">
            <v>0</v>
          </cell>
        </row>
        <row r="625">
          <cell r="D625">
            <v>2080799</v>
          </cell>
          <cell r="E625" t="str">
            <v>是</v>
          </cell>
          <cell r="F625" t="str">
            <v>    其他就业补助支出</v>
          </cell>
          <cell r="G625">
            <v>1021</v>
          </cell>
          <cell r="H625">
            <v>1107</v>
          </cell>
          <cell r="I625">
            <v>1137</v>
          </cell>
        </row>
        <row r="626">
          <cell r="D626">
            <v>20808</v>
          </cell>
        </row>
        <row r="626">
          <cell r="F626" t="str">
            <v>  抚恤</v>
          </cell>
          <cell r="G626">
            <v>1979</v>
          </cell>
          <cell r="H626">
            <v>2371</v>
          </cell>
          <cell r="I626">
            <v>2187</v>
          </cell>
        </row>
        <row r="627">
          <cell r="D627">
            <v>2080801</v>
          </cell>
          <cell r="E627" t="str">
            <v>是</v>
          </cell>
          <cell r="F627" t="str">
            <v>    死亡抚恤</v>
          </cell>
          <cell r="G627">
            <v>504</v>
          </cell>
          <cell r="H627">
            <v>743</v>
          </cell>
          <cell r="I627">
            <v>653</v>
          </cell>
        </row>
        <row r="628">
          <cell r="D628">
            <v>2080802</v>
          </cell>
          <cell r="E628" t="str">
            <v>是</v>
          </cell>
          <cell r="F628" t="str">
            <v>    伤残抚恤</v>
          </cell>
          <cell r="G628">
            <v>204</v>
          </cell>
          <cell r="H628">
            <v>334</v>
          </cell>
          <cell r="I628">
            <v>336</v>
          </cell>
        </row>
        <row r="629">
          <cell r="D629">
            <v>2080803</v>
          </cell>
          <cell r="E629" t="str">
            <v>是</v>
          </cell>
          <cell r="F629" t="str">
            <v>    在乡复员、退伍军人生活补助</v>
          </cell>
          <cell r="G629">
            <v>358</v>
          </cell>
          <cell r="H629">
            <v>340</v>
          </cell>
          <cell r="I629">
            <v>288</v>
          </cell>
        </row>
        <row r="630">
          <cell r="D630">
            <v>2080804</v>
          </cell>
          <cell r="E630" t="str">
            <v>是</v>
          </cell>
          <cell r="F630" t="str">
            <v>    优抚事业单位支出</v>
          </cell>
          <cell r="G630">
            <v>0</v>
          </cell>
        </row>
        <row r="630">
          <cell r="I630">
            <v>0</v>
          </cell>
        </row>
        <row r="631">
          <cell r="D631">
            <v>2080805</v>
          </cell>
          <cell r="E631" t="str">
            <v>是</v>
          </cell>
          <cell r="F631" t="str">
            <v>    义务兵优待</v>
          </cell>
          <cell r="G631">
            <v>194</v>
          </cell>
          <cell r="H631">
            <v>219</v>
          </cell>
          <cell r="I631">
            <v>176</v>
          </cell>
        </row>
        <row r="632">
          <cell r="D632">
            <v>2080806</v>
          </cell>
          <cell r="E632" t="str">
            <v>是</v>
          </cell>
          <cell r="F632" t="str">
            <v>    农村籍退役士兵老年生活补助</v>
          </cell>
          <cell r="G632">
            <v>0</v>
          </cell>
        </row>
        <row r="632">
          <cell r="I632">
            <v>0</v>
          </cell>
        </row>
        <row r="633">
          <cell r="D633">
            <v>2080899</v>
          </cell>
          <cell r="E633" t="str">
            <v>是</v>
          </cell>
          <cell r="F633" t="str">
            <v>    其他优抚支出</v>
          </cell>
          <cell r="G633">
            <v>719</v>
          </cell>
          <cell r="H633">
            <v>735</v>
          </cell>
          <cell r="I633">
            <v>734</v>
          </cell>
        </row>
        <row r="634">
          <cell r="D634">
            <v>20809</v>
          </cell>
        </row>
        <row r="634">
          <cell r="F634" t="str">
            <v>  退役安置</v>
          </cell>
          <cell r="G634">
            <v>365</v>
          </cell>
          <cell r="H634">
            <v>204</v>
          </cell>
          <cell r="I634">
            <v>207</v>
          </cell>
        </row>
        <row r="635">
          <cell r="D635">
            <v>2080901</v>
          </cell>
          <cell r="E635" t="str">
            <v>是</v>
          </cell>
          <cell r="F635" t="str">
            <v>    退役士兵安置</v>
          </cell>
          <cell r="G635">
            <v>234</v>
          </cell>
          <cell r="H635">
            <v>110</v>
          </cell>
          <cell r="I635">
            <v>149</v>
          </cell>
        </row>
        <row r="636">
          <cell r="D636">
            <v>2080902</v>
          </cell>
          <cell r="E636" t="str">
            <v>是</v>
          </cell>
          <cell r="F636" t="str">
            <v>    军队移交政府的离退休人员安置</v>
          </cell>
          <cell r="G636">
            <v>82</v>
          </cell>
          <cell r="H636">
            <v>50</v>
          </cell>
          <cell r="I636">
            <v>47</v>
          </cell>
        </row>
        <row r="637">
          <cell r="D637">
            <v>2080903</v>
          </cell>
          <cell r="E637" t="str">
            <v>是</v>
          </cell>
          <cell r="F637" t="str">
            <v>    军队移交政府离退休干部管理机构</v>
          </cell>
          <cell r="G637">
            <v>3</v>
          </cell>
          <cell r="H637">
            <v>2</v>
          </cell>
          <cell r="I637">
            <v>2</v>
          </cell>
        </row>
        <row r="638">
          <cell r="D638">
            <v>2080904</v>
          </cell>
          <cell r="E638" t="str">
            <v>是</v>
          </cell>
          <cell r="F638" t="str">
            <v>    退役士兵管理教育</v>
          </cell>
          <cell r="G638">
            <v>46</v>
          </cell>
        </row>
        <row r="638">
          <cell r="I638">
            <v>0</v>
          </cell>
        </row>
        <row r="639">
          <cell r="D639">
            <v>2080905</v>
          </cell>
          <cell r="E639" t="str">
            <v>是</v>
          </cell>
          <cell r="F639" t="str">
            <v>    军队转业干部安置</v>
          </cell>
        </row>
        <row r="639">
          <cell r="H639">
            <v>9</v>
          </cell>
          <cell r="I639">
            <v>9</v>
          </cell>
        </row>
        <row r="640">
          <cell r="D640">
            <v>2080999</v>
          </cell>
          <cell r="E640" t="str">
            <v>是</v>
          </cell>
          <cell r="F640" t="str">
            <v>    其他退役安置支出</v>
          </cell>
          <cell r="G640">
            <v>0</v>
          </cell>
          <cell r="H640">
            <v>33</v>
          </cell>
          <cell r="I640">
            <v>0</v>
          </cell>
        </row>
        <row r="641">
          <cell r="D641">
            <v>20810</v>
          </cell>
        </row>
        <row r="641">
          <cell r="F641" t="str">
            <v>  社会福利</v>
          </cell>
          <cell r="G641">
            <v>3760</v>
          </cell>
          <cell r="H641">
            <v>1425</v>
          </cell>
          <cell r="I641">
            <v>1546</v>
          </cell>
        </row>
        <row r="642">
          <cell r="D642">
            <v>2081001</v>
          </cell>
          <cell r="E642" t="str">
            <v>是</v>
          </cell>
          <cell r="F642" t="str">
            <v>    儿童福利</v>
          </cell>
          <cell r="G642">
            <v>64</v>
          </cell>
          <cell r="H642">
            <v>66</v>
          </cell>
          <cell r="I642">
            <v>70</v>
          </cell>
        </row>
        <row r="643">
          <cell r="D643">
            <v>2081002</v>
          </cell>
          <cell r="E643" t="str">
            <v>是</v>
          </cell>
          <cell r="F643" t="str">
            <v>    老年福利</v>
          </cell>
          <cell r="G643">
            <v>2655</v>
          </cell>
          <cell r="H643">
            <v>625</v>
          </cell>
          <cell r="I643">
            <v>670</v>
          </cell>
        </row>
        <row r="644">
          <cell r="D644">
            <v>2081003</v>
          </cell>
          <cell r="E644" t="str">
            <v>是</v>
          </cell>
          <cell r="F644" t="str">
            <v>    假肢矫形</v>
          </cell>
          <cell r="G644">
            <v>0</v>
          </cell>
        </row>
        <row r="644">
          <cell r="I644">
            <v>0</v>
          </cell>
        </row>
        <row r="645">
          <cell r="D645">
            <v>2081004</v>
          </cell>
          <cell r="E645" t="str">
            <v>是</v>
          </cell>
          <cell r="F645" t="str">
            <v>    殡葬</v>
          </cell>
          <cell r="G645">
            <v>1024</v>
          </cell>
          <cell r="H645">
            <v>672</v>
          </cell>
          <cell r="I645">
            <v>744</v>
          </cell>
        </row>
        <row r="646">
          <cell r="D646">
            <v>2081005</v>
          </cell>
          <cell r="E646" t="str">
            <v>是</v>
          </cell>
          <cell r="F646" t="str">
            <v>    社会福利事业单位</v>
          </cell>
          <cell r="G646">
            <v>8</v>
          </cell>
          <cell r="H646">
            <v>62</v>
          </cell>
          <cell r="I646">
            <v>62</v>
          </cell>
        </row>
        <row r="647">
          <cell r="D647">
            <v>2081099</v>
          </cell>
          <cell r="E647" t="str">
            <v>是</v>
          </cell>
          <cell r="F647" t="str">
            <v>    其他社会福利支出</v>
          </cell>
          <cell r="G647">
            <v>9</v>
          </cell>
        </row>
        <row r="648">
          <cell r="D648">
            <v>20811</v>
          </cell>
        </row>
        <row r="648">
          <cell r="F648" t="str">
            <v>  残疾人事业</v>
          </cell>
          <cell r="G648">
            <v>1314</v>
          </cell>
          <cell r="H648">
            <v>1058</v>
          </cell>
          <cell r="I648">
            <v>1161</v>
          </cell>
        </row>
        <row r="649">
          <cell r="D649">
            <v>2081101</v>
          </cell>
          <cell r="E649" t="str">
            <v>是</v>
          </cell>
          <cell r="F649" t="str">
            <v>    行政运行</v>
          </cell>
          <cell r="G649">
            <v>288</v>
          </cell>
          <cell r="H649">
            <v>254</v>
          </cell>
          <cell r="I649">
            <v>198</v>
          </cell>
        </row>
        <row r="650">
          <cell r="D650">
            <v>2081102</v>
          </cell>
          <cell r="E650" t="str">
            <v>是</v>
          </cell>
          <cell r="F650" t="str">
            <v>    一般行政管理事务</v>
          </cell>
          <cell r="G650">
            <v>0</v>
          </cell>
        </row>
        <row r="650">
          <cell r="I650">
            <v>0</v>
          </cell>
        </row>
        <row r="651">
          <cell r="D651">
            <v>2081103</v>
          </cell>
          <cell r="E651" t="str">
            <v>是</v>
          </cell>
          <cell r="F651" t="str">
            <v>    机关服务</v>
          </cell>
          <cell r="G651">
            <v>0</v>
          </cell>
        </row>
        <row r="651">
          <cell r="I651">
            <v>0</v>
          </cell>
        </row>
        <row r="652">
          <cell r="D652">
            <v>2081104</v>
          </cell>
          <cell r="E652" t="str">
            <v>是</v>
          </cell>
          <cell r="F652" t="str">
            <v>    残疾人康复</v>
          </cell>
          <cell r="G652">
            <v>144</v>
          </cell>
          <cell r="H652">
            <v>64</v>
          </cell>
          <cell r="I652">
            <v>61</v>
          </cell>
        </row>
        <row r="653">
          <cell r="D653">
            <v>2081105</v>
          </cell>
          <cell r="E653" t="str">
            <v>是</v>
          </cell>
          <cell r="F653" t="str">
            <v>    残疾人就业和扶贫</v>
          </cell>
          <cell r="G653">
            <v>153</v>
          </cell>
          <cell r="H653">
            <v>115</v>
          </cell>
          <cell r="I653">
            <v>147</v>
          </cell>
        </row>
        <row r="654">
          <cell r="D654">
            <v>2081106</v>
          </cell>
          <cell r="E654" t="str">
            <v>是</v>
          </cell>
          <cell r="F654" t="str">
            <v>    残疾人体育</v>
          </cell>
          <cell r="G654">
            <v>0</v>
          </cell>
          <cell r="H654">
            <v>5</v>
          </cell>
          <cell r="I654">
            <v>32</v>
          </cell>
        </row>
        <row r="655">
          <cell r="D655">
            <v>2081107</v>
          </cell>
          <cell r="E655" t="str">
            <v>是</v>
          </cell>
          <cell r="F655" t="str">
            <v>    残疾人生活和护理补贴</v>
          </cell>
          <cell r="G655">
            <v>542</v>
          </cell>
          <cell r="H655">
            <v>471</v>
          </cell>
          <cell r="I655">
            <v>561</v>
          </cell>
        </row>
        <row r="656">
          <cell r="D656">
            <v>2081199</v>
          </cell>
          <cell r="E656" t="str">
            <v>是</v>
          </cell>
          <cell r="F656" t="str">
            <v>    其他残疾人事业支出</v>
          </cell>
          <cell r="G656">
            <v>187</v>
          </cell>
          <cell r="H656">
            <v>149</v>
          </cell>
          <cell r="I656">
            <v>162</v>
          </cell>
        </row>
        <row r="657">
          <cell r="D657">
            <v>20815</v>
          </cell>
        </row>
        <row r="657">
          <cell r="F657" t="str">
            <v>  自然灾害生活救助</v>
          </cell>
          <cell r="G657">
            <v>384</v>
          </cell>
          <cell r="H657">
            <v>0</v>
          </cell>
        </row>
        <row r="658">
          <cell r="D658">
            <v>2081501</v>
          </cell>
          <cell r="E658" t="str">
            <v>是</v>
          </cell>
          <cell r="F658" t="str">
            <v>    中央自然灾害生活补助</v>
          </cell>
          <cell r="G658">
            <v>310</v>
          </cell>
        </row>
        <row r="659">
          <cell r="D659">
            <v>2081502</v>
          </cell>
          <cell r="E659" t="str">
            <v>是</v>
          </cell>
          <cell r="F659" t="str">
            <v>    地方自然灾害生活补助</v>
          </cell>
          <cell r="G659">
            <v>16</v>
          </cell>
        </row>
        <row r="660">
          <cell r="D660">
            <v>2081503</v>
          </cell>
          <cell r="E660" t="str">
            <v>是</v>
          </cell>
          <cell r="F660" t="str">
            <v>    自然灾害灾后重建补助</v>
          </cell>
          <cell r="G660">
            <v>0</v>
          </cell>
        </row>
        <row r="661">
          <cell r="D661">
            <v>2081599</v>
          </cell>
          <cell r="E661" t="str">
            <v>是</v>
          </cell>
          <cell r="F661" t="str">
            <v>    其他自然灾害生活救助支出</v>
          </cell>
          <cell r="G661">
            <v>58</v>
          </cell>
        </row>
        <row r="662">
          <cell r="D662">
            <v>20816</v>
          </cell>
        </row>
        <row r="662">
          <cell r="F662" t="str">
            <v>  红十字事业</v>
          </cell>
          <cell r="G662">
            <v>61</v>
          </cell>
          <cell r="H662">
            <v>81</v>
          </cell>
          <cell r="I662">
            <v>74</v>
          </cell>
        </row>
        <row r="663">
          <cell r="D663">
            <v>2081601</v>
          </cell>
          <cell r="E663" t="str">
            <v>是</v>
          </cell>
          <cell r="F663" t="str">
            <v>    行政运行</v>
          </cell>
          <cell r="G663">
            <v>0</v>
          </cell>
          <cell r="H663">
            <v>8</v>
          </cell>
          <cell r="I663">
            <v>71</v>
          </cell>
        </row>
        <row r="664">
          <cell r="D664">
            <v>2081602</v>
          </cell>
          <cell r="E664" t="str">
            <v>是</v>
          </cell>
          <cell r="F664" t="str">
            <v>    一般行政管理事务</v>
          </cell>
          <cell r="G664">
            <v>0</v>
          </cell>
        </row>
        <row r="664">
          <cell r="I664">
            <v>0</v>
          </cell>
        </row>
        <row r="665">
          <cell r="D665">
            <v>2081603</v>
          </cell>
          <cell r="E665" t="str">
            <v>是</v>
          </cell>
          <cell r="F665" t="str">
            <v>    机关服务</v>
          </cell>
          <cell r="G665">
            <v>0</v>
          </cell>
        </row>
        <row r="665">
          <cell r="I665">
            <v>0</v>
          </cell>
        </row>
        <row r="666">
          <cell r="D666">
            <v>2081699</v>
          </cell>
          <cell r="E666" t="str">
            <v>是</v>
          </cell>
          <cell r="F666" t="str">
            <v>    其他红十字事业支出</v>
          </cell>
          <cell r="G666">
            <v>61</v>
          </cell>
          <cell r="H666">
            <v>73</v>
          </cell>
          <cell r="I666">
            <v>3</v>
          </cell>
        </row>
        <row r="667">
          <cell r="D667">
            <v>20819</v>
          </cell>
        </row>
        <row r="667">
          <cell r="F667" t="str">
            <v>  最低生活保障</v>
          </cell>
          <cell r="G667">
            <v>3467</v>
          </cell>
          <cell r="H667">
            <v>2778</v>
          </cell>
          <cell r="I667">
            <v>3354</v>
          </cell>
        </row>
        <row r="668">
          <cell r="D668">
            <v>2081901</v>
          </cell>
          <cell r="E668" t="str">
            <v>是</v>
          </cell>
          <cell r="F668" t="str">
            <v>    城市最低生活保障金支出</v>
          </cell>
          <cell r="G668">
            <v>1210</v>
          </cell>
          <cell r="H668">
            <v>727</v>
          </cell>
          <cell r="I668">
            <v>998</v>
          </cell>
        </row>
        <row r="669">
          <cell r="D669">
            <v>2081902</v>
          </cell>
          <cell r="E669" t="str">
            <v>是</v>
          </cell>
          <cell r="F669" t="str">
            <v>    农村最低生活保障金支出</v>
          </cell>
          <cell r="G669">
            <v>2257</v>
          </cell>
          <cell r="H669">
            <v>2051</v>
          </cell>
          <cell r="I669">
            <v>2356</v>
          </cell>
        </row>
        <row r="670">
          <cell r="D670">
            <v>20820</v>
          </cell>
        </row>
        <row r="670">
          <cell r="F670" t="str">
            <v>  临时救助</v>
          </cell>
          <cell r="G670">
            <v>302</v>
          </cell>
          <cell r="H670">
            <v>376</v>
          </cell>
          <cell r="I670">
            <v>292</v>
          </cell>
        </row>
        <row r="671">
          <cell r="D671">
            <v>2082001</v>
          </cell>
          <cell r="E671" t="str">
            <v>是</v>
          </cell>
          <cell r="F671" t="str">
            <v>    临时救助支出</v>
          </cell>
          <cell r="G671">
            <v>275</v>
          </cell>
          <cell r="H671">
            <v>350</v>
          </cell>
          <cell r="I671">
            <v>274</v>
          </cell>
        </row>
        <row r="672">
          <cell r="D672">
            <v>2082002</v>
          </cell>
          <cell r="E672" t="str">
            <v>是</v>
          </cell>
          <cell r="F672" t="str">
            <v>    流浪乞讨人员救助支出</v>
          </cell>
          <cell r="G672">
            <v>27</v>
          </cell>
          <cell r="H672">
            <v>26</v>
          </cell>
          <cell r="I672">
            <v>18</v>
          </cell>
        </row>
        <row r="673">
          <cell r="D673">
            <v>20821</v>
          </cell>
        </row>
        <row r="673">
          <cell r="F673" t="str">
            <v>  特困人员供养</v>
          </cell>
          <cell r="G673">
            <v>898</v>
          </cell>
          <cell r="H673">
            <v>688</v>
          </cell>
          <cell r="I673">
            <v>988</v>
          </cell>
        </row>
        <row r="674">
          <cell r="D674">
            <v>2082101</v>
          </cell>
          <cell r="E674" t="str">
            <v>是</v>
          </cell>
          <cell r="F674" t="str">
            <v>    城市特困人员供养支出</v>
          </cell>
          <cell r="G674">
            <v>228</v>
          </cell>
          <cell r="H674">
            <v>49</v>
          </cell>
          <cell r="I674">
            <v>443</v>
          </cell>
        </row>
        <row r="675">
          <cell r="D675">
            <v>2082102</v>
          </cell>
          <cell r="E675" t="str">
            <v>是</v>
          </cell>
          <cell r="F675" t="str">
            <v>    农村五保供养支出</v>
          </cell>
          <cell r="G675">
            <v>670</v>
          </cell>
          <cell r="H675">
            <v>639</v>
          </cell>
          <cell r="I675">
            <v>545</v>
          </cell>
        </row>
        <row r="676">
          <cell r="D676">
            <v>20824</v>
          </cell>
        </row>
        <row r="676">
          <cell r="F676" t="str">
            <v>  补充道路交通事故社会救助基金</v>
          </cell>
          <cell r="G676">
            <v>0</v>
          </cell>
          <cell r="H676">
            <v>0</v>
          </cell>
        </row>
        <row r="677">
          <cell r="D677">
            <v>2082401</v>
          </cell>
          <cell r="E677" t="str">
            <v>是</v>
          </cell>
          <cell r="F677" t="str">
            <v>    交强险营业税补助基金支出</v>
          </cell>
          <cell r="G677">
            <v>0</v>
          </cell>
          <cell r="H677">
            <v>0</v>
          </cell>
        </row>
        <row r="678">
          <cell r="D678">
            <v>2082402</v>
          </cell>
          <cell r="E678" t="str">
            <v>是</v>
          </cell>
          <cell r="F678" t="str">
            <v>    交强险罚款收入补助基金支出</v>
          </cell>
          <cell r="G678">
            <v>0</v>
          </cell>
          <cell r="H678">
            <v>0</v>
          </cell>
        </row>
        <row r="679">
          <cell r="D679">
            <v>20825</v>
          </cell>
        </row>
        <row r="679">
          <cell r="F679" t="str">
            <v>  其他生活救助</v>
          </cell>
          <cell r="G679">
            <v>113</v>
          </cell>
          <cell r="H679">
            <v>117</v>
          </cell>
          <cell r="I679">
            <v>188</v>
          </cell>
        </row>
        <row r="680">
          <cell r="D680">
            <v>2082501</v>
          </cell>
          <cell r="E680" t="str">
            <v>是</v>
          </cell>
          <cell r="F680" t="str">
            <v>    其他城市生活救助</v>
          </cell>
          <cell r="G680">
            <v>62</v>
          </cell>
          <cell r="H680">
            <v>55</v>
          </cell>
          <cell r="I680">
            <v>54</v>
          </cell>
        </row>
        <row r="681">
          <cell r="D681">
            <v>2082502</v>
          </cell>
          <cell r="E681" t="str">
            <v>是</v>
          </cell>
          <cell r="F681" t="str">
            <v>    其他农村生活救助</v>
          </cell>
          <cell r="G681">
            <v>51</v>
          </cell>
          <cell r="H681">
            <v>62</v>
          </cell>
          <cell r="I681">
            <v>134</v>
          </cell>
        </row>
        <row r="682">
          <cell r="D682">
            <v>20826</v>
          </cell>
        </row>
        <row r="682">
          <cell r="F682" t="str">
            <v>  财政对基本养老保险基金的补助</v>
          </cell>
          <cell r="G682">
            <v>4783</v>
          </cell>
          <cell r="H682">
            <v>5178</v>
          </cell>
          <cell r="I682">
            <v>5046</v>
          </cell>
        </row>
        <row r="683">
          <cell r="D683">
            <v>2082601</v>
          </cell>
          <cell r="E683" t="str">
            <v>是</v>
          </cell>
          <cell r="F683" t="str">
            <v>    财政对企业职工基本养老保险基金的补助</v>
          </cell>
        </row>
        <row r="683">
          <cell r="H683">
            <v>0</v>
          </cell>
        </row>
        <row r="684">
          <cell r="D684">
            <v>2082602</v>
          </cell>
          <cell r="E684" t="str">
            <v>是</v>
          </cell>
          <cell r="F684" t="str">
            <v>    财政对城乡居民基本养老保险基金的补助</v>
          </cell>
          <cell r="G684">
            <v>4783</v>
          </cell>
          <cell r="H684">
            <v>5178</v>
          </cell>
          <cell r="I684">
            <v>5046</v>
          </cell>
        </row>
        <row r="685">
          <cell r="D685">
            <v>20827</v>
          </cell>
        </row>
        <row r="685">
          <cell r="F685" t="str">
            <v>  财政对其他社会保险基金的补助</v>
          </cell>
          <cell r="G685">
            <v>662</v>
          </cell>
          <cell r="H685">
            <v>0</v>
          </cell>
        </row>
        <row r="686">
          <cell r="D686">
            <v>2082701</v>
          </cell>
          <cell r="E686" t="str">
            <v>是</v>
          </cell>
          <cell r="F686" t="str">
            <v>    财政对失业保险基金的补助</v>
          </cell>
          <cell r="G686">
            <v>300</v>
          </cell>
        </row>
        <row r="687">
          <cell r="D687">
            <v>2082702</v>
          </cell>
          <cell r="E687" t="str">
            <v>是</v>
          </cell>
          <cell r="F687" t="str">
            <v>    财政对工伤保险基金的补助</v>
          </cell>
          <cell r="G687">
            <v>183</v>
          </cell>
        </row>
        <row r="688">
          <cell r="D688">
            <v>2082703</v>
          </cell>
          <cell r="E688" t="str">
            <v>是</v>
          </cell>
          <cell r="F688" t="str">
            <v>    财政对生育保险基金的补助</v>
          </cell>
          <cell r="G688">
            <v>179</v>
          </cell>
        </row>
        <row r="689">
          <cell r="D689">
            <v>2082799</v>
          </cell>
          <cell r="E689" t="str">
            <v>是</v>
          </cell>
          <cell r="F689" t="str">
            <v>    其他财政对社会保险基金的补助</v>
          </cell>
          <cell r="G689">
            <v>0</v>
          </cell>
        </row>
        <row r="690">
          <cell r="D690">
            <v>20828</v>
          </cell>
        </row>
        <row r="690">
          <cell r="F690" t="str">
            <v>  退役军人管理事务</v>
          </cell>
          <cell r="G690">
            <v>0</v>
          </cell>
          <cell r="H690">
            <v>197</v>
          </cell>
          <cell r="I690">
            <v>241</v>
          </cell>
        </row>
        <row r="691">
          <cell r="D691">
            <v>2082801</v>
          </cell>
          <cell r="E691" t="str">
            <v>是</v>
          </cell>
          <cell r="F691" t="str">
            <v>    行政运行</v>
          </cell>
        </row>
        <row r="691">
          <cell r="H691">
            <v>158</v>
          </cell>
          <cell r="I691">
            <v>192</v>
          </cell>
        </row>
        <row r="692">
          <cell r="D692">
            <v>2082802</v>
          </cell>
          <cell r="E692" t="str">
            <v>是</v>
          </cell>
          <cell r="F692" t="str">
            <v>    一般行政管理事务</v>
          </cell>
        </row>
        <row r="692">
          <cell r="I692">
            <v>14</v>
          </cell>
        </row>
        <row r="693">
          <cell r="D693">
            <v>2082804</v>
          </cell>
          <cell r="E693" t="str">
            <v>是</v>
          </cell>
          <cell r="F693" t="str">
            <v>    拥军优属</v>
          </cell>
        </row>
        <row r="693">
          <cell r="H693">
            <v>11</v>
          </cell>
          <cell r="I693">
            <v>27</v>
          </cell>
        </row>
        <row r="694">
          <cell r="D694">
            <v>2082899</v>
          </cell>
          <cell r="E694" t="str">
            <v>是</v>
          </cell>
          <cell r="F694" t="str">
            <v>    其他退役军人管理事务支出 </v>
          </cell>
        </row>
        <row r="694">
          <cell r="H694">
            <v>28</v>
          </cell>
          <cell r="I694">
            <v>8</v>
          </cell>
        </row>
        <row r="695">
          <cell r="D695">
            <v>20899</v>
          </cell>
        </row>
        <row r="695">
          <cell r="F695" t="str">
            <v>  其他社会保障和就业支出</v>
          </cell>
          <cell r="G695">
            <v>351</v>
          </cell>
          <cell r="H695">
            <v>144</v>
          </cell>
        </row>
        <row r="696">
          <cell r="D696">
            <v>2089901</v>
          </cell>
          <cell r="E696" t="str">
            <v>是</v>
          </cell>
          <cell r="F696" t="str">
            <v>    其他社会保障和就业支出</v>
          </cell>
          <cell r="G696">
            <v>351</v>
          </cell>
          <cell r="H696">
            <v>144</v>
          </cell>
        </row>
        <row r="697">
          <cell r="D697">
            <v>20830</v>
          </cell>
        </row>
        <row r="697">
          <cell r="F697" t="str">
            <v>  财政代缴社会保险费支出</v>
          </cell>
        </row>
        <row r="697">
          <cell r="I697">
            <v>123</v>
          </cell>
        </row>
        <row r="698">
          <cell r="D698">
            <v>2083001</v>
          </cell>
          <cell r="E698" t="str">
            <v>是</v>
          </cell>
          <cell r="F698" t="str">
            <v>    财政代缴城乡居民基本养老保险费支出</v>
          </cell>
        </row>
        <row r="698">
          <cell r="I698">
            <v>63</v>
          </cell>
        </row>
        <row r="699">
          <cell r="D699">
            <v>2083099</v>
          </cell>
          <cell r="E699" t="str">
            <v>是</v>
          </cell>
          <cell r="F699" t="str">
            <v>    财政代缴其他社会保险费支出</v>
          </cell>
        </row>
        <row r="699">
          <cell r="I699">
            <v>60</v>
          </cell>
        </row>
        <row r="700">
          <cell r="D700">
            <v>210</v>
          </cell>
        </row>
        <row r="700">
          <cell r="F700" t="str">
            <v>九、卫生健康支出</v>
          </cell>
          <cell r="G700">
            <v>25980</v>
          </cell>
          <cell r="H700">
            <v>22205</v>
          </cell>
          <cell r="I700">
            <v>22350</v>
          </cell>
        </row>
        <row r="701">
          <cell r="D701">
            <v>21001</v>
          </cell>
        </row>
        <row r="701">
          <cell r="F701" t="str">
            <v>  医疗卫生与计划生育管理事务</v>
          </cell>
          <cell r="G701">
            <v>714</v>
          </cell>
          <cell r="H701">
            <v>843</v>
          </cell>
          <cell r="I701">
            <v>798</v>
          </cell>
        </row>
        <row r="702">
          <cell r="D702">
            <v>2100101</v>
          </cell>
          <cell r="E702" t="str">
            <v>是</v>
          </cell>
          <cell r="F702" t="str">
            <v>    行政运行</v>
          </cell>
          <cell r="G702">
            <v>410</v>
          </cell>
          <cell r="H702">
            <v>420</v>
          </cell>
          <cell r="I702">
            <v>389</v>
          </cell>
        </row>
        <row r="703">
          <cell r="D703">
            <v>2100102</v>
          </cell>
          <cell r="E703" t="str">
            <v>是</v>
          </cell>
          <cell r="F703" t="str">
            <v>    一般行政管理事务</v>
          </cell>
          <cell r="G703">
            <v>0</v>
          </cell>
        </row>
        <row r="703">
          <cell r="I703">
            <v>0</v>
          </cell>
        </row>
        <row r="704">
          <cell r="D704">
            <v>2100103</v>
          </cell>
          <cell r="E704" t="str">
            <v>是</v>
          </cell>
          <cell r="F704" t="str">
            <v>    机关服务</v>
          </cell>
          <cell r="G704">
            <v>0</v>
          </cell>
        </row>
        <row r="704">
          <cell r="I704">
            <v>0</v>
          </cell>
        </row>
        <row r="705">
          <cell r="D705">
            <v>2100199</v>
          </cell>
          <cell r="E705" t="str">
            <v>是</v>
          </cell>
          <cell r="F705" t="str">
            <v>     其他医疗卫生与计划生育管理事务支出</v>
          </cell>
          <cell r="G705">
            <v>304</v>
          </cell>
          <cell r="H705">
            <v>423</v>
          </cell>
          <cell r="I705">
            <v>409</v>
          </cell>
        </row>
        <row r="706">
          <cell r="D706">
            <v>21002</v>
          </cell>
        </row>
        <row r="706">
          <cell r="F706" t="str">
            <v>  公立医院</v>
          </cell>
          <cell r="G706">
            <v>3206</v>
          </cell>
          <cell r="H706">
            <v>1828</v>
          </cell>
          <cell r="I706">
            <v>1746</v>
          </cell>
        </row>
        <row r="707">
          <cell r="D707">
            <v>2100201</v>
          </cell>
          <cell r="E707" t="str">
            <v>是</v>
          </cell>
          <cell r="F707" t="str">
            <v>    综合医院</v>
          </cell>
          <cell r="G707">
            <v>1030</v>
          </cell>
          <cell r="H707">
            <v>1047</v>
          </cell>
          <cell r="I707">
            <v>973</v>
          </cell>
        </row>
        <row r="708">
          <cell r="D708">
            <v>2100202</v>
          </cell>
          <cell r="E708" t="str">
            <v>是</v>
          </cell>
          <cell r="F708" t="str">
            <v>    中医（民族）医院</v>
          </cell>
          <cell r="G708">
            <v>1855</v>
          </cell>
          <cell r="H708">
            <v>466</v>
          </cell>
          <cell r="I708">
            <v>458</v>
          </cell>
        </row>
        <row r="709">
          <cell r="D709">
            <v>2100203</v>
          </cell>
          <cell r="E709" t="str">
            <v>是</v>
          </cell>
          <cell r="F709" t="str">
            <v>    传染病医院</v>
          </cell>
          <cell r="G709">
            <v>0</v>
          </cell>
        </row>
        <row r="710">
          <cell r="D710">
            <v>2100204</v>
          </cell>
          <cell r="E710" t="str">
            <v>是</v>
          </cell>
          <cell r="F710" t="str">
            <v>    职业病防治医院</v>
          </cell>
          <cell r="G710">
            <v>0</v>
          </cell>
        </row>
        <row r="711">
          <cell r="D711">
            <v>2100205</v>
          </cell>
          <cell r="E711" t="str">
            <v>是</v>
          </cell>
          <cell r="F711" t="str">
            <v>    精神病医院</v>
          </cell>
          <cell r="G711">
            <v>0</v>
          </cell>
        </row>
        <row r="712">
          <cell r="D712">
            <v>2100206</v>
          </cell>
          <cell r="E712" t="str">
            <v>是</v>
          </cell>
          <cell r="F712" t="str">
            <v>    妇产医院</v>
          </cell>
          <cell r="G712">
            <v>0</v>
          </cell>
        </row>
        <row r="713">
          <cell r="D713">
            <v>2100207</v>
          </cell>
          <cell r="E713" t="str">
            <v>是</v>
          </cell>
          <cell r="F713" t="str">
            <v>    儿童医院</v>
          </cell>
          <cell r="G713">
            <v>0</v>
          </cell>
        </row>
        <row r="714">
          <cell r="D714">
            <v>2100208</v>
          </cell>
          <cell r="E714" t="str">
            <v>是</v>
          </cell>
          <cell r="F714" t="str">
            <v>    其他专科医院</v>
          </cell>
          <cell r="G714">
            <v>0</v>
          </cell>
        </row>
        <row r="715">
          <cell r="D715">
            <v>2100209</v>
          </cell>
          <cell r="E715" t="str">
            <v>是</v>
          </cell>
          <cell r="F715" t="str">
            <v>    福利医院</v>
          </cell>
          <cell r="G715">
            <v>0</v>
          </cell>
        </row>
        <row r="716">
          <cell r="D716">
            <v>2100210</v>
          </cell>
          <cell r="E716" t="str">
            <v>是</v>
          </cell>
          <cell r="F716" t="str">
            <v>    行业医院</v>
          </cell>
          <cell r="G716">
            <v>0</v>
          </cell>
        </row>
        <row r="717">
          <cell r="D717">
            <v>2100211</v>
          </cell>
          <cell r="E717" t="str">
            <v>是</v>
          </cell>
          <cell r="F717" t="str">
            <v>    处理医疗欠费</v>
          </cell>
          <cell r="G717">
            <v>0</v>
          </cell>
        </row>
        <row r="718">
          <cell r="D718">
            <v>2100299</v>
          </cell>
          <cell r="E718" t="str">
            <v>是</v>
          </cell>
          <cell r="F718" t="str">
            <v>    其他公立医院支出</v>
          </cell>
          <cell r="G718">
            <v>321</v>
          </cell>
          <cell r="H718">
            <v>315</v>
          </cell>
          <cell r="I718">
            <v>315</v>
          </cell>
        </row>
        <row r="719">
          <cell r="D719">
            <v>21003</v>
          </cell>
        </row>
        <row r="719">
          <cell r="F719" t="str">
            <v>  基层医疗卫生机构</v>
          </cell>
          <cell r="G719">
            <v>4048</v>
          </cell>
          <cell r="H719">
            <v>4430</v>
          </cell>
          <cell r="I719">
            <v>4569</v>
          </cell>
        </row>
        <row r="720">
          <cell r="D720">
            <v>2100301</v>
          </cell>
          <cell r="E720" t="str">
            <v>是</v>
          </cell>
          <cell r="F720" t="str">
            <v>    城市社区卫生机构</v>
          </cell>
          <cell r="G720">
            <v>242</v>
          </cell>
          <cell r="H720">
            <v>337</v>
          </cell>
          <cell r="I720">
            <v>319</v>
          </cell>
        </row>
        <row r="721">
          <cell r="D721">
            <v>2100302</v>
          </cell>
          <cell r="E721" t="str">
            <v>是</v>
          </cell>
          <cell r="F721" t="str">
            <v>    乡镇卫生院</v>
          </cell>
          <cell r="G721">
            <v>3181</v>
          </cell>
          <cell r="H721">
            <v>3499</v>
          </cell>
          <cell r="I721">
            <v>3588</v>
          </cell>
        </row>
        <row r="722">
          <cell r="D722">
            <v>2100399</v>
          </cell>
          <cell r="E722" t="str">
            <v>是</v>
          </cell>
          <cell r="F722" t="str">
            <v>    其他基层医疗卫生机构支出</v>
          </cell>
          <cell r="G722">
            <v>625</v>
          </cell>
          <cell r="H722">
            <v>594</v>
          </cell>
          <cell r="I722">
            <v>662</v>
          </cell>
        </row>
        <row r="723">
          <cell r="D723">
            <v>21004</v>
          </cell>
        </row>
        <row r="723">
          <cell r="F723" t="str">
            <v>  公共卫生</v>
          </cell>
          <cell r="G723">
            <v>6480</v>
          </cell>
          <cell r="H723">
            <v>3675</v>
          </cell>
          <cell r="I723">
            <v>3566</v>
          </cell>
        </row>
        <row r="724">
          <cell r="D724">
            <v>2100401</v>
          </cell>
          <cell r="E724" t="str">
            <v>是</v>
          </cell>
          <cell r="F724" t="str">
            <v>    疾病预防控制机构</v>
          </cell>
          <cell r="G724">
            <v>1249</v>
          </cell>
          <cell r="H724">
            <v>601</v>
          </cell>
          <cell r="I724">
            <v>543</v>
          </cell>
        </row>
        <row r="725">
          <cell r="D725">
            <v>2100402</v>
          </cell>
          <cell r="E725" t="str">
            <v>是</v>
          </cell>
          <cell r="F725" t="str">
            <v>    卫生监督机构</v>
          </cell>
          <cell r="G725">
            <v>150</v>
          </cell>
          <cell r="H725">
            <v>142</v>
          </cell>
          <cell r="I725">
            <v>124</v>
          </cell>
        </row>
        <row r="726">
          <cell r="D726">
            <v>2100403</v>
          </cell>
          <cell r="E726" t="str">
            <v>是</v>
          </cell>
          <cell r="F726" t="str">
            <v>    妇幼保健机构</v>
          </cell>
          <cell r="G726">
            <v>2154</v>
          </cell>
          <cell r="H726">
            <v>499</v>
          </cell>
          <cell r="I726">
            <v>578</v>
          </cell>
        </row>
        <row r="727">
          <cell r="D727">
            <v>2100404</v>
          </cell>
          <cell r="E727" t="str">
            <v>是</v>
          </cell>
          <cell r="F727" t="str">
            <v>    精神卫生机构</v>
          </cell>
          <cell r="G727">
            <v>0</v>
          </cell>
        </row>
        <row r="728">
          <cell r="D728">
            <v>2100405</v>
          </cell>
          <cell r="E728" t="str">
            <v>是</v>
          </cell>
          <cell r="F728" t="str">
            <v>    应急救治机构</v>
          </cell>
          <cell r="G728">
            <v>1</v>
          </cell>
        </row>
        <row r="729">
          <cell r="D729">
            <v>2100406</v>
          </cell>
          <cell r="E729" t="str">
            <v>是</v>
          </cell>
          <cell r="F729" t="str">
            <v>    采供血机构</v>
          </cell>
          <cell r="G729">
            <v>0</v>
          </cell>
        </row>
        <row r="730">
          <cell r="D730">
            <v>2100407</v>
          </cell>
          <cell r="E730" t="str">
            <v>是</v>
          </cell>
          <cell r="F730" t="str">
            <v>    其他专业公共卫生机构</v>
          </cell>
          <cell r="G730">
            <v>0</v>
          </cell>
        </row>
        <row r="731">
          <cell r="D731">
            <v>2100408</v>
          </cell>
          <cell r="E731" t="str">
            <v>是</v>
          </cell>
          <cell r="F731" t="str">
            <v>    基本公共卫生服务</v>
          </cell>
          <cell r="G731">
            <v>2043</v>
          </cell>
          <cell r="H731">
            <v>1838</v>
          </cell>
          <cell r="I731">
            <v>1816</v>
          </cell>
        </row>
        <row r="732">
          <cell r="D732">
            <v>2100409</v>
          </cell>
          <cell r="E732" t="str">
            <v>是</v>
          </cell>
          <cell r="F732" t="str">
            <v>    重大公共卫生专项</v>
          </cell>
          <cell r="G732">
            <v>850</v>
          </cell>
          <cell r="H732">
            <v>581</v>
          </cell>
          <cell r="I732">
            <v>501</v>
          </cell>
        </row>
        <row r="733">
          <cell r="D733">
            <v>2100410</v>
          </cell>
          <cell r="E733" t="str">
            <v>是</v>
          </cell>
          <cell r="F733" t="str">
            <v>    突发公共卫生事件应急处理</v>
          </cell>
          <cell r="G733">
            <v>33</v>
          </cell>
        </row>
        <row r="733">
          <cell r="I733">
            <v>0</v>
          </cell>
        </row>
        <row r="734">
          <cell r="D734">
            <v>2100499</v>
          </cell>
          <cell r="E734" t="str">
            <v>是</v>
          </cell>
          <cell r="F734" t="str">
            <v>    其他公共卫生支出</v>
          </cell>
          <cell r="G734">
            <v>0</v>
          </cell>
          <cell r="H734">
            <v>14</v>
          </cell>
          <cell r="I734">
            <v>4</v>
          </cell>
        </row>
        <row r="735">
          <cell r="D735">
            <v>21005</v>
          </cell>
        </row>
        <row r="735">
          <cell r="F735" t="str">
            <v>  医疗保障</v>
          </cell>
          <cell r="G735">
            <v>0</v>
          </cell>
          <cell r="H735">
            <v>0</v>
          </cell>
        </row>
        <row r="736">
          <cell r="D736">
            <v>2100501</v>
          </cell>
          <cell r="E736" t="str">
            <v>是</v>
          </cell>
          <cell r="F736" t="str">
            <v>    行政单位医疗</v>
          </cell>
          <cell r="G736">
            <v>0</v>
          </cell>
          <cell r="H736">
            <v>0</v>
          </cell>
        </row>
        <row r="737">
          <cell r="D737">
            <v>2100502</v>
          </cell>
          <cell r="E737" t="str">
            <v>是</v>
          </cell>
          <cell r="F737" t="str">
            <v>    事业单位医疗</v>
          </cell>
          <cell r="G737">
            <v>0</v>
          </cell>
          <cell r="H737">
            <v>0</v>
          </cell>
        </row>
        <row r="738">
          <cell r="D738">
            <v>2100503</v>
          </cell>
          <cell r="E738" t="str">
            <v>是</v>
          </cell>
          <cell r="F738" t="str">
            <v>    公务员医疗补助</v>
          </cell>
          <cell r="G738">
            <v>0</v>
          </cell>
          <cell r="H738">
            <v>0</v>
          </cell>
        </row>
        <row r="739">
          <cell r="D739">
            <v>2100504</v>
          </cell>
          <cell r="E739" t="str">
            <v>是</v>
          </cell>
          <cell r="F739" t="str">
            <v>    优抚对象医疗补助</v>
          </cell>
          <cell r="G739">
            <v>0</v>
          </cell>
          <cell r="H739">
            <v>0</v>
          </cell>
        </row>
        <row r="740">
          <cell r="D740">
            <v>2100506</v>
          </cell>
          <cell r="E740" t="str">
            <v>是</v>
          </cell>
          <cell r="F740" t="str">
            <v>    新型农村合作医疗</v>
          </cell>
          <cell r="G740">
            <v>0</v>
          </cell>
          <cell r="H740">
            <v>0</v>
          </cell>
        </row>
        <row r="741">
          <cell r="D741">
            <v>2100508</v>
          </cell>
          <cell r="E741" t="str">
            <v>是</v>
          </cell>
          <cell r="F741" t="str">
            <v>    城镇居民基本医疗保险</v>
          </cell>
          <cell r="G741">
            <v>0</v>
          </cell>
          <cell r="H741">
            <v>0</v>
          </cell>
        </row>
        <row r="742">
          <cell r="D742">
            <v>2100509</v>
          </cell>
          <cell r="E742" t="str">
            <v>是</v>
          </cell>
          <cell r="F742" t="str">
            <v>    城乡医疗救助</v>
          </cell>
          <cell r="G742">
            <v>0</v>
          </cell>
          <cell r="H742">
            <v>0</v>
          </cell>
        </row>
        <row r="743">
          <cell r="D743">
            <v>2100510</v>
          </cell>
          <cell r="E743" t="str">
            <v>是</v>
          </cell>
          <cell r="F743" t="str">
            <v>    疾病应急救助</v>
          </cell>
          <cell r="G743">
            <v>0</v>
          </cell>
          <cell r="H743">
            <v>0</v>
          </cell>
        </row>
        <row r="744">
          <cell r="D744">
            <v>2100599</v>
          </cell>
          <cell r="E744" t="str">
            <v>是</v>
          </cell>
          <cell r="F744" t="str">
            <v>    其他医疗保障支出</v>
          </cell>
          <cell r="G744">
            <v>0</v>
          </cell>
          <cell r="H744">
            <v>0</v>
          </cell>
        </row>
        <row r="745">
          <cell r="D745">
            <v>21006</v>
          </cell>
        </row>
        <row r="745">
          <cell r="F745" t="str">
            <v>  中医药</v>
          </cell>
          <cell r="G745">
            <v>10</v>
          </cell>
          <cell r="H745">
            <v>0</v>
          </cell>
        </row>
        <row r="746">
          <cell r="D746">
            <v>2100601</v>
          </cell>
          <cell r="E746" t="str">
            <v>是</v>
          </cell>
          <cell r="F746" t="str">
            <v>    中医（民族医）药专项</v>
          </cell>
          <cell r="G746">
            <v>10</v>
          </cell>
        </row>
        <row r="747">
          <cell r="D747">
            <v>2100699</v>
          </cell>
          <cell r="E747" t="str">
            <v>是</v>
          </cell>
          <cell r="F747" t="str">
            <v>    其他中医药支出</v>
          </cell>
          <cell r="G747">
            <v>0</v>
          </cell>
          <cell r="H747">
            <v>0</v>
          </cell>
        </row>
        <row r="748">
          <cell r="D748">
            <v>21007</v>
          </cell>
        </row>
        <row r="748">
          <cell r="F748" t="str">
            <v>  计划生育事务</v>
          </cell>
          <cell r="G748">
            <v>934</v>
          </cell>
          <cell r="H748">
            <v>698</v>
          </cell>
          <cell r="I748">
            <v>676</v>
          </cell>
        </row>
        <row r="749">
          <cell r="D749">
            <v>2100716</v>
          </cell>
          <cell r="E749" t="str">
            <v>是</v>
          </cell>
          <cell r="F749" t="str">
            <v>    计划生育机构</v>
          </cell>
          <cell r="G749">
            <v>5</v>
          </cell>
          <cell r="H749">
            <v>2</v>
          </cell>
        </row>
        <row r="750">
          <cell r="D750">
            <v>2100717</v>
          </cell>
          <cell r="E750" t="str">
            <v>是</v>
          </cell>
          <cell r="F750" t="str">
            <v>    计划生育服务</v>
          </cell>
          <cell r="G750">
            <v>260</v>
          </cell>
          <cell r="H750">
            <v>182</v>
          </cell>
          <cell r="I750">
            <v>174</v>
          </cell>
        </row>
        <row r="751">
          <cell r="D751">
            <v>2100799</v>
          </cell>
          <cell r="E751" t="str">
            <v>是</v>
          </cell>
          <cell r="F751" t="str">
            <v>    其他计划生育事务支出</v>
          </cell>
          <cell r="G751">
            <v>669</v>
          </cell>
          <cell r="H751">
            <v>514</v>
          </cell>
          <cell r="I751">
            <v>502</v>
          </cell>
        </row>
        <row r="752">
          <cell r="D752">
            <v>21010</v>
          </cell>
        </row>
        <row r="752">
          <cell r="F752" t="str">
            <v>  食品和药品监督管理事务</v>
          </cell>
          <cell r="G752">
            <v>206</v>
          </cell>
          <cell r="H752">
            <v>0</v>
          </cell>
        </row>
        <row r="753">
          <cell r="D753">
            <v>2101001</v>
          </cell>
          <cell r="E753" t="str">
            <v>是</v>
          </cell>
          <cell r="F753" t="str">
            <v>    行政运行</v>
          </cell>
          <cell r="G753">
            <v>0</v>
          </cell>
        </row>
        <row r="754">
          <cell r="D754">
            <v>2101002</v>
          </cell>
          <cell r="E754" t="str">
            <v>是</v>
          </cell>
          <cell r="F754" t="str">
            <v>    一般行政管理事务</v>
          </cell>
          <cell r="G754">
            <v>0</v>
          </cell>
        </row>
        <row r="755">
          <cell r="D755">
            <v>2101003</v>
          </cell>
          <cell r="E755" t="str">
            <v>是</v>
          </cell>
          <cell r="F755" t="str">
            <v>    机关服务</v>
          </cell>
          <cell r="G755">
            <v>0</v>
          </cell>
        </row>
        <row r="756">
          <cell r="D756">
            <v>2101012</v>
          </cell>
          <cell r="E756" t="str">
            <v>是</v>
          </cell>
          <cell r="F756" t="str">
            <v>    药品事务</v>
          </cell>
          <cell r="G756">
            <v>1</v>
          </cell>
        </row>
        <row r="757">
          <cell r="D757">
            <v>2101014</v>
          </cell>
          <cell r="E757" t="str">
            <v>是</v>
          </cell>
          <cell r="F757" t="str">
            <v>    化妆品事务</v>
          </cell>
          <cell r="G757">
            <v>0</v>
          </cell>
        </row>
        <row r="758">
          <cell r="D758">
            <v>2101015</v>
          </cell>
          <cell r="E758" t="str">
            <v>是</v>
          </cell>
          <cell r="F758" t="str">
            <v>    医疗器械事务</v>
          </cell>
          <cell r="G758">
            <v>0</v>
          </cell>
        </row>
        <row r="759">
          <cell r="D759">
            <v>2101016</v>
          </cell>
          <cell r="E759" t="str">
            <v>是</v>
          </cell>
          <cell r="F759" t="str">
            <v>    食品安全事务</v>
          </cell>
          <cell r="G759">
            <v>174</v>
          </cell>
        </row>
        <row r="760">
          <cell r="D760">
            <v>2101050</v>
          </cell>
          <cell r="E760" t="str">
            <v>是</v>
          </cell>
          <cell r="F760" t="str">
            <v>    事业运行</v>
          </cell>
          <cell r="G760">
            <v>0</v>
          </cell>
        </row>
        <row r="761">
          <cell r="D761">
            <v>2101099</v>
          </cell>
          <cell r="E761" t="str">
            <v>是</v>
          </cell>
          <cell r="F761" t="str">
            <v>    其他食品和药品监督管理事务支出</v>
          </cell>
          <cell r="G761">
            <v>31</v>
          </cell>
        </row>
        <row r="762">
          <cell r="D762">
            <v>21011</v>
          </cell>
        </row>
        <row r="762">
          <cell r="F762" t="str">
            <v>  行政事业单位医疗</v>
          </cell>
          <cell r="G762">
            <v>8211</v>
          </cell>
          <cell r="H762">
            <v>8268</v>
          </cell>
          <cell r="I762">
            <v>9054</v>
          </cell>
        </row>
        <row r="763">
          <cell r="D763">
            <v>2101101</v>
          </cell>
          <cell r="E763" t="str">
            <v>是</v>
          </cell>
          <cell r="F763" t="str">
            <v>    行政单位医疗</v>
          </cell>
          <cell r="G763">
            <v>1271</v>
          </cell>
          <cell r="H763">
            <v>1262</v>
          </cell>
          <cell r="I763">
            <v>1705</v>
          </cell>
        </row>
        <row r="764">
          <cell r="D764">
            <v>2101102</v>
          </cell>
          <cell r="E764" t="str">
            <v>是</v>
          </cell>
          <cell r="F764" t="str">
            <v>    事业单位医疗</v>
          </cell>
          <cell r="G764">
            <v>3482</v>
          </cell>
          <cell r="H764">
            <v>3523</v>
          </cell>
          <cell r="I764">
            <v>3435</v>
          </cell>
        </row>
        <row r="765">
          <cell r="D765">
            <v>2101103</v>
          </cell>
          <cell r="E765" t="str">
            <v>是</v>
          </cell>
          <cell r="F765" t="str">
            <v>    公务员医疗补助</v>
          </cell>
          <cell r="G765">
            <v>3458</v>
          </cell>
          <cell r="H765">
            <v>3483</v>
          </cell>
          <cell r="I765">
            <v>3710</v>
          </cell>
        </row>
        <row r="766">
          <cell r="D766">
            <v>2101199</v>
          </cell>
          <cell r="E766" t="str">
            <v>是</v>
          </cell>
          <cell r="F766" t="str">
            <v>    其他行政事业单位医疗支出</v>
          </cell>
          <cell r="G766">
            <v>0</v>
          </cell>
        </row>
        <row r="766">
          <cell r="I766">
            <v>204</v>
          </cell>
        </row>
        <row r="767">
          <cell r="D767">
            <v>21012</v>
          </cell>
        </row>
        <row r="767">
          <cell r="F767" t="str">
            <v>  财政对基本医疗保险基金的补助</v>
          </cell>
          <cell r="G767">
            <v>1364</v>
          </cell>
          <cell r="H767">
            <v>1216</v>
          </cell>
          <cell r="I767">
            <v>497</v>
          </cell>
        </row>
        <row r="768">
          <cell r="D768">
            <v>2101201</v>
          </cell>
          <cell r="E768" t="str">
            <v>是</v>
          </cell>
          <cell r="F768" t="str">
            <v>    财政对城镇职工基本医疗保险基金的补助</v>
          </cell>
          <cell r="G768">
            <v>0</v>
          </cell>
          <cell r="H768">
            <v>0</v>
          </cell>
        </row>
        <row r="769">
          <cell r="D769">
            <v>2101202</v>
          </cell>
          <cell r="E769" t="str">
            <v>是</v>
          </cell>
          <cell r="F769" t="str">
            <v>    财政对城乡居民基本医疗保险基金的补助</v>
          </cell>
          <cell r="G769">
            <v>1090</v>
          </cell>
          <cell r="H769">
            <v>1001</v>
          </cell>
          <cell r="I769">
            <v>497</v>
          </cell>
        </row>
        <row r="770">
          <cell r="D770">
            <v>2101203</v>
          </cell>
          <cell r="E770" t="str">
            <v>是</v>
          </cell>
          <cell r="F770" t="str">
            <v>    财政对新型农村合作医疗基金的补助</v>
          </cell>
          <cell r="G770">
            <v>0</v>
          </cell>
        </row>
        <row r="771">
          <cell r="D771">
            <v>2101204</v>
          </cell>
          <cell r="E771" t="str">
            <v>是</v>
          </cell>
          <cell r="F771" t="str">
            <v>    财政对城镇居民基本医疗保险基金的补助</v>
          </cell>
          <cell r="G771">
            <v>0</v>
          </cell>
        </row>
        <row r="772">
          <cell r="D772">
            <v>2101299</v>
          </cell>
          <cell r="E772" t="str">
            <v>是</v>
          </cell>
          <cell r="F772" t="str">
            <v>    财政对其他基本医疗保险基金的补助</v>
          </cell>
          <cell r="G772">
            <v>274</v>
          </cell>
          <cell r="H772">
            <v>215</v>
          </cell>
        </row>
        <row r="773">
          <cell r="D773">
            <v>21013</v>
          </cell>
        </row>
        <row r="773">
          <cell r="F773" t="str">
            <v>  医疗救助</v>
          </cell>
          <cell r="G773">
            <v>689</v>
          </cell>
          <cell r="H773">
            <v>630</v>
          </cell>
          <cell r="I773">
            <v>808</v>
          </cell>
        </row>
        <row r="774">
          <cell r="D774">
            <v>2101301</v>
          </cell>
          <cell r="E774" t="str">
            <v>是</v>
          </cell>
          <cell r="F774" t="str">
            <v>    城乡医疗救助</v>
          </cell>
          <cell r="G774">
            <v>545</v>
          </cell>
          <cell r="H774">
            <v>553</v>
          </cell>
          <cell r="I774">
            <v>753</v>
          </cell>
        </row>
        <row r="775">
          <cell r="D775">
            <v>2101302</v>
          </cell>
          <cell r="E775" t="str">
            <v>是</v>
          </cell>
          <cell r="F775" t="str">
            <v>    疾病应急救助</v>
          </cell>
          <cell r="G775">
            <v>0</v>
          </cell>
        </row>
        <row r="775">
          <cell r="I775">
            <v>0</v>
          </cell>
        </row>
        <row r="776">
          <cell r="D776">
            <v>2101399</v>
          </cell>
          <cell r="E776" t="str">
            <v>是</v>
          </cell>
          <cell r="F776" t="str">
            <v>    其他医疗救助支出</v>
          </cell>
          <cell r="G776">
            <v>144</v>
          </cell>
          <cell r="H776">
            <v>77</v>
          </cell>
          <cell r="I776">
            <v>55</v>
          </cell>
        </row>
        <row r="777">
          <cell r="D777">
            <v>21014</v>
          </cell>
        </row>
        <row r="777">
          <cell r="F777" t="str">
            <v>  优抚对象医疗</v>
          </cell>
          <cell r="G777">
            <v>59</v>
          </cell>
          <cell r="H777">
            <v>107</v>
          </cell>
          <cell r="I777">
            <v>157</v>
          </cell>
        </row>
        <row r="778">
          <cell r="D778">
            <v>2101401</v>
          </cell>
          <cell r="E778" t="str">
            <v>是</v>
          </cell>
          <cell r="F778" t="str">
            <v>    优抚对象医疗补助</v>
          </cell>
          <cell r="G778">
            <v>59</v>
          </cell>
          <cell r="H778">
            <v>107</v>
          </cell>
          <cell r="I778">
            <v>157</v>
          </cell>
        </row>
        <row r="779">
          <cell r="D779">
            <v>2101499</v>
          </cell>
          <cell r="E779" t="str">
            <v>是</v>
          </cell>
          <cell r="F779" t="str">
            <v>    其他优抚对象医疗支出</v>
          </cell>
          <cell r="G779">
            <v>0</v>
          </cell>
          <cell r="H779">
            <v>0</v>
          </cell>
        </row>
        <row r="780">
          <cell r="D780">
            <v>21015</v>
          </cell>
        </row>
        <row r="780">
          <cell r="F780" t="str">
            <v>  医疗保障管理事务</v>
          </cell>
        </row>
        <row r="780">
          <cell r="H780">
            <v>24</v>
          </cell>
          <cell r="I780">
            <v>363</v>
          </cell>
        </row>
        <row r="781">
          <cell r="D781">
            <v>2101501</v>
          </cell>
          <cell r="E781" t="str">
            <v>是</v>
          </cell>
          <cell r="F781" t="str">
            <v>    行政运行</v>
          </cell>
        </row>
        <row r="781">
          <cell r="H781">
            <v>6</v>
          </cell>
          <cell r="I781">
            <v>345</v>
          </cell>
        </row>
        <row r="782">
          <cell r="D782">
            <v>2101502</v>
          </cell>
          <cell r="E782" t="str">
            <v>是</v>
          </cell>
          <cell r="F782" t="str">
            <v>    一般行政管理事务</v>
          </cell>
        </row>
        <row r="783">
          <cell r="D783">
            <v>2101503</v>
          </cell>
          <cell r="E783" t="str">
            <v>是</v>
          </cell>
          <cell r="F783" t="str">
            <v>   机关服务</v>
          </cell>
        </row>
        <row r="784">
          <cell r="D784">
            <v>2101504</v>
          </cell>
          <cell r="E784" t="str">
            <v>是</v>
          </cell>
          <cell r="F784" t="str">
            <v>   信息化建设</v>
          </cell>
        </row>
        <row r="785">
          <cell r="D785">
            <v>2101505</v>
          </cell>
          <cell r="E785" t="str">
            <v>是</v>
          </cell>
          <cell r="F785" t="str">
            <v>   医疗保障政策管理</v>
          </cell>
        </row>
        <row r="786">
          <cell r="D786">
            <v>2101506</v>
          </cell>
          <cell r="E786" t="str">
            <v>是</v>
          </cell>
          <cell r="F786" t="str">
            <v>   医疗保障经办事务</v>
          </cell>
        </row>
        <row r="786">
          <cell r="H786">
            <v>18</v>
          </cell>
          <cell r="I786">
            <v>18</v>
          </cell>
        </row>
        <row r="787">
          <cell r="D787">
            <v>2101550</v>
          </cell>
          <cell r="E787" t="str">
            <v>是</v>
          </cell>
          <cell r="F787" t="str">
            <v>   事业运行</v>
          </cell>
        </row>
        <row r="788">
          <cell r="D788">
            <v>2101599</v>
          </cell>
          <cell r="E788" t="str">
            <v>是</v>
          </cell>
          <cell r="F788" t="str">
            <v>   其他医疗保障管理事务支出</v>
          </cell>
        </row>
        <row r="789">
          <cell r="D789">
            <v>21016</v>
          </cell>
        </row>
        <row r="789">
          <cell r="F789" t="str">
            <v>  老龄卫生健康事务</v>
          </cell>
          <cell r="G789">
            <v>0</v>
          </cell>
          <cell r="H789">
            <v>451</v>
          </cell>
          <cell r="I789">
            <v>101</v>
          </cell>
        </row>
        <row r="790">
          <cell r="D790">
            <v>2101601</v>
          </cell>
          <cell r="E790" t="str">
            <v>是</v>
          </cell>
          <cell r="F790" t="str">
            <v>    老龄卫生健康事务</v>
          </cell>
        </row>
        <row r="790">
          <cell r="H790">
            <v>451</v>
          </cell>
          <cell r="I790">
            <v>101</v>
          </cell>
        </row>
        <row r="791">
          <cell r="D791">
            <v>21099</v>
          </cell>
        </row>
        <row r="791">
          <cell r="F791" t="str">
            <v>  其他医疗卫生与计划生育支出</v>
          </cell>
          <cell r="G791">
            <v>59</v>
          </cell>
          <cell r="H791">
            <v>35</v>
          </cell>
          <cell r="I791">
            <v>15</v>
          </cell>
        </row>
        <row r="792">
          <cell r="D792">
            <v>2109901</v>
          </cell>
          <cell r="E792" t="str">
            <v>是</v>
          </cell>
          <cell r="F792" t="str">
            <v>    其他医疗卫生与计划生育支出</v>
          </cell>
          <cell r="G792">
            <v>59</v>
          </cell>
          <cell r="H792">
            <v>35</v>
          </cell>
          <cell r="I792">
            <v>15</v>
          </cell>
        </row>
        <row r="793">
          <cell r="D793">
            <v>211</v>
          </cell>
        </row>
        <row r="793">
          <cell r="F793" t="str">
            <v>十、节能环保支出</v>
          </cell>
          <cell r="G793">
            <v>17156</v>
          </cell>
          <cell r="H793">
            <v>9684</v>
          </cell>
          <cell r="I793">
            <v>8176</v>
          </cell>
        </row>
        <row r="794">
          <cell r="D794">
            <v>21101</v>
          </cell>
        </row>
        <row r="794">
          <cell r="F794" t="str">
            <v>  环境保护管理事务</v>
          </cell>
          <cell r="G794">
            <v>718</v>
          </cell>
          <cell r="H794">
            <v>539</v>
          </cell>
          <cell r="I794">
            <v>513</v>
          </cell>
        </row>
        <row r="795">
          <cell r="D795">
            <v>2110101</v>
          </cell>
          <cell r="E795" t="str">
            <v>是</v>
          </cell>
          <cell r="F795" t="str">
            <v>    行政运行</v>
          </cell>
          <cell r="G795">
            <v>541</v>
          </cell>
          <cell r="H795">
            <v>539</v>
          </cell>
          <cell r="I795">
            <v>465</v>
          </cell>
        </row>
        <row r="796">
          <cell r="D796">
            <v>2110102</v>
          </cell>
          <cell r="E796" t="str">
            <v>是</v>
          </cell>
          <cell r="F796" t="str">
            <v>    一般行政管理事务</v>
          </cell>
          <cell r="G796">
            <v>0</v>
          </cell>
        </row>
        <row r="797">
          <cell r="D797">
            <v>2110103</v>
          </cell>
          <cell r="E797" t="str">
            <v>是</v>
          </cell>
          <cell r="F797" t="str">
            <v>    机关服务</v>
          </cell>
          <cell r="G797">
            <v>0</v>
          </cell>
        </row>
        <row r="798">
          <cell r="D798">
            <v>2110104</v>
          </cell>
          <cell r="E798" t="str">
            <v>是</v>
          </cell>
          <cell r="F798" t="str">
            <v>    环境保护宣传</v>
          </cell>
          <cell r="G798">
            <v>0</v>
          </cell>
        </row>
        <row r="799">
          <cell r="D799">
            <v>2110105</v>
          </cell>
          <cell r="E799" t="str">
            <v>是</v>
          </cell>
          <cell r="F799" t="str">
            <v>    环境保护法规、规划及标准</v>
          </cell>
          <cell r="G799">
            <v>0</v>
          </cell>
        </row>
        <row r="800">
          <cell r="D800">
            <v>2110106</v>
          </cell>
          <cell r="E800" t="str">
            <v>是</v>
          </cell>
          <cell r="F800" t="str">
            <v>    环境国际合作及履约</v>
          </cell>
          <cell r="G800">
            <v>0</v>
          </cell>
        </row>
        <row r="801">
          <cell r="D801">
            <v>2110107</v>
          </cell>
          <cell r="E801" t="str">
            <v>是</v>
          </cell>
          <cell r="F801" t="str">
            <v>    环境保护行政许可</v>
          </cell>
          <cell r="G801">
            <v>0</v>
          </cell>
        </row>
        <row r="802">
          <cell r="D802">
            <v>2110199</v>
          </cell>
          <cell r="E802" t="str">
            <v>是</v>
          </cell>
          <cell r="F802" t="str">
            <v>    其他环境保护管理事务支出</v>
          </cell>
          <cell r="G802">
            <v>177</v>
          </cell>
        </row>
        <row r="802">
          <cell r="I802">
            <v>48</v>
          </cell>
        </row>
        <row r="803">
          <cell r="D803">
            <v>21102</v>
          </cell>
        </row>
        <row r="803">
          <cell r="F803" t="str">
            <v>  环境监测与监察</v>
          </cell>
          <cell r="G803">
            <v>0</v>
          </cell>
          <cell r="H803">
            <v>33</v>
          </cell>
          <cell r="I803">
            <v>30</v>
          </cell>
        </row>
        <row r="804">
          <cell r="D804">
            <v>2110203</v>
          </cell>
          <cell r="E804" t="str">
            <v>是</v>
          </cell>
          <cell r="F804" t="str">
            <v>    建设项目环评审查与监督</v>
          </cell>
          <cell r="G804">
            <v>0</v>
          </cell>
          <cell r="H804">
            <v>30</v>
          </cell>
          <cell r="I804">
            <v>30</v>
          </cell>
        </row>
        <row r="805">
          <cell r="D805">
            <v>2110204</v>
          </cell>
          <cell r="E805" t="str">
            <v>是</v>
          </cell>
          <cell r="F805" t="str">
            <v>    核与辐射安全监督</v>
          </cell>
          <cell r="G805">
            <v>0</v>
          </cell>
        </row>
        <row r="806">
          <cell r="D806">
            <v>2110299</v>
          </cell>
          <cell r="E806" t="str">
            <v>是</v>
          </cell>
          <cell r="F806" t="str">
            <v>    其他环境监测与监察支出</v>
          </cell>
          <cell r="G806">
            <v>0</v>
          </cell>
          <cell r="H806">
            <v>3</v>
          </cell>
        </row>
        <row r="807">
          <cell r="D807">
            <v>21103</v>
          </cell>
        </row>
        <row r="807">
          <cell r="F807" t="str">
            <v>  污染防治</v>
          </cell>
          <cell r="G807">
            <v>1127</v>
          </cell>
          <cell r="H807">
            <v>338</v>
          </cell>
          <cell r="I807">
            <v>20</v>
          </cell>
        </row>
        <row r="808">
          <cell r="D808">
            <v>2110301</v>
          </cell>
          <cell r="E808" t="str">
            <v>是</v>
          </cell>
          <cell r="F808" t="str">
            <v>    大气</v>
          </cell>
          <cell r="G808">
            <v>419</v>
          </cell>
        </row>
        <row r="809">
          <cell r="D809">
            <v>2110302</v>
          </cell>
          <cell r="E809" t="str">
            <v>是</v>
          </cell>
          <cell r="F809" t="str">
            <v>    水体</v>
          </cell>
          <cell r="G809">
            <v>680</v>
          </cell>
          <cell r="H809">
            <v>323</v>
          </cell>
          <cell r="I809">
            <v>20</v>
          </cell>
        </row>
        <row r="810">
          <cell r="D810">
            <v>2110303</v>
          </cell>
          <cell r="E810" t="str">
            <v>是</v>
          </cell>
          <cell r="F810" t="str">
            <v>    噪声</v>
          </cell>
          <cell r="G810">
            <v>0</v>
          </cell>
        </row>
        <row r="811">
          <cell r="D811">
            <v>2110304</v>
          </cell>
          <cell r="E811" t="str">
            <v>是</v>
          </cell>
          <cell r="F811" t="str">
            <v>    固体废弃物与化学品</v>
          </cell>
          <cell r="G811">
            <v>0</v>
          </cell>
        </row>
        <row r="812">
          <cell r="D812">
            <v>2110305</v>
          </cell>
          <cell r="E812" t="str">
            <v>是</v>
          </cell>
          <cell r="F812" t="str">
            <v>    放射源和放射性废物监管</v>
          </cell>
          <cell r="G812">
            <v>0</v>
          </cell>
        </row>
        <row r="813">
          <cell r="D813">
            <v>2110306</v>
          </cell>
          <cell r="E813" t="str">
            <v>是</v>
          </cell>
          <cell r="F813" t="str">
            <v>    辐射</v>
          </cell>
          <cell r="G813">
            <v>0</v>
          </cell>
        </row>
        <row r="814">
          <cell r="D814">
            <v>2110307</v>
          </cell>
          <cell r="E814" t="str">
            <v>是</v>
          </cell>
          <cell r="F814" t="str">
            <v>    排污费安排的支出</v>
          </cell>
          <cell r="G814">
            <v>0</v>
          </cell>
        </row>
        <row r="815">
          <cell r="D815">
            <v>2110399</v>
          </cell>
          <cell r="E815" t="str">
            <v>是</v>
          </cell>
          <cell r="F815" t="str">
            <v>    其他污染防治支出</v>
          </cell>
          <cell r="G815">
            <v>28</v>
          </cell>
          <cell r="H815">
            <v>15</v>
          </cell>
        </row>
        <row r="816">
          <cell r="D816">
            <v>21104</v>
          </cell>
        </row>
        <row r="816">
          <cell r="F816" t="str">
            <v>  自然生态保护</v>
          </cell>
          <cell r="G816">
            <v>4058</v>
          </cell>
          <cell r="H816">
            <v>478</v>
          </cell>
          <cell r="I816">
            <v>34</v>
          </cell>
        </row>
        <row r="817">
          <cell r="D817">
            <v>2110401</v>
          </cell>
          <cell r="E817" t="str">
            <v>是</v>
          </cell>
          <cell r="F817" t="str">
            <v>    生态保护</v>
          </cell>
          <cell r="G817">
            <v>744</v>
          </cell>
          <cell r="H817">
            <v>160</v>
          </cell>
        </row>
        <row r="818">
          <cell r="D818">
            <v>2110402</v>
          </cell>
          <cell r="E818" t="str">
            <v>是</v>
          </cell>
          <cell r="F818" t="str">
            <v>    农村环境保护</v>
          </cell>
          <cell r="G818">
            <v>152</v>
          </cell>
          <cell r="H818">
            <v>214</v>
          </cell>
        </row>
        <row r="819">
          <cell r="D819">
            <v>2110403</v>
          </cell>
          <cell r="E819" t="str">
            <v>是</v>
          </cell>
          <cell r="F819" t="str">
            <v>    自然保护区</v>
          </cell>
          <cell r="G819">
            <v>1323</v>
          </cell>
          <cell r="H819">
            <v>38</v>
          </cell>
        </row>
        <row r="820">
          <cell r="D820">
            <v>2110404</v>
          </cell>
          <cell r="E820" t="str">
            <v>是</v>
          </cell>
          <cell r="F820" t="str">
            <v>    生物及物种资源保护</v>
          </cell>
          <cell r="G820">
            <v>228</v>
          </cell>
          <cell r="H820">
            <v>31</v>
          </cell>
        </row>
        <row r="821">
          <cell r="D821">
            <v>2110499</v>
          </cell>
          <cell r="E821" t="str">
            <v>是</v>
          </cell>
          <cell r="F821" t="str">
            <v>    其他自然生态保护支出</v>
          </cell>
          <cell r="G821">
            <v>1611</v>
          </cell>
          <cell r="H821">
            <v>35</v>
          </cell>
          <cell r="I821">
            <v>34</v>
          </cell>
        </row>
        <row r="822">
          <cell r="D822">
            <v>21105</v>
          </cell>
        </row>
        <row r="822">
          <cell r="F822" t="str">
            <v>  天然林保护</v>
          </cell>
          <cell r="G822">
            <v>3839</v>
          </cell>
          <cell r="H822">
            <v>1448</v>
          </cell>
          <cell r="I822">
            <v>1448</v>
          </cell>
        </row>
        <row r="823">
          <cell r="D823">
            <v>2110501</v>
          </cell>
          <cell r="E823" t="str">
            <v>是</v>
          </cell>
          <cell r="F823" t="str">
            <v>    森林管护</v>
          </cell>
          <cell r="G823">
            <v>1198</v>
          </cell>
          <cell r="H823">
            <v>1234</v>
          </cell>
          <cell r="I823">
            <v>1234</v>
          </cell>
        </row>
        <row r="824">
          <cell r="D824">
            <v>2110502</v>
          </cell>
          <cell r="E824" t="str">
            <v>是</v>
          </cell>
          <cell r="F824" t="str">
            <v>    社会保险补助</v>
          </cell>
          <cell r="G824">
            <v>175</v>
          </cell>
          <cell r="H824">
            <v>165</v>
          </cell>
          <cell r="I824">
            <v>165</v>
          </cell>
        </row>
        <row r="825">
          <cell r="D825">
            <v>2110503</v>
          </cell>
          <cell r="E825" t="str">
            <v>是</v>
          </cell>
          <cell r="F825" t="str">
            <v>    政策性社会性支出补助</v>
          </cell>
          <cell r="G825">
            <v>45</v>
          </cell>
          <cell r="H825">
            <v>49</v>
          </cell>
          <cell r="I825">
            <v>49</v>
          </cell>
        </row>
        <row r="826">
          <cell r="D826">
            <v>2110506</v>
          </cell>
          <cell r="E826" t="str">
            <v>是</v>
          </cell>
          <cell r="F826" t="str">
            <v>    天然林保护工程建设</v>
          </cell>
          <cell r="G826">
            <v>0</v>
          </cell>
        </row>
        <row r="827">
          <cell r="D827">
            <v>2110599</v>
          </cell>
          <cell r="E827" t="str">
            <v>是</v>
          </cell>
          <cell r="F827" t="str">
            <v>    其他天然林保护支出</v>
          </cell>
          <cell r="G827">
            <v>2421</v>
          </cell>
        </row>
        <row r="828">
          <cell r="D828">
            <v>21106</v>
          </cell>
        </row>
        <row r="828">
          <cell r="F828" t="str">
            <v>  退耕还林</v>
          </cell>
          <cell r="G828">
            <v>4763</v>
          </cell>
          <cell r="H828">
            <v>6566</v>
          </cell>
          <cell r="I828">
            <v>6131</v>
          </cell>
        </row>
        <row r="829">
          <cell r="D829">
            <v>2110602</v>
          </cell>
          <cell r="E829" t="str">
            <v>是</v>
          </cell>
          <cell r="F829" t="str">
            <v>    退耕现金</v>
          </cell>
          <cell r="G829">
            <v>3331</v>
          </cell>
          <cell r="H829">
            <v>3393</v>
          </cell>
          <cell r="I829">
            <v>3959</v>
          </cell>
        </row>
        <row r="830">
          <cell r="D830">
            <v>2110603</v>
          </cell>
          <cell r="E830" t="str">
            <v>是</v>
          </cell>
          <cell r="F830" t="str">
            <v>    退耕还林粮食折现补贴</v>
          </cell>
          <cell r="G830">
            <v>0</v>
          </cell>
        </row>
        <row r="831">
          <cell r="D831">
            <v>2110604</v>
          </cell>
          <cell r="E831" t="str">
            <v>是</v>
          </cell>
          <cell r="F831" t="str">
            <v>    退耕还林粮食费用补贴</v>
          </cell>
          <cell r="G831">
            <v>0</v>
          </cell>
        </row>
        <row r="832">
          <cell r="D832">
            <v>2110605</v>
          </cell>
          <cell r="E832" t="str">
            <v>是</v>
          </cell>
          <cell r="F832" t="str">
            <v>    退耕还林工程建设</v>
          </cell>
          <cell r="G832">
            <v>1260</v>
          </cell>
          <cell r="H832">
            <v>2172</v>
          </cell>
          <cell r="I832">
            <v>2172</v>
          </cell>
        </row>
        <row r="833">
          <cell r="D833">
            <v>2110699</v>
          </cell>
          <cell r="E833" t="str">
            <v>是</v>
          </cell>
          <cell r="F833" t="str">
            <v>    其他退耕还林支出</v>
          </cell>
          <cell r="G833">
            <v>172</v>
          </cell>
          <cell r="H833">
            <v>1001</v>
          </cell>
        </row>
        <row r="834">
          <cell r="D834">
            <v>21107</v>
          </cell>
        </row>
        <row r="834">
          <cell r="F834" t="str">
            <v>  风沙荒漠治理</v>
          </cell>
          <cell r="G834">
            <v>0</v>
          </cell>
        </row>
        <row r="835">
          <cell r="D835">
            <v>2110704</v>
          </cell>
          <cell r="E835" t="str">
            <v>是</v>
          </cell>
          <cell r="F835" t="str">
            <v>    京津风沙源治理工程建设</v>
          </cell>
          <cell r="G835">
            <v>0</v>
          </cell>
        </row>
        <row r="836">
          <cell r="D836">
            <v>2110799</v>
          </cell>
          <cell r="E836" t="str">
            <v>是</v>
          </cell>
          <cell r="F836" t="str">
            <v>    其他风沙荒漠治理支出</v>
          </cell>
          <cell r="G836">
            <v>0</v>
          </cell>
        </row>
        <row r="837">
          <cell r="D837">
            <v>21108</v>
          </cell>
        </row>
        <row r="837">
          <cell r="F837" t="str">
            <v>  退牧还草</v>
          </cell>
          <cell r="G837">
            <v>0</v>
          </cell>
        </row>
        <row r="838">
          <cell r="D838">
            <v>2110804</v>
          </cell>
          <cell r="E838" t="str">
            <v>是</v>
          </cell>
          <cell r="F838" t="str">
            <v>    退牧还草工程建设</v>
          </cell>
          <cell r="G838">
            <v>0</v>
          </cell>
        </row>
        <row r="839">
          <cell r="D839">
            <v>2110899</v>
          </cell>
          <cell r="E839" t="str">
            <v>是</v>
          </cell>
          <cell r="F839" t="str">
            <v>    其他退牧还草支出</v>
          </cell>
          <cell r="G839">
            <v>0</v>
          </cell>
        </row>
        <row r="840">
          <cell r="D840">
            <v>21109</v>
          </cell>
          <cell r="E840" t="str">
            <v>是</v>
          </cell>
          <cell r="F840" t="str">
            <v>  已垦草原退耕还草</v>
          </cell>
          <cell r="G840">
            <v>0</v>
          </cell>
        </row>
        <row r="841">
          <cell r="D841">
            <v>21110</v>
          </cell>
        </row>
        <row r="841">
          <cell r="F841" t="str">
            <v>  能源节约利用</v>
          </cell>
          <cell r="G841">
            <v>50</v>
          </cell>
          <cell r="H841">
            <v>157</v>
          </cell>
        </row>
        <row r="842">
          <cell r="D842">
            <v>2111001</v>
          </cell>
          <cell r="E842" t="str">
            <v>是</v>
          </cell>
          <cell r="F842" t="str">
            <v>    能源节约利用</v>
          </cell>
          <cell r="G842">
            <v>50</v>
          </cell>
          <cell r="H842">
            <v>157</v>
          </cell>
        </row>
        <row r="843">
          <cell r="D843">
            <v>21111</v>
          </cell>
        </row>
        <row r="843">
          <cell r="F843" t="str">
            <v>  污染减排</v>
          </cell>
          <cell r="G843">
            <v>104</v>
          </cell>
          <cell r="H843">
            <v>0</v>
          </cell>
        </row>
        <row r="844">
          <cell r="D844">
            <v>2111101</v>
          </cell>
          <cell r="E844" t="str">
            <v>是</v>
          </cell>
          <cell r="F844" t="str">
            <v>    环境监测与信息</v>
          </cell>
          <cell r="G844">
            <v>82</v>
          </cell>
        </row>
        <row r="845">
          <cell r="D845">
            <v>2111102</v>
          </cell>
          <cell r="E845" t="str">
            <v>是</v>
          </cell>
          <cell r="F845" t="str">
            <v>    环境执法监察</v>
          </cell>
          <cell r="G845">
            <v>22</v>
          </cell>
        </row>
        <row r="846">
          <cell r="D846">
            <v>2111103</v>
          </cell>
          <cell r="E846" t="str">
            <v>是</v>
          </cell>
          <cell r="F846" t="str">
            <v>    减排专项支出</v>
          </cell>
          <cell r="G846">
            <v>0</v>
          </cell>
        </row>
        <row r="847">
          <cell r="D847">
            <v>2111104</v>
          </cell>
          <cell r="E847" t="str">
            <v>是</v>
          </cell>
          <cell r="F847" t="str">
            <v>    清洁生产专项支出</v>
          </cell>
          <cell r="G847">
            <v>0</v>
          </cell>
        </row>
        <row r="848">
          <cell r="D848">
            <v>2111199</v>
          </cell>
          <cell r="E848" t="str">
            <v>是</v>
          </cell>
          <cell r="F848" t="str">
            <v>    其他污染减排支出</v>
          </cell>
          <cell r="G848">
            <v>0</v>
          </cell>
        </row>
        <row r="849">
          <cell r="D849">
            <v>21112</v>
          </cell>
        </row>
        <row r="849">
          <cell r="F849" t="str">
            <v>  可再生能源</v>
          </cell>
          <cell r="G849">
            <v>183</v>
          </cell>
          <cell r="H849">
            <v>125</v>
          </cell>
        </row>
        <row r="850">
          <cell r="D850">
            <v>2111201</v>
          </cell>
          <cell r="E850" t="str">
            <v>是</v>
          </cell>
          <cell r="F850" t="str">
            <v>    可再生能源</v>
          </cell>
        </row>
        <row r="850">
          <cell r="H850">
            <v>125</v>
          </cell>
        </row>
        <row r="851">
          <cell r="D851">
            <v>21113</v>
          </cell>
          <cell r="E851" t="str">
            <v>是</v>
          </cell>
          <cell r="F851" t="str">
            <v>  循环经济</v>
          </cell>
          <cell r="G851">
            <v>0</v>
          </cell>
          <cell r="H851">
            <v>0</v>
          </cell>
        </row>
        <row r="852">
          <cell r="D852">
            <v>21114</v>
          </cell>
        </row>
        <row r="852">
          <cell r="F852" t="str">
            <v>  能源管理事务</v>
          </cell>
          <cell r="G852">
            <v>1383</v>
          </cell>
          <cell r="H852">
            <v>0</v>
          </cell>
        </row>
        <row r="853">
          <cell r="D853">
            <v>2111401</v>
          </cell>
          <cell r="E853" t="str">
            <v>是</v>
          </cell>
          <cell r="F853" t="str">
            <v>    行政运行</v>
          </cell>
          <cell r="G853">
            <v>0</v>
          </cell>
          <cell r="H853">
            <v>0</v>
          </cell>
        </row>
        <row r="854">
          <cell r="D854">
            <v>2111402</v>
          </cell>
          <cell r="E854" t="str">
            <v>是</v>
          </cell>
          <cell r="F854" t="str">
            <v>    一般行政管理事务</v>
          </cell>
          <cell r="G854">
            <v>0</v>
          </cell>
          <cell r="H854">
            <v>0</v>
          </cell>
        </row>
        <row r="855">
          <cell r="D855">
            <v>2111403</v>
          </cell>
          <cell r="E855" t="str">
            <v>是</v>
          </cell>
          <cell r="F855" t="str">
            <v>    机关服务</v>
          </cell>
          <cell r="G855">
            <v>0</v>
          </cell>
          <cell r="H855">
            <v>0</v>
          </cell>
        </row>
        <row r="856">
          <cell r="D856">
            <v>2111404</v>
          </cell>
          <cell r="E856" t="str">
            <v>是</v>
          </cell>
          <cell r="F856" t="str">
            <v>    能源预测预警</v>
          </cell>
          <cell r="G856">
            <v>0</v>
          </cell>
          <cell r="H856">
            <v>0</v>
          </cell>
        </row>
        <row r="857">
          <cell r="D857">
            <v>2111405</v>
          </cell>
          <cell r="E857" t="str">
            <v>是</v>
          </cell>
          <cell r="F857" t="str">
            <v>    能源战略规划与实施</v>
          </cell>
          <cell r="G857">
            <v>0</v>
          </cell>
          <cell r="H857">
            <v>0</v>
          </cell>
        </row>
        <row r="858">
          <cell r="D858">
            <v>2111406</v>
          </cell>
          <cell r="E858" t="str">
            <v>是</v>
          </cell>
          <cell r="F858" t="str">
            <v>    能源科技装备</v>
          </cell>
          <cell r="G858">
            <v>0</v>
          </cell>
          <cell r="H858">
            <v>0</v>
          </cell>
        </row>
        <row r="859">
          <cell r="D859">
            <v>2111407</v>
          </cell>
          <cell r="E859" t="str">
            <v>是</v>
          </cell>
          <cell r="F859" t="str">
            <v>    能源行业管理</v>
          </cell>
          <cell r="G859">
            <v>0</v>
          </cell>
          <cell r="H859">
            <v>0</v>
          </cell>
        </row>
        <row r="860">
          <cell r="D860">
            <v>2111408</v>
          </cell>
          <cell r="E860" t="str">
            <v>是</v>
          </cell>
          <cell r="F860" t="str">
            <v>    能源管理</v>
          </cell>
          <cell r="G860">
            <v>0</v>
          </cell>
          <cell r="H860">
            <v>0</v>
          </cell>
        </row>
        <row r="861">
          <cell r="D861">
            <v>2111409</v>
          </cell>
          <cell r="E861" t="str">
            <v>是</v>
          </cell>
          <cell r="F861" t="str">
            <v>    石油储备发展管理</v>
          </cell>
          <cell r="G861">
            <v>0</v>
          </cell>
          <cell r="H861">
            <v>0</v>
          </cell>
        </row>
        <row r="862">
          <cell r="D862">
            <v>2111410</v>
          </cell>
          <cell r="E862" t="str">
            <v>是</v>
          </cell>
          <cell r="F862" t="str">
            <v>    能源调查</v>
          </cell>
          <cell r="G862">
            <v>0</v>
          </cell>
          <cell r="H862">
            <v>0</v>
          </cell>
        </row>
        <row r="863">
          <cell r="D863">
            <v>2111411</v>
          </cell>
          <cell r="E863" t="str">
            <v>是</v>
          </cell>
          <cell r="F863" t="str">
            <v>    信息化建设</v>
          </cell>
          <cell r="G863">
            <v>0</v>
          </cell>
          <cell r="H863">
            <v>0</v>
          </cell>
        </row>
        <row r="864">
          <cell r="D864">
            <v>2111413</v>
          </cell>
          <cell r="E864" t="str">
            <v>是</v>
          </cell>
          <cell r="F864" t="str">
            <v>    农村电网建设</v>
          </cell>
          <cell r="G864">
            <v>0</v>
          </cell>
          <cell r="H864">
            <v>0</v>
          </cell>
        </row>
        <row r="865">
          <cell r="D865">
            <v>2111450</v>
          </cell>
          <cell r="E865" t="str">
            <v>是</v>
          </cell>
          <cell r="F865" t="str">
            <v>    事业运行</v>
          </cell>
          <cell r="G865">
            <v>0</v>
          </cell>
          <cell r="H865">
            <v>0</v>
          </cell>
        </row>
        <row r="866">
          <cell r="D866">
            <v>2111499</v>
          </cell>
          <cell r="E866" t="str">
            <v>是</v>
          </cell>
          <cell r="F866" t="str">
            <v>    其他能源管理事务支出</v>
          </cell>
          <cell r="G866">
            <v>1383</v>
          </cell>
        </row>
        <row r="867">
          <cell r="D867">
            <v>21199</v>
          </cell>
          <cell r="E867" t="str">
            <v>是</v>
          </cell>
          <cell r="F867" t="str">
            <v>  其他节能环保支出</v>
          </cell>
          <cell r="G867">
            <v>931</v>
          </cell>
        </row>
        <row r="868">
          <cell r="D868">
            <v>212</v>
          </cell>
        </row>
        <row r="868">
          <cell r="F868" t="str">
            <v>十一、城乡社区支出</v>
          </cell>
          <cell r="G868">
            <v>66480</v>
          </cell>
          <cell r="H868">
            <v>121682</v>
          </cell>
          <cell r="I868">
            <v>6357</v>
          </cell>
        </row>
        <row r="869">
          <cell r="D869">
            <v>21201</v>
          </cell>
        </row>
        <row r="869">
          <cell r="F869" t="str">
            <v>  城乡社区管理事务</v>
          </cell>
          <cell r="G869">
            <v>7516</v>
          </cell>
          <cell r="H869">
            <v>3021</v>
          </cell>
          <cell r="I869">
            <v>2870</v>
          </cell>
        </row>
        <row r="870">
          <cell r="D870">
            <v>2120101</v>
          </cell>
          <cell r="E870" t="str">
            <v>是</v>
          </cell>
          <cell r="F870" t="str">
            <v>    行政运行</v>
          </cell>
          <cell r="G870">
            <v>352</v>
          </cell>
          <cell r="H870">
            <v>355</v>
          </cell>
          <cell r="I870">
            <v>1342</v>
          </cell>
        </row>
        <row r="871">
          <cell r="D871">
            <v>2120102</v>
          </cell>
          <cell r="E871" t="str">
            <v>是</v>
          </cell>
          <cell r="F871" t="str">
            <v>    一般行政管理事务</v>
          </cell>
          <cell r="G871">
            <v>0</v>
          </cell>
        </row>
        <row r="871">
          <cell r="I871">
            <v>0</v>
          </cell>
        </row>
        <row r="872">
          <cell r="D872">
            <v>2120103</v>
          </cell>
          <cell r="E872" t="str">
            <v>是</v>
          </cell>
          <cell r="F872" t="str">
            <v>    机关服务</v>
          </cell>
          <cell r="G872">
            <v>0</v>
          </cell>
        </row>
        <row r="872">
          <cell r="I872">
            <v>0</v>
          </cell>
        </row>
        <row r="873">
          <cell r="D873">
            <v>2120104</v>
          </cell>
          <cell r="E873" t="str">
            <v>是</v>
          </cell>
          <cell r="F873" t="str">
            <v>    城管执法</v>
          </cell>
          <cell r="G873">
            <v>151</v>
          </cell>
        </row>
        <row r="873">
          <cell r="I873">
            <v>24</v>
          </cell>
        </row>
        <row r="874">
          <cell r="D874">
            <v>2120105</v>
          </cell>
          <cell r="E874" t="str">
            <v>是</v>
          </cell>
          <cell r="F874" t="str">
            <v>    工程建设标准规范编制与监管</v>
          </cell>
          <cell r="G874">
            <v>0</v>
          </cell>
        </row>
        <row r="875">
          <cell r="D875">
            <v>2120106</v>
          </cell>
          <cell r="E875" t="str">
            <v>是</v>
          </cell>
          <cell r="F875" t="str">
            <v>    工程建设管理</v>
          </cell>
          <cell r="G875">
            <v>0</v>
          </cell>
        </row>
        <row r="876">
          <cell r="D876">
            <v>2120107</v>
          </cell>
          <cell r="E876" t="str">
            <v>是</v>
          </cell>
          <cell r="F876" t="str">
            <v>    市政公用行业市场监管</v>
          </cell>
          <cell r="G876">
            <v>0</v>
          </cell>
        </row>
        <row r="877">
          <cell r="D877">
            <v>2120108</v>
          </cell>
          <cell r="E877" t="str">
            <v>是</v>
          </cell>
          <cell r="F877" t="str">
            <v>    国家重点风景区规划与保护</v>
          </cell>
          <cell r="G877">
            <v>0</v>
          </cell>
        </row>
        <row r="878">
          <cell r="D878">
            <v>2120109</v>
          </cell>
          <cell r="E878" t="str">
            <v>是</v>
          </cell>
          <cell r="F878" t="str">
            <v>    住宅建设与房地产市场监管</v>
          </cell>
          <cell r="G878">
            <v>0</v>
          </cell>
        </row>
        <row r="879">
          <cell r="D879">
            <v>2120110</v>
          </cell>
          <cell r="E879" t="str">
            <v>是</v>
          </cell>
          <cell r="F879" t="str">
            <v>    执业资格注册、资质审查</v>
          </cell>
          <cell r="G879">
            <v>0</v>
          </cell>
        </row>
        <row r="880">
          <cell r="D880">
            <v>2120199</v>
          </cell>
          <cell r="E880" t="str">
            <v>是</v>
          </cell>
          <cell r="F880" t="str">
            <v>    其他城乡社区管理事务支出</v>
          </cell>
          <cell r="G880">
            <v>7013</v>
          </cell>
          <cell r="H880">
            <v>2666</v>
          </cell>
          <cell r="I880">
            <v>1504</v>
          </cell>
        </row>
        <row r="881">
          <cell r="D881">
            <v>21202</v>
          </cell>
          <cell r="E881" t="str">
            <v>是</v>
          </cell>
          <cell r="F881" t="str">
            <v>  城乡社区规划与管理</v>
          </cell>
          <cell r="G881">
            <v>1605</v>
          </cell>
          <cell r="H881">
            <v>1829</v>
          </cell>
          <cell r="I881">
            <v>0</v>
          </cell>
        </row>
        <row r="882">
          <cell r="D882">
            <v>2120201</v>
          </cell>
          <cell r="E882" t="str">
            <v>是</v>
          </cell>
          <cell r="F882" t="str">
            <v>    城乡社区规划与管理</v>
          </cell>
          <cell r="G882">
            <v>1605</v>
          </cell>
          <cell r="H882">
            <v>1829</v>
          </cell>
        </row>
        <row r="883">
          <cell r="D883">
            <v>21203</v>
          </cell>
        </row>
        <row r="883">
          <cell r="F883" t="str">
            <v>  城乡社区公共设施</v>
          </cell>
          <cell r="G883">
            <v>15552</v>
          </cell>
          <cell r="H883">
            <v>2911</v>
          </cell>
          <cell r="I883">
            <v>1575</v>
          </cell>
        </row>
        <row r="884">
          <cell r="D884">
            <v>2120303</v>
          </cell>
          <cell r="E884" t="str">
            <v>是</v>
          </cell>
          <cell r="F884" t="str">
            <v>    小城镇基础设施建设</v>
          </cell>
          <cell r="G884">
            <v>10985</v>
          </cell>
          <cell r="H884">
            <v>1724</v>
          </cell>
          <cell r="I884">
            <v>160</v>
          </cell>
        </row>
        <row r="885">
          <cell r="D885">
            <v>2120399</v>
          </cell>
          <cell r="E885" t="str">
            <v>是</v>
          </cell>
          <cell r="F885" t="str">
            <v>    其他城乡社区公共设施支出</v>
          </cell>
          <cell r="G885">
            <v>4567</v>
          </cell>
          <cell r="H885">
            <v>1187</v>
          </cell>
          <cell r="I885">
            <v>1415</v>
          </cell>
        </row>
        <row r="886">
          <cell r="D886">
            <v>21205</v>
          </cell>
        </row>
        <row r="886">
          <cell r="F886" t="str">
            <v>   城乡社区环境卫生</v>
          </cell>
          <cell r="G886">
            <v>114</v>
          </cell>
          <cell r="H886">
            <v>481</v>
          </cell>
          <cell r="I886">
            <v>387</v>
          </cell>
        </row>
        <row r="887">
          <cell r="D887">
            <v>2120501</v>
          </cell>
          <cell r="E887" t="str">
            <v>是</v>
          </cell>
          <cell r="F887" t="str">
            <v>    城乡社区环境卫生</v>
          </cell>
          <cell r="G887">
            <v>114</v>
          </cell>
          <cell r="H887">
            <v>481</v>
          </cell>
          <cell r="I887">
            <v>387</v>
          </cell>
        </row>
        <row r="888">
          <cell r="D888">
            <v>21206</v>
          </cell>
          <cell r="E888" t="str">
            <v>是</v>
          </cell>
          <cell r="F888" t="str">
            <v>  建设市场管理与监督</v>
          </cell>
          <cell r="G888">
            <v>0</v>
          </cell>
        </row>
        <row r="889">
          <cell r="D889">
            <v>21299</v>
          </cell>
        </row>
        <row r="889">
          <cell r="F889" t="str">
            <v>  其他城乡社区支出</v>
          </cell>
          <cell r="G889">
            <v>41693</v>
          </cell>
          <cell r="H889">
            <v>113440</v>
          </cell>
          <cell r="I889">
            <v>1525</v>
          </cell>
        </row>
        <row r="890">
          <cell r="D890">
            <v>2129901</v>
          </cell>
          <cell r="E890" t="str">
            <v>是</v>
          </cell>
          <cell r="F890" t="str">
            <v>   其他城乡社区支出</v>
          </cell>
          <cell r="G890">
            <v>41693</v>
          </cell>
          <cell r="H890">
            <v>113440</v>
          </cell>
          <cell r="I890">
            <v>1525</v>
          </cell>
        </row>
        <row r="891">
          <cell r="D891">
            <v>213</v>
          </cell>
        </row>
        <row r="891">
          <cell r="F891" t="str">
            <v>十二、农林水支出</v>
          </cell>
          <cell r="G891">
            <v>7593</v>
          </cell>
          <cell r="H891">
            <v>35850</v>
          </cell>
          <cell r="I891">
            <v>42880</v>
          </cell>
        </row>
        <row r="892">
          <cell r="D892">
            <v>21301</v>
          </cell>
        </row>
        <row r="892">
          <cell r="F892" t="str">
            <v>  农业农村</v>
          </cell>
          <cell r="G892">
            <v>1435</v>
          </cell>
          <cell r="H892">
            <v>12668</v>
          </cell>
          <cell r="I892">
            <v>12354</v>
          </cell>
        </row>
        <row r="893">
          <cell r="D893">
            <v>2130101</v>
          </cell>
          <cell r="E893" t="str">
            <v>是</v>
          </cell>
          <cell r="F893" t="str">
            <v>    行政运行</v>
          </cell>
          <cell r="G893">
            <v>320</v>
          </cell>
          <cell r="H893">
            <v>429</v>
          </cell>
          <cell r="I893">
            <v>1950</v>
          </cell>
        </row>
        <row r="894">
          <cell r="D894">
            <v>2130102</v>
          </cell>
          <cell r="E894" t="str">
            <v>是</v>
          </cell>
          <cell r="F894" t="str">
            <v>    一般行政管理事务</v>
          </cell>
          <cell r="G894">
            <v>0</v>
          </cell>
          <cell r="H894">
            <v>6</v>
          </cell>
          <cell r="I894">
            <v>26</v>
          </cell>
        </row>
        <row r="895">
          <cell r="D895">
            <v>2130103</v>
          </cell>
          <cell r="E895" t="str">
            <v>是</v>
          </cell>
          <cell r="F895" t="str">
            <v>    机关服务</v>
          </cell>
          <cell r="G895">
            <v>0</v>
          </cell>
        </row>
        <row r="896">
          <cell r="D896">
            <v>2130104</v>
          </cell>
          <cell r="E896" t="str">
            <v>是</v>
          </cell>
          <cell r="F896" t="str">
            <v>    事业运行</v>
          </cell>
          <cell r="G896">
            <v>2795</v>
          </cell>
          <cell r="H896">
            <v>4819</v>
          </cell>
          <cell r="I896">
            <v>784</v>
          </cell>
        </row>
        <row r="897">
          <cell r="D897">
            <v>2130105</v>
          </cell>
          <cell r="E897" t="str">
            <v>是</v>
          </cell>
          <cell r="F897" t="str">
            <v>    农垦运行</v>
          </cell>
          <cell r="G897">
            <v>0</v>
          </cell>
        </row>
        <row r="897">
          <cell r="I897">
            <v>0</v>
          </cell>
        </row>
        <row r="898">
          <cell r="D898">
            <v>2130106</v>
          </cell>
          <cell r="E898" t="str">
            <v>是</v>
          </cell>
          <cell r="F898" t="str">
            <v>    科技转化与推广服务</v>
          </cell>
          <cell r="G898">
            <v>-699</v>
          </cell>
          <cell r="H898">
            <v>883</v>
          </cell>
          <cell r="I898">
            <v>1114</v>
          </cell>
        </row>
        <row r="899">
          <cell r="D899">
            <v>2130108</v>
          </cell>
          <cell r="E899" t="str">
            <v>是</v>
          </cell>
          <cell r="F899" t="str">
            <v>    病虫害控制</v>
          </cell>
          <cell r="G899">
            <v>206</v>
          </cell>
          <cell r="H899">
            <v>309</v>
          </cell>
          <cell r="I899">
            <v>310</v>
          </cell>
        </row>
        <row r="900">
          <cell r="D900">
            <v>2130109</v>
          </cell>
          <cell r="E900" t="str">
            <v>是</v>
          </cell>
          <cell r="F900" t="str">
            <v>    农产品质量安全</v>
          </cell>
          <cell r="G900">
            <v>0</v>
          </cell>
          <cell r="H900">
            <v>33</v>
          </cell>
          <cell r="I900">
            <v>33</v>
          </cell>
        </row>
        <row r="901">
          <cell r="D901">
            <v>2130110</v>
          </cell>
          <cell r="E901" t="str">
            <v>是</v>
          </cell>
          <cell r="F901" t="str">
            <v>    执法监管</v>
          </cell>
          <cell r="G901">
            <v>4</v>
          </cell>
          <cell r="H901">
            <v>27</v>
          </cell>
          <cell r="I901">
            <v>0</v>
          </cell>
        </row>
        <row r="902">
          <cell r="D902">
            <v>2130111</v>
          </cell>
          <cell r="E902" t="str">
            <v>是</v>
          </cell>
          <cell r="F902" t="str">
            <v>    统计监测与信息服务</v>
          </cell>
          <cell r="G902">
            <v>15</v>
          </cell>
          <cell r="H902">
            <v>17</v>
          </cell>
          <cell r="I902">
            <v>17</v>
          </cell>
        </row>
        <row r="903">
          <cell r="D903">
            <v>2130112</v>
          </cell>
          <cell r="E903" t="str">
            <v>是</v>
          </cell>
          <cell r="F903" t="str">
            <v>    农业行业业务管理</v>
          </cell>
          <cell r="G903">
            <v>0</v>
          </cell>
        </row>
        <row r="903">
          <cell r="I903">
            <v>0</v>
          </cell>
        </row>
        <row r="904">
          <cell r="D904">
            <v>2130114</v>
          </cell>
          <cell r="E904" t="str">
            <v>是</v>
          </cell>
          <cell r="F904" t="str">
            <v>    对外交流与合作</v>
          </cell>
          <cell r="G904">
            <v>0</v>
          </cell>
        </row>
        <row r="904">
          <cell r="I904">
            <v>0</v>
          </cell>
        </row>
        <row r="905">
          <cell r="D905">
            <v>2130119</v>
          </cell>
          <cell r="E905" t="str">
            <v>是</v>
          </cell>
          <cell r="F905" t="str">
            <v>    防灾救灾</v>
          </cell>
          <cell r="G905">
            <v>7</v>
          </cell>
          <cell r="H905">
            <v>139</v>
          </cell>
          <cell r="I905">
            <v>139</v>
          </cell>
        </row>
        <row r="906">
          <cell r="D906">
            <v>2130120</v>
          </cell>
          <cell r="E906" t="str">
            <v>是</v>
          </cell>
          <cell r="F906" t="str">
            <v>    稳定农民收入补贴</v>
          </cell>
          <cell r="G906">
            <v>530</v>
          </cell>
          <cell r="H906">
            <v>-197</v>
          </cell>
          <cell r="I906">
            <v>607</v>
          </cell>
        </row>
        <row r="907">
          <cell r="D907">
            <v>2130121</v>
          </cell>
          <cell r="E907" t="str">
            <v>是</v>
          </cell>
          <cell r="F907" t="str">
            <v>    农业结构调整补贴</v>
          </cell>
          <cell r="G907">
            <v>0</v>
          </cell>
        </row>
        <row r="907">
          <cell r="I907">
            <v>0</v>
          </cell>
        </row>
        <row r="908">
          <cell r="D908">
            <v>2130122</v>
          </cell>
          <cell r="E908" t="str">
            <v>是</v>
          </cell>
          <cell r="F908" t="str">
            <v>    农业生产支持补贴</v>
          </cell>
          <cell r="G908">
            <v>144</v>
          </cell>
          <cell r="H908">
            <v>1895</v>
          </cell>
          <cell r="I908">
            <v>1864</v>
          </cell>
        </row>
        <row r="909">
          <cell r="D909">
            <v>2130124</v>
          </cell>
          <cell r="E909" t="str">
            <v>是</v>
          </cell>
          <cell r="F909" t="str">
            <v>    农业组织化与产业化经营</v>
          </cell>
          <cell r="G909">
            <v>152</v>
          </cell>
          <cell r="H909">
            <v>151</v>
          </cell>
          <cell r="I909">
            <v>20</v>
          </cell>
        </row>
        <row r="910">
          <cell r="D910">
            <v>2130125</v>
          </cell>
          <cell r="E910" t="str">
            <v>是</v>
          </cell>
          <cell r="F910" t="str">
            <v>    农产品加工与促销</v>
          </cell>
          <cell r="G910">
            <v>10</v>
          </cell>
          <cell r="H910">
            <v>10</v>
          </cell>
          <cell r="I910">
            <v>10</v>
          </cell>
        </row>
        <row r="911">
          <cell r="D911">
            <v>2130126</v>
          </cell>
          <cell r="E911" t="str">
            <v>是</v>
          </cell>
          <cell r="F911" t="str">
            <v>    农村公益事业</v>
          </cell>
          <cell r="G911">
            <v>39</v>
          </cell>
          <cell r="H911">
            <v>1195</v>
          </cell>
          <cell r="I911">
            <v>1003</v>
          </cell>
        </row>
        <row r="912">
          <cell r="D912">
            <v>2130129</v>
          </cell>
          <cell r="E912" t="str">
            <v>是</v>
          </cell>
          <cell r="F912" t="str">
            <v>    综合财力补助</v>
          </cell>
          <cell r="G912">
            <v>0</v>
          </cell>
        </row>
        <row r="913">
          <cell r="D913">
            <v>2130135</v>
          </cell>
          <cell r="E913" t="str">
            <v>是</v>
          </cell>
          <cell r="F913" t="str">
            <v>    农业资源保护修复与利用</v>
          </cell>
          <cell r="G913">
            <v>-483</v>
          </cell>
          <cell r="H913">
            <v>267</v>
          </cell>
          <cell r="I913">
            <v>1222</v>
          </cell>
        </row>
        <row r="914">
          <cell r="D914">
            <v>2130142</v>
          </cell>
          <cell r="E914" t="str">
            <v>是</v>
          </cell>
          <cell r="F914" t="str">
            <v>    农村道路建设</v>
          </cell>
          <cell r="G914">
            <v>31</v>
          </cell>
        </row>
        <row r="915">
          <cell r="D915">
            <v>2130148</v>
          </cell>
          <cell r="E915" t="str">
            <v>是</v>
          </cell>
          <cell r="F915" t="str">
            <v>    成品油价格改革对渔业的补贴</v>
          </cell>
          <cell r="G915">
            <v>0</v>
          </cell>
        </row>
        <row r="916">
          <cell r="D916">
            <v>2130152</v>
          </cell>
          <cell r="E916" t="str">
            <v>是</v>
          </cell>
          <cell r="F916" t="str">
            <v>    对高校毕业生到基层任职补助</v>
          </cell>
          <cell r="G916">
            <v>9</v>
          </cell>
          <cell r="H916">
            <v>213</v>
          </cell>
          <cell r="I916">
            <v>74</v>
          </cell>
        </row>
        <row r="917">
          <cell r="D917">
            <v>2130153</v>
          </cell>
          <cell r="E917" t="str">
            <v>是</v>
          </cell>
          <cell r="F917" t="str">
            <v>    草原植被恢复费安排的支出</v>
          </cell>
          <cell r="G917">
            <v>0</v>
          </cell>
        </row>
        <row r="917">
          <cell r="I917">
            <v>0</v>
          </cell>
        </row>
        <row r="918">
          <cell r="D918">
            <v>2130199</v>
          </cell>
          <cell r="E918" t="str">
            <v>是</v>
          </cell>
          <cell r="F918" t="str">
            <v>    其他农业支出</v>
          </cell>
          <cell r="G918">
            <v>-1645</v>
          </cell>
          <cell r="H918">
            <v>2472</v>
          </cell>
          <cell r="I918">
            <v>3181</v>
          </cell>
        </row>
        <row r="919">
          <cell r="D919">
            <v>21302</v>
          </cell>
        </row>
        <row r="919">
          <cell r="F919" t="str">
            <v>  林业和草原</v>
          </cell>
          <cell r="G919">
            <v>3783</v>
          </cell>
          <cell r="H919">
            <v>7228</v>
          </cell>
          <cell r="I919">
            <v>8077</v>
          </cell>
        </row>
        <row r="920">
          <cell r="D920">
            <v>2130201</v>
          </cell>
          <cell r="E920" t="str">
            <v>是</v>
          </cell>
          <cell r="F920" t="str">
            <v>    行政运行</v>
          </cell>
          <cell r="G920">
            <v>331</v>
          </cell>
          <cell r="H920">
            <v>272</v>
          </cell>
          <cell r="I920">
            <v>1477</v>
          </cell>
        </row>
        <row r="921">
          <cell r="D921">
            <v>2130202</v>
          </cell>
          <cell r="E921" t="str">
            <v>是</v>
          </cell>
          <cell r="F921" t="str">
            <v>    一般行政管理事务</v>
          </cell>
          <cell r="G921">
            <v>6</v>
          </cell>
        </row>
        <row r="921">
          <cell r="I921">
            <v>0</v>
          </cell>
        </row>
        <row r="922">
          <cell r="D922">
            <v>2130203</v>
          </cell>
          <cell r="E922" t="str">
            <v>是</v>
          </cell>
          <cell r="F922" t="str">
            <v>    机关服务</v>
          </cell>
          <cell r="G922">
            <v>0</v>
          </cell>
        </row>
        <row r="922">
          <cell r="I922">
            <v>0</v>
          </cell>
        </row>
        <row r="923">
          <cell r="D923">
            <v>2130204</v>
          </cell>
          <cell r="E923" t="str">
            <v>是</v>
          </cell>
          <cell r="F923" t="str">
            <v>    林业事业机构</v>
          </cell>
          <cell r="G923">
            <v>2143</v>
          </cell>
          <cell r="H923">
            <v>2101</v>
          </cell>
          <cell r="I923">
            <v>36</v>
          </cell>
        </row>
        <row r="924">
          <cell r="D924">
            <v>2130205</v>
          </cell>
          <cell r="E924" t="str">
            <v>是</v>
          </cell>
          <cell r="F924" t="str">
            <v>    森林培育</v>
          </cell>
          <cell r="G924">
            <v>318</v>
          </cell>
          <cell r="H924">
            <v>172</v>
          </cell>
          <cell r="I924">
            <v>707</v>
          </cell>
        </row>
        <row r="925">
          <cell r="D925">
            <v>2130206</v>
          </cell>
          <cell r="E925" t="str">
            <v>是</v>
          </cell>
          <cell r="F925" t="str">
            <v>    林业技术推广</v>
          </cell>
          <cell r="G925">
            <v>39</v>
          </cell>
        </row>
        <row r="925">
          <cell r="I925">
            <v>0</v>
          </cell>
        </row>
        <row r="926">
          <cell r="D926">
            <v>2130207</v>
          </cell>
          <cell r="E926" t="str">
            <v>是</v>
          </cell>
          <cell r="F926" t="str">
            <v>    森林资源管理</v>
          </cell>
          <cell r="G926">
            <v>243</v>
          </cell>
          <cell r="H926">
            <v>499</v>
          </cell>
          <cell r="I926">
            <v>1073</v>
          </cell>
        </row>
        <row r="927">
          <cell r="D927">
            <v>2130208</v>
          </cell>
          <cell r="E927" t="str">
            <v>是</v>
          </cell>
          <cell r="F927" t="str">
            <v>    森林资源监测</v>
          </cell>
          <cell r="G927">
            <v>-1</v>
          </cell>
        </row>
        <row r="928">
          <cell r="D928">
            <v>2130209</v>
          </cell>
          <cell r="E928" t="str">
            <v>是</v>
          </cell>
          <cell r="F928" t="str">
            <v>    森林生态效益补偿</v>
          </cell>
          <cell r="G928">
            <v>-278</v>
          </cell>
          <cell r="H928">
            <v>2536</v>
          </cell>
          <cell r="I928">
            <v>2905</v>
          </cell>
        </row>
        <row r="929">
          <cell r="D929">
            <v>2130210</v>
          </cell>
          <cell r="E929" t="str">
            <v>是</v>
          </cell>
          <cell r="F929" t="str">
            <v>    林业自然保护区</v>
          </cell>
          <cell r="G929">
            <v>245</v>
          </cell>
          <cell r="H929">
            <v>289</v>
          </cell>
          <cell r="I929">
            <v>269</v>
          </cell>
        </row>
        <row r="930">
          <cell r="D930">
            <v>2130211</v>
          </cell>
          <cell r="E930" t="str">
            <v>是</v>
          </cell>
          <cell r="F930" t="str">
            <v>    动植物保护</v>
          </cell>
          <cell r="G930">
            <v>-113</v>
          </cell>
          <cell r="H930">
            <v>60</v>
          </cell>
          <cell r="I930">
            <v>60</v>
          </cell>
        </row>
        <row r="931">
          <cell r="D931">
            <v>2130212</v>
          </cell>
          <cell r="E931" t="str">
            <v>是</v>
          </cell>
          <cell r="F931" t="str">
            <v>    湿地保护</v>
          </cell>
          <cell r="G931">
            <v>0</v>
          </cell>
        </row>
        <row r="931">
          <cell r="I931">
            <v>0</v>
          </cell>
        </row>
        <row r="932">
          <cell r="D932">
            <v>2130213</v>
          </cell>
          <cell r="E932" t="str">
            <v>是</v>
          </cell>
          <cell r="F932" t="str">
            <v>    林业执法与监督</v>
          </cell>
          <cell r="G932">
            <v>343</v>
          </cell>
          <cell r="H932">
            <v>346</v>
          </cell>
          <cell r="I932">
            <v>25</v>
          </cell>
        </row>
        <row r="933">
          <cell r="D933">
            <v>2130216</v>
          </cell>
          <cell r="E933" t="str">
            <v>是</v>
          </cell>
          <cell r="F933" t="str">
            <v>    林业检疫检测</v>
          </cell>
          <cell r="G933">
            <v>0</v>
          </cell>
        </row>
        <row r="934">
          <cell r="D934">
            <v>2130217</v>
          </cell>
          <cell r="E934" t="str">
            <v>是</v>
          </cell>
          <cell r="F934" t="str">
            <v>    防沙治沙</v>
          </cell>
          <cell r="G934">
            <v>0</v>
          </cell>
        </row>
        <row r="935">
          <cell r="D935">
            <v>2130218</v>
          </cell>
          <cell r="E935" t="str">
            <v>是</v>
          </cell>
          <cell r="F935" t="str">
            <v>    林业质量安全</v>
          </cell>
          <cell r="G935">
            <v>0</v>
          </cell>
        </row>
        <row r="936">
          <cell r="D936">
            <v>2130219</v>
          </cell>
          <cell r="E936" t="str">
            <v>是</v>
          </cell>
          <cell r="F936" t="str">
            <v>    林业工程与项目管理</v>
          </cell>
          <cell r="G936">
            <v>0</v>
          </cell>
        </row>
        <row r="937">
          <cell r="D937">
            <v>2130220</v>
          </cell>
          <cell r="E937" t="str">
            <v>是</v>
          </cell>
          <cell r="F937" t="str">
            <v>    林业对外合作与交流</v>
          </cell>
          <cell r="G937">
            <v>0</v>
          </cell>
        </row>
        <row r="938">
          <cell r="D938">
            <v>2130221</v>
          </cell>
          <cell r="E938" t="str">
            <v>是</v>
          </cell>
          <cell r="F938" t="str">
            <v>    林业产业化</v>
          </cell>
          <cell r="G938">
            <v>-238</v>
          </cell>
        </row>
        <row r="939">
          <cell r="D939">
            <v>2130223</v>
          </cell>
          <cell r="E939" t="str">
            <v>是</v>
          </cell>
          <cell r="F939" t="str">
            <v>    信息管理</v>
          </cell>
          <cell r="G939">
            <v>0</v>
          </cell>
        </row>
        <row r="940">
          <cell r="D940">
            <v>2130224</v>
          </cell>
          <cell r="E940" t="str">
            <v>是</v>
          </cell>
          <cell r="F940" t="str">
            <v>    林业政策制定与宣传</v>
          </cell>
          <cell r="G940">
            <v>0</v>
          </cell>
        </row>
        <row r="941">
          <cell r="D941">
            <v>2130225</v>
          </cell>
          <cell r="E941" t="str">
            <v>是</v>
          </cell>
          <cell r="F941" t="str">
            <v>    林业资金审计稽查</v>
          </cell>
          <cell r="G941">
            <v>0</v>
          </cell>
        </row>
        <row r="942">
          <cell r="D942">
            <v>2130226</v>
          </cell>
          <cell r="E942" t="str">
            <v>是</v>
          </cell>
          <cell r="F942" t="str">
            <v>    林区公共支出</v>
          </cell>
          <cell r="G942">
            <v>0</v>
          </cell>
        </row>
        <row r="943">
          <cell r="D943">
            <v>2130227</v>
          </cell>
          <cell r="E943" t="str">
            <v>是</v>
          </cell>
          <cell r="F943" t="str">
            <v>    林业贷款贴息</v>
          </cell>
          <cell r="G943">
            <v>-3</v>
          </cell>
          <cell r="H943">
            <v>9</v>
          </cell>
          <cell r="I943">
            <v>9</v>
          </cell>
        </row>
        <row r="944">
          <cell r="D944">
            <v>2130232</v>
          </cell>
          <cell r="E944" t="str">
            <v>是</v>
          </cell>
          <cell r="F944" t="str">
            <v>    成品油价格改革对林业的补贴</v>
          </cell>
          <cell r="G944">
            <v>-7</v>
          </cell>
        </row>
        <row r="944">
          <cell r="I944">
            <v>0</v>
          </cell>
        </row>
        <row r="945">
          <cell r="D945">
            <v>2130234</v>
          </cell>
          <cell r="E945" t="str">
            <v>是</v>
          </cell>
          <cell r="F945" t="str">
            <v>    林业防灾减灾</v>
          </cell>
          <cell r="G945">
            <v>-111</v>
          </cell>
          <cell r="H945">
            <v>171</v>
          </cell>
          <cell r="I945">
            <v>673</v>
          </cell>
        </row>
        <row r="946">
          <cell r="D946">
            <v>2130299</v>
          </cell>
          <cell r="E946" t="str">
            <v>是</v>
          </cell>
          <cell r="F946" t="str">
            <v>    其他林业支出</v>
          </cell>
          <cell r="G946">
            <v>866</v>
          </cell>
          <cell r="H946">
            <v>773</v>
          </cell>
          <cell r="I946">
            <v>843</v>
          </cell>
        </row>
        <row r="947">
          <cell r="D947">
            <v>21303</v>
          </cell>
        </row>
        <row r="947">
          <cell r="F947" t="str">
            <v>  水利</v>
          </cell>
          <cell r="G947">
            <v>388</v>
          </cell>
          <cell r="H947">
            <v>2615</v>
          </cell>
          <cell r="I947">
            <v>8351</v>
          </cell>
        </row>
        <row r="948">
          <cell r="D948">
            <v>2130301</v>
          </cell>
          <cell r="E948" t="str">
            <v>是</v>
          </cell>
          <cell r="F948" t="str">
            <v>    行政运行</v>
          </cell>
          <cell r="G948">
            <v>277</v>
          </cell>
          <cell r="H948">
            <v>301</v>
          </cell>
          <cell r="I948">
            <v>1600</v>
          </cell>
        </row>
        <row r="949">
          <cell r="D949">
            <v>2130302</v>
          </cell>
          <cell r="E949" t="str">
            <v>是</v>
          </cell>
          <cell r="F949" t="str">
            <v>    一般行政管理事务</v>
          </cell>
          <cell r="G949">
            <v>0</v>
          </cell>
        </row>
        <row r="949">
          <cell r="I949">
            <v>0</v>
          </cell>
        </row>
        <row r="950">
          <cell r="D950">
            <v>2130303</v>
          </cell>
          <cell r="E950" t="str">
            <v>是</v>
          </cell>
          <cell r="F950" t="str">
            <v>    机关服务</v>
          </cell>
          <cell r="G950">
            <v>0</v>
          </cell>
        </row>
        <row r="950">
          <cell r="I950">
            <v>0</v>
          </cell>
        </row>
        <row r="951">
          <cell r="D951">
            <v>2130304</v>
          </cell>
          <cell r="E951" t="str">
            <v>是</v>
          </cell>
          <cell r="F951" t="str">
            <v>    水利行业业务管理</v>
          </cell>
          <cell r="G951">
            <v>820</v>
          </cell>
          <cell r="H951">
            <v>672</v>
          </cell>
          <cell r="I951">
            <v>30</v>
          </cell>
        </row>
        <row r="952">
          <cell r="D952">
            <v>2130305</v>
          </cell>
          <cell r="E952" t="str">
            <v>是</v>
          </cell>
          <cell r="F952" t="str">
            <v>    水利工程建设</v>
          </cell>
          <cell r="G952">
            <v>-3878</v>
          </cell>
          <cell r="H952">
            <v>-1788</v>
          </cell>
          <cell r="I952">
            <v>2200</v>
          </cell>
        </row>
        <row r="953">
          <cell r="D953">
            <v>2130306</v>
          </cell>
          <cell r="E953" t="str">
            <v>是</v>
          </cell>
          <cell r="F953" t="str">
            <v>    水利工程运行与维护</v>
          </cell>
          <cell r="G953">
            <v>0</v>
          </cell>
          <cell r="H953">
            <v>2</v>
          </cell>
          <cell r="I953">
            <v>2</v>
          </cell>
        </row>
        <row r="954">
          <cell r="D954">
            <v>2130307</v>
          </cell>
          <cell r="E954" t="str">
            <v>是</v>
          </cell>
          <cell r="F954" t="str">
            <v>    长江黄河等流域管理</v>
          </cell>
          <cell r="G954">
            <v>0</v>
          </cell>
        </row>
        <row r="954">
          <cell r="I954">
            <v>0</v>
          </cell>
        </row>
        <row r="955">
          <cell r="D955">
            <v>2130308</v>
          </cell>
          <cell r="E955" t="str">
            <v>是</v>
          </cell>
          <cell r="F955" t="str">
            <v>    水利前期工作</v>
          </cell>
          <cell r="G955">
            <v>-200</v>
          </cell>
        </row>
        <row r="955">
          <cell r="I955">
            <v>0</v>
          </cell>
        </row>
        <row r="956">
          <cell r="D956">
            <v>2130309</v>
          </cell>
          <cell r="E956" t="str">
            <v>是</v>
          </cell>
          <cell r="F956" t="str">
            <v>    水利执法监督</v>
          </cell>
          <cell r="G956">
            <v>0</v>
          </cell>
        </row>
        <row r="956">
          <cell r="I956">
            <v>0</v>
          </cell>
        </row>
        <row r="957">
          <cell r="D957">
            <v>2130310</v>
          </cell>
          <cell r="E957" t="str">
            <v>是</v>
          </cell>
          <cell r="F957" t="str">
            <v>    水土保持</v>
          </cell>
          <cell r="G957">
            <v>500</v>
          </cell>
          <cell r="H957">
            <v>760</v>
          </cell>
          <cell r="I957">
            <v>1000</v>
          </cell>
        </row>
        <row r="958">
          <cell r="D958">
            <v>2130311</v>
          </cell>
          <cell r="E958" t="str">
            <v>是</v>
          </cell>
          <cell r="F958" t="str">
            <v>    水资源节约管理与保护</v>
          </cell>
          <cell r="G958">
            <v>38</v>
          </cell>
          <cell r="H958">
            <v>10</v>
          </cell>
          <cell r="I958">
            <v>10</v>
          </cell>
        </row>
        <row r="959">
          <cell r="D959">
            <v>2130312</v>
          </cell>
          <cell r="E959" t="str">
            <v>是</v>
          </cell>
          <cell r="F959" t="str">
            <v>    水质监测</v>
          </cell>
          <cell r="G959">
            <v>0</v>
          </cell>
        </row>
        <row r="959">
          <cell r="I959">
            <v>0</v>
          </cell>
        </row>
        <row r="960">
          <cell r="D960">
            <v>2130313</v>
          </cell>
          <cell r="E960" t="str">
            <v>是</v>
          </cell>
          <cell r="F960" t="str">
            <v>    水文测报</v>
          </cell>
          <cell r="G960">
            <v>0</v>
          </cell>
        </row>
        <row r="960">
          <cell r="I960">
            <v>0</v>
          </cell>
        </row>
        <row r="961">
          <cell r="D961">
            <v>2130314</v>
          </cell>
          <cell r="E961" t="str">
            <v>是</v>
          </cell>
          <cell r="F961" t="str">
            <v>    防汛</v>
          </cell>
          <cell r="G961">
            <v>114</v>
          </cell>
          <cell r="H961">
            <v>133</v>
          </cell>
          <cell r="I961">
            <v>148</v>
          </cell>
        </row>
        <row r="962">
          <cell r="D962">
            <v>2130315</v>
          </cell>
          <cell r="E962" t="str">
            <v>是</v>
          </cell>
          <cell r="F962" t="str">
            <v>    抗旱</v>
          </cell>
          <cell r="G962">
            <v>0</v>
          </cell>
          <cell r="H962">
            <v>414</v>
          </cell>
          <cell r="I962">
            <v>841</v>
          </cell>
        </row>
        <row r="963">
          <cell r="D963">
            <v>2130316</v>
          </cell>
          <cell r="E963" t="str">
            <v>是</v>
          </cell>
          <cell r="F963" t="str">
            <v>    农田水利</v>
          </cell>
          <cell r="G963">
            <v>1071</v>
          </cell>
          <cell r="H963">
            <v>1277</v>
          </cell>
          <cell r="I963">
            <v>2090</v>
          </cell>
        </row>
        <row r="964">
          <cell r="D964">
            <v>2130317</v>
          </cell>
          <cell r="E964" t="str">
            <v>是</v>
          </cell>
          <cell r="F964" t="str">
            <v>    水利技术推广</v>
          </cell>
          <cell r="G964">
            <v>0</v>
          </cell>
        </row>
        <row r="964">
          <cell r="I964">
            <v>0</v>
          </cell>
        </row>
        <row r="965">
          <cell r="D965">
            <v>2130318</v>
          </cell>
          <cell r="E965" t="str">
            <v>是</v>
          </cell>
          <cell r="F965" t="str">
            <v>    国际河流治理与管理</v>
          </cell>
          <cell r="G965">
            <v>0</v>
          </cell>
        </row>
        <row r="965">
          <cell r="I965">
            <v>0</v>
          </cell>
        </row>
        <row r="966">
          <cell r="D966">
            <v>2130319</v>
          </cell>
          <cell r="E966" t="str">
            <v>是</v>
          </cell>
          <cell r="F966" t="str">
            <v>    江河湖库水系综合治理</v>
          </cell>
          <cell r="G966">
            <v>0</v>
          </cell>
          <cell r="H966">
            <v>20</v>
          </cell>
          <cell r="I966">
            <v>423</v>
          </cell>
        </row>
        <row r="967">
          <cell r="D967">
            <v>2130321</v>
          </cell>
          <cell r="E967" t="str">
            <v>是</v>
          </cell>
          <cell r="F967" t="str">
            <v>    大中型水库移民后期扶持专项支出</v>
          </cell>
          <cell r="G967">
            <v>0</v>
          </cell>
        </row>
        <row r="968">
          <cell r="D968">
            <v>2130322</v>
          </cell>
          <cell r="E968" t="str">
            <v>是</v>
          </cell>
          <cell r="F968" t="str">
            <v>    水利安全监督</v>
          </cell>
          <cell r="G968">
            <v>0</v>
          </cell>
        </row>
        <row r="969">
          <cell r="D969">
            <v>2130331</v>
          </cell>
          <cell r="E969" t="str">
            <v>是</v>
          </cell>
          <cell r="F969" t="str">
            <v>    水资源费安排的支出</v>
          </cell>
          <cell r="G969">
            <v>0</v>
          </cell>
        </row>
        <row r="970">
          <cell r="D970">
            <v>2130332</v>
          </cell>
          <cell r="E970" t="str">
            <v>是</v>
          </cell>
          <cell r="F970" t="str">
            <v>    砂石资源费支出</v>
          </cell>
          <cell r="G970">
            <v>0</v>
          </cell>
        </row>
        <row r="971">
          <cell r="D971">
            <v>2130333</v>
          </cell>
          <cell r="E971" t="str">
            <v>是</v>
          </cell>
          <cell r="F971" t="str">
            <v>    信息管理</v>
          </cell>
          <cell r="G971">
            <v>0</v>
          </cell>
        </row>
        <row r="972">
          <cell r="D972">
            <v>2130334</v>
          </cell>
          <cell r="E972" t="str">
            <v>是</v>
          </cell>
          <cell r="F972" t="str">
            <v>    水利建设移民支出</v>
          </cell>
          <cell r="G972">
            <v>0</v>
          </cell>
        </row>
        <row r="973">
          <cell r="D973">
            <v>2130335</v>
          </cell>
          <cell r="E973" t="str">
            <v>是</v>
          </cell>
          <cell r="F973" t="str">
            <v>    农村人畜饮水</v>
          </cell>
          <cell r="G973">
            <v>280</v>
          </cell>
          <cell r="H973">
            <v>-219</v>
          </cell>
        </row>
        <row r="974">
          <cell r="D974">
            <v>2130399</v>
          </cell>
          <cell r="E974" t="str">
            <v>是</v>
          </cell>
          <cell r="F974" t="str">
            <v>    其他水利支出</v>
          </cell>
          <cell r="G974">
            <v>1366</v>
          </cell>
          <cell r="H974">
            <v>1033</v>
          </cell>
          <cell r="I974">
            <v>7</v>
          </cell>
        </row>
        <row r="975">
          <cell r="D975">
            <v>21304</v>
          </cell>
        </row>
        <row r="975">
          <cell r="F975" t="str">
            <v>  南水北调</v>
          </cell>
          <cell r="G975">
            <v>0</v>
          </cell>
          <cell r="H975">
            <v>0</v>
          </cell>
        </row>
        <row r="976">
          <cell r="D976">
            <v>2130401</v>
          </cell>
          <cell r="E976" t="str">
            <v>是</v>
          </cell>
          <cell r="F976" t="str">
            <v>    行政运行</v>
          </cell>
          <cell r="G976">
            <v>0</v>
          </cell>
          <cell r="H976">
            <v>0</v>
          </cell>
        </row>
        <row r="977">
          <cell r="D977">
            <v>2130402</v>
          </cell>
          <cell r="E977" t="str">
            <v>是</v>
          </cell>
          <cell r="F977" t="str">
            <v>    一般行政管理事务</v>
          </cell>
          <cell r="G977">
            <v>0</v>
          </cell>
          <cell r="H977">
            <v>0</v>
          </cell>
        </row>
        <row r="978">
          <cell r="D978">
            <v>2130403</v>
          </cell>
          <cell r="E978" t="str">
            <v>是</v>
          </cell>
          <cell r="F978" t="str">
            <v>    机关服务</v>
          </cell>
          <cell r="G978">
            <v>0</v>
          </cell>
          <cell r="H978">
            <v>0</v>
          </cell>
        </row>
        <row r="979">
          <cell r="D979">
            <v>2130404</v>
          </cell>
          <cell r="E979" t="str">
            <v>是</v>
          </cell>
          <cell r="F979" t="str">
            <v>    南水北调工程建设</v>
          </cell>
          <cell r="G979">
            <v>0</v>
          </cell>
          <cell r="H979">
            <v>0</v>
          </cell>
        </row>
        <row r="980">
          <cell r="D980">
            <v>2130405</v>
          </cell>
          <cell r="E980" t="str">
            <v>是</v>
          </cell>
          <cell r="F980" t="str">
            <v>    政策研究与信息管理</v>
          </cell>
          <cell r="G980">
            <v>0</v>
          </cell>
          <cell r="H980">
            <v>0</v>
          </cell>
        </row>
        <row r="981">
          <cell r="D981">
            <v>2130406</v>
          </cell>
          <cell r="E981" t="str">
            <v>是</v>
          </cell>
          <cell r="F981" t="str">
            <v>    工程稽查</v>
          </cell>
          <cell r="G981">
            <v>0</v>
          </cell>
          <cell r="H981">
            <v>0</v>
          </cell>
        </row>
        <row r="982">
          <cell r="D982">
            <v>2130407</v>
          </cell>
          <cell r="E982" t="str">
            <v>是</v>
          </cell>
          <cell r="F982" t="str">
            <v>    前期工作</v>
          </cell>
          <cell r="G982">
            <v>0</v>
          </cell>
          <cell r="H982">
            <v>0</v>
          </cell>
        </row>
        <row r="983">
          <cell r="D983">
            <v>2130408</v>
          </cell>
          <cell r="E983" t="str">
            <v>是</v>
          </cell>
          <cell r="F983" t="str">
            <v>    南水北调技术推广</v>
          </cell>
          <cell r="G983">
            <v>0</v>
          </cell>
          <cell r="H983">
            <v>0</v>
          </cell>
        </row>
        <row r="984">
          <cell r="D984">
            <v>2130409</v>
          </cell>
          <cell r="E984" t="str">
            <v>是</v>
          </cell>
          <cell r="F984" t="str">
            <v>    环境、移民及水资源管理与保护</v>
          </cell>
          <cell r="G984">
            <v>0</v>
          </cell>
          <cell r="H984">
            <v>0</v>
          </cell>
        </row>
        <row r="985">
          <cell r="D985">
            <v>2130499</v>
          </cell>
          <cell r="E985" t="str">
            <v>是</v>
          </cell>
          <cell r="F985" t="str">
            <v>    其他南水北调支出</v>
          </cell>
          <cell r="G985">
            <v>0</v>
          </cell>
          <cell r="H985">
            <v>0</v>
          </cell>
        </row>
        <row r="986">
          <cell r="D986">
            <v>21305</v>
          </cell>
        </row>
        <row r="986">
          <cell r="F986" t="str">
            <v>  扶贫</v>
          </cell>
          <cell r="G986">
            <v>624</v>
          </cell>
          <cell r="H986">
            <v>4184</v>
          </cell>
          <cell r="I986">
            <v>4570</v>
          </cell>
        </row>
        <row r="987">
          <cell r="D987">
            <v>2130501</v>
          </cell>
          <cell r="E987" t="str">
            <v>是</v>
          </cell>
          <cell r="F987" t="str">
            <v>    行政运行</v>
          </cell>
          <cell r="G987">
            <v>324</v>
          </cell>
          <cell r="H987">
            <v>267</v>
          </cell>
          <cell r="I987">
            <v>235</v>
          </cell>
        </row>
        <row r="988">
          <cell r="D988">
            <v>2130502</v>
          </cell>
          <cell r="E988" t="str">
            <v>是</v>
          </cell>
          <cell r="F988" t="str">
            <v>    一般行政管理事务</v>
          </cell>
          <cell r="G988">
            <v>0</v>
          </cell>
        </row>
        <row r="988">
          <cell r="I988">
            <v>0</v>
          </cell>
        </row>
        <row r="989">
          <cell r="D989">
            <v>2130503</v>
          </cell>
          <cell r="E989" t="str">
            <v>是</v>
          </cell>
          <cell r="F989" t="str">
            <v>    机关服务</v>
          </cell>
          <cell r="G989">
            <v>0</v>
          </cell>
        </row>
        <row r="989">
          <cell r="I989">
            <v>0</v>
          </cell>
        </row>
        <row r="990">
          <cell r="D990">
            <v>2130504</v>
          </cell>
          <cell r="E990" t="str">
            <v>是</v>
          </cell>
          <cell r="F990" t="str">
            <v>    农村基础设施建设</v>
          </cell>
          <cell r="G990">
            <v>955</v>
          </cell>
          <cell r="H990">
            <v>1700</v>
          </cell>
          <cell r="I990">
            <v>1804</v>
          </cell>
        </row>
        <row r="991">
          <cell r="D991">
            <v>2130505</v>
          </cell>
          <cell r="E991" t="str">
            <v>是</v>
          </cell>
          <cell r="F991" t="str">
            <v>    生产发展</v>
          </cell>
          <cell r="G991">
            <v>207</v>
          </cell>
          <cell r="H991">
            <v>616</v>
          </cell>
          <cell r="I991">
            <v>617</v>
          </cell>
        </row>
        <row r="992">
          <cell r="D992">
            <v>2130506</v>
          </cell>
          <cell r="E992" t="str">
            <v>是</v>
          </cell>
          <cell r="F992" t="str">
            <v>    社会发展</v>
          </cell>
          <cell r="G992">
            <v>0</v>
          </cell>
          <cell r="H992">
            <v>93</v>
          </cell>
          <cell r="I992">
            <v>95</v>
          </cell>
        </row>
        <row r="993">
          <cell r="D993">
            <v>2130507</v>
          </cell>
          <cell r="E993" t="str">
            <v>是</v>
          </cell>
          <cell r="F993" t="str">
            <v>    扶贫贷款奖补和贴息</v>
          </cell>
          <cell r="G993">
            <v>68</v>
          </cell>
        </row>
        <row r="993">
          <cell r="I993">
            <v>0</v>
          </cell>
        </row>
        <row r="994">
          <cell r="D994">
            <v>2130508</v>
          </cell>
          <cell r="E994" t="str">
            <v>是</v>
          </cell>
          <cell r="F994" t="str">
            <v>   “三西”农业建设专项补助</v>
          </cell>
          <cell r="G994">
            <v>0</v>
          </cell>
        </row>
        <row r="994">
          <cell r="I994">
            <v>0</v>
          </cell>
        </row>
        <row r="995">
          <cell r="D995">
            <v>2130550</v>
          </cell>
          <cell r="E995" t="str">
            <v>是</v>
          </cell>
          <cell r="F995" t="str">
            <v>    扶贫事业机构</v>
          </cell>
          <cell r="G995">
            <v>5</v>
          </cell>
        </row>
        <row r="995">
          <cell r="I995">
            <v>0</v>
          </cell>
        </row>
        <row r="996">
          <cell r="D996">
            <v>2130599</v>
          </cell>
          <cell r="E996" t="str">
            <v>是</v>
          </cell>
          <cell r="F996" t="str">
            <v>    其他扶贫支出</v>
          </cell>
          <cell r="G996">
            <v>-935</v>
          </cell>
          <cell r="H996">
            <v>1508</v>
          </cell>
          <cell r="I996">
            <v>1819</v>
          </cell>
        </row>
        <row r="997">
          <cell r="D997">
            <v>21306</v>
          </cell>
        </row>
        <row r="997">
          <cell r="F997" t="str">
            <v>  农业综合开发</v>
          </cell>
          <cell r="G997">
            <v>0</v>
          </cell>
          <cell r="H997">
            <v>337</v>
          </cell>
          <cell r="I997">
            <v>0</v>
          </cell>
        </row>
        <row r="998">
          <cell r="D998">
            <v>2130601</v>
          </cell>
          <cell r="E998" t="str">
            <v>是</v>
          </cell>
          <cell r="F998" t="str">
            <v>    机构运行</v>
          </cell>
          <cell r="G998">
            <v>0</v>
          </cell>
          <cell r="H998">
            <v>0</v>
          </cell>
        </row>
        <row r="999">
          <cell r="D999">
            <v>2130602</v>
          </cell>
          <cell r="E999" t="str">
            <v>是</v>
          </cell>
          <cell r="F999" t="str">
            <v>    土地治理</v>
          </cell>
        </row>
        <row r="999">
          <cell r="H999">
            <v>337</v>
          </cell>
        </row>
        <row r="1000">
          <cell r="D1000">
            <v>2130603</v>
          </cell>
          <cell r="E1000" t="str">
            <v>是</v>
          </cell>
          <cell r="F1000" t="str">
            <v>    产业化经营</v>
          </cell>
        </row>
        <row r="1000">
          <cell r="H1000">
            <v>0</v>
          </cell>
        </row>
        <row r="1001">
          <cell r="D1001">
            <v>2130604</v>
          </cell>
          <cell r="E1001" t="str">
            <v>是</v>
          </cell>
          <cell r="F1001" t="str">
            <v>    科技示范</v>
          </cell>
        </row>
        <row r="1001">
          <cell r="H1001">
            <v>0</v>
          </cell>
        </row>
        <row r="1002">
          <cell r="D1002">
            <v>2130699</v>
          </cell>
          <cell r="E1002" t="str">
            <v>是</v>
          </cell>
          <cell r="F1002" t="str">
            <v>    其他农业综合开发支出</v>
          </cell>
        </row>
        <row r="1002">
          <cell r="H1002">
            <v>0</v>
          </cell>
        </row>
        <row r="1003">
          <cell r="D1003">
            <v>21307</v>
          </cell>
        </row>
        <row r="1003">
          <cell r="F1003" t="str">
            <v>  农村综合改革</v>
          </cell>
          <cell r="G1003">
            <v>1238</v>
          </cell>
          <cell r="H1003">
            <v>6658</v>
          </cell>
          <cell r="I1003">
            <v>7385</v>
          </cell>
        </row>
        <row r="1004">
          <cell r="D1004">
            <v>2130701</v>
          </cell>
          <cell r="E1004" t="str">
            <v>是</v>
          </cell>
          <cell r="F1004" t="str">
            <v>    对村级一事一议的补助</v>
          </cell>
          <cell r="G1004">
            <v>172</v>
          </cell>
          <cell r="H1004">
            <v>786</v>
          </cell>
          <cell r="I1004">
            <v>1024</v>
          </cell>
        </row>
        <row r="1005">
          <cell r="D1005">
            <v>2130704</v>
          </cell>
          <cell r="E1005" t="str">
            <v>是</v>
          </cell>
          <cell r="F1005" t="str">
            <v>    国有农场办社会职能改革补助</v>
          </cell>
          <cell r="G1005">
            <v>0</v>
          </cell>
        </row>
        <row r="1005">
          <cell r="I1005">
            <v>0</v>
          </cell>
        </row>
        <row r="1006">
          <cell r="D1006">
            <v>2130705</v>
          </cell>
          <cell r="E1006" t="str">
            <v>是</v>
          </cell>
          <cell r="F1006" t="str">
            <v>    对村民委员会和村党支部的补助</v>
          </cell>
          <cell r="G1006">
            <v>1066</v>
          </cell>
          <cell r="H1006">
            <v>5618</v>
          </cell>
          <cell r="I1006">
            <v>5905</v>
          </cell>
        </row>
        <row r="1007">
          <cell r="D1007">
            <v>2130706</v>
          </cell>
          <cell r="E1007" t="str">
            <v>是</v>
          </cell>
          <cell r="F1007" t="str">
            <v>    对村集体经济组织的补助</v>
          </cell>
          <cell r="G1007">
            <v>0</v>
          </cell>
          <cell r="H1007">
            <v>254</v>
          </cell>
          <cell r="I1007">
            <v>456</v>
          </cell>
        </row>
        <row r="1008">
          <cell r="D1008">
            <v>2130707</v>
          </cell>
          <cell r="E1008" t="str">
            <v>是</v>
          </cell>
          <cell r="F1008" t="str">
            <v>    农村综合改革示范试点补助</v>
          </cell>
          <cell r="G1008">
            <v>0</v>
          </cell>
        </row>
        <row r="1008">
          <cell r="I1008">
            <v>0</v>
          </cell>
        </row>
        <row r="1009">
          <cell r="D1009">
            <v>2130799</v>
          </cell>
          <cell r="E1009" t="str">
            <v>是</v>
          </cell>
          <cell r="F1009" t="str">
            <v>    其他农村综合改革支出</v>
          </cell>
          <cell r="G1009">
            <v>0</v>
          </cell>
        </row>
        <row r="1010">
          <cell r="D1010">
            <v>21308</v>
          </cell>
        </row>
        <row r="1010">
          <cell r="F1010" t="str">
            <v>  普惠金融发展支出</v>
          </cell>
          <cell r="G1010">
            <v>145</v>
          </cell>
          <cell r="H1010">
            <v>2151</v>
          </cell>
          <cell r="I1010">
            <v>2130</v>
          </cell>
        </row>
        <row r="1011">
          <cell r="D1011">
            <v>2130801</v>
          </cell>
          <cell r="E1011" t="str">
            <v>是</v>
          </cell>
          <cell r="F1011" t="str">
            <v>    支持农村金融机构</v>
          </cell>
          <cell r="G1011">
            <v>0</v>
          </cell>
          <cell r="H1011">
            <v>43</v>
          </cell>
          <cell r="I1011">
            <v>43</v>
          </cell>
        </row>
        <row r="1012">
          <cell r="D1012">
            <v>2130802</v>
          </cell>
          <cell r="E1012" t="str">
            <v>是</v>
          </cell>
          <cell r="F1012" t="str">
            <v>    涉农贷款增量奖励</v>
          </cell>
          <cell r="G1012">
            <v>62</v>
          </cell>
        </row>
        <row r="1012">
          <cell r="I1012">
            <v>0</v>
          </cell>
        </row>
        <row r="1013">
          <cell r="D1013">
            <v>2130803</v>
          </cell>
          <cell r="E1013" t="str">
            <v>是</v>
          </cell>
          <cell r="F1013" t="str">
            <v>    农业保险保费补贴</v>
          </cell>
          <cell r="G1013">
            <v>257</v>
          </cell>
          <cell r="H1013">
            <v>941</v>
          </cell>
          <cell r="I1013">
            <v>920</v>
          </cell>
        </row>
        <row r="1014">
          <cell r="D1014">
            <v>2130804</v>
          </cell>
          <cell r="E1014" t="str">
            <v>是</v>
          </cell>
          <cell r="F1014" t="str">
            <v>    小额担保贷款贴息</v>
          </cell>
          <cell r="G1014">
            <v>-174</v>
          </cell>
          <cell r="H1014">
            <v>1167</v>
          </cell>
          <cell r="I1014">
            <v>1167</v>
          </cell>
        </row>
        <row r="1015">
          <cell r="D1015">
            <v>2130805</v>
          </cell>
          <cell r="E1015" t="str">
            <v>是</v>
          </cell>
          <cell r="F1015" t="str">
            <v>    补充小额担保贷款基金</v>
          </cell>
          <cell r="G1015">
            <v>0</v>
          </cell>
        </row>
        <row r="1016">
          <cell r="D1016">
            <v>2130899</v>
          </cell>
          <cell r="E1016" t="str">
            <v>是</v>
          </cell>
          <cell r="F1016" t="str">
            <v>    其他普惠金融发展支出</v>
          </cell>
          <cell r="G1016">
            <v>0</v>
          </cell>
        </row>
        <row r="1017">
          <cell r="D1017">
            <v>21309</v>
          </cell>
        </row>
        <row r="1017">
          <cell r="F1017" t="str">
            <v>  目标价格补贴</v>
          </cell>
          <cell r="G1017">
            <v>0</v>
          </cell>
          <cell r="H1017">
            <v>0</v>
          </cell>
        </row>
        <row r="1018">
          <cell r="D1018">
            <v>2130901</v>
          </cell>
          <cell r="E1018" t="str">
            <v>是</v>
          </cell>
          <cell r="F1018" t="str">
            <v>    棉花目标价格补贴</v>
          </cell>
          <cell r="G1018">
            <v>0</v>
          </cell>
          <cell r="H1018">
            <v>0</v>
          </cell>
        </row>
        <row r="1019">
          <cell r="D1019">
            <v>2130902</v>
          </cell>
          <cell r="E1019" t="str">
            <v>是</v>
          </cell>
          <cell r="F1019" t="str">
            <v>    大豆目标价格补贴</v>
          </cell>
          <cell r="G1019">
            <v>0</v>
          </cell>
          <cell r="H1019">
            <v>0</v>
          </cell>
        </row>
        <row r="1020">
          <cell r="D1020">
            <v>2130999</v>
          </cell>
          <cell r="E1020" t="str">
            <v>是</v>
          </cell>
          <cell r="F1020" t="str">
            <v>    其他目标价格补贴</v>
          </cell>
          <cell r="G1020">
            <v>0</v>
          </cell>
          <cell r="H1020">
            <v>0</v>
          </cell>
        </row>
        <row r="1021">
          <cell r="D1021">
            <v>21399</v>
          </cell>
        </row>
        <row r="1021">
          <cell r="F1021" t="str">
            <v>  其他农林水事务支出</v>
          </cell>
          <cell r="G1021">
            <v>-20</v>
          </cell>
          <cell r="H1021">
            <v>9</v>
          </cell>
          <cell r="I1021">
            <v>13</v>
          </cell>
        </row>
        <row r="1022">
          <cell r="D1022">
            <v>2139901</v>
          </cell>
          <cell r="E1022" t="str">
            <v>是</v>
          </cell>
          <cell r="F1022" t="str">
            <v>    化解其他公益性乡村债务支出</v>
          </cell>
          <cell r="G1022">
            <v>0</v>
          </cell>
          <cell r="H1022">
            <v>0</v>
          </cell>
        </row>
        <row r="1023">
          <cell r="D1023">
            <v>2139999</v>
          </cell>
          <cell r="E1023" t="str">
            <v>是</v>
          </cell>
          <cell r="F1023" t="str">
            <v>    其他农林水事务支出</v>
          </cell>
          <cell r="G1023">
            <v>-20</v>
          </cell>
          <cell r="H1023">
            <v>9</v>
          </cell>
          <cell r="I1023">
            <v>13</v>
          </cell>
        </row>
        <row r="1024">
          <cell r="D1024">
            <v>214</v>
          </cell>
        </row>
        <row r="1024">
          <cell r="F1024" t="str">
            <v>十三、交通运输支出</v>
          </cell>
          <cell r="G1024">
            <v>7062</v>
          </cell>
          <cell r="H1024">
            <v>-8452</v>
          </cell>
          <cell r="I1024">
            <v>7531</v>
          </cell>
        </row>
        <row r="1025">
          <cell r="D1025">
            <v>21401</v>
          </cell>
        </row>
        <row r="1025">
          <cell r="F1025" t="str">
            <v>  公路水路运输</v>
          </cell>
          <cell r="G1025">
            <v>-469</v>
          </cell>
          <cell r="H1025">
            <v>593</v>
          </cell>
          <cell r="I1025">
            <v>4350</v>
          </cell>
        </row>
        <row r="1026">
          <cell r="D1026">
            <v>2140101</v>
          </cell>
          <cell r="E1026" t="str">
            <v>是</v>
          </cell>
          <cell r="F1026" t="str">
            <v>    行政运行</v>
          </cell>
          <cell r="G1026">
            <v>244</v>
          </cell>
          <cell r="H1026">
            <v>217</v>
          </cell>
          <cell r="I1026">
            <v>925</v>
          </cell>
        </row>
        <row r="1027">
          <cell r="D1027">
            <v>2140102</v>
          </cell>
          <cell r="E1027" t="str">
            <v>是</v>
          </cell>
          <cell r="F1027" t="str">
            <v>    一般行政管理事务</v>
          </cell>
          <cell r="G1027">
            <v>-85</v>
          </cell>
        </row>
        <row r="1028">
          <cell r="D1028">
            <v>2140103</v>
          </cell>
          <cell r="E1028" t="str">
            <v>是</v>
          </cell>
          <cell r="F1028" t="str">
            <v>    机关服务</v>
          </cell>
          <cell r="G1028">
            <v>0</v>
          </cell>
        </row>
        <row r="1029">
          <cell r="D1029">
            <v>2140104</v>
          </cell>
          <cell r="E1029" t="str">
            <v>是</v>
          </cell>
          <cell r="F1029" t="str">
            <v>    公路新建</v>
          </cell>
          <cell r="G1029">
            <v>-112</v>
          </cell>
          <cell r="H1029">
            <v>200</v>
          </cell>
          <cell r="I1029">
            <v>200</v>
          </cell>
        </row>
        <row r="1030">
          <cell r="D1030">
            <v>2140106</v>
          </cell>
          <cell r="E1030" t="str">
            <v>是</v>
          </cell>
          <cell r="F1030" t="str">
            <v>    公路养护</v>
          </cell>
          <cell r="G1030">
            <v>-1474</v>
          </cell>
          <cell r="H1030">
            <v>-985</v>
          </cell>
          <cell r="I1030">
            <v>3056</v>
          </cell>
        </row>
        <row r="1031">
          <cell r="D1031">
            <v>2140109</v>
          </cell>
          <cell r="E1031" t="str">
            <v>是</v>
          </cell>
          <cell r="F1031" t="str">
            <v>    公路和运输信息化建设</v>
          </cell>
          <cell r="G1031">
            <v>0</v>
          </cell>
        </row>
        <row r="1032">
          <cell r="D1032">
            <v>2140110</v>
          </cell>
          <cell r="E1032" t="str">
            <v>是</v>
          </cell>
          <cell r="F1032" t="str">
            <v>    公路和运输安全</v>
          </cell>
          <cell r="G1032">
            <v>0</v>
          </cell>
        </row>
        <row r="1033">
          <cell r="D1033">
            <v>2140111</v>
          </cell>
          <cell r="E1033" t="str">
            <v>是</v>
          </cell>
          <cell r="F1033" t="str">
            <v>    公路还贷专项</v>
          </cell>
          <cell r="G1033">
            <v>0</v>
          </cell>
        </row>
        <row r="1034">
          <cell r="D1034">
            <v>2140112</v>
          </cell>
          <cell r="E1034" t="str">
            <v>是</v>
          </cell>
          <cell r="F1034" t="str">
            <v>    公路运输管理</v>
          </cell>
          <cell r="G1034">
            <v>156</v>
          </cell>
          <cell r="H1034">
            <v>135</v>
          </cell>
        </row>
        <row r="1035">
          <cell r="D1035">
            <v>2140113</v>
          </cell>
          <cell r="E1035" t="str">
            <v>是</v>
          </cell>
          <cell r="F1035" t="str">
            <v>    公路客货运站（场）建设</v>
          </cell>
          <cell r="G1035">
            <v>0</v>
          </cell>
        </row>
        <row r="1036">
          <cell r="D1036">
            <v>2140114</v>
          </cell>
          <cell r="E1036" t="str">
            <v>是</v>
          </cell>
          <cell r="F1036" t="str">
            <v>    公路和运输技术标准化建设</v>
          </cell>
          <cell r="G1036">
            <v>0</v>
          </cell>
        </row>
        <row r="1037">
          <cell r="D1037">
            <v>2140122</v>
          </cell>
          <cell r="E1037" t="str">
            <v>是</v>
          </cell>
          <cell r="F1037" t="str">
            <v>    港口设施</v>
          </cell>
          <cell r="G1037">
            <v>0</v>
          </cell>
        </row>
        <row r="1038">
          <cell r="D1038">
            <v>2140123</v>
          </cell>
          <cell r="E1038" t="str">
            <v>是</v>
          </cell>
          <cell r="F1038" t="str">
            <v>    航道维护</v>
          </cell>
          <cell r="G1038">
            <v>0</v>
          </cell>
        </row>
        <row r="1039">
          <cell r="D1039">
            <v>2140124</v>
          </cell>
          <cell r="E1039" t="str">
            <v>是</v>
          </cell>
          <cell r="F1039" t="str">
            <v>    安全通信</v>
          </cell>
          <cell r="G1039">
            <v>0</v>
          </cell>
        </row>
        <row r="1040">
          <cell r="D1040">
            <v>2140125</v>
          </cell>
          <cell r="E1040" t="str">
            <v>是</v>
          </cell>
          <cell r="F1040" t="str">
            <v>    三峡库区通航管理</v>
          </cell>
          <cell r="G1040">
            <v>0</v>
          </cell>
        </row>
        <row r="1041">
          <cell r="D1041">
            <v>2140126</v>
          </cell>
          <cell r="E1041" t="str">
            <v>是</v>
          </cell>
          <cell r="F1041" t="str">
            <v>    航务管理</v>
          </cell>
          <cell r="G1041">
            <v>0</v>
          </cell>
        </row>
        <row r="1042">
          <cell r="D1042">
            <v>2140127</v>
          </cell>
          <cell r="E1042" t="str">
            <v>是</v>
          </cell>
          <cell r="F1042" t="str">
            <v>    船舶检验</v>
          </cell>
          <cell r="G1042">
            <v>0</v>
          </cell>
        </row>
        <row r="1043">
          <cell r="D1043">
            <v>2140128</v>
          </cell>
          <cell r="E1043" t="str">
            <v>是</v>
          </cell>
          <cell r="F1043" t="str">
            <v>    救助打捞</v>
          </cell>
          <cell r="G1043">
            <v>0</v>
          </cell>
        </row>
        <row r="1044">
          <cell r="D1044">
            <v>2140129</v>
          </cell>
          <cell r="E1044" t="str">
            <v>是</v>
          </cell>
          <cell r="F1044" t="str">
            <v>    内河运输</v>
          </cell>
          <cell r="G1044">
            <v>0</v>
          </cell>
        </row>
        <row r="1045">
          <cell r="D1045">
            <v>2140130</v>
          </cell>
          <cell r="E1045" t="str">
            <v>是</v>
          </cell>
          <cell r="F1045" t="str">
            <v>    远洋运输</v>
          </cell>
          <cell r="G1045">
            <v>0</v>
          </cell>
        </row>
        <row r="1046">
          <cell r="D1046">
            <v>2140131</v>
          </cell>
          <cell r="E1046" t="str">
            <v>是</v>
          </cell>
          <cell r="F1046" t="str">
            <v>    海事管理</v>
          </cell>
          <cell r="G1046">
            <v>0</v>
          </cell>
        </row>
        <row r="1047">
          <cell r="D1047">
            <v>2140133</v>
          </cell>
          <cell r="E1047" t="str">
            <v>是</v>
          </cell>
          <cell r="F1047" t="str">
            <v>    航标事业发展支出</v>
          </cell>
          <cell r="G1047">
            <v>0</v>
          </cell>
        </row>
        <row r="1048">
          <cell r="D1048">
            <v>2140136</v>
          </cell>
          <cell r="E1048" t="str">
            <v>是</v>
          </cell>
          <cell r="F1048" t="str">
            <v>    水路运输管理支出</v>
          </cell>
          <cell r="G1048">
            <v>0</v>
          </cell>
        </row>
        <row r="1049">
          <cell r="D1049">
            <v>2140138</v>
          </cell>
          <cell r="E1049" t="str">
            <v>是</v>
          </cell>
          <cell r="F1049" t="str">
            <v>    口岸建设</v>
          </cell>
          <cell r="G1049">
            <v>0</v>
          </cell>
        </row>
        <row r="1050">
          <cell r="D1050">
            <v>2140139</v>
          </cell>
          <cell r="E1050" t="str">
            <v>是</v>
          </cell>
          <cell r="F1050" t="str">
            <v>    取消政府还贷二级公路收费专项支出</v>
          </cell>
          <cell r="G1050">
            <v>0</v>
          </cell>
        </row>
        <row r="1051">
          <cell r="D1051">
            <v>2140199</v>
          </cell>
          <cell r="E1051" t="str">
            <v>是</v>
          </cell>
          <cell r="F1051" t="str">
            <v>    其他公路水路运输支出</v>
          </cell>
          <cell r="G1051">
            <v>802</v>
          </cell>
          <cell r="H1051">
            <v>1026</v>
          </cell>
          <cell r="I1051">
            <v>169</v>
          </cell>
        </row>
        <row r="1052">
          <cell r="D1052">
            <v>21402</v>
          </cell>
        </row>
        <row r="1052">
          <cell r="F1052" t="str">
            <v>  铁路运输</v>
          </cell>
          <cell r="G1052">
            <v>0</v>
          </cell>
          <cell r="H1052">
            <v>0</v>
          </cell>
        </row>
        <row r="1053">
          <cell r="D1053">
            <v>2140201</v>
          </cell>
          <cell r="E1053" t="str">
            <v>是</v>
          </cell>
          <cell r="F1053" t="str">
            <v>    行政运行</v>
          </cell>
          <cell r="G1053">
            <v>0</v>
          </cell>
          <cell r="H1053">
            <v>0</v>
          </cell>
        </row>
        <row r="1054">
          <cell r="D1054">
            <v>2140202</v>
          </cell>
          <cell r="E1054" t="str">
            <v>是</v>
          </cell>
          <cell r="F1054" t="str">
            <v>    一般行政管理事务</v>
          </cell>
          <cell r="G1054">
            <v>0</v>
          </cell>
          <cell r="H1054">
            <v>0</v>
          </cell>
        </row>
        <row r="1055">
          <cell r="D1055">
            <v>2140203</v>
          </cell>
          <cell r="E1055" t="str">
            <v>是</v>
          </cell>
          <cell r="F1055" t="str">
            <v>    机关服务</v>
          </cell>
          <cell r="G1055">
            <v>0</v>
          </cell>
          <cell r="H1055">
            <v>0</v>
          </cell>
        </row>
        <row r="1056">
          <cell r="D1056">
            <v>2140204</v>
          </cell>
          <cell r="E1056" t="str">
            <v>是</v>
          </cell>
          <cell r="F1056" t="str">
            <v>    铁路路网建设</v>
          </cell>
          <cell r="G1056">
            <v>0</v>
          </cell>
          <cell r="H1056">
            <v>0</v>
          </cell>
        </row>
        <row r="1057">
          <cell r="D1057">
            <v>2140205</v>
          </cell>
          <cell r="E1057" t="str">
            <v>是</v>
          </cell>
          <cell r="F1057" t="str">
            <v>    铁路还贷专项</v>
          </cell>
          <cell r="G1057">
            <v>0</v>
          </cell>
          <cell r="H1057">
            <v>0</v>
          </cell>
        </row>
        <row r="1058">
          <cell r="D1058">
            <v>2140206</v>
          </cell>
          <cell r="E1058" t="str">
            <v>是</v>
          </cell>
          <cell r="F1058" t="str">
            <v>    铁路安全</v>
          </cell>
          <cell r="G1058">
            <v>0</v>
          </cell>
          <cell r="H1058">
            <v>0</v>
          </cell>
        </row>
        <row r="1059">
          <cell r="D1059">
            <v>2140207</v>
          </cell>
          <cell r="E1059" t="str">
            <v>是</v>
          </cell>
          <cell r="F1059" t="str">
            <v>    铁路专项运输</v>
          </cell>
          <cell r="G1059">
            <v>0</v>
          </cell>
          <cell r="H1059">
            <v>0</v>
          </cell>
        </row>
        <row r="1060">
          <cell r="D1060">
            <v>2140208</v>
          </cell>
          <cell r="E1060" t="str">
            <v>是</v>
          </cell>
          <cell r="F1060" t="str">
            <v>    行业监管</v>
          </cell>
          <cell r="G1060">
            <v>0</v>
          </cell>
          <cell r="H1060">
            <v>0</v>
          </cell>
        </row>
        <row r="1061">
          <cell r="D1061">
            <v>2140299</v>
          </cell>
          <cell r="E1061" t="str">
            <v>是</v>
          </cell>
          <cell r="F1061" t="str">
            <v>    其他铁路运输支出</v>
          </cell>
          <cell r="G1061">
            <v>0</v>
          </cell>
          <cell r="H1061">
            <v>0</v>
          </cell>
        </row>
        <row r="1062">
          <cell r="D1062">
            <v>21403</v>
          </cell>
        </row>
        <row r="1062">
          <cell r="F1062" t="str">
            <v>  民用航空运输</v>
          </cell>
          <cell r="G1062">
            <v>0</v>
          </cell>
          <cell r="H1062">
            <v>0</v>
          </cell>
        </row>
        <row r="1063">
          <cell r="D1063">
            <v>2140301</v>
          </cell>
          <cell r="E1063" t="str">
            <v>是</v>
          </cell>
          <cell r="F1063" t="str">
            <v>    行政运行</v>
          </cell>
          <cell r="G1063">
            <v>0</v>
          </cell>
          <cell r="H1063">
            <v>0</v>
          </cell>
        </row>
        <row r="1064">
          <cell r="D1064">
            <v>2140302</v>
          </cell>
          <cell r="E1064" t="str">
            <v>是</v>
          </cell>
          <cell r="F1064" t="str">
            <v>    一般行政管理事务</v>
          </cell>
          <cell r="G1064">
            <v>0</v>
          </cell>
          <cell r="H1064">
            <v>0</v>
          </cell>
        </row>
        <row r="1065">
          <cell r="D1065">
            <v>2140303</v>
          </cell>
          <cell r="E1065" t="str">
            <v>是</v>
          </cell>
          <cell r="F1065" t="str">
            <v>    机关服务</v>
          </cell>
          <cell r="G1065">
            <v>0</v>
          </cell>
          <cell r="H1065">
            <v>0</v>
          </cell>
        </row>
        <row r="1066">
          <cell r="D1066">
            <v>2140304</v>
          </cell>
          <cell r="E1066" t="str">
            <v>是</v>
          </cell>
          <cell r="F1066" t="str">
            <v>    机场建设</v>
          </cell>
          <cell r="G1066">
            <v>0</v>
          </cell>
          <cell r="H1066">
            <v>0</v>
          </cell>
        </row>
        <row r="1067">
          <cell r="D1067">
            <v>2140305</v>
          </cell>
          <cell r="E1067" t="str">
            <v>是</v>
          </cell>
          <cell r="F1067" t="str">
            <v>    空管系统建设</v>
          </cell>
          <cell r="G1067">
            <v>0</v>
          </cell>
          <cell r="H1067">
            <v>0</v>
          </cell>
        </row>
        <row r="1068">
          <cell r="D1068">
            <v>2140306</v>
          </cell>
          <cell r="E1068" t="str">
            <v>是</v>
          </cell>
          <cell r="F1068" t="str">
            <v>    民航还贷专项支出</v>
          </cell>
          <cell r="G1068">
            <v>0</v>
          </cell>
          <cell r="H1068">
            <v>0</v>
          </cell>
        </row>
        <row r="1069">
          <cell r="D1069">
            <v>2140307</v>
          </cell>
          <cell r="E1069" t="str">
            <v>是</v>
          </cell>
          <cell r="F1069" t="str">
            <v>    民用航空安全</v>
          </cell>
          <cell r="G1069">
            <v>0</v>
          </cell>
          <cell r="H1069">
            <v>0</v>
          </cell>
        </row>
        <row r="1070">
          <cell r="D1070">
            <v>2140308</v>
          </cell>
          <cell r="E1070" t="str">
            <v>是</v>
          </cell>
          <cell r="F1070" t="str">
            <v>    民航专项运输</v>
          </cell>
          <cell r="G1070">
            <v>0</v>
          </cell>
          <cell r="H1070">
            <v>0</v>
          </cell>
        </row>
        <row r="1071">
          <cell r="D1071">
            <v>2140399</v>
          </cell>
          <cell r="E1071" t="str">
            <v>是</v>
          </cell>
          <cell r="F1071" t="str">
            <v>    其他民用航空运输支出</v>
          </cell>
          <cell r="G1071">
            <v>0</v>
          </cell>
          <cell r="H1071">
            <v>0</v>
          </cell>
        </row>
        <row r="1072">
          <cell r="D1072">
            <v>21404</v>
          </cell>
        </row>
        <row r="1072">
          <cell r="F1072" t="str">
            <v>  成品油价格改革对交通运输的补贴</v>
          </cell>
          <cell r="G1072">
            <v>-640</v>
          </cell>
          <cell r="H1072">
            <v>733</v>
          </cell>
          <cell r="I1072">
            <v>882</v>
          </cell>
        </row>
        <row r="1073">
          <cell r="D1073">
            <v>2140401</v>
          </cell>
          <cell r="E1073" t="str">
            <v>是</v>
          </cell>
          <cell r="F1073" t="str">
            <v>    对城市公交的补贴</v>
          </cell>
          <cell r="G1073">
            <v>-15</v>
          </cell>
          <cell r="H1073">
            <v>92</v>
          </cell>
          <cell r="I1073">
            <v>66</v>
          </cell>
        </row>
        <row r="1074">
          <cell r="D1074">
            <v>2140402</v>
          </cell>
          <cell r="E1074" t="str">
            <v>是</v>
          </cell>
          <cell r="F1074" t="str">
            <v>    对农村道路客运的补贴</v>
          </cell>
          <cell r="G1074">
            <v>-537</v>
          </cell>
          <cell r="H1074">
            <v>563</v>
          </cell>
          <cell r="I1074">
            <v>737</v>
          </cell>
        </row>
        <row r="1075">
          <cell r="D1075">
            <v>2140403</v>
          </cell>
          <cell r="E1075" t="str">
            <v>是</v>
          </cell>
          <cell r="F1075" t="str">
            <v>    对出租车的补贴</v>
          </cell>
          <cell r="G1075">
            <v>-88</v>
          </cell>
          <cell r="H1075">
            <v>78</v>
          </cell>
          <cell r="I1075">
            <v>79</v>
          </cell>
        </row>
        <row r="1076">
          <cell r="D1076">
            <v>2140499</v>
          </cell>
          <cell r="E1076" t="str">
            <v>是</v>
          </cell>
          <cell r="F1076" t="str">
            <v>    成品油价格改革补贴其他支出</v>
          </cell>
          <cell r="G1076">
            <v>0</v>
          </cell>
        </row>
        <row r="1077">
          <cell r="D1077">
            <v>21405</v>
          </cell>
        </row>
        <row r="1077">
          <cell r="F1077" t="str">
            <v>  邮政业支出</v>
          </cell>
          <cell r="G1077">
            <v>0</v>
          </cell>
          <cell r="H1077">
            <v>0</v>
          </cell>
        </row>
        <row r="1078">
          <cell r="D1078">
            <v>2140501</v>
          </cell>
          <cell r="E1078" t="str">
            <v>是</v>
          </cell>
          <cell r="F1078" t="str">
            <v>    行政运行</v>
          </cell>
          <cell r="G1078">
            <v>0</v>
          </cell>
          <cell r="H1078">
            <v>0</v>
          </cell>
        </row>
        <row r="1079">
          <cell r="D1079">
            <v>2140502</v>
          </cell>
          <cell r="E1079" t="str">
            <v>是</v>
          </cell>
          <cell r="F1079" t="str">
            <v>    一般行政管理事务</v>
          </cell>
          <cell r="G1079">
            <v>0</v>
          </cell>
          <cell r="H1079">
            <v>0</v>
          </cell>
        </row>
        <row r="1080">
          <cell r="D1080">
            <v>2140503</v>
          </cell>
          <cell r="E1080" t="str">
            <v>是</v>
          </cell>
          <cell r="F1080" t="str">
            <v>    机关服务</v>
          </cell>
          <cell r="G1080">
            <v>0</v>
          </cell>
          <cell r="H1080">
            <v>0</v>
          </cell>
        </row>
        <row r="1081">
          <cell r="D1081">
            <v>2140504</v>
          </cell>
          <cell r="E1081" t="str">
            <v>是</v>
          </cell>
          <cell r="F1081" t="str">
            <v>    行业监管</v>
          </cell>
          <cell r="G1081">
            <v>0</v>
          </cell>
          <cell r="H1081">
            <v>0</v>
          </cell>
        </row>
        <row r="1082">
          <cell r="D1082">
            <v>2140505</v>
          </cell>
          <cell r="E1082" t="str">
            <v>是</v>
          </cell>
          <cell r="F1082" t="str">
            <v>    邮政普遍服务与特殊服务</v>
          </cell>
          <cell r="G1082">
            <v>0</v>
          </cell>
          <cell r="H1082">
            <v>0</v>
          </cell>
        </row>
        <row r="1083">
          <cell r="D1083">
            <v>2140599</v>
          </cell>
          <cell r="E1083" t="str">
            <v>是</v>
          </cell>
          <cell r="F1083" t="str">
            <v>    其他邮政业支出</v>
          </cell>
          <cell r="G1083">
            <v>0</v>
          </cell>
          <cell r="H1083">
            <v>0</v>
          </cell>
        </row>
        <row r="1084">
          <cell r="D1084">
            <v>21406</v>
          </cell>
        </row>
        <row r="1084">
          <cell r="F1084" t="str">
            <v>  车辆购置税支出</v>
          </cell>
          <cell r="G1084">
            <v>7670</v>
          </cell>
          <cell r="H1084">
            <v>-9778</v>
          </cell>
          <cell r="I1084">
            <v>2299</v>
          </cell>
        </row>
        <row r="1085">
          <cell r="D1085">
            <v>2140601</v>
          </cell>
          <cell r="E1085" t="str">
            <v>是</v>
          </cell>
          <cell r="F1085" t="str">
            <v>    车辆购置税用于公路等基础设施建设支出</v>
          </cell>
          <cell r="G1085">
            <v>30</v>
          </cell>
          <cell r="H1085">
            <v>451</v>
          </cell>
          <cell r="I1085">
            <v>451</v>
          </cell>
        </row>
        <row r="1086">
          <cell r="D1086">
            <v>2140602</v>
          </cell>
          <cell r="E1086" t="str">
            <v>是</v>
          </cell>
          <cell r="F1086" t="str">
            <v>    车辆购置税用于农村公路建设支出</v>
          </cell>
          <cell r="G1086">
            <v>7700</v>
          </cell>
          <cell r="H1086">
            <v>-10229</v>
          </cell>
          <cell r="I1086">
            <v>1848</v>
          </cell>
        </row>
        <row r="1087">
          <cell r="D1087">
            <v>2140603</v>
          </cell>
          <cell r="E1087" t="str">
            <v>是</v>
          </cell>
          <cell r="F1087" t="str">
            <v>    车辆购置税用于老旧汽车报废更新补贴</v>
          </cell>
          <cell r="G1087">
            <v>0</v>
          </cell>
        </row>
        <row r="1088">
          <cell r="D1088">
            <v>2140699</v>
          </cell>
          <cell r="E1088" t="str">
            <v>是</v>
          </cell>
          <cell r="F1088" t="str">
            <v>    车辆购置税其他支出</v>
          </cell>
          <cell r="G1088">
            <v>-60</v>
          </cell>
        </row>
        <row r="1089">
          <cell r="D1089">
            <v>21499</v>
          </cell>
        </row>
        <row r="1089">
          <cell r="F1089" t="str">
            <v>  其他交通运输支出</v>
          </cell>
          <cell r="G1089">
            <v>501</v>
          </cell>
          <cell r="H1089">
            <v>0</v>
          </cell>
        </row>
        <row r="1090">
          <cell r="D1090">
            <v>2149901</v>
          </cell>
          <cell r="E1090" t="str">
            <v>是</v>
          </cell>
          <cell r="F1090" t="str">
            <v>    公共交通运营补助</v>
          </cell>
          <cell r="G1090">
            <v>0</v>
          </cell>
          <cell r="H1090">
            <v>0</v>
          </cell>
        </row>
        <row r="1091">
          <cell r="D1091">
            <v>2149999</v>
          </cell>
          <cell r="E1091" t="str">
            <v>是</v>
          </cell>
          <cell r="F1091" t="str">
            <v>    其他交通运输支出</v>
          </cell>
          <cell r="G1091">
            <v>501</v>
          </cell>
        </row>
        <row r="1092">
          <cell r="D1092">
            <v>215</v>
          </cell>
        </row>
        <row r="1092">
          <cell r="F1092" t="str">
            <v>十四、资源勘探信息等支出</v>
          </cell>
          <cell r="G1092">
            <v>477</v>
          </cell>
          <cell r="H1092">
            <v>521</v>
          </cell>
          <cell r="I1092">
            <v>1029</v>
          </cell>
        </row>
        <row r="1093">
          <cell r="D1093">
            <v>21501</v>
          </cell>
        </row>
        <row r="1093">
          <cell r="F1093" t="str">
            <v>  资源勘探开发</v>
          </cell>
          <cell r="G1093">
            <v>0</v>
          </cell>
          <cell r="H1093">
            <v>0</v>
          </cell>
        </row>
        <row r="1094">
          <cell r="D1094">
            <v>2150101</v>
          </cell>
          <cell r="E1094" t="str">
            <v>是</v>
          </cell>
          <cell r="F1094" t="str">
            <v>    行政运行</v>
          </cell>
          <cell r="G1094">
            <v>0</v>
          </cell>
          <cell r="H1094">
            <v>0</v>
          </cell>
        </row>
        <row r="1095">
          <cell r="D1095">
            <v>2150102</v>
          </cell>
          <cell r="E1095" t="str">
            <v>是</v>
          </cell>
          <cell r="F1095" t="str">
            <v>    一般行政管理事务</v>
          </cell>
          <cell r="G1095">
            <v>0</v>
          </cell>
          <cell r="H1095">
            <v>0</v>
          </cell>
        </row>
        <row r="1096">
          <cell r="D1096">
            <v>2150103</v>
          </cell>
          <cell r="E1096" t="str">
            <v>是</v>
          </cell>
          <cell r="F1096" t="str">
            <v>    机关服务</v>
          </cell>
          <cell r="G1096">
            <v>0</v>
          </cell>
          <cell r="H1096">
            <v>0</v>
          </cell>
        </row>
        <row r="1097">
          <cell r="D1097">
            <v>2150104</v>
          </cell>
          <cell r="E1097" t="str">
            <v>是</v>
          </cell>
          <cell r="F1097" t="str">
            <v>    煤炭勘探开采和洗选</v>
          </cell>
          <cell r="G1097">
            <v>0</v>
          </cell>
          <cell r="H1097">
            <v>0</v>
          </cell>
        </row>
        <row r="1098">
          <cell r="D1098">
            <v>2150105</v>
          </cell>
          <cell r="E1098" t="str">
            <v>是</v>
          </cell>
          <cell r="F1098" t="str">
            <v>    石油和天然气勘探开采</v>
          </cell>
          <cell r="G1098">
            <v>0</v>
          </cell>
          <cell r="H1098">
            <v>0</v>
          </cell>
        </row>
        <row r="1099">
          <cell r="D1099">
            <v>2150106</v>
          </cell>
          <cell r="E1099" t="str">
            <v>是</v>
          </cell>
          <cell r="F1099" t="str">
            <v>    黑色金属矿勘探和采选</v>
          </cell>
          <cell r="G1099">
            <v>0</v>
          </cell>
          <cell r="H1099">
            <v>0</v>
          </cell>
        </row>
        <row r="1100">
          <cell r="D1100">
            <v>2150107</v>
          </cell>
          <cell r="E1100" t="str">
            <v>是</v>
          </cell>
          <cell r="F1100" t="str">
            <v>    有色金属矿勘探和采选</v>
          </cell>
          <cell r="G1100">
            <v>0</v>
          </cell>
          <cell r="H1100">
            <v>0</v>
          </cell>
        </row>
        <row r="1101">
          <cell r="D1101">
            <v>2150108</v>
          </cell>
          <cell r="E1101" t="str">
            <v>是</v>
          </cell>
          <cell r="F1101" t="str">
            <v>    非金属矿勘探和采选</v>
          </cell>
          <cell r="G1101">
            <v>0</v>
          </cell>
          <cell r="H1101">
            <v>0</v>
          </cell>
        </row>
        <row r="1102">
          <cell r="D1102">
            <v>2150199</v>
          </cell>
          <cell r="E1102" t="str">
            <v>是</v>
          </cell>
          <cell r="F1102" t="str">
            <v>    其他资源勘探业支出</v>
          </cell>
          <cell r="G1102">
            <v>0</v>
          </cell>
          <cell r="H1102">
            <v>0</v>
          </cell>
        </row>
        <row r="1103">
          <cell r="D1103">
            <v>21502</v>
          </cell>
        </row>
        <row r="1103">
          <cell r="F1103" t="str">
            <v>  制造业</v>
          </cell>
          <cell r="G1103">
            <v>0</v>
          </cell>
          <cell r="H1103">
            <v>0</v>
          </cell>
        </row>
        <row r="1104">
          <cell r="D1104">
            <v>2150201</v>
          </cell>
          <cell r="E1104" t="str">
            <v>是</v>
          </cell>
          <cell r="F1104" t="str">
            <v>    行政运行</v>
          </cell>
          <cell r="G1104">
            <v>0</v>
          </cell>
          <cell r="H1104">
            <v>0</v>
          </cell>
        </row>
        <row r="1105">
          <cell r="D1105">
            <v>2150202</v>
          </cell>
          <cell r="E1105" t="str">
            <v>是</v>
          </cell>
          <cell r="F1105" t="str">
            <v>    一般行政管理事务</v>
          </cell>
          <cell r="G1105">
            <v>0</v>
          </cell>
          <cell r="H1105">
            <v>0</v>
          </cell>
        </row>
        <row r="1106">
          <cell r="D1106">
            <v>2150203</v>
          </cell>
          <cell r="E1106" t="str">
            <v>是</v>
          </cell>
          <cell r="F1106" t="str">
            <v>    机关服务</v>
          </cell>
          <cell r="G1106">
            <v>0</v>
          </cell>
          <cell r="H1106">
            <v>0</v>
          </cell>
        </row>
        <row r="1107">
          <cell r="D1107">
            <v>2150204</v>
          </cell>
          <cell r="E1107" t="str">
            <v>是</v>
          </cell>
          <cell r="F1107" t="str">
            <v>    纺织业</v>
          </cell>
          <cell r="G1107">
            <v>0</v>
          </cell>
          <cell r="H1107">
            <v>0</v>
          </cell>
        </row>
        <row r="1108">
          <cell r="D1108">
            <v>2150205</v>
          </cell>
          <cell r="E1108" t="str">
            <v>是</v>
          </cell>
          <cell r="F1108" t="str">
            <v>    医药制造业</v>
          </cell>
          <cell r="G1108">
            <v>0</v>
          </cell>
          <cell r="H1108">
            <v>0</v>
          </cell>
        </row>
        <row r="1109">
          <cell r="D1109">
            <v>2150206</v>
          </cell>
          <cell r="E1109" t="str">
            <v>是</v>
          </cell>
          <cell r="F1109" t="str">
            <v>    非金属矿物制品业</v>
          </cell>
          <cell r="G1109">
            <v>0</v>
          </cell>
          <cell r="H1109">
            <v>0</v>
          </cell>
        </row>
        <row r="1110">
          <cell r="D1110">
            <v>2150207</v>
          </cell>
          <cell r="E1110" t="str">
            <v>是</v>
          </cell>
          <cell r="F1110" t="str">
            <v>    通信设备、计算机及其他电子设备制造业</v>
          </cell>
          <cell r="G1110">
            <v>0</v>
          </cell>
          <cell r="H1110">
            <v>0</v>
          </cell>
        </row>
        <row r="1111">
          <cell r="D1111">
            <v>2150208</v>
          </cell>
          <cell r="E1111" t="str">
            <v>是</v>
          </cell>
          <cell r="F1111" t="str">
            <v>    交通运输设备制造业</v>
          </cell>
          <cell r="G1111">
            <v>0</v>
          </cell>
          <cell r="H1111">
            <v>0</v>
          </cell>
        </row>
        <row r="1112">
          <cell r="D1112">
            <v>2150209</v>
          </cell>
          <cell r="E1112" t="str">
            <v>是</v>
          </cell>
          <cell r="F1112" t="str">
            <v>    电气机械及器材制造业</v>
          </cell>
          <cell r="G1112">
            <v>0</v>
          </cell>
          <cell r="H1112">
            <v>0</v>
          </cell>
        </row>
        <row r="1113">
          <cell r="D1113">
            <v>2150210</v>
          </cell>
          <cell r="E1113" t="str">
            <v>是</v>
          </cell>
          <cell r="F1113" t="str">
            <v>    工艺品及其他制造业</v>
          </cell>
          <cell r="G1113">
            <v>0</v>
          </cell>
          <cell r="H1113">
            <v>0</v>
          </cell>
        </row>
        <row r="1114">
          <cell r="D1114">
            <v>2150212</v>
          </cell>
          <cell r="E1114" t="str">
            <v>是</v>
          </cell>
          <cell r="F1114" t="str">
            <v>    石油加工、炼焦及核燃料加工业</v>
          </cell>
          <cell r="G1114">
            <v>0</v>
          </cell>
          <cell r="H1114">
            <v>0</v>
          </cell>
        </row>
        <row r="1115">
          <cell r="D1115">
            <v>2150213</v>
          </cell>
          <cell r="E1115" t="str">
            <v>是</v>
          </cell>
          <cell r="F1115" t="str">
            <v>    化学原料及化学制品制造业</v>
          </cell>
          <cell r="G1115">
            <v>0</v>
          </cell>
          <cell r="H1115">
            <v>0</v>
          </cell>
        </row>
        <row r="1116">
          <cell r="D1116">
            <v>2150214</v>
          </cell>
          <cell r="E1116" t="str">
            <v>是</v>
          </cell>
          <cell r="F1116" t="str">
            <v>    黑色金属冶炼及压延加工业</v>
          </cell>
          <cell r="G1116">
            <v>0</v>
          </cell>
          <cell r="H1116">
            <v>0</v>
          </cell>
        </row>
        <row r="1117">
          <cell r="D1117">
            <v>2150215</v>
          </cell>
          <cell r="E1117" t="str">
            <v>是</v>
          </cell>
          <cell r="F1117" t="str">
            <v>    有色金属冶炼及压延加工业</v>
          </cell>
          <cell r="G1117">
            <v>0</v>
          </cell>
          <cell r="H1117">
            <v>0</v>
          </cell>
        </row>
        <row r="1118">
          <cell r="D1118">
            <v>2150299</v>
          </cell>
          <cell r="E1118" t="str">
            <v>是</v>
          </cell>
          <cell r="F1118" t="str">
            <v>    其他制造业支出</v>
          </cell>
          <cell r="G1118">
            <v>0</v>
          </cell>
          <cell r="H1118">
            <v>0</v>
          </cell>
        </row>
        <row r="1119">
          <cell r="D1119">
            <v>21503</v>
          </cell>
        </row>
        <row r="1119">
          <cell r="F1119" t="str">
            <v>  建筑业</v>
          </cell>
          <cell r="G1119">
            <v>0</v>
          </cell>
          <cell r="H1119">
            <v>0</v>
          </cell>
        </row>
        <row r="1120">
          <cell r="D1120">
            <v>2150301</v>
          </cell>
          <cell r="E1120" t="str">
            <v>是</v>
          </cell>
          <cell r="F1120" t="str">
            <v>    行政运行</v>
          </cell>
          <cell r="G1120">
            <v>0</v>
          </cell>
          <cell r="H1120">
            <v>0</v>
          </cell>
        </row>
        <row r="1121">
          <cell r="D1121">
            <v>2150302</v>
          </cell>
          <cell r="E1121" t="str">
            <v>是</v>
          </cell>
          <cell r="F1121" t="str">
            <v>    一般行政管理事务</v>
          </cell>
          <cell r="G1121">
            <v>0</v>
          </cell>
          <cell r="H1121">
            <v>0</v>
          </cell>
        </row>
        <row r="1122">
          <cell r="D1122">
            <v>2150303</v>
          </cell>
          <cell r="E1122" t="str">
            <v>是</v>
          </cell>
          <cell r="F1122" t="str">
            <v>    机关服务</v>
          </cell>
          <cell r="G1122">
            <v>0</v>
          </cell>
          <cell r="H1122">
            <v>0</v>
          </cell>
        </row>
        <row r="1123">
          <cell r="D1123">
            <v>2150399</v>
          </cell>
          <cell r="E1123" t="str">
            <v>是</v>
          </cell>
          <cell r="F1123" t="str">
            <v>    其他建筑业支出</v>
          </cell>
          <cell r="G1123">
            <v>0</v>
          </cell>
          <cell r="H1123">
            <v>0</v>
          </cell>
        </row>
        <row r="1124">
          <cell r="D1124">
            <v>21505</v>
          </cell>
        </row>
        <row r="1124">
          <cell r="F1124" t="str">
            <v>  工业和信息产业监管</v>
          </cell>
          <cell r="G1124">
            <v>137</v>
          </cell>
          <cell r="H1124">
            <v>261</v>
          </cell>
          <cell r="I1124">
            <v>1012</v>
          </cell>
        </row>
        <row r="1125">
          <cell r="D1125">
            <v>2150501</v>
          </cell>
          <cell r="E1125" t="str">
            <v>是</v>
          </cell>
          <cell r="F1125" t="str">
            <v>    行政运行</v>
          </cell>
          <cell r="G1125">
            <v>340</v>
          </cell>
          <cell r="H1125">
            <v>254</v>
          </cell>
          <cell r="I1125">
            <v>668</v>
          </cell>
        </row>
        <row r="1126">
          <cell r="D1126">
            <v>2150502</v>
          </cell>
          <cell r="E1126" t="str">
            <v>是</v>
          </cell>
          <cell r="F1126" t="str">
            <v>    一般行政管理事务</v>
          </cell>
          <cell r="G1126">
            <v>0</v>
          </cell>
        </row>
        <row r="1126">
          <cell r="I1126">
            <v>20</v>
          </cell>
        </row>
        <row r="1127">
          <cell r="D1127">
            <v>2150503</v>
          </cell>
          <cell r="E1127" t="str">
            <v>是</v>
          </cell>
          <cell r="F1127" t="str">
            <v>    机关服务</v>
          </cell>
          <cell r="G1127">
            <v>0</v>
          </cell>
        </row>
        <row r="1127">
          <cell r="I1127">
            <v>0</v>
          </cell>
        </row>
        <row r="1128">
          <cell r="D1128">
            <v>2150505</v>
          </cell>
          <cell r="E1128" t="str">
            <v>是</v>
          </cell>
          <cell r="F1128" t="str">
            <v>    战备应急</v>
          </cell>
          <cell r="G1128">
            <v>0</v>
          </cell>
        </row>
        <row r="1128">
          <cell r="I1128">
            <v>0</v>
          </cell>
        </row>
        <row r="1129">
          <cell r="D1129">
            <v>2150506</v>
          </cell>
          <cell r="E1129" t="str">
            <v>是</v>
          </cell>
          <cell r="F1129" t="str">
            <v>    信息安全建设</v>
          </cell>
          <cell r="G1129">
            <v>0</v>
          </cell>
        </row>
        <row r="1129">
          <cell r="I1129">
            <v>0</v>
          </cell>
        </row>
        <row r="1130">
          <cell r="D1130">
            <v>2150507</v>
          </cell>
          <cell r="E1130" t="str">
            <v>是</v>
          </cell>
          <cell r="F1130" t="str">
            <v>    专用通信</v>
          </cell>
          <cell r="G1130">
            <v>0</v>
          </cell>
        </row>
        <row r="1130">
          <cell r="I1130">
            <v>0</v>
          </cell>
        </row>
        <row r="1131">
          <cell r="D1131">
            <v>2150508</v>
          </cell>
          <cell r="E1131" t="str">
            <v>是</v>
          </cell>
          <cell r="F1131" t="str">
            <v>    无线电监管</v>
          </cell>
          <cell r="G1131">
            <v>0</v>
          </cell>
        </row>
        <row r="1131">
          <cell r="I1131">
            <v>0</v>
          </cell>
        </row>
        <row r="1132">
          <cell r="D1132">
            <v>2150509</v>
          </cell>
          <cell r="E1132" t="str">
            <v>是</v>
          </cell>
          <cell r="F1132" t="str">
            <v>    工业和信息产业战略研究与标准制定</v>
          </cell>
          <cell r="G1132">
            <v>0</v>
          </cell>
        </row>
        <row r="1132">
          <cell r="I1132">
            <v>0</v>
          </cell>
        </row>
        <row r="1133">
          <cell r="D1133">
            <v>2150510</v>
          </cell>
          <cell r="E1133" t="str">
            <v>是</v>
          </cell>
          <cell r="F1133" t="str">
            <v>    工业和信息产业支持</v>
          </cell>
          <cell r="G1133">
            <v>-203</v>
          </cell>
          <cell r="H1133">
            <v>7</v>
          </cell>
          <cell r="I1133">
            <v>324</v>
          </cell>
        </row>
        <row r="1134">
          <cell r="D1134">
            <v>2150511</v>
          </cell>
          <cell r="E1134" t="str">
            <v>是</v>
          </cell>
          <cell r="F1134" t="str">
            <v>    电子专项工程</v>
          </cell>
          <cell r="G1134">
            <v>0</v>
          </cell>
        </row>
        <row r="1135">
          <cell r="D1135">
            <v>2150513</v>
          </cell>
          <cell r="E1135" t="str">
            <v>是</v>
          </cell>
          <cell r="F1135" t="str">
            <v>    行业监管</v>
          </cell>
          <cell r="G1135">
            <v>0</v>
          </cell>
        </row>
        <row r="1136">
          <cell r="D1136">
            <v>2150515</v>
          </cell>
          <cell r="E1136" t="str">
            <v>是</v>
          </cell>
          <cell r="F1136" t="str">
            <v>    技术基础研究</v>
          </cell>
          <cell r="G1136">
            <v>0</v>
          </cell>
        </row>
        <row r="1137">
          <cell r="D1137">
            <v>2150599</v>
          </cell>
          <cell r="E1137" t="str">
            <v>是</v>
          </cell>
          <cell r="F1137" t="str">
            <v>    其他工业和信息产业监管支出</v>
          </cell>
          <cell r="G1137">
            <v>0</v>
          </cell>
        </row>
        <row r="1138">
          <cell r="D1138">
            <v>21506</v>
          </cell>
        </row>
        <row r="1138">
          <cell r="F1138" t="str">
            <v>  安全生产监管</v>
          </cell>
          <cell r="G1138">
            <v>279</v>
          </cell>
          <cell r="H1138">
            <v>0</v>
          </cell>
        </row>
        <row r="1139">
          <cell r="D1139">
            <v>2150601</v>
          </cell>
          <cell r="E1139" t="str">
            <v>是</v>
          </cell>
          <cell r="F1139" t="str">
            <v>    行政运行</v>
          </cell>
          <cell r="G1139">
            <v>344</v>
          </cell>
        </row>
        <row r="1140">
          <cell r="D1140">
            <v>2150602</v>
          </cell>
          <cell r="E1140" t="str">
            <v>是</v>
          </cell>
          <cell r="F1140" t="str">
            <v>    一般行政管理事务</v>
          </cell>
          <cell r="G1140">
            <v>0</v>
          </cell>
        </row>
        <row r="1141">
          <cell r="D1141">
            <v>2150603</v>
          </cell>
          <cell r="E1141" t="str">
            <v>是</v>
          </cell>
          <cell r="F1141" t="str">
            <v>    机关服务</v>
          </cell>
          <cell r="G1141">
            <v>0</v>
          </cell>
        </row>
        <row r="1142">
          <cell r="D1142">
            <v>2150605</v>
          </cell>
          <cell r="E1142" t="str">
            <v>是</v>
          </cell>
          <cell r="F1142" t="str">
            <v>    安全监管监察专项</v>
          </cell>
          <cell r="G1142">
            <v>35</v>
          </cell>
        </row>
        <row r="1143">
          <cell r="D1143">
            <v>2150606</v>
          </cell>
          <cell r="E1143" t="str">
            <v>是</v>
          </cell>
          <cell r="F1143" t="str">
            <v>    应急救援支出</v>
          </cell>
          <cell r="G1143">
            <v>-100</v>
          </cell>
        </row>
        <row r="1144">
          <cell r="D1144">
            <v>2150607</v>
          </cell>
          <cell r="E1144" t="str">
            <v>是</v>
          </cell>
          <cell r="F1144" t="str">
            <v>    煤炭安全</v>
          </cell>
          <cell r="G1144">
            <v>0</v>
          </cell>
          <cell r="H1144">
            <v>0</v>
          </cell>
        </row>
        <row r="1145">
          <cell r="D1145">
            <v>2150699</v>
          </cell>
          <cell r="E1145" t="str">
            <v>是</v>
          </cell>
          <cell r="F1145" t="str">
            <v>    其他安全生产监管支出</v>
          </cell>
          <cell r="G1145">
            <v>0</v>
          </cell>
          <cell r="H1145">
            <v>0</v>
          </cell>
        </row>
        <row r="1146">
          <cell r="D1146">
            <v>21507</v>
          </cell>
        </row>
        <row r="1146">
          <cell r="F1146" t="str">
            <v>  国有资产监管</v>
          </cell>
          <cell r="G1146">
            <v>0</v>
          </cell>
          <cell r="H1146">
            <v>0</v>
          </cell>
        </row>
        <row r="1147">
          <cell r="D1147">
            <v>2150701</v>
          </cell>
          <cell r="E1147" t="str">
            <v>是</v>
          </cell>
          <cell r="F1147" t="str">
            <v>    行政运行</v>
          </cell>
          <cell r="G1147">
            <v>0</v>
          </cell>
          <cell r="H1147">
            <v>0</v>
          </cell>
        </row>
        <row r="1148">
          <cell r="D1148">
            <v>2150702</v>
          </cell>
          <cell r="E1148" t="str">
            <v>是</v>
          </cell>
          <cell r="F1148" t="str">
            <v>    一般行政管理事务</v>
          </cell>
          <cell r="G1148">
            <v>0</v>
          </cell>
          <cell r="H1148">
            <v>0</v>
          </cell>
        </row>
        <row r="1149">
          <cell r="D1149">
            <v>2150703</v>
          </cell>
          <cell r="E1149" t="str">
            <v>是</v>
          </cell>
          <cell r="F1149" t="str">
            <v>    机关服务</v>
          </cell>
          <cell r="G1149">
            <v>0</v>
          </cell>
          <cell r="H1149">
            <v>0</v>
          </cell>
        </row>
        <row r="1150">
          <cell r="D1150">
            <v>2150704</v>
          </cell>
          <cell r="E1150" t="str">
            <v>是</v>
          </cell>
          <cell r="F1150" t="str">
            <v>    国有企业监事会专项</v>
          </cell>
          <cell r="G1150">
            <v>0</v>
          </cell>
          <cell r="H1150">
            <v>0</v>
          </cell>
        </row>
        <row r="1151">
          <cell r="D1151">
            <v>2150799</v>
          </cell>
          <cell r="E1151" t="str">
            <v>是</v>
          </cell>
          <cell r="F1151" t="str">
            <v>    其他国有资产监管支出</v>
          </cell>
          <cell r="G1151">
            <v>0</v>
          </cell>
          <cell r="H1151">
            <v>0</v>
          </cell>
        </row>
        <row r="1152">
          <cell r="D1152">
            <v>21508</v>
          </cell>
        </row>
        <row r="1152">
          <cell r="F1152" t="str">
            <v>  支持中小企业发展和管理支出</v>
          </cell>
          <cell r="G1152">
            <v>61</v>
          </cell>
          <cell r="H1152">
            <v>260</v>
          </cell>
          <cell r="I1152">
            <v>17</v>
          </cell>
        </row>
        <row r="1153">
          <cell r="D1153">
            <v>2150801</v>
          </cell>
          <cell r="E1153" t="str">
            <v>是</v>
          </cell>
          <cell r="F1153" t="str">
            <v>    行政运行</v>
          </cell>
          <cell r="G1153">
            <v>0</v>
          </cell>
        </row>
        <row r="1154">
          <cell r="D1154">
            <v>2150802</v>
          </cell>
          <cell r="E1154" t="str">
            <v>是</v>
          </cell>
          <cell r="F1154" t="str">
            <v>    一般行政管理事务</v>
          </cell>
          <cell r="G1154">
            <v>0</v>
          </cell>
        </row>
        <row r="1155">
          <cell r="D1155">
            <v>2150803</v>
          </cell>
          <cell r="E1155" t="str">
            <v>是</v>
          </cell>
          <cell r="F1155" t="str">
            <v>    机关服务</v>
          </cell>
          <cell r="G1155">
            <v>0</v>
          </cell>
        </row>
        <row r="1156">
          <cell r="D1156">
            <v>2150804</v>
          </cell>
          <cell r="E1156" t="str">
            <v>是</v>
          </cell>
          <cell r="F1156" t="str">
            <v>    科技型中小企业技术创新基金</v>
          </cell>
          <cell r="G1156">
            <v>0</v>
          </cell>
        </row>
        <row r="1157">
          <cell r="D1157">
            <v>2150805</v>
          </cell>
          <cell r="E1157" t="str">
            <v>是</v>
          </cell>
          <cell r="F1157" t="str">
            <v>    中小企业发展专项</v>
          </cell>
          <cell r="G1157">
            <v>-125</v>
          </cell>
          <cell r="H1157">
            <v>25</v>
          </cell>
          <cell r="I1157">
            <v>5</v>
          </cell>
        </row>
        <row r="1158">
          <cell r="D1158">
            <v>2150899</v>
          </cell>
          <cell r="E1158" t="str">
            <v>是</v>
          </cell>
          <cell r="F1158" t="str">
            <v>    其他支持中小企业发展和管理支出</v>
          </cell>
          <cell r="G1158">
            <v>186</v>
          </cell>
          <cell r="H1158">
            <v>235</v>
          </cell>
          <cell r="I1158">
            <v>12</v>
          </cell>
        </row>
        <row r="1159">
          <cell r="D1159">
            <v>21599</v>
          </cell>
        </row>
        <row r="1159">
          <cell r="F1159" t="str">
            <v>  其他资源勘探信息等支出</v>
          </cell>
          <cell r="G1159">
            <v>0</v>
          </cell>
          <cell r="H1159">
            <v>0</v>
          </cell>
        </row>
        <row r="1160">
          <cell r="D1160">
            <v>2159901</v>
          </cell>
          <cell r="E1160" t="str">
            <v>是</v>
          </cell>
          <cell r="F1160" t="str">
            <v>    黄金事务</v>
          </cell>
          <cell r="G1160">
            <v>0</v>
          </cell>
          <cell r="H1160">
            <v>0</v>
          </cell>
        </row>
        <row r="1161">
          <cell r="D1161">
            <v>2159902</v>
          </cell>
          <cell r="E1161" t="str">
            <v>是</v>
          </cell>
          <cell r="F1161" t="str">
            <v>    建设项目贷款贴息</v>
          </cell>
          <cell r="G1161">
            <v>0</v>
          </cell>
          <cell r="H1161">
            <v>0</v>
          </cell>
        </row>
        <row r="1162">
          <cell r="D1162">
            <v>2159904</v>
          </cell>
          <cell r="E1162" t="str">
            <v>是</v>
          </cell>
          <cell r="F1162" t="str">
            <v>    技术改造支出</v>
          </cell>
          <cell r="G1162">
            <v>0</v>
          </cell>
          <cell r="H1162">
            <v>0</v>
          </cell>
        </row>
        <row r="1163">
          <cell r="D1163">
            <v>2159905</v>
          </cell>
          <cell r="E1163" t="str">
            <v>是</v>
          </cell>
          <cell r="F1163" t="str">
            <v>    中药材扶持资金支出</v>
          </cell>
          <cell r="G1163">
            <v>0</v>
          </cell>
          <cell r="H1163">
            <v>0</v>
          </cell>
        </row>
        <row r="1164">
          <cell r="D1164">
            <v>2159906</v>
          </cell>
          <cell r="E1164" t="str">
            <v>是</v>
          </cell>
          <cell r="F1164" t="str">
            <v>    重点产业振兴和技术改造项目贷款贴息</v>
          </cell>
          <cell r="G1164">
            <v>0</v>
          </cell>
          <cell r="H1164">
            <v>0</v>
          </cell>
        </row>
        <row r="1165">
          <cell r="D1165">
            <v>2159999</v>
          </cell>
          <cell r="E1165" t="str">
            <v>是</v>
          </cell>
          <cell r="F1165" t="str">
            <v>    其他资源勘探信息等支出</v>
          </cell>
          <cell r="G1165">
            <v>0</v>
          </cell>
          <cell r="H1165">
            <v>0</v>
          </cell>
        </row>
        <row r="1166">
          <cell r="D1166">
            <v>216</v>
          </cell>
        </row>
        <row r="1166">
          <cell r="F1166" t="str">
            <v>十五、商业服务业等支出</v>
          </cell>
          <cell r="G1166">
            <v>764</v>
          </cell>
          <cell r="H1166">
            <v>618</v>
          </cell>
          <cell r="I1166">
            <v>670</v>
          </cell>
        </row>
        <row r="1167">
          <cell r="D1167">
            <v>21602</v>
          </cell>
        </row>
        <row r="1167">
          <cell r="F1167" t="str">
            <v>  商业流通事务</v>
          </cell>
          <cell r="G1167">
            <v>262</v>
          </cell>
          <cell r="H1167">
            <v>521</v>
          </cell>
          <cell r="I1167">
            <v>474</v>
          </cell>
        </row>
        <row r="1168">
          <cell r="D1168">
            <v>2160201</v>
          </cell>
          <cell r="E1168" t="str">
            <v>是</v>
          </cell>
          <cell r="F1168" t="str">
            <v>    行政运行</v>
          </cell>
          <cell r="G1168">
            <v>196</v>
          </cell>
          <cell r="H1168">
            <v>312</v>
          </cell>
          <cell r="I1168">
            <v>319</v>
          </cell>
        </row>
        <row r="1169">
          <cell r="D1169">
            <v>2160202</v>
          </cell>
          <cell r="E1169" t="str">
            <v>是</v>
          </cell>
          <cell r="F1169" t="str">
            <v>    一般行政管理事务</v>
          </cell>
          <cell r="G1169">
            <v>0</v>
          </cell>
        </row>
        <row r="1170">
          <cell r="D1170">
            <v>2160203</v>
          </cell>
          <cell r="E1170" t="str">
            <v>是</v>
          </cell>
          <cell r="F1170" t="str">
            <v>    机关服务</v>
          </cell>
          <cell r="G1170">
            <v>0</v>
          </cell>
        </row>
        <row r="1171">
          <cell r="D1171">
            <v>2160216</v>
          </cell>
          <cell r="E1171" t="str">
            <v>是</v>
          </cell>
          <cell r="F1171" t="str">
            <v>    食品流通安全补贴</v>
          </cell>
          <cell r="G1171">
            <v>0</v>
          </cell>
        </row>
        <row r="1172">
          <cell r="D1172">
            <v>2160217</v>
          </cell>
          <cell r="E1172" t="str">
            <v>是</v>
          </cell>
          <cell r="F1172" t="str">
            <v>    市场监测及信息管理</v>
          </cell>
          <cell r="G1172">
            <v>0</v>
          </cell>
        </row>
        <row r="1173">
          <cell r="D1173">
            <v>2160218</v>
          </cell>
          <cell r="E1173" t="str">
            <v>是</v>
          </cell>
          <cell r="F1173" t="str">
            <v>    民贸企业补贴</v>
          </cell>
          <cell r="G1173">
            <v>0</v>
          </cell>
        </row>
        <row r="1174">
          <cell r="D1174">
            <v>2160219</v>
          </cell>
          <cell r="E1174" t="str">
            <v>是</v>
          </cell>
          <cell r="F1174" t="str">
            <v>    民贸民品贷款贴息</v>
          </cell>
          <cell r="G1174">
            <v>0</v>
          </cell>
          <cell r="H1174">
            <v>100</v>
          </cell>
          <cell r="I1174">
            <v>100</v>
          </cell>
        </row>
        <row r="1175">
          <cell r="D1175">
            <v>2160250</v>
          </cell>
          <cell r="E1175" t="str">
            <v>是</v>
          </cell>
          <cell r="F1175" t="str">
            <v>    事业运行</v>
          </cell>
          <cell r="G1175">
            <v>0</v>
          </cell>
        </row>
        <row r="1175">
          <cell r="I1175">
            <v>0</v>
          </cell>
        </row>
        <row r="1176">
          <cell r="D1176">
            <v>2160299</v>
          </cell>
          <cell r="E1176" t="str">
            <v>是</v>
          </cell>
          <cell r="F1176" t="str">
            <v>    其他商业流通事务支出</v>
          </cell>
          <cell r="G1176">
            <v>66</v>
          </cell>
          <cell r="H1176">
            <v>109</v>
          </cell>
          <cell r="I1176">
            <v>55</v>
          </cell>
        </row>
        <row r="1177">
          <cell r="D1177">
            <v>21605</v>
          </cell>
        </row>
        <row r="1177">
          <cell r="F1177" t="str">
            <v>  旅游业管理与服务支出</v>
          </cell>
          <cell r="G1177">
            <v>543</v>
          </cell>
          <cell r="H1177">
            <v>0</v>
          </cell>
        </row>
        <row r="1178">
          <cell r="D1178">
            <v>2160501</v>
          </cell>
          <cell r="E1178" t="str">
            <v>是</v>
          </cell>
          <cell r="F1178" t="str">
            <v>    行政运行</v>
          </cell>
          <cell r="G1178">
            <v>161</v>
          </cell>
        </row>
        <row r="1179">
          <cell r="D1179">
            <v>2160502</v>
          </cell>
          <cell r="E1179" t="str">
            <v>是</v>
          </cell>
          <cell r="F1179" t="str">
            <v>    一般行政管理事务</v>
          </cell>
          <cell r="G1179">
            <v>-22</v>
          </cell>
        </row>
        <row r="1180">
          <cell r="D1180">
            <v>2160503</v>
          </cell>
          <cell r="E1180" t="str">
            <v>是</v>
          </cell>
          <cell r="F1180" t="str">
            <v>    机关服务</v>
          </cell>
          <cell r="G1180">
            <v>0</v>
          </cell>
        </row>
        <row r="1181">
          <cell r="D1181">
            <v>2160504</v>
          </cell>
          <cell r="E1181" t="str">
            <v>是</v>
          </cell>
          <cell r="F1181" t="str">
            <v>    旅游宣传</v>
          </cell>
          <cell r="G1181">
            <v>118</v>
          </cell>
        </row>
        <row r="1182">
          <cell r="D1182">
            <v>2160505</v>
          </cell>
          <cell r="E1182" t="str">
            <v>是</v>
          </cell>
          <cell r="F1182" t="str">
            <v>    旅游行业业务管理</v>
          </cell>
          <cell r="G1182">
            <v>0</v>
          </cell>
        </row>
        <row r="1183">
          <cell r="D1183">
            <v>2160599</v>
          </cell>
          <cell r="E1183" t="str">
            <v>是</v>
          </cell>
          <cell r="F1183" t="str">
            <v>    其他旅游业管理与服务支出</v>
          </cell>
          <cell r="G1183">
            <v>286</v>
          </cell>
        </row>
        <row r="1184">
          <cell r="D1184">
            <v>21606</v>
          </cell>
        </row>
        <row r="1184">
          <cell r="F1184" t="str">
            <v>  涉外发展服务支出</v>
          </cell>
          <cell r="G1184">
            <v>-41</v>
          </cell>
          <cell r="H1184">
            <v>97</v>
          </cell>
          <cell r="I1184">
            <v>116</v>
          </cell>
        </row>
        <row r="1185">
          <cell r="D1185">
            <v>2160601</v>
          </cell>
          <cell r="E1185" t="str">
            <v>是</v>
          </cell>
          <cell r="F1185" t="str">
            <v>    行政运行</v>
          </cell>
          <cell r="G1185">
            <v>0</v>
          </cell>
          <cell r="H1185">
            <v>0</v>
          </cell>
        </row>
        <row r="1186">
          <cell r="D1186">
            <v>2160602</v>
          </cell>
          <cell r="E1186" t="str">
            <v>是</v>
          </cell>
          <cell r="F1186" t="str">
            <v>    一般行政管理事务</v>
          </cell>
          <cell r="G1186">
            <v>0</v>
          </cell>
          <cell r="H1186">
            <v>0</v>
          </cell>
        </row>
        <row r="1187">
          <cell r="D1187">
            <v>2160603</v>
          </cell>
          <cell r="E1187" t="str">
            <v>是</v>
          </cell>
          <cell r="F1187" t="str">
            <v>    机关服务</v>
          </cell>
          <cell r="G1187">
            <v>0</v>
          </cell>
          <cell r="H1187">
            <v>0</v>
          </cell>
        </row>
        <row r="1188">
          <cell r="D1188">
            <v>2160607</v>
          </cell>
          <cell r="E1188" t="str">
            <v>是</v>
          </cell>
          <cell r="F1188" t="str">
            <v>    外商投资环境建设补助资金</v>
          </cell>
          <cell r="G1188">
            <v>0</v>
          </cell>
          <cell r="H1188">
            <v>0</v>
          </cell>
        </row>
        <row r="1189">
          <cell r="D1189">
            <v>2160699</v>
          </cell>
          <cell r="E1189" t="str">
            <v>是</v>
          </cell>
          <cell r="F1189" t="str">
            <v>    其他涉外发展服务支出</v>
          </cell>
          <cell r="G1189">
            <v>-41</v>
          </cell>
          <cell r="H1189">
            <v>97</v>
          </cell>
          <cell r="I1189">
            <v>116</v>
          </cell>
        </row>
        <row r="1190">
          <cell r="D1190">
            <v>21699</v>
          </cell>
        </row>
        <row r="1190">
          <cell r="F1190" t="str">
            <v>  其他商业服务业等支出</v>
          </cell>
          <cell r="G1190">
            <v>0</v>
          </cell>
          <cell r="H1190">
            <v>0</v>
          </cell>
          <cell r="I1190">
            <v>80</v>
          </cell>
        </row>
        <row r="1191">
          <cell r="D1191">
            <v>2169901</v>
          </cell>
          <cell r="E1191" t="str">
            <v>是</v>
          </cell>
          <cell r="F1191" t="str">
            <v>    服务业基础设施建设</v>
          </cell>
          <cell r="G1191">
            <v>0</v>
          </cell>
          <cell r="H1191">
            <v>0</v>
          </cell>
          <cell r="I1191">
            <v>80</v>
          </cell>
        </row>
        <row r="1192">
          <cell r="D1192">
            <v>2169999</v>
          </cell>
          <cell r="E1192" t="str">
            <v>是</v>
          </cell>
          <cell r="F1192" t="str">
            <v>    其他商业服务业等支出</v>
          </cell>
          <cell r="G1192">
            <v>0</v>
          </cell>
          <cell r="H1192">
            <v>0</v>
          </cell>
        </row>
        <row r="1193">
          <cell r="D1193">
            <v>217</v>
          </cell>
        </row>
        <row r="1193">
          <cell r="F1193" t="str">
            <v>十六、金融支出</v>
          </cell>
          <cell r="G1193">
            <v>10</v>
          </cell>
          <cell r="H1193">
            <v>0</v>
          </cell>
          <cell r="I1193">
            <v>23</v>
          </cell>
        </row>
        <row r="1194">
          <cell r="D1194">
            <v>21701</v>
          </cell>
        </row>
        <row r="1194">
          <cell r="F1194" t="str">
            <v>  金融部门行政支出</v>
          </cell>
          <cell r="G1194">
            <v>0</v>
          </cell>
          <cell r="H1194">
            <v>0</v>
          </cell>
        </row>
        <row r="1195">
          <cell r="D1195">
            <v>2170101</v>
          </cell>
          <cell r="E1195" t="str">
            <v>是</v>
          </cell>
          <cell r="F1195" t="str">
            <v>    行政运行</v>
          </cell>
          <cell r="G1195">
            <v>0</v>
          </cell>
          <cell r="H1195">
            <v>0</v>
          </cell>
        </row>
        <row r="1196">
          <cell r="D1196">
            <v>2170102</v>
          </cell>
          <cell r="E1196" t="str">
            <v>是</v>
          </cell>
          <cell r="F1196" t="str">
            <v>    一般行政管理事务</v>
          </cell>
          <cell r="G1196">
            <v>0</v>
          </cell>
          <cell r="H1196">
            <v>0</v>
          </cell>
        </row>
        <row r="1197">
          <cell r="D1197">
            <v>2170103</v>
          </cell>
          <cell r="E1197" t="str">
            <v>是</v>
          </cell>
          <cell r="F1197" t="str">
            <v>    机关服务</v>
          </cell>
          <cell r="G1197">
            <v>0</v>
          </cell>
          <cell r="H1197">
            <v>0</v>
          </cell>
        </row>
        <row r="1198">
          <cell r="D1198">
            <v>2170104</v>
          </cell>
          <cell r="E1198" t="str">
            <v>是</v>
          </cell>
          <cell r="F1198" t="str">
            <v>    安全防卫</v>
          </cell>
          <cell r="G1198">
            <v>0</v>
          </cell>
          <cell r="H1198">
            <v>0</v>
          </cell>
        </row>
        <row r="1199">
          <cell r="D1199">
            <v>2170150</v>
          </cell>
          <cell r="E1199" t="str">
            <v>是</v>
          </cell>
          <cell r="F1199" t="str">
            <v>    事业运行</v>
          </cell>
          <cell r="G1199">
            <v>0</v>
          </cell>
          <cell r="H1199">
            <v>0</v>
          </cell>
        </row>
        <row r="1200">
          <cell r="D1200">
            <v>2170199</v>
          </cell>
          <cell r="E1200" t="str">
            <v>是</v>
          </cell>
          <cell r="F1200" t="str">
            <v>    金融部门其他行政支出</v>
          </cell>
          <cell r="G1200">
            <v>0</v>
          </cell>
          <cell r="H1200">
            <v>0</v>
          </cell>
        </row>
        <row r="1201">
          <cell r="D1201">
            <v>21702</v>
          </cell>
        </row>
        <row r="1201">
          <cell r="F1201" t="str">
            <v>  金融部门监管支出</v>
          </cell>
          <cell r="G1201">
            <v>10</v>
          </cell>
          <cell r="H1201">
            <v>0</v>
          </cell>
        </row>
        <row r="1202">
          <cell r="D1202">
            <v>2170299</v>
          </cell>
          <cell r="E1202" t="str">
            <v>是</v>
          </cell>
          <cell r="F1202" t="str">
            <v>    金融部门其他监管支出</v>
          </cell>
          <cell r="G1202">
            <v>10</v>
          </cell>
        </row>
        <row r="1203">
          <cell r="D1203">
            <v>21703</v>
          </cell>
        </row>
        <row r="1203">
          <cell r="F1203" t="str">
            <v>  金融发展支出</v>
          </cell>
          <cell r="G1203">
            <v>0</v>
          </cell>
          <cell r="H1203">
            <v>0</v>
          </cell>
          <cell r="I1203">
            <v>0</v>
          </cell>
        </row>
        <row r="1204">
          <cell r="D1204">
            <v>2170301</v>
          </cell>
          <cell r="E1204" t="str">
            <v>是</v>
          </cell>
          <cell r="F1204" t="str">
            <v>    政策性银行亏损补贴</v>
          </cell>
          <cell r="G1204">
            <v>0</v>
          </cell>
          <cell r="H1204">
            <v>0</v>
          </cell>
        </row>
        <row r="1205">
          <cell r="D1205">
            <v>2170302</v>
          </cell>
          <cell r="E1205" t="str">
            <v>是</v>
          </cell>
          <cell r="F1205" t="str">
            <v>    商业银行贷款贴息</v>
          </cell>
          <cell r="G1205">
            <v>0</v>
          </cell>
          <cell r="H1205">
            <v>0</v>
          </cell>
        </row>
        <row r="1206">
          <cell r="D1206">
            <v>2170303</v>
          </cell>
          <cell r="E1206" t="str">
            <v>是</v>
          </cell>
          <cell r="F1206" t="str">
            <v>    补充资本金</v>
          </cell>
          <cell r="G1206">
            <v>0</v>
          </cell>
          <cell r="H1206">
            <v>0</v>
          </cell>
        </row>
        <row r="1207">
          <cell r="D1207">
            <v>2170304</v>
          </cell>
          <cell r="E1207" t="str">
            <v>是</v>
          </cell>
          <cell r="F1207" t="str">
            <v>    风险基金补助</v>
          </cell>
          <cell r="G1207">
            <v>0</v>
          </cell>
          <cell r="H1207">
            <v>0</v>
          </cell>
        </row>
        <row r="1208">
          <cell r="D1208">
            <v>2170399</v>
          </cell>
          <cell r="E1208" t="str">
            <v>是</v>
          </cell>
          <cell r="F1208" t="str">
            <v>    其他金融发展支出</v>
          </cell>
          <cell r="G1208">
            <v>0</v>
          </cell>
          <cell r="H1208">
            <v>0</v>
          </cell>
        </row>
        <row r="1209">
          <cell r="D1209">
            <v>21799</v>
          </cell>
          <cell r="E1209" t="str">
            <v>是</v>
          </cell>
          <cell r="F1209" t="str">
            <v>  其他金融支出</v>
          </cell>
        </row>
        <row r="1209">
          <cell r="H1209">
            <v>0</v>
          </cell>
          <cell r="I1209">
            <v>23</v>
          </cell>
        </row>
        <row r="1210">
          <cell r="D1210">
            <v>219</v>
          </cell>
        </row>
        <row r="1210">
          <cell r="F1210" t="str">
            <v>十七、援助其他地区支出</v>
          </cell>
          <cell r="G1210">
            <v>0</v>
          </cell>
          <cell r="H1210">
            <v>0</v>
          </cell>
        </row>
        <row r="1211">
          <cell r="D1211">
            <v>21901</v>
          </cell>
          <cell r="E1211" t="str">
            <v>是</v>
          </cell>
          <cell r="F1211" t="str">
            <v>  一般公共服务</v>
          </cell>
          <cell r="G1211">
            <v>0</v>
          </cell>
          <cell r="H1211">
            <v>0</v>
          </cell>
        </row>
        <row r="1212">
          <cell r="D1212">
            <v>21902</v>
          </cell>
          <cell r="E1212" t="str">
            <v>是</v>
          </cell>
          <cell r="F1212" t="str">
            <v>  教育</v>
          </cell>
          <cell r="G1212">
            <v>0</v>
          </cell>
          <cell r="H1212">
            <v>0</v>
          </cell>
        </row>
        <row r="1213">
          <cell r="D1213">
            <v>21903</v>
          </cell>
          <cell r="E1213" t="str">
            <v>是</v>
          </cell>
          <cell r="F1213" t="str">
            <v>  文化体育与传媒</v>
          </cell>
          <cell r="G1213">
            <v>0</v>
          </cell>
          <cell r="H1213">
            <v>0</v>
          </cell>
        </row>
        <row r="1214">
          <cell r="D1214">
            <v>21904</v>
          </cell>
          <cell r="E1214" t="str">
            <v>是</v>
          </cell>
          <cell r="F1214" t="str">
            <v>  医疗卫生</v>
          </cell>
          <cell r="G1214">
            <v>0</v>
          </cell>
          <cell r="H1214">
            <v>0</v>
          </cell>
        </row>
        <row r="1215">
          <cell r="D1215">
            <v>21905</v>
          </cell>
          <cell r="E1215" t="str">
            <v>是</v>
          </cell>
          <cell r="F1215" t="str">
            <v>  节能环保</v>
          </cell>
          <cell r="G1215">
            <v>0</v>
          </cell>
          <cell r="H1215">
            <v>0</v>
          </cell>
        </row>
        <row r="1216">
          <cell r="D1216">
            <v>21906</v>
          </cell>
          <cell r="E1216" t="str">
            <v>是</v>
          </cell>
          <cell r="F1216" t="str">
            <v>  农业</v>
          </cell>
          <cell r="G1216">
            <v>0</v>
          </cell>
          <cell r="H1216">
            <v>0</v>
          </cell>
        </row>
        <row r="1217">
          <cell r="D1217">
            <v>21907</v>
          </cell>
          <cell r="E1217" t="str">
            <v>是</v>
          </cell>
          <cell r="F1217" t="str">
            <v>  交通运输</v>
          </cell>
          <cell r="G1217">
            <v>0</v>
          </cell>
          <cell r="H1217">
            <v>0</v>
          </cell>
        </row>
        <row r="1218">
          <cell r="D1218">
            <v>21908</v>
          </cell>
          <cell r="E1218" t="str">
            <v>是</v>
          </cell>
          <cell r="F1218" t="str">
            <v>  住房保障</v>
          </cell>
          <cell r="G1218">
            <v>0</v>
          </cell>
          <cell r="H1218">
            <v>0</v>
          </cell>
        </row>
        <row r="1219">
          <cell r="D1219">
            <v>21999</v>
          </cell>
          <cell r="E1219" t="str">
            <v>是</v>
          </cell>
          <cell r="F1219" t="str">
            <v>  其他支出</v>
          </cell>
          <cell r="G1219">
            <v>0</v>
          </cell>
          <cell r="H1219">
            <v>0</v>
          </cell>
        </row>
        <row r="1220">
          <cell r="D1220">
            <v>220</v>
          </cell>
        </row>
        <row r="1220">
          <cell r="F1220" t="str">
            <v>十八、自然资源海洋气象等支出</v>
          </cell>
          <cell r="G1220">
            <v>2179</v>
          </cell>
          <cell r="H1220">
            <v>1428</v>
          </cell>
          <cell r="I1220">
            <v>1786</v>
          </cell>
        </row>
        <row r="1221">
          <cell r="D1221">
            <v>22001</v>
          </cell>
        </row>
        <row r="1221">
          <cell r="F1221" t="str">
            <v>  国土资源事务</v>
          </cell>
          <cell r="G1221">
            <v>2032</v>
          </cell>
          <cell r="H1221">
            <v>1394</v>
          </cell>
          <cell r="I1221">
            <v>1645</v>
          </cell>
        </row>
        <row r="1222">
          <cell r="D1222">
            <v>2200101</v>
          </cell>
          <cell r="E1222" t="str">
            <v>是</v>
          </cell>
          <cell r="F1222" t="str">
            <v>    行政运行</v>
          </cell>
          <cell r="G1222">
            <v>1260</v>
          </cell>
          <cell r="H1222">
            <v>1491</v>
          </cell>
          <cell r="I1222">
            <v>1427</v>
          </cell>
        </row>
        <row r="1223">
          <cell r="D1223">
            <v>2200102</v>
          </cell>
          <cell r="E1223" t="str">
            <v>是</v>
          </cell>
          <cell r="F1223" t="str">
            <v>    一般行政管理事务</v>
          </cell>
          <cell r="G1223">
            <v>0</v>
          </cell>
        </row>
        <row r="1223">
          <cell r="I1223">
            <v>0</v>
          </cell>
        </row>
        <row r="1224">
          <cell r="D1224">
            <v>2200103</v>
          </cell>
          <cell r="E1224" t="str">
            <v>是</v>
          </cell>
          <cell r="F1224" t="str">
            <v>    机关服务</v>
          </cell>
          <cell r="G1224">
            <v>0</v>
          </cell>
        </row>
        <row r="1224">
          <cell r="I1224">
            <v>0</v>
          </cell>
        </row>
        <row r="1225">
          <cell r="D1225">
            <v>2200104</v>
          </cell>
          <cell r="E1225" t="str">
            <v>是</v>
          </cell>
          <cell r="F1225" t="str">
            <v>    国土资源规划及管理</v>
          </cell>
          <cell r="G1225">
            <v>0</v>
          </cell>
        </row>
        <row r="1225">
          <cell r="I1225">
            <v>18</v>
          </cell>
        </row>
        <row r="1226">
          <cell r="D1226">
            <v>2200105</v>
          </cell>
          <cell r="E1226" t="str">
            <v>是</v>
          </cell>
          <cell r="F1226" t="str">
            <v>    土地资源调查</v>
          </cell>
          <cell r="G1226">
            <v>214</v>
          </cell>
          <cell r="H1226">
            <v>-50</v>
          </cell>
        </row>
        <row r="1227">
          <cell r="D1227">
            <v>2200106</v>
          </cell>
          <cell r="E1227" t="str">
            <v>是</v>
          </cell>
          <cell r="F1227" t="str">
            <v>    土地资源利用与保护</v>
          </cell>
          <cell r="G1227">
            <v>18</v>
          </cell>
          <cell r="H1227">
            <v>32</v>
          </cell>
          <cell r="I1227">
            <v>7</v>
          </cell>
        </row>
        <row r="1228">
          <cell r="D1228">
            <v>2200107</v>
          </cell>
          <cell r="E1228" t="str">
            <v>是</v>
          </cell>
          <cell r="F1228" t="str">
            <v>    国土资源社会公益服务</v>
          </cell>
          <cell r="G1228">
            <v>0</v>
          </cell>
        </row>
        <row r="1229">
          <cell r="D1229">
            <v>2200108</v>
          </cell>
          <cell r="E1229" t="str">
            <v>是</v>
          </cell>
          <cell r="F1229" t="str">
            <v>    国土资源行业业务管理</v>
          </cell>
          <cell r="G1229">
            <v>0</v>
          </cell>
        </row>
        <row r="1230">
          <cell r="D1230">
            <v>2200109</v>
          </cell>
          <cell r="E1230" t="str">
            <v>是</v>
          </cell>
          <cell r="F1230" t="str">
            <v>    国土资源调查</v>
          </cell>
          <cell r="G1230">
            <v>0</v>
          </cell>
        </row>
        <row r="1231">
          <cell r="D1231">
            <v>2200110</v>
          </cell>
          <cell r="E1231" t="str">
            <v>是</v>
          </cell>
          <cell r="F1231" t="str">
            <v>    国土整治</v>
          </cell>
          <cell r="G1231">
            <v>-187</v>
          </cell>
          <cell r="H1231">
            <v>132</v>
          </cell>
        </row>
        <row r="1232">
          <cell r="D1232">
            <v>2200111</v>
          </cell>
          <cell r="E1232" t="str">
            <v>是</v>
          </cell>
          <cell r="F1232" t="str">
            <v>    地质灾害防治</v>
          </cell>
          <cell r="G1232">
            <v>-480</v>
          </cell>
        </row>
        <row r="1233">
          <cell r="D1233">
            <v>2200112</v>
          </cell>
          <cell r="E1233" t="str">
            <v>是</v>
          </cell>
          <cell r="F1233" t="str">
            <v>    土地资源储备支出</v>
          </cell>
          <cell r="G1233">
            <v>0</v>
          </cell>
        </row>
        <row r="1234">
          <cell r="D1234">
            <v>2200113</v>
          </cell>
          <cell r="E1234" t="str">
            <v>是</v>
          </cell>
          <cell r="F1234" t="str">
            <v>    地质及矿产资源调查</v>
          </cell>
          <cell r="G1234">
            <v>0</v>
          </cell>
        </row>
        <row r="1235">
          <cell r="D1235">
            <v>2200114</v>
          </cell>
          <cell r="E1235" t="str">
            <v>是</v>
          </cell>
          <cell r="F1235" t="str">
            <v>    地质矿产资源利用与保护</v>
          </cell>
          <cell r="G1235">
            <v>1207</v>
          </cell>
          <cell r="H1235">
            <v>-215</v>
          </cell>
          <cell r="I1235">
            <v>173</v>
          </cell>
        </row>
        <row r="1236">
          <cell r="D1236">
            <v>2200115</v>
          </cell>
          <cell r="E1236" t="str">
            <v>是</v>
          </cell>
          <cell r="F1236" t="str">
            <v>    地质转产项目财政贴息</v>
          </cell>
          <cell r="G1236">
            <v>0</v>
          </cell>
        </row>
        <row r="1237">
          <cell r="D1237">
            <v>2200116</v>
          </cell>
          <cell r="E1237" t="str">
            <v>是</v>
          </cell>
          <cell r="F1237" t="str">
            <v>    国外风险勘查</v>
          </cell>
          <cell r="G1237">
            <v>0</v>
          </cell>
        </row>
        <row r="1238">
          <cell r="D1238">
            <v>2200119</v>
          </cell>
          <cell r="E1238" t="str">
            <v>是</v>
          </cell>
          <cell r="F1238" t="str">
            <v>    地质勘查基金（周转金）支出</v>
          </cell>
          <cell r="G1238">
            <v>0</v>
          </cell>
        </row>
        <row r="1239">
          <cell r="D1239">
            <v>2200150</v>
          </cell>
          <cell r="E1239" t="str">
            <v>是</v>
          </cell>
          <cell r="F1239" t="str">
            <v>    事业运行</v>
          </cell>
        </row>
        <row r="1240">
          <cell r="D1240">
            <v>2200199</v>
          </cell>
          <cell r="E1240" t="str">
            <v>是</v>
          </cell>
          <cell r="F1240" t="str">
            <v>    其他国土资源事务支出</v>
          </cell>
        </row>
        <row r="1240">
          <cell r="H1240">
            <v>4</v>
          </cell>
          <cell r="I1240">
            <v>20</v>
          </cell>
        </row>
        <row r="1241">
          <cell r="D1241">
            <v>22002</v>
          </cell>
        </row>
        <row r="1241">
          <cell r="F1241" t="str">
            <v>  海洋管理事务</v>
          </cell>
        </row>
        <row r="1241">
          <cell r="H1241">
            <v>0</v>
          </cell>
        </row>
        <row r="1242">
          <cell r="D1242">
            <v>2200201</v>
          </cell>
          <cell r="E1242" t="str">
            <v>是</v>
          </cell>
          <cell r="F1242" t="str">
            <v>    行政运行</v>
          </cell>
          <cell r="G1242">
            <v>0</v>
          </cell>
          <cell r="H1242">
            <v>0</v>
          </cell>
        </row>
        <row r="1243">
          <cell r="D1243">
            <v>2200202</v>
          </cell>
          <cell r="E1243" t="str">
            <v>是</v>
          </cell>
          <cell r="F1243" t="str">
            <v>    一般行政管理事务</v>
          </cell>
          <cell r="G1243">
            <v>0</v>
          </cell>
          <cell r="H1243">
            <v>0</v>
          </cell>
        </row>
        <row r="1244">
          <cell r="D1244">
            <v>2200203</v>
          </cell>
          <cell r="E1244" t="str">
            <v>是</v>
          </cell>
          <cell r="F1244" t="str">
            <v>    机关服务</v>
          </cell>
          <cell r="G1244">
            <v>0</v>
          </cell>
          <cell r="H1244">
            <v>0</v>
          </cell>
        </row>
        <row r="1245">
          <cell r="D1245">
            <v>2200204</v>
          </cell>
          <cell r="E1245" t="str">
            <v>是</v>
          </cell>
          <cell r="F1245" t="str">
            <v>    海域使用管理</v>
          </cell>
          <cell r="G1245">
            <v>0</v>
          </cell>
          <cell r="H1245">
            <v>0</v>
          </cell>
        </row>
        <row r="1246">
          <cell r="D1246">
            <v>2200205</v>
          </cell>
          <cell r="E1246" t="str">
            <v>是</v>
          </cell>
          <cell r="F1246" t="str">
            <v>    海洋环境保护与监测</v>
          </cell>
          <cell r="G1246">
            <v>0</v>
          </cell>
          <cell r="H1246">
            <v>0</v>
          </cell>
        </row>
        <row r="1247">
          <cell r="D1247">
            <v>2200206</v>
          </cell>
          <cell r="E1247" t="str">
            <v>是</v>
          </cell>
          <cell r="F1247" t="str">
            <v>    海洋调查评价</v>
          </cell>
          <cell r="G1247">
            <v>0</v>
          </cell>
          <cell r="H1247">
            <v>0</v>
          </cell>
        </row>
        <row r="1248">
          <cell r="D1248">
            <v>2200207</v>
          </cell>
          <cell r="E1248" t="str">
            <v>是</v>
          </cell>
          <cell r="F1248" t="str">
            <v>    海洋权益维护</v>
          </cell>
          <cell r="G1248">
            <v>0</v>
          </cell>
          <cell r="H1248">
            <v>0</v>
          </cell>
        </row>
        <row r="1249">
          <cell r="D1249">
            <v>2200208</v>
          </cell>
          <cell r="E1249" t="str">
            <v>是</v>
          </cell>
          <cell r="F1249" t="str">
            <v>    海洋执法监察</v>
          </cell>
          <cell r="G1249">
            <v>0</v>
          </cell>
          <cell r="H1249">
            <v>0</v>
          </cell>
        </row>
        <row r="1250">
          <cell r="D1250">
            <v>2200209</v>
          </cell>
          <cell r="E1250" t="str">
            <v>是</v>
          </cell>
          <cell r="F1250" t="str">
            <v>    海洋防灾减灾</v>
          </cell>
          <cell r="G1250">
            <v>0</v>
          </cell>
          <cell r="H1250">
            <v>0</v>
          </cell>
        </row>
        <row r="1251">
          <cell r="D1251">
            <v>2200210</v>
          </cell>
          <cell r="E1251" t="str">
            <v>是</v>
          </cell>
          <cell r="F1251" t="str">
            <v>    海洋卫星</v>
          </cell>
          <cell r="G1251">
            <v>0</v>
          </cell>
          <cell r="H1251">
            <v>0</v>
          </cell>
        </row>
        <row r="1252">
          <cell r="D1252">
            <v>2200211</v>
          </cell>
          <cell r="E1252" t="str">
            <v>是</v>
          </cell>
          <cell r="F1252" t="str">
            <v>    极地考察</v>
          </cell>
          <cell r="G1252">
            <v>0</v>
          </cell>
          <cell r="H1252">
            <v>0</v>
          </cell>
        </row>
        <row r="1253">
          <cell r="D1253">
            <v>2200212</v>
          </cell>
          <cell r="E1253" t="str">
            <v>是</v>
          </cell>
          <cell r="F1253" t="str">
            <v>    海洋矿产资源勘探研究</v>
          </cell>
          <cell r="G1253">
            <v>0</v>
          </cell>
          <cell r="H1253">
            <v>0</v>
          </cell>
        </row>
        <row r="1254">
          <cell r="D1254">
            <v>2200213</v>
          </cell>
          <cell r="E1254" t="str">
            <v>是</v>
          </cell>
          <cell r="F1254" t="str">
            <v>    海港航标维护</v>
          </cell>
          <cell r="G1254">
            <v>0</v>
          </cell>
          <cell r="H1254">
            <v>0</v>
          </cell>
        </row>
        <row r="1255">
          <cell r="D1255">
            <v>2200214</v>
          </cell>
          <cell r="E1255" t="str">
            <v>是</v>
          </cell>
          <cell r="F1255" t="str">
            <v>    海域使用金支出</v>
          </cell>
          <cell r="G1255">
            <v>0</v>
          </cell>
          <cell r="H1255">
            <v>0</v>
          </cell>
        </row>
        <row r="1256">
          <cell r="D1256">
            <v>2200215</v>
          </cell>
          <cell r="E1256" t="str">
            <v>是</v>
          </cell>
          <cell r="F1256" t="str">
            <v>    海水淡化</v>
          </cell>
          <cell r="G1256">
            <v>0</v>
          </cell>
          <cell r="H1256">
            <v>0</v>
          </cell>
        </row>
        <row r="1257">
          <cell r="D1257">
            <v>2200216</v>
          </cell>
          <cell r="E1257" t="str">
            <v>是</v>
          </cell>
          <cell r="F1257" t="str">
            <v>    海洋工程排污费支出</v>
          </cell>
          <cell r="G1257">
            <v>0</v>
          </cell>
          <cell r="H1257">
            <v>0</v>
          </cell>
        </row>
        <row r="1258">
          <cell r="D1258">
            <v>2200217</v>
          </cell>
          <cell r="E1258" t="str">
            <v>是</v>
          </cell>
          <cell r="F1258" t="str">
            <v>    无居民海岛使用金支出</v>
          </cell>
          <cell r="G1258">
            <v>0</v>
          </cell>
          <cell r="H1258">
            <v>0</v>
          </cell>
        </row>
        <row r="1259">
          <cell r="D1259">
            <v>2200218</v>
          </cell>
          <cell r="E1259" t="str">
            <v>是</v>
          </cell>
          <cell r="F1259" t="str">
            <v>    海岛和海域保护</v>
          </cell>
          <cell r="G1259">
            <v>0</v>
          </cell>
          <cell r="H1259">
            <v>0</v>
          </cell>
        </row>
        <row r="1260">
          <cell r="D1260">
            <v>2200250</v>
          </cell>
          <cell r="E1260" t="str">
            <v>是</v>
          </cell>
          <cell r="F1260" t="str">
            <v>    事业运行</v>
          </cell>
          <cell r="G1260">
            <v>0</v>
          </cell>
          <cell r="H1260">
            <v>0</v>
          </cell>
        </row>
        <row r="1261">
          <cell r="D1261">
            <v>2200299</v>
          </cell>
          <cell r="E1261" t="str">
            <v>是</v>
          </cell>
          <cell r="F1261" t="str">
            <v>    其他海洋管理事务支出</v>
          </cell>
          <cell r="G1261">
            <v>0</v>
          </cell>
          <cell r="H1261">
            <v>0</v>
          </cell>
        </row>
        <row r="1262">
          <cell r="D1262">
            <v>22003</v>
          </cell>
        </row>
        <row r="1262">
          <cell r="F1262" t="str">
            <v>  测绘事务</v>
          </cell>
          <cell r="G1262">
            <v>0</v>
          </cell>
          <cell r="H1262">
            <v>0</v>
          </cell>
        </row>
        <row r="1263">
          <cell r="D1263">
            <v>2200301</v>
          </cell>
          <cell r="E1263" t="str">
            <v>是</v>
          </cell>
          <cell r="F1263" t="str">
            <v>    行政运行</v>
          </cell>
          <cell r="G1263">
            <v>0</v>
          </cell>
          <cell r="H1263">
            <v>0</v>
          </cell>
        </row>
        <row r="1264">
          <cell r="D1264">
            <v>2200302</v>
          </cell>
          <cell r="E1264" t="str">
            <v>是</v>
          </cell>
          <cell r="F1264" t="str">
            <v>    一般行政管理事务</v>
          </cell>
          <cell r="G1264">
            <v>0</v>
          </cell>
          <cell r="H1264">
            <v>0</v>
          </cell>
        </row>
        <row r="1265">
          <cell r="D1265">
            <v>2200303</v>
          </cell>
          <cell r="E1265" t="str">
            <v>是</v>
          </cell>
          <cell r="F1265" t="str">
            <v>    机关服务</v>
          </cell>
          <cell r="G1265">
            <v>0</v>
          </cell>
          <cell r="H1265">
            <v>0</v>
          </cell>
        </row>
        <row r="1266">
          <cell r="D1266">
            <v>2200304</v>
          </cell>
          <cell r="E1266" t="str">
            <v>是</v>
          </cell>
          <cell r="F1266" t="str">
            <v>    基础测绘</v>
          </cell>
          <cell r="G1266">
            <v>0</v>
          </cell>
          <cell r="H1266">
            <v>0</v>
          </cell>
        </row>
        <row r="1267">
          <cell r="D1267">
            <v>2200305</v>
          </cell>
          <cell r="E1267" t="str">
            <v>是</v>
          </cell>
          <cell r="F1267" t="str">
            <v>    航空摄影</v>
          </cell>
          <cell r="G1267">
            <v>0</v>
          </cell>
          <cell r="H1267">
            <v>0</v>
          </cell>
        </row>
        <row r="1268">
          <cell r="D1268">
            <v>2200306</v>
          </cell>
          <cell r="E1268" t="str">
            <v>是</v>
          </cell>
          <cell r="F1268" t="str">
            <v>    测绘工程建设</v>
          </cell>
          <cell r="G1268">
            <v>0</v>
          </cell>
          <cell r="H1268">
            <v>0</v>
          </cell>
        </row>
        <row r="1269">
          <cell r="D1269">
            <v>2200350</v>
          </cell>
          <cell r="E1269" t="str">
            <v>是</v>
          </cell>
          <cell r="F1269" t="str">
            <v>    事业运行</v>
          </cell>
          <cell r="G1269">
            <v>0</v>
          </cell>
          <cell r="H1269">
            <v>0</v>
          </cell>
        </row>
        <row r="1270">
          <cell r="D1270">
            <v>2200399</v>
          </cell>
          <cell r="E1270" t="str">
            <v>是</v>
          </cell>
          <cell r="F1270" t="str">
            <v>    其他测绘事务支出</v>
          </cell>
          <cell r="G1270">
            <v>0</v>
          </cell>
          <cell r="H1270">
            <v>0</v>
          </cell>
        </row>
        <row r="1271">
          <cell r="D1271">
            <v>22004</v>
          </cell>
        </row>
        <row r="1271">
          <cell r="F1271" t="str">
            <v>  地震事务</v>
          </cell>
          <cell r="G1271">
            <v>136</v>
          </cell>
          <cell r="H1271">
            <v>0</v>
          </cell>
        </row>
        <row r="1272">
          <cell r="D1272">
            <v>2200401</v>
          </cell>
          <cell r="E1272" t="str">
            <v>是</v>
          </cell>
          <cell r="F1272" t="str">
            <v>    行政运行</v>
          </cell>
          <cell r="G1272">
            <v>0</v>
          </cell>
          <cell r="H1272">
            <v>0</v>
          </cell>
        </row>
        <row r="1273">
          <cell r="D1273">
            <v>2200402</v>
          </cell>
          <cell r="E1273" t="str">
            <v>是</v>
          </cell>
          <cell r="F1273" t="str">
            <v>    一般行政管理事务</v>
          </cell>
          <cell r="G1273">
            <v>0</v>
          </cell>
          <cell r="H1273">
            <v>0</v>
          </cell>
        </row>
        <row r="1274">
          <cell r="D1274">
            <v>2200403</v>
          </cell>
          <cell r="E1274" t="str">
            <v>是</v>
          </cell>
          <cell r="F1274" t="str">
            <v>    机关服务</v>
          </cell>
          <cell r="G1274">
            <v>0</v>
          </cell>
          <cell r="H1274">
            <v>0</v>
          </cell>
        </row>
        <row r="1275">
          <cell r="D1275">
            <v>2200404</v>
          </cell>
          <cell r="E1275" t="str">
            <v>是</v>
          </cell>
          <cell r="F1275" t="str">
            <v>    地震监测</v>
          </cell>
          <cell r="G1275">
            <v>0</v>
          </cell>
          <cell r="H1275">
            <v>0</v>
          </cell>
        </row>
        <row r="1276">
          <cell r="D1276">
            <v>2200405</v>
          </cell>
          <cell r="E1276" t="str">
            <v>是</v>
          </cell>
          <cell r="F1276" t="str">
            <v>    地震预测预报</v>
          </cell>
          <cell r="G1276">
            <v>1</v>
          </cell>
        </row>
        <row r="1277">
          <cell r="D1277">
            <v>2200406</v>
          </cell>
          <cell r="E1277" t="str">
            <v>是</v>
          </cell>
          <cell r="F1277" t="str">
            <v>    地震灾害预防</v>
          </cell>
          <cell r="G1277">
            <v>0</v>
          </cell>
        </row>
        <row r="1278">
          <cell r="D1278">
            <v>2200407</v>
          </cell>
          <cell r="E1278" t="str">
            <v>是</v>
          </cell>
          <cell r="F1278" t="str">
            <v>    地震应急救援</v>
          </cell>
          <cell r="G1278">
            <v>0</v>
          </cell>
        </row>
        <row r="1279">
          <cell r="D1279">
            <v>2200408</v>
          </cell>
          <cell r="E1279" t="str">
            <v>是</v>
          </cell>
          <cell r="F1279" t="str">
            <v>    地震环境探察</v>
          </cell>
          <cell r="G1279">
            <v>0</v>
          </cell>
        </row>
        <row r="1280">
          <cell r="D1280">
            <v>2200409</v>
          </cell>
          <cell r="E1280" t="str">
            <v>是</v>
          </cell>
          <cell r="F1280" t="str">
            <v>    防震减灾信息管理</v>
          </cell>
          <cell r="G1280">
            <v>0</v>
          </cell>
        </row>
        <row r="1281">
          <cell r="D1281">
            <v>2200410</v>
          </cell>
          <cell r="E1281" t="str">
            <v>是</v>
          </cell>
          <cell r="F1281" t="str">
            <v>    防震减灾基础管理</v>
          </cell>
          <cell r="G1281">
            <v>0</v>
          </cell>
        </row>
        <row r="1282">
          <cell r="D1282">
            <v>2200450</v>
          </cell>
          <cell r="E1282" t="str">
            <v>是</v>
          </cell>
          <cell r="F1282" t="str">
            <v>    地震事业机构</v>
          </cell>
          <cell r="G1282">
            <v>135</v>
          </cell>
        </row>
        <row r="1283">
          <cell r="D1283">
            <v>2200499</v>
          </cell>
          <cell r="E1283" t="str">
            <v>是</v>
          </cell>
          <cell r="F1283" t="str">
            <v>    其他地震事务支出</v>
          </cell>
          <cell r="G1283">
            <v>0</v>
          </cell>
          <cell r="H1283">
            <v>0</v>
          </cell>
        </row>
        <row r="1284">
          <cell r="D1284">
            <v>22005</v>
          </cell>
        </row>
        <row r="1284">
          <cell r="F1284" t="str">
            <v>  气象事务</v>
          </cell>
          <cell r="G1284">
            <v>66</v>
          </cell>
          <cell r="H1284">
            <v>34</v>
          </cell>
          <cell r="I1284">
            <v>141</v>
          </cell>
        </row>
        <row r="1285">
          <cell r="D1285">
            <v>2200501</v>
          </cell>
          <cell r="E1285" t="str">
            <v>是</v>
          </cell>
          <cell r="F1285" t="str">
            <v>    行政运行</v>
          </cell>
          <cell r="G1285">
            <v>0</v>
          </cell>
          <cell r="H1285">
            <v>0</v>
          </cell>
        </row>
        <row r="1286">
          <cell r="D1286">
            <v>2200502</v>
          </cell>
          <cell r="E1286" t="str">
            <v>是</v>
          </cell>
          <cell r="F1286" t="str">
            <v>    一般行政管理事务</v>
          </cell>
          <cell r="G1286">
            <v>0</v>
          </cell>
          <cell r="H1286">
            <v>0</v>
          </cell>
        </row>
        <row r="1287">
          <cell r="D1287">
            <v>2200503</v>
          </cell>
          <cell r="E1287" t="str">
            <v>是</v>
          </cell>
          <cell r="F1287" t="str">
            <v>    机关服务</v>
          </cell>
          <cell r="G1287">
            <v>0</v>
          </cell>
          <cell r="H1287">
            <v>0</v>
          </cell>
        </row>
        <row r="1288">
          <cell r="D1288">
            <v>2200504</v>
          </cell>
          <cell r="E1288" t="str">
            <v>是</v>
          </cell>
          <cell r="F1288" t="str">
            <v>    气象事业机构</v>
          </cell>
          <cell r="G1288">
            <v>66</v>
          </cell>
          <cell r="H1288">
            <v>34</v>
          </cell>
          <cell r="I1288">
            <v>141</v>
          </cell>
        </row>
        <row r="1289">
          <cell r="D1289">
            <v>2200506</v>
          </cell>
          <cell r="E1289" t="str">
            <v>是</v>
          </cell>
          <cell r="F1289" t="str">
            <v>    气象探测</v>
          </cell>
          <cell r="G1289">
            <v>0</v>
          </cell>
        </row>
        <row r="1290">
          <cell r="D1290">
            <v>2200507</v>
          </cell>
          <cell r="E1290" t="str">
            <v>是</v>
          </cell>
          <cell r="F1290" t="str">
            <v>    气象信息传输及管理</v>
          </cell>
          <cell r="G1290">
            <v>0</v>
          </cell>
        </row>
        <row r="1291">
          <cell r="D1291">
            <v>2200508</v>
          </cell>
          <cell r="E1291" t="str">
            <v>是</v>
          </cell>
          <cell r="F1291" t="str">
            <v>    气象预报预测</v>
          </cell>
          <cell r="G1291">
            <v>0</v>
          </cell>
        </row>
        <row r="1292">
          <cell r="D1292">
            <v>2200509</v>
          </cell>
          <cell r="E1292" t="str">
            <v>是</v>
          </cell>
          <cell r="F1292" t="str">
            <v>    气象服务</v>
          </cell>
          <cell r="G1292">
            <v>0</v>
          </cell>
        </row>
        <row r="1293">
          <cell r="D1293">
            <v>2200510</v>
          </cell>
          <cell r="E1293" t="str">
            <v>是</v>
          </cell>
          <cell r="F1293" t="str">
            <v>    气象装备保障维护</v>
          </cell>
          <cell r="G1293">
            <v>0</v>
          </cell>
        </row>
        <row r="1294">
          <cell r="D1294">
            <v>2200511</v>
          </cell>
          <cell r="E1294" t="str">
            <v>是</v>
          </cell>
          <cell r="F1294" t="str">
            <v>    气象基础设施建设与维修</v>
          </cell>
          <cell r="G1294">
            <v>0</v>
          </cell>
        </row>
        <row r="1295">
          <cell r="D1295">
            <v>2200512</v>
          </cell>
          <cell r="E1295" t="str">
            <v>是</v>
          </cell>
          <cell r="F1295" t="str">
            <v>    气象卫星</v>
          </cell>
          <cell r="G1295">
            <v>0</v>
          </cell>
        </row>
        <row r="1296">
          <cell r="D1296">
            <v>2200513</v>
          </cell>
          <cell r="E1296" t="str">
            <v>是</v>
          </cell>
          <cell r="F1296" t="str">
            <v>    气象法规与标准</v>
          </cell>
          <cell r="G1296">
            <v>0</v>
          </cell>
        </row>
        <row r="1297">
          <cell r="D1297">
            <v>2200514</v>
          </cell>
          <cell r="E1297" t="str">
            <v>是</v>
          </cell>
          <cell r="F1297" t="str">
            <v>    气象资金审计稽查</v>
          </cell>
          <cell r="G1297">
            <v>0</v>
          </cell>
        </row>
        <row r="1298">
          <cell r="D1298">
            <v>2200599</v>
          </cell>
          <cell r="E1298" t="str">
            <v>是</v>
          </cell>
          <cell r="F1298" t="str">
            <v>    其他气象事务支出</v>
          </cell>
          <cell r="G1298">
            <v>0</v>
          </cell>
        </row>
        <row r="1299">
          <cell r="D1299">
            <v>22099</v>
          </cell>
          <cell r="E1299" t="str">
            <v>是</v>
          </cell>
          <cell r="F1299" t="str">
            <v>  其他国土海洋气象等支出</v>
          </cell>
          <cell r="G1299">
            <v>-55</v>
          </cell>
        </row>
        <row r="1300">
          <cell r="D1300">
            <v>221</v>
          </cell>
        </row>
        <row r="1300">
          <cell r="F1300" t="str">
            <v>十九、住房保障支出</v>
          </cell>
          <cell r="G1300">
            <v>6930</v>
          </cell>
          <cell r="H1300">
            <v>17441</v>
          </cell>
          <cell r="I1300">
            <v>21000</v>
          </cell>
        </row>
        <row r="1301">
          <cell r="D1301">
            <v>22101</v>
          </cell>
        </row>
        <row r="1301">
          <cell r="F1301" t="str">
            <v>  保障性安居工程支出</v>
          </cell>
          <cell r="G1301">
            <v>-1481</v>
          </cell>
          <cell r="H1301">
            <v>8047</v>
          </cell>
          <cell r="I1301">
            <v>10258</v>
          </cell>
        </row>
        <row r="1302">
          <cell r="D1302">
            <v>2210101</v>
          </cell>
          <cell r="E1302" t="str">
            <v>是</v>
          </cell>
          <cell r="F1302" t="str">
            <v>    廉租住房</v>
          </cell>
          <cell r="G1302">
            <v>0</v>
          </cell>
          <cell r="H1302">
            <v>0</v>
          </cell>
        </row>
        <row r="1303">
          <cell r="D1303">
            <v>2210102</v>
          </cell>
          <cell r="E1303" t="str">
            <v>是</v>
          </cell>
          <cell r="F1303" t="str">
            <v>    沉陷区治理</v>
          </cell>
          <cell r="G1303">
            <v>0</v>
          </cell>
          <cell r="H1303">
            <v>0</v>
          </cell>
        </row>
        <row r="1304">
          <cell r="D1304">
            <v>2210103</v>
          </cell>
          <cell r="E1304" t="str">
            <v>是</v>
          </cell>
          <cell r="F1304" t="str">
            <v>    棚户区改造</v>
          </cell>
          <cell r="G1304">
            <v>-2014</v>
          </cell>
          <cell r="H1304">
            <v>3428</v>
          </cell>
          <cell r="I1304">
            <v>3428</v>
          </cell>
        </row>
        <row r="1305">
          <cell r="D1305">
            <v>2210104</v>
          </cell>
          <cell r="E1305" t="str">
            <v>是</v>
          </cell>
          <cell r="F1305" t="str">
            <v>    少数民族地区游牧民定居工程</v>
          </cell>
          <cell r="G1305">
            <v>0</v>
          </cell>
        </row>
        <row r="1305">
          <cell r="I1305">
            <v>0</v>
          </cell>
        </row>
        <row r="1306">
          <cell r="D1306">
            <v>2210105</v>
          </cell>
          <cell r="E1306" t="str">
            <v>是</v>
          </cell>
          <cell r="F1306" t="str">
            <v>    农村危房改造</v>
          </cell>
          <cell r="G1306">
            <v>536</v>
          </cell>
          <cell r="H1306">
            <v>128</v>
          </cell>
          <cell r="I1306">
            <v>1632</v>
          </cell>
        </row>
        <row r="1307">
          <cell r="D1307">
            <v>2210106</v>
          </cell>
          <cell r="E1307" t="str">
            <v>是</v>
          </cell>
          <cell r="F1307" t="str">
            <v>    公共租赁住房</v>
          </cell>
          <cell r="G1307">
            <v>0</v>
          </cell>
        </row>
        <row r="1307">
          <cell r="I1307">
            <v>760</v>
          </cell>
        </row>
        <row r="1308">
          <cell r="D1308">
            <v>2210107</v>
          </cell>
          <cell r="E1308" t="str">
            <v>是</v>
          </cell>
          <cell r="F1308" t="str">
            <v>    保障性住房租金补贴</v>
          </cell>
          <cell r="G1308">
            <v>-3</v>
          </cell>
          <cell r="H1308">
            <v>6</v>
          </cell>
          <cell r="I1308">
            <v>6</v>
          </cell>
        </row>
        <row r="1309">
          <cell r="D1309">
            <v>2210199</v>
          </cell>
          <cell r="E1309" t="str">
            <v>是</v>
          </cell>
          <cell r="F1309" t="str">
            <v>    其他保障性安居工程支出</v>
          </cell>
          <cell r="G1309">
            <v>0</v>
          </cell>
          <cell r="H1309">
            <v>4485</v>
          </cell>
          <cell r="I1309">
            <v>4432</v>
          </cell>
        </row>
        <row r="1310">
          <cell r="D1310">
            <v>22102</v>
          </cell>
        </row>
        <row r="1310">
          <cell r="F1310" t="str">
            <v>  住房改革支出</v>
          </cell>
          <cell r="G1310">
            <v>8411</v>
          </cell>
          <cell r="H1310">
            <v>9394</v>
          </cell>
          <cell r="I1310">
            <v>10742</v>
          </cell>
        </row>
        <row r="1311">
          <cell r="D1311">
            <v>2210201</v>
          </cell>
          <cell r="E1311" t="str">
            <v>是</v>
          </cell>
          <cell r="F1311" t="str">
            <v>    住房公积金</v>
          </cell>
          <cell r="G1311">
            <v>9111</v>
          </cell>
          <cell r="H1311">
            <v>9394</v>
          </cell>
          <cell r="I1311">
            <v>9742</v>
          </cell>
        </row>
        <row r="1312">
          <cell r="D1312">
            <v>2210202</v>
          </cell>
          <cell r="E1312" t="str">
            <v>是</v>
          </cell>
          <cell r="F1312" t="str">
            <v>    提租补贴</v>
          </cell>
          <cell r="G1312">
            <v>0</v>
          </cell>
        </row>
        <row r="1312">
          <cell r="I1312">
            <v>0</v>
          </cell>
        </row>
        <row r="1313">
          <cell r="D1313">
            <v>2210203</v>
          </cell>
          <cell r="E1313" t="str">
            <v>是</v>
          </cell>
          <cell r="F1313" t="str">
            <v>    购房补贴</v>
          </cell>
          <cell r="G1313">
            <v>-700</v>
          </cell>
        </row>
        <row r="1313">
          <cell r="I1313">
            <v>1000</v>
          </cell>
        </row>
        <row r="1314">
          <cell r="D1314">
            <v>22103</v>
          </cell>
        </row>
        <row r="1314">
          <cell r="F1314" t="str">
            <v>  城乡社区住宅</v>
          </cell>
          <cell r="G1314">
            <v>0</v>
          </cell>
        </row>
        <row r="1315">
          <cell r="D1315">
            <v>2210301</v>
          </cell>
          <cell r="E1315" t="str">
            <v>是</v>
          </cell>
          <cell r="F1315" t="str">
            <v>    公有住房建设和维修改造支出</v>
          </cell>
          <cell r="G1315">
            <v>0</v>
          </cell>
          <cell r="H1315">
            <v>0</v>
          </cell>
        </row>
        <row r="1316">
          <cell r="D1316">
            <v>2210302</v>
          </cell>
          <cell r="E1316" t="str">
            <v>是</v>
          </cell>
          <cell r="F1316" t="str">
            <v>    住房公积金管理</v>
          </cell>
          <cell r="G1316">
            <v>0</v>
          </cell>
          <cell r="H1316">
            <v>0</v>
          </cell>
        </row>
        <row r="1317">
          <cell r="D1317">
            <v>2210399</v>
          </cell>
          <cell r="E1317" t="str">
            <v>是</v>
          </cell>
          <cell r="F1317" t="str">
            <v>    其他城乡社区住宅支出</v>
          </cell>
          <cell r="G1317">
            <v>0</v>
          </cell>
          <cell r="H1317">
            <v>0</v>
          </cell>
        </row>
        <row r="1318">
          <cell r="D1318">
            <v>222</v>
          </cell>
        </row>
        <row r="1318">
          <cell r="F1318" t="str">
            <v>二十、粮油物资储备支出</v>
          </cell>
          <cell r="G1318">
            <v>169</v>
          </cell>
          <cell r="H1318">
            <v>229</v>
          </cell>
          <cell r="I1318">
            <v>103</v>
          </cell>
        </row>
        <row r="1319">
          <cell r="D1319">
            <v>22201</v>
          </cell>
        </row>
        <row r="1319">
          <cell r="F1319" t="str">
            <v>  粮油事务</v>
          </cell>
          <cell r="G1319">
            <v>23</v>
          </cell>
          <cell r="H1319">
            <v>263</v>
          </cell>
          <cell r="I1319">
            <v>3</v>
          </cell>
        </row>
        <row r="1320">
          <cell r="D1320">
            <v>2220101</v>
          </cell>
          <cell r="E1320" t="str">
            <v>是</v>
          </cell>
          <cell r="F1320" t="str">
            <v>    行政运行</v>
          </cell>
          <cell r="G1320">
            <v>0</v>
          </cell>
          <cell r="H1320">
            <v>0</v>
          </cell>
        </row>
        <row r="1321">
          <cell r="D1321">
            <v>2220102</v>
          </cell>
          <cell r="E1321" t="str">
            <v>是</v>
          </cell>
          <cell r="F1321" t="str">
            <v>    一般行政管理事务</v>
          </cell>
          <cell r="G1321">
            <v>0</v>
          </cell>
          <cell r="H1321">
            <v>0</v>
          </cell>
          <cell r="I1321">
            <v>3</v>
          </cell>
        </row>
        <row r="1322">
          <cell r="D1322">
            <v>2220103</v>
          </cell>
          <cell r="E1322" t="str">
            <v>是</v>
          </cell>
          <cell r="F1322" t="str">
            <v>    机关服务</v>
          </cell>
          <cell r="G1322">
            <v>0</v>
          </cell>
          <cell r="H1322">
            <v>0</v>
          </cell>
        </row>
        <row r="1323">
          <cell r="D1323">
            <v>2220104</v>
          </cell>
          <cell r="E1323" t="str">
            <v>是</v>
          </cell>
          <cell r="F1323" t="str">
            <v>    粮食财务与审计支出</v>
          </cell>
          <cell r="G1323">
            <v>0</v>
          </cell>
          <cell r="H1323">
            <v>0</v>
          </cell>
        </row>
        <row r="1324">
          <cell r="D1324">
            <v>2220105</v>
          </cell>
          <cell r="E1324" t="str">
            <v>是</v>
          </cell>
          <cell r="F1324" t="str">
            <v>    粮食信息统计</v>
          </cell>
          <cell r="G1324">
            <v>0</v>
          </cell>
          <cell r="H1324">
            <v>0</v>
          </cell>
        </row>
        <row r="1325">
          <cell r="D1325">
            <v>2220106</v>
          </cell>
          <cell r="E1325" t="str">
            <v>是</v>
          </cell>
          <cell r="F1325" t="str">
            <v>    粮食专项业务活动</v>
          </cell>
          <cell r="G1325">
            <v>0</v>
          </cell>
          <cell r="H1325">
            <v>0</v>
          </cell>
        </row>
        <row r="1326">
          <cell r="D1326">
            <v>2220107</v>
          </cell>
          <cell r="E1326" t="str">
            <v>是</v>
          </cell>
          <cell r="F1326" t="str">
            <v>    国家粮油差价补贴</v>
          </cell>
          <cell r="G1326">
            <v>0</v>
          </cell>
          <cell r="H1326">
            <v>0</v>
          </cell>
        </row>
        <row r="1327">
          <cell r="D1327">
            <v>2220112</v>
          </cell>
          <cell r="E1327" t="str">
            <v>是</v>
          </cell>
          <cell r="F1327" t="str">
            <v>    粮食财务挂账利息补贴</v>
          </cell>
          <cell r="G1327">
            <v>0</v>
          </cell>
          <cell r="H1327">
            <v>0</v>
          </cell>
        </row>
        <row r="1328">
          <cell r="D1328">
            <v>2220113</v>
          </cell>
          <cell r="E1328" t="str">
            <v>是</v>
          </cell>
          <cell r="F1328" t="str">
            <v>    粮食财务挂账消化款</v>
          </cell>
          <cell r="G1328">
            <v>0</v>
          </cell>
          <cell r="H1328">
            <v>0</v>
          </cell>
        </row>
        <row r="1329">
          <cell r="D1329">
            <v>2220114</v>
          </cell>
          <cell r="E1329" t="str">
            <v>是</v>
          </cell>
          <cell r="F1329" t="str">
            <v>    处理陈化粮补贴</v>
          </cell>
          <cell r="G1329">
            <v>0</v>
          </cell>
          <cell r="H1329">
            <v>0</v>
          </cell>
        </row>
        <row r="1330">
          <cell r="D1330">
            <v>2220115</v>
          </cell>
          <cell r="E1330" t="str">
            <v>是</v>
          </cell>
          <cell r="F1330" t="str">
            <v>    粮食风险基金</v>
          </cell>
          <cell r="G1330">
            <v>0</v>
          </cell>
          <cell r="H1330">
            <v>0</v>
          </cell>
        </row>
        <row r="1331">
          <cell r="D1331">
            <v>2220118</v>
          </cell>
          <cell r="E1331" t="str">
            <v>是</v>
          </cell>
          <cell r="F1331" t="str">
            <v>    粮油市场调控专项资金</v>
          </cell>
          <cell r="G1331">
            <v>0</v>
          </cell>
          <cell r="H1331">
            <v>0</v>
          </cell>
        </row>
        <row r="1332">
          <cell r="D1332">
            <v>2220150</v>
          </cell>
          <cell r="E1332" t="str">
            <v>是</v>
          </cell>
          <cell r="F1332" t="str">
            <v>    事业运行</v>
          </cell>
          <cell r="G1332">
            <v>0</v>
          </cell>
          <cell r="H1332">
            <v>0</v>
          </cell>
        </row>
        <row r="1333">
          <cell r="D1333">
            <v>2220199</v>
          </cell>
          <cell r="E1333" t="str">
            <v>是</v>
          </cell>
          <cell r="F1333" t="str">
            <v>    其他粮油事务支出</v>
          </cell>
          <cell r="G1333">
            <v>23</v>
          </cell>
          <cell r="H1333">
            <v>263</v>
          </cell>
        </row>
        <row r="1334">
          <cell r="D1334">
            <v>22202</v>
          </cell>
        </row>
        <row r="1334">
          <cell r="F1334" t="str">
            <v>  物资事务</v>
          </cell>
          <cell r="G1334">
            <v>126</v>
          </cell>
          <cell r="H1334">
            <v>-34</v>
          </cell>
          <cell r="I1334">
            <v>100</v>
          </cell>
        </row>
        <row r="1335">
          <cell r="D1335">
            <v>2220201</v>
          </cell>
          <cell r="E1335" t="str">
            <v>是</v>
          </cell>
          <cell r="F1335" t="str">
            <v>    行政运行</v>
          </cell>
          <cell r="G1335">
            <v>0</v>
          </cell>
          <cell r="H1335">
            <v>0</v>
          </cell>
        </row>
        <row r="1336">
          <cell r="D1336">
            <v>2220202</v>
          </cell>
          <cell r="E1336" t="str">
            <v>是</v>
          </cell>
          <cell r="F1336" t="str">
            <v>    一般行政管理事务</v>
          </cell>
          <cell r="G1336">
            <v>0</v>
          </cell>
          <cell r="H1336">
            <v>0</v>
          </cell>
        </row>
        <row r="1337">
          <cell r="D1337">
            <v>2220203</v>
          </cell>
          <cell r="E1337" t="str">
            <v>是</v>
          </cell>
          <cell r="F1337" t="str">
            <v>    机关服务</v>
          </cell>
          <cell r="G1337">
            <v>0</v>
          </cell>
          <cell r="H1337">
            <v>0</v>
          </cell>
        </row>
        <row r="1338">
          <cell r="D1338">
            <v>2220204</v>
          </cell>
          <cell r="E1338" t="str">
            <v>是</v>
          </cell>
          <cell r="F1338" t="str">
            <v>    铁路专用线</v>
          </cell>
          <cell r="G1338">
            <v>0</v>
          </cell>
          <cell r="H1338">
            <v>0</v>
          </cell>
        </row>
        <row r="1339">
          <cell r="D1339">
            <v>2220205</v>
          </cell>
          <cell r="E1339" t="str">
            <v>是</v>
          </cell>
          <cell r="F1339" t="str">
            <v>    护库武警和民兵支出</v>
          </cell>
          <cell r="G1339">
            <v>0</v>
          </cell>
          <cell r="H1339">
            <v>0</v>
          </cell>
        </row>
        <row r="1340">
          <cell r="D1340">
            <v>2220206</v>
          </cell>
          <cell r="E1340" t="str">
            <v>是</v>
          </cell>
          <cell r="F1340" t="str">
            <v>    物资保管与保养</v>
          </cell>
          <cell r="G1340">
            <v>0</v>
          </cell>
          <cell r="H1340">
            <v>0</v>
          </cell>
        </row>
        <row r="1341">
          <cell r="D1341">
            <v>2220207</v>
          </cell>
          <cell r="E1341" t="str">
            <v>是</v>
          </cell>
          <cell r="F1341" t="str">
            <v>    专项贷款利息</v>
          </cell>
          <cell r="G1341">
            <v>0</v>
          </cell>
          <cell r="H1341">
            <v>0</v>
          </cell>
        </row>
        <row r="1342">
          <cell r="D1342">
            <v>2220209</v>
          </cell>
          <cell r="E1342" t="str">
            <v>是</v>
          </cell>
          <cell r="F1342" t="str">
            <v>    物资转移</v>
          </cell>
          <cell r="G1342">
            <v>0</v>
          </cell>
          <cell r="H1342">
            <v>0</v>
          </cell>
        </row>
        <row r="1343">
          <cell r="D1343">
            <v>2220210</v>
          </cell>
          <cell r="E1343" t="str">
            <v>是</v>
          </cell>
          <cell r="F1343" t="str">
            <v>    物资轮换</v>
          </cell>
          <cell r="G1343">
            <v>0</v>
          </cell>
          <cell r="H1343">
            <v>0</v>
          </cell>
        </row>
        <row r="1344">
          <cell r="D1344">
            <v>2220211</v>
          </cell>
          <cell r="E1344" t="str">
            <v>是</v>
          </cell>
          <cell r="F1344" t="str">
            <v>    仓库建设</v>
          </cell>
          <cell r="G1344">
            <v>126</v>
          </cell>
          <cell r="H1344">
            <v>-34</v>
          </cell>
          <cell r="I1344">
            <v>100</v>
          </cell>
        </row>
        <row r="1345">
          <cell r="D1345">
            <v>2220212</v>
          </cell>
          <cell r="E1345" t="str">
            <v>是</v>
          </cell>
          <cell r="F1345" t="str">
            <v>    仓库安防</v>
          </cell>
          <cell r="G1345">
            <v>0</v>
          </cell>
          <cell r="H1345">
            <v>0</v>
          </cell>
        </row>
        <row r="1346">
          <cell r="D1346">
            <v>2220250</v>
          </cell>
          <cell r="E1346" t="str">
            <v>是</v>
          </cell>
          <cell r="F1346" t="str">
            <v>    事业运行</v>
          </cell>
          <cell r="G1346">
            <v>0</v>
          </cell>
          <cell r="H1346">
            <v>0</v>
          </cell>
        </row>
        <row r="1347">
          <cell r="D1347">
            <v>2220299</v>
          </cell>
          <cell r="E1347" t="str">
            <v>是</v>
          </cell>
          <cell r="F1347" t="str">
            <v>    其他物资事务支出</v>
          </cell>
          <cell r="G1347">
            <v>0</v>
          </cell>
          <cell r="H1347">
            <v>0</v>
          </cell>
        </row>
        <row r="1348">
          <cell r="D1348">
            <v>22203</v>
          </cell>
        </row>
        <row r="1348">
          <cell r="F1348" t="str">
            <v>  能源储备</v>
          </cell>
          <cell r="G1348">
            <v>0</v>
          </cell>
          <cell r="H1348">
            <v>0</v>
          </cell>
        </row>
        <row r="1349">
          <cell r="D1349">
            <v>2220301</v>
          </cell>
          <cell r="E1349" t="str">
            <v>是</v>
          </cell>
          <cell r="F1349" t="str">
            <v>    石油储备支出</v>
          </cell>
          <cell r="G1349">
            <v>0</v>
          </cell>
          <cell r="H1349">
            <v>0</v>
          </cell>
        </row>
        <row r="1350">
          <cell r="D1350">
            <v>2220302</v>
          </cell>
          <cell r="E1350" t="str">
            <v>是</v>
          </cell>
          <cell r="F1350" t="str">
            <v>    国家留成油串换石油储备支出</v>
          </cell>
          <cell r="G1350">
            <v>0</v>
          </cell>
          <cell r="H1350">
            <v>0</v>
          </cell>
        </row>
        <row r="1351">
          <cell r="D1351">
            <v>2220303</v>
          </cell>
          <cell r="E1351" t="str">
            <v>是</v>
          </cell>
          <cell r="F1351" t="str">
            <v>    天然铀能源储备</v>
          </cell>
          <cell r="G1351">
            <v>0</v>
          </cell>
          <cell r="H1351">
            <v>0</v>
          </cell>
        </row>
        <row r="1352">
          <cell r="D1352">
            <v>2220304</v>
          </cell>
          <cell r="E1352" t="str">
            <v>是</v>
          </cell>
          <cell r="F1352" t="str">
            <v>    煤炭储备</v>
          </cell>
          <cell r="G1352">
            <v>0</v>
          </cell>
          <cell r="H1352">
            <v>0</v>
          </cell>
        </row>
        <row r="1353">
          <cell r="D1353">
            <v>2220399</v>
          </cell>
          <cell r="E1353" t="str">
            <v>是</v>
          </cell>
          <cell r="F1353" t="str">
            <v>    其他能源储备</v>
          </cell>
          <cell r="G1353">
            <v>0</v>
          </cell>
          <cell r="H1353">
            <v>0</v>
          </cell>
        </row>
        <row r="1354">
          <cell r="D1354">
            <v>22204</v>
          </cell>
        </row>
        <row r="1354">
          <cell r="F1354" t="str">
            <v>  粮油储备</v>
          </cell>
          <cell r="G1354">
            <v>20</v>
          </cell>
          <cell r="H1354">
            <v>0</v>
          </cell>
        </row>
        <row r="1355">
          <cell r="D1355">
            <v>2220401</v>
          </cell>
          <cell r="E1355" t="str">
            <v>是</v>
          </cell>
          <cell r="F1355" t="str">
            <v>    储备粮油补贴支出</v>
          </cell>
          <cell r="G1355">
            <v>0</v>
          </cell>
          <cell r="H1355">
            <v>0</v>
          </cell>
        </row>
        <row r="1356">
          <cell r="D1356">
            <v>2220402</v>
          </cell>
          <cell r="E1356" t="str">
            <v>是</v>
          </cell>
          <cell r="F1356" t="str">
            <v>    储备粮油差价补贴</v>
          </cell>
          <cell r="G1356">
            <v>0</v>
          </cell>
          <cell r="H1356">
            <v>0</v>
          </cell>
        </row>
        <row r="1357">
          <cell r="D1357">
            <v>2220403</v>
          </cell>
          <cell r="E1357" t="str">
            <v>是</v>
          </cell>
          <cell r="F1357" t="str">
            <v>    储备粮（油）库建设</v>
          </cell>
          <cell r="G1357">
            <v>20</v>
          </cell>
        </row>
        <row r="1358">
          <cell r="D1358">
            <v>2220404</v>
          </cell>
          <cell r="E1358" t="str">
            <v>是</v>
          </cell>
          <cell r="F1358" t="str">
            <v>    最低收购价政策支出</v>
          </cell>
          <cell r="G1358">
            <v>0</v>
          </cell>
          <cell r="H1358">
            <v>0</v>
          </cell>
        </row>
        <row r="1359">
          <cell r="D1359">
            <v>2220499</v>
          </cell>
          <cell r="E1359" t="str">
            <v>是</v>
          </cell>
          <cell r="F1359" t="str">
            <v>    其他粮油储备支出</v>
          </cell>
          <cell r="G1359">
            <v>0</v>
          </cell>
          <cell r="H1359">
            <v>0</v>
          </cell>
        </row>
        <row r="1360">
          <cell r="D1360">
            <v>22205</v>
          </cell>
        </row>
        <row r="1360">
          <cell r="F1360" t="str">
            <v>  重要商品储备</v>
          </cell>
          <cell r="G1360">
            <v>0</v>
          </cell>
          <cell r="H1360">
            <v>0</v>
          </cell>
        </row>
        <row r="1361">
          <cell r="D1361">
            <v>2220501</v>
          </cell>
          <cell r="E1361" t="str">
            <v>是</v>
          </cell>
          <cell r="F1361" t="str">
            <v>    棉花储备</v>
          </cell>
          <cell r="G1361">
            <v>0</v>
          </cell>
          <cell r="H1361">
            <v>0</v>
          </cell>
        </row>
        <row r="1362">
          <cell r="D1362">
            <v>2220502</v>
          </cell>
          <cell r="E1362" t="str">
            <v>是</v>
          </cell>
          <cell r="F1362" t="str">
            <v>    食糖储备</v>
          </cell>
          <cell r="G1362">
            <v>0</v>
          </cell>
          <cell r="H1362">
            <v>0</v>
          </cell>
        </row>
        <row r="1363">
          <cell r="D1363">
            <v>2220503</v>
          </cell>
          <cell r="E1363" t="str">
            <v>是</v>
          </cell>
          <cell r="F1363" t="str">
            <v>    肉类储备</v>
          </cell>
          <cell r="G1363">
            <v>0</v>
          </cell>
          <cell r="H1363">
            <v>0</v>
          </cell>
        </row>
        <row r="1364">
          <cell r="D1364">
            <v>2220504</v>
          </cell>
          <cell r="E1364" t="str">
            <v>是</v>
          </cell>
          <cell r="F1364" t="str">
            <v>    化肥储备</v>
          </cell>
          <cell r="G1364">
            <v>0</v>
          </cell>
          <cell r="H1364">
            <v>0</v>
          </cell>
        </row>
        <row r="1365">
          <cell r="D1365">
            <v>2220505</v>
          </cell>
          <cell r="E1365" t="str">
            <v>是</v>
          </cell>
          <cell r="F1365" t="str">
            <v>    农药储备</v>
          </cell>
          <cell r="G1365">
            <v>0</v>
          </cell>
          <cell r="H1365">
            <v>0</v>
          </cell>
        </row>
        <row r="1366">
          <cell r="D1366">
            <v>2220506</v>
          </cell>
          <cell r="E1366" t="str">
            <v>是</v>
          </cell>
          <cell r="F1366" t="str">
            <v>    边销茶储备</v>
          </cell>
          <cell r="G1366">
            <v>0</v>
          </cell>
          <cell r="H1366">
            <v>0</v>
          </cell>
        </row>
        <row r="1367">
          <cell r="D1367">
            <v>2220507</v>
          </cell>
          <cell r="E1367" t="str">
            <v>是</v>
          </cell>
          <cell r="F1367" t="str">
            <v>    羊毛储备</v>
          </cell>
          <cell r="G1367">
            <v>0</v>
          </cell>
          <cell r="H1367">
            <v>0</v>
          </cell>
        </row>
        <row r="1368">
          <cell r="D1368">
            <v>2220508</v>
          </cell>
          <cell r="E1368" t="str">
            <v>是</v>
          </cell>
          <cell r="F1368" t="str">
            <v>    医药储备</v>
          </cell>
          <cell r="G1368">
            <v>0</v>
          </cell>
          <cell r="H1368">
            <v>0</v>
          </cell>
        </row>
        <row r="1369">
          <cell r="D1369">
            <v>2220509</v>
          </cell>
          <cell r="E1369" t="str">
            <v>是</v>
          </cell>
          <cell r="F1369" t="str">
            <v>    食盐储备</v>
          </cell>
          <cell r="G1369">
            <v>0</v>
          </cell>
          <cell r="H1369">
            <v>0</v>
          </cell>
        </row>
        <row r="1370">
          <cell r="D1370">
            <v>2220510</v>
          </cell>
          <cell r="E1370" t="str">
            <v>是</v>
          </cell>
          <cell r="F1370" t="str">
            <v>    战略物资储备</v>
          </cell>
          <cell r="G1370">
            <v>0</v>
          </cell>
          <cell r="H1370">
            <v>0</v>
          </cell>
        </row>
        <row r="1371">
          <cell r="D1371">
            <v>2220599</v>
          </cell>
          <cell r="E1371" t="str">
            <v>是</v>
          </cell>
          <cell r="F1371" t="str">
            <v>    其他重要商品储备支出</v>
          </cell>
          <cell r="G1371">
            <v>0</v>
          </cell>
          <cell r="H1371">
            <v>0</v>
          </cell>
        </row>
        <row r="1372">
          <cell r="D1372">
            <v>224</v>
          </cell>
        </row>
        <row r="1372">
          <cell r="F1372" t="str">
            <v>二十一、灾害防治及应急管理支出</v>
          </cell>
          <cell r="G1372">
            <v>0</v>
          </cell>
          <cell r="H1372">
            <v>1096</v>
          </cell>
          <cell r="I1372">
            <v>1283</v>
          </cell>
        </row>
        <row r="1373">
          <cell r="D1373">
            <v>22401</v>
          </cell>
        </row>
        <row r="1373">
          <cell r="F1373" t="str">
            <v>  应急管理事务</v>
          </cell>
          <cell r="G1373">
            <v>0</v>
          </cell>
          <cell r="H1373">
            <v>528</v>
          </cell>
          <cell r="I1373">
            <v>385</v>
          </cell>
        </row>
        <row r="1374">
          <cell r="D1374">
            <v>2240101</v>
          </cell>
          <cell r="E1374" t="str">
            <v>是</v>
          </cell>
          <cell r="F1374" t="str">
            <v>    行政运行</v>
          </cell>
        </row>
        <row r="1374">
          <cell r="H1374">
            <v>340</v>
          </cell>
          <cell r="I1374">
            <v>281</v>
          </cell>
        </row>
        <row r="1375">
          <cell r="D1375">
            <v>2240102</v>
          </cell>
          <cell r="E1375" t="str">
            <v>是</v>
          </cell>
          <cell r="F1375" t="str">
            <v>    一般行政管理事务</v>
          </cell>
        </row>
        <row r="1376">
          <cell r="D1376">
            <v>2240103</v>
          </cell>
          <cell r="E1376" t="str">
            <v>是</v>
          </cell>
          <cell r="F1376" t="str">
            <v>    机关服务</v>
          </cell>
        </row>
        <row r="1377">
          <cell r="D1377">
            <v>2240104</v>
          </cell>
          <cell r="E1377" t="str">
            <v>是</v>
          </cell>
          <cell r="F1377" t="str">
            <v>    灾害风险防治</v>
          </cell>
        </row>
        <row r="1378">
          <cell r="D1378">
            <v>2240106</v>
          </cell>
          <cell r="E1378" t="str">
            <v>是</v>
          </cell>
          <cell r="F1378" t="str">
            <v>    安全监管</v>
          </cell>
        </row>
        <row r="1378">
          <cell r="H1378">
            <v>188</v>
          </cell>
          <cell r="I1378">
            <v>102</v>
          </cell>
        </row>
        <row r="1379">
          <cell r="D1379">
            <v>2240108</v>
          </cell>
          <cell r="E1379" t="str">
            <v>是</v>
          </cell>
          <cell r="F1379" t="str">
            <v>    应急救援</v>
          </cell>
        </row>
        <row r="1379">
          <cell r="I1379">
            <v>2</v>
          </cell>
        </row>
        <row r="1380">
          <cell r="D1380">
            <v>22402</v>
          </cell>
        </row>
        <row r="1380">
          <cell r="F1380" t="str">
            <v>  消防事务</v>
          </cell>
          <cell r="G1380">
            <v>0</v>
          </cell>
          <cell r="H1380">
            <v>516</v>
          </cell>
          <cell r="I1380">
            <v>496</v>
          </cell>
        </row>
        <row r="1381">
          <cell r="D1381">
            <v>2240201</v>
          </cell>
          <cell r="E1381" t="str">
            <v>是</v>
          </cell>
          <cell r="F1381" t="str">
            <v>    行政运行</v>
          </cell>
        </row>
        <row r="1381">
          <cell r="H1381">
            <v>132</v>
          </cell>
          <cell r="I1381">
            <v>319</v>
          </cell>
        </row>
        <row r="1382">
          <cell r="D1382">
            <v>2240204</v>
          </cell>
          <cell r="E1382" t="str">
            <v>是</v>
          </cell>
          <cell r="F1382" t="str">
            <v>    消防应急救援</v>
          </cell>
        </row>
        <row r="1382">
          <cell r="H1382">
            <v>239</v>
          </cell>
          <cell r="I1382">
            <v>177</v>
          </cell>
        </row>
        <row r="1383">
          <cell r="D1383">
            <v>2240299</v>
          </cell>
          <cell r="E1383" t="str">
            <v>是</v>
          </cell>
          <cell r="F1383" t="str">
            <v>    其他消防事务支出</v>
          </cell>
        </row>
        <row r="1383">
          <cell r="H1383">
            <v>145</v>
          </cell>
          <cell r="I1383">
            <v>0</v>
          </cell>
        </row>
        <row r="1384">
          <cell r="D1384" t="str">
            <v>22405</v>
          </cell>
        </row>
        <row r="1384">
          <cell r="F1384" t="str">
            <v>  地震事务</v>
          </cell>
          <cell r="G1384">
            <v>0</v>
          </cell>
          <cell r="H1384">
            <v>122</v>
          </cell>
          <cell r="I1384">
            <v>111</v>
          </cell>
        </row>
        <row r="1385">
          <cell r="D1385">
            <v>2240505</v>
          </cell>
          <cell r="E1385" t="str">
            <v>是</v>
          </cell>
          <cell r="F1385" t="str">
            <v>      地震预测预报</v>
          </cell>
        </row>
        <row r="1385">
          <cell r="H1385">
            <v>1</v>
          </cell>
          <cell r="I1385">
            <v>1</v>
          </cell>
        </row>
        <row r="1386">
          <cell r="D1386">
            <v>2240550</v>
          </cell>
          <cell r="E1386" t="str">
            <v>是</v>
          </cell>
          <cell r="F1386" t="str">
            <v>      地震事业机构</v>
          </cell>
        </row>
        <row r="1386">
          <cell r="H1386">
            <v>121</v>
          </cell>
          <cell r="I1386">
            <v>110</v>
          </cell>
        </row>
        <row r="1387">
          <cell r="D1387">
            <v>22406</v>
          </cell>
        </row>
        <row r="1387">
          <cell r="F1387" t="str">
            <v>  自然灾害防治</v>
          </cell>
          <cell r="G1387">
            <v>0</v>
          </cell>
          <cell r="H1387">
            <v>-246</v>
          </cell>
          <cell r="I1387">
            <v>276</v>
          </cell>
        </row>
        <row r="1388">
          <cell r="D1388">
            <v>2240601</v>
          </cell>
          <cell r="E1388" t="str">
            <v>是</v>
          </cell>
          <cell r="F1388" t="str">
            <v>      地质灾害防治</v>
          </cell>
        </row>
        <row r="1388">
          <cell r="H1388">
            <v>-246</v>
          </cell>
          <cell r="I1388">
            <v>276</v>
          </cell>
        </row>
        <row r="1389">
          <cell r="D1389">
            <v>22407</v>
          </cell>
        </row>
        <row r="1389">
          <cell r="F1389" t="str">
            <v>  自然灾害救灾及恢复重建支出</v>
          </cell>
          <cell r="G1389">
            <v>0</v>
          </cell>
          <cell r="H1389">
            <v>17</v>
          </cell>
          <cell r="I1389">
            <v>15</v>
          </cell>
        </row>
        <row r="1390">
          <cell r="D1390">
            <v>2240702</v>
          </cell>
          <cell r="E1390" t="str">
            <v>是</v>
          </cell>
          <cell r="F1390" t="str">
            <v>    地方自然灾害生活补助</v>
          </cell>
        </row>
        <row r="1390">
          <cell r="H1390">
            <v>17</v>
          </cell>
          <cell r="I1390">
            <v>15</v>
          </cell>
        </row>
        <row r="1391">
          <cell r="D1391">
            <v>22499</v>
          </cell>
          <cell r="E1391" t="str">
            <v>是</v>
          </cell>
          <cell r="F1391" t="str">
            <v>    其他灾害防治及应急管理支出</v>
          </cell>
        </row>
        <row r="1391">
          <cell r="H1391">
            <v>159</v>
          </cell>
        </row>
        <row r="1392">
          <cell r="D1392">
            <v>227</v>
          </cell>
          <cell r="E1392" t="str">
            <v>是</v>
          </cell>
          <cell r="F1392" t="str">
            <v>二十二、预备费</v>
          </cell>
          <cell r="G1392">
            <v>0</v>
          </cell>
          <cell r="H1392">
            <v>0</v>
          </cell>
          <cell r="I1392">
            <v>3260</v>
          </cell>
        </row>
        <row r="1393">
          <cell r="D1393">
            <v>231</v>
          </cell>
        </row>
        <row r="1393">
          <cell r="F1393" t="str">
            <v>二十三、债务还本支出</v>
          </cell>
          <cell r="G1393">
            <v>0</v>
          </cell>
          <cell r="H1393">
            <v>0</v>
          </cell>
        </row>
        <row r="1394">
          <cell r="D1394">
            <v>23103</v>
          </cell>
        </row>
        <row r="1394">
          <cell r="F1394" t="str">
            <v>  地方政府一般债务还本支出</v>
          </cell>
          <cell r="G1394">
            <v>0</v>
          </cell>
          <cell r="H1394">
            <v>0</v>
          </cell>
        </row>
        <row r="1395">
          <cell r="D1395">
            <v>2310301</v>
          </cell>
          <cell r="E1395" t="str">
            <v>是</v>
          </cell>
          <cell r="F1395" t="str">
            <v>    地方政府一般债务还本支出</v>
          </cell>
        </row>
        <row r="1395">
          <cell r="H1395">
            <v>0</v>
          </cell>
        </row>
        <row r="1396">
          <cell r="D1396">
            <v>2310399</v>
          </cell>
          <cell r="E1396" t="str">
            <v>是</v>
          </cell>
          <cell r="F1396" t="str">
            <v>    地方政府其他一般债务还本支出</v>
          </cell>
        </row>
        <row r="1396">
          <cell r="H1396">
            <v>0</v>
          </cell>
        </row>
        <row r="1397">
          <cell r="D1397">
            <v>232</v>
          </cell>
        </row>
        <row r="1397">
          <cell r="F1397" t="str">
            <v>二十四、债务付息支出</v>
          </cell>
          <cell r="G1397">
            <v>3934</v>
          </cell>
          <cell r="H1397">
            <v>4071</v>
          </cell>
          <cell r="I1397">
            <v>4098</v>
          </cell>
        </row>
        <row r="1398">
          <cell r="D1398">
            <v>23203</v>
          </cell>
        </row>
        <row r="1398">
          <cell r="F1398" t="str">
            <v>  地方政府一般债务付息支出</v>
          </cell>
          <cell r="G1398">
            <v>3934</v>
          </cell>
          <cell r="H1398">
            <v>4071</v>
          </cell>
          <cell r="I1398">
            <v>4098</v>
          </cell>
        </row>
        <row r="1399">
          <cell r="D1399">
            <v>2320301</v>
          </cell>
          <cell r="E1399" t="str">
            <v>是</v>
          </cell>
          <cell r="F1399" t="str">
            <v>    地方政府一般债券付息支出</v>
          </cell>
          <cell r="G1399">
            <v>3934</v>
          </cell>
          <cell r="H1399">
            <v>4071</v>
          </cell>
          <cell r="I1399">
            <v>4098</v>
          </cell>
        </row>
        <row r="1400">
          <cell r="D1400">
            <v>2320302</v>
          </cell>
          <cell r="E1400" t="str">
            <v>是</v>
          </cell>
          <cell r="F1400" t="str">
            <v>    地方政府向外国政府借款付息支出</v>
          </cell>
          <cell r="G1400">
            <v>0</v>
          </cell>
          <cell r="H1400">
            <v>0</v>
          </cell>
        </row>
        <row r="1401">
          <cell r="D1401">
            <v>2320303</v>
          </cell>
          <cell r="E1401" t="str">
            <v>是</v>
          </cell>
          <cell r="F1401" t="str">
            <v>    地方政府向国际组织借款付息支出</v>
          </cell>
          <cell r="G1401">
            <v>0</v>
          </cell>
          <cell r="H1401">
            <v>0</v>
          </cell>
        </row>
        <row r="1402">
          <cell r="D1402">
            <v>2320304</v>
          </cell>
          <cell r="E1402" t="str">
            <v>是</v>
          </cell>
          <cell r="F1402" t="str">
            <v>    地方政府其他一般债务付息支出</v>
          </cell>
          <cell r="G1402">
            <v>0</v>
          </cell>
          <cell r="H1402">
            <v>0</v>
          </cell>
        </row>
        <row r="1403">
          <cell r="D1403">
            <v>233</v>
          </cell>
        </row>
        <row r="1403">
          <cell r="F1403" t="str">
            <v>二十五、债务发行费用支出</v>
          </cell>
          <cell r="G1403">
            <v>17</v>
          </cell>
          <cell r="H1403">
            <v>4</v>
          </cell>
          <cell r="I1403">
            <v>19</v>
          </cell>
        </row>
        <row r="1404">
          <cell r="D1404">
            <v>23303</v>
          </cell>
          <cell r="E1404" t="str">
            <v>是</v>
          </cell>
          <cell r="F1404" t="str">
            <v>  地方政府一般债务发行费用支出</v>
          </cell>
          <cell r="G1404">
            <v>17</v>
          </cell>
          <cell r="H1404">
            <v>4</v>
          </cell>
          <cell r="I1404">
            <v>19</v>
          </cell>
        </row>
        <row r="1405">
          <cell r="D1405">
            <v>229</v>
          </cell>
        </row>
        <row r="1405">
          <cell r="F1405" t="str">
            <v>二十六、其他支出</v>
          </cell>
          <cell r="G1405">
            <v>0</v>
          </cell>
          <cell r="H1405">
            <v>0</v>
          </cell>
          <cell r="I1405">
            <v>67100</v>
          </cell>
        </row>
        <row r="1406">
          <cell r="D1406">
            <v>22902</v>
          </cell>
          <cell r="E1406" t="str">
            <v>是</v>
          </cell>
          <cell r="F1406" t="str">
            <v>  年初预留</v>
          </cell>
          <cell r="G1406">
            <v>0</v>
          </cell>
        </row>
        <row r="1406">
          <cell r="I1406">
            <v>67100</v>
          </cell>
        </row>
        <row r="1407">
          <cell r="D1407">
            <v>22999</v>
          </cell>
          <cell r="E1407" t="str">
            <v>是</v>
          </cell>
          <cell r="F1407" t="str">
            <v>  其他支出</v>
          </cell>
          <cell r="G1407">
            <v>0</v>
          </cell>
        </row>
        <row r="1408">
          <cell r="G1408">
            <v>0</v>
          </cell>
        </row>
        <row r="1409">
          <cell r="G1409">
            <v>0</v>
          </cell>
        </row>
        <row r="1410">
          <cell r="F1410" t="str">
            <v>本年支出小计</v>
          </cell>
          <cell r="G1410">
            <v>340150</v>
          </cell>
          <cell r="H1410">
            <v>365060</v>
          </cell>
          <cell r="I1410">
            <v>316517</v>
          </cell>
        </row>
        <row r="1411">
          <cell r="F1411" t="str">
            <v>地方政府一般债务还本支出</v>
          </cell>
          <cell r="G1411">
            <v>13440</v>
          </cell>
          <cell r="H1411">
            <v>5150</v>
          </cell>
          <cell r="I1411">
            <v>18200</v>
          </cell>
        </row>
        <row r="1412">
          <cell r="F1412" t="str">
            <v>    置换一般债券还本支出</v>
          </cell>
        </row>
        <row r="1413">
          <cell r="F1413" t="str">
            <v>    其他一般债务还本支出</v>
          </cell>
          <cell r="G1413">
            <v>13440</v>
          </cell>
          <cell r="H1413">
            <v>5150</v>
          </cell>
          <cell r="I1413">
            <v>18200</v>
          </cell>
        </row>
        <row r="1414">
          <cell r="F1414" t="str">
            <v>转移性支出</v>
          </cell>
          <cell r="G1414">
            <v>7186</v>
          </cell>
          <cell r="H1414">
            <v>10462</v>
          </cell>
          <cell r="I1414">
            <v>8135</v>
          </cell>
        </row>
        <row r="1415">
          <cell r="F1415" t="str">
            <v>  返还性支出</v>
          </cell>
        </row>
        <row r="1416">
          <cell r="F1416" t="str">
            <v>  一般性转移支付</v>
          </cell>
          <cell r="G1416">
            <v>1343</v>
          </cell>
          <cell r="H1416">
            <v>1352</v>
          </cell>
          <cell r="I1416">
            <v>1352</v>
          </cell>
        </row>
        <row r="1417">
          <cell r="F1417" t="str">
            <v>    一般性上解支出</v>
          </cell>
          <cell r="G1417">
            <v>1343</v>
          </cell>
          <cell r="H1417">
            <v>1352</v>
          </cell>
          <cell r="I1417">
            <v>1352</v>
          </cell>
        </row>
        <row r="1418">
          <cell r="F1418" t="str">
            <v>    补助下级一般性转移支付</v>
          </cell>
        </row>
        <row r="1419">
          <cell r="F1419" t="str">
            <v>  专项转移支付</v>
          </cell>
          <cell r="G1419">
            <v>5745</v>
          </cell>
          <cell r="H1419">
            <v>6842</v>
          </cell>
          <cell r="I1419">
            <v>6783</v>
          </cell>
        </row>
        <row r="1420">
          <cell r="F1420" t="str">
            <v>    专项上解支出</v>
          </cell>
          <cell r="G1420">
            <v>5745</v>
          </cell>
          <cell r="H1420">
            <v>6842</v>
          </cell>
          <cell r="I1420">
            <v>6783</v>
          </cell>
        </row>
        <row r="1421">
          <cell r="F1421" t="str">
            <v>    补助下级专项支出</v>
          </cell>
        </row>
        <row r="1422">
          <cell r="F1422" t="str">
            <v>  调出资金</v>
          </cell>
        </row>
        <row r="1423">
          <cell r="F1423" t="str">
            <v>    补助下级专项支出</v>
          </cell>
        </row>
        <row r="1424">
          <cell r="F1424" t="str">
            <v>  年终结余</v>
          </cell>
          <cell r="G1424">
            <v>0</v>
          </cell>
          <cell r="H1424">
            <v>2268</v>
          </cell>
        </row>
        <row r="1425">
          <cell r="F1425" t="str">
            <v>      其中：结转</v>
          </cell>
        </row>
        <row r="1426">
          <cell r="F1426" t="str">
            <v>           净结余</v>
          </cell>
        </row>
        <row r="1426">
          <cell r="H1426">
            <v>2268</v>
          </cell>
        </row>
        <row r="1427">
          <cell r="F1427" t="str">
            <v>  增设预算周转金</v>
          </cell>
        </row>
        <row r="1428">
          <cell r="F1428" t="str">
            <v>  安排预算稳定调节基金</v>
          </cell>
          <cell r="G1428">
            <v>98</v>
          </cell>
        </row>
        <row r="1429">
          <cell r="F1429" t="str">
            <v>附：拨付国债转贷资金数</v>
          </cell>
        </row>
        <row r="1430">
          <cell r="F1430" t="str">
            <v>支出合计</v>
          </cell>
          <cell r="G1430">
            <v>360776</v>
          </cell>
          <cell r="H1430">
            <v>380672</v>
          </cell>
          <cell r="I1430">
            <v>342852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部门经济分类科目表"/>
      <sheetName val="压转支出"/>
      <sheetName val="政府经济科目汇总表"/>
      <sheetName val="村组人员补助分类"/>
      <sheetName val="部门经济科目汇总表"/>
      <sheetName val="功能经济分类调整明细表"/>
      <sheetName val="F03 2019年人员工资测算表-统发"/>
      <sheetName val="F02 部门预算调整汇总表"/>
      <sheetName val="F01 五险调整表"/>
      <sheetName val="新平县2019年预算调整经济分类明细表（正式） "/>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封面"/>
      <sheetName val="目录"/>
      <sheetName val="表一"/>
      <sheetName val="表一01"/>
      <sheetName val="表一02"/>
      <sheetName val="表二"/>
      <sheetName val="表二01"/>
      <sheetName val="表二02"/>
      <sheetName val="表三"/>
      <sheetName val="表四"/>
      <sheetName val="表四01"/>
      <sheetName val="表五"/>
      <sheetName val="表五01"/>
      <sheetName val="表六"/>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表三</v>
          </cell>
        </row>
        <row r="2">
          <cell r="A2" t="str">
            <v>2021年一般公共预算支出政府经济分类明细表</v>
          </cell>
        </row>
        <row r="4">
          <cell r="A4" t="str">
            <v>科目编码</v>
          </cell>
          <cell r="B4" t="str">
            <v>项    目</v>
          </cell>
          <cell r="C4" t="str">
            <v>上年预算数</v>
          </cell>
          <cell r="D4" t="str">
            <v>上年执行数</v>
          </cell>
          <cell r="E4" t="str">
            <v>预算数</v>
          </cell>
        </row>
        <row r="5">
          <cell r="E5" t="str">
            <v>金额</v>
          </cell>
        </row>
        <row r="6">
          <cell r="A6">
            <v>501</v>
          </cell>
          <cell r="B6" t="str">
            <v>机关工资福利支出</v>
          </cell>
          <cell r="C6">
            <v>46259</v>
          </cell>
          <cell r="D6">
            <v>43511</v>
          </cell>
          <cell r="E6">
            <v>46746</v>
          </cell>
        </row>
        <row r="7">
          <cell r="A7">
            <v>50101</v>
          </cell>
          <cell r="B7" t="str">
            <v>  工资奖金津补贴</v>
          </cell>
          <cell r="C7">
            <v>29294</v>
          </cell>
          <cell r="D7">
            <v>27158</v>
          </cell>
          <cell r="E7">
            <v>20710</v>
          </cell>
        </row>
        <row r="8">
          <cell r="A8">
            <v>50102</v>
          </cell>
          <cell r="B8" t="str">
            <v>  社会保障缴费</v>
          </cell>
          <cell r="C8">
            <v>9905</v>
          </cell>
          <cell r="D8">
            <v>8037</v>
          </cell>
          <cell r="E8">
            <v>11818</v>
          </cell>
        </row>
        <row r="9">
          <cell r="A9">
            <v>50103</v>
          </cell>
          <cell r="B9" t="str">
            <v>  住房公积金</v>
          </cell>
          <cell r="C9">
            <v>4230</v>
          </cell>
          <cell r="D9">
            <v>4027</v>
          </cell>
          <cell r="E9">
            <v>4991</v>
          </cell>
        </row>
        <row r="10">
          <cell r="A10">
            <v>50199</v>
          </cell>
          <cell r="B10" t="str">
            <v>  其他工资福利支出</v>
          </cell>
          <cell r="C10">
            <v>2830</v>
          </cell>
          <cell r="D10">
            <v>4289</v>
          </cell>
          <cell r="E10">
            <v>9227</v>
          </cell>
        </row>
        <row r="11">
          <cell r="A11">
            <v>502</v>
          </cell>
          <cell r="B11" t="str">
            <v>机关商品和服务支出</v>
          </cell>
          <cell r="C11">
            <v>17709</v>
          </cell>
          <cell r="D11">
            <v>45724</v>
          </cell>
          <cell r="E11">
            <v>37818</v>
          </cell>
        </row>
        <row r="12">
          <cell r="A12">
            <v>50201</v>
          </cell>
          <cell r="B12" t="str">
            <v>  办公经费</v>
          </cell>
          <cell r="C12">
            <v>3057</v>
          </cell>
          <cell r="D12">
            <v>4995</v>
          </cell>
          <cell r="E12">
            <v>4884</v>
          </cell>
        </row>
        <row r="13">
          <cell r="A13">
            <v>50202</v>
          </cell>
          <cell r="B13" t="str">
            <v>  会议费</v>
          </cell>
          <cell r="C13">
            <v>750</v>
          </cell>
          <cell r="D13">
            <v>373</v>
          </cell>
          <cell r="E13">
            <v>674</v>
          </cell>
        </row>
        <row r="14">
          <cell r="A14">
            <v>50203</v>
          </cell>
          <cell r="B14" t="str">
            <v>  培训费</v>
          </cell>
          <cell r="C14">
            <v>660</v>
          </cell>
          <cell r="D14">
            <v>351</v>
          </cell>
          <cell r="E14">
            <v>500</v>
          </cell>
        </row>
        <row r="15">
          <cell r="A15">
            <v>50204</v>
          </cell>
          <cell r="B15" t="str">
            <v>  专用材料购置费</v>
          </cell>
          <cell r="C15">
            <v>305</v>
          </cell>
          <cell r="D15">
            <v>177</v>
          </cell>
          <cell r="E15">
            <v>165</v>
          </cell>
        </row>
        <row r="16">
          <cell r="A16">
            <v>50205</v>
          </cell>
          <cell r="B16" t="str">
            <v>  委托业务费</v>
          </cell>
          <cell r="C16">
            <v>9289</v>
          </cell>
          <cell r="D16">
            <v>20757</v>
          </cell>
          <cell r="E16">
            <v>16556</v>
          </cell>
        </row>
        <row r="17">
          <cell r="A17">
            <v>50206</v>
          </cell>
          <cell r="B17" t="str">
            <v>  公务接待费</v>
          </cell>
          <cell r="C17">
            <v>414</v>
          </cell>
          <cell r="D17">
            <v>273</v>
          </cell>
          <cell r="E17">
            <v>175</v>
          </cell>
        </row>
        <row r="18">
          <cell r="A18">
            <v>50207</v>
          </cell>
          <cell r="B18" t="str">
            <v>  因公出国（境）费用</v>
          </cell>
          <cell r="C18">
            <v>0</v>
          </cell>
          <cell r="D18">
            <v>0</v>
          </cell>
          <cell r="E18">
            <v>0</v>
          </cell>
        </row>
        <row r="19">
          <cell r="A19">
            <v>50208</v>
          </cell>
          <cell r="B19" t="str">
            <v>  公务用车运行维护费</v>
          </cell>
          <cell r="C19">
            <v>604</v>
          </cell>
          <cell r="D19">
            <v>585</v>
          </cell>
          <cell r="E19">
            <v>719</v>
          </cell>
        </row>
        <row r="20">
          <cell r="A20">
            <v>50209</v>
          </cell>
          <cell r="B20" t="str">
            <v>  维修（护）费</v>
          </cell>
          <cell r="C20">
            <v>439</v>
          </cell>
          <cell r="D20">
            <v>792</v>
          </cell>
          <cell r="E20">
            <v>567</v>
          </cell>
        </row>
        <row r="21">
          <cell r="A21">
            <v>50299</v>
          </cell>
          <cell r="B21" t="str">
            <v>  其他商品和服务支出</v>
          </cell>
          <cell r="C21">
            <v>2191</v>
          </cell>
          <cell r="D21">
            <v>17421</v>
          </cell>
          <cell r="E21">
            <v>13578</v>
          </cell>
        </row>
        <row r="22">
          <cell r="A22">
            <v>503</v>
          </cell>
          <cell r="B22" t="str">
            <v>机关资本性支出（一）</v>
          </cell>
          <cell r="C22">
            <v>63320</v>
          </cell>
          <cell r="D22">
            <v>94089</v>
          </cell>
          <cell r="E22">
            <v>35061</v>
          </cell>
        </row>
        <row r="23">
          <cell r="A23">
            <v>50301</v>
          </cell>
          <cell r="B23" t="str">
            <v>  房屋建筑物购建</v>
          </cell>
          <cell r="C23">
            <v>7287</v>
          </cell>
          <cell r="D23">
            <v>3875</v>
          </cell>
          <cell r="E23">
            <v>1480</v>
          </cell>
        </row>
        <row r="24">
          <cell r="A24">
            <v>50302</v>
          </cell>
          <cell r="B24" t="str">
            <v>  基础设施建设</v>
          </cell>
          <cell r="C24">
            <v>47906</v>
          </cell>
          <cell r="D24">
            <v>19686</v>
          </cell>
          <cell r="E24">
            <v>10887</v>
          </cell>
        </row>
        <row r="25">
          <cell r="A25">
            <v>50303</v>
          </cell>
          <cell r="B25" t="str">
            <v>  公务用车购置</v>
          </cell>
          <cell r="C25">
            <v>0</v>
          </cell>
          <cell r="D25">
            <v>44</v>
          </cell>
          <cell r="E25">
            <v>0</v>
          </cell>
        </row>
        <row r="26">
          <cell r="A26">
            <v>50305</v>
          </cell>
          <cell r="B26" t="str">
            <v>  土地征迁补偿和安置支出</v>
          </cell>
          <cell r="C26">
            <v>0</v>
          </cell>
          <cell r="D26">
            <v>0</v>
          </cell>
          <cell r="E26">
            <v>0</v>
          </cell>
        </row>
        <row r="27">
          <cell r="A27">
            <v>50306</v>
          </cell>
          <cell r="B27" t="str">
            <v>  设备购置</v>
          </cell>
          <cell r="C27">
            <v>591</v>
          </cell>
          <cell r="D27">
            <v>696</v>
          </cell>
          <cell r="E27">
            <v>3405</v>
          </cell>
        </row>
        <row r="28">
          <cell r="A28">
            <v>50307</v>
          </cell>
          <cell r="B28" t="str">
            <v>  大型修缮</v>
          </cell>
          <cell r="C28">
            <v>3199</v>
          </cell>
          <cell r="D28">
            <v>1438</v>
          </cell>
          <cell r="E28">
            <v>2347</v>
          </cell>
        </row>
        <row r="29">
          <cell r="A29">
            <v>50399</v>
          </cell>
          <cell r="B29" t="str">
            <v>  其他资本性支出</v>
          </cell>
          <cell r="C29">
            <v>4337</v>
          </cell>
          <cell r="D29">
            <v>68350</v>
          </cell>
          <cell r="E29">
            <v>16942</v>
          </cell>
        </row>
        <row r="30">
          <cell r="A30">
            <v>504</v>
          </cell>
          <cell r="B30" t="str">
            <v>机关资本性支出（二）</v>
          </cell>
          <cell r="C30">
            <v>9717</v>
          </cell>
          <cell r="D30">
            <v>21308</v>
          </cell>
          <cell r="E30">
            <v>13763</v>
          </cell>
        </row>
        <row r="31">
          <cell r="A31">
            <v>50401</v>
          </cell>
          <cell r="B31" t="str">
            <v>  房屋建筑物购建</v>
          </cell>
          <cell r="C31">
            <v>628</v>
          </cell>
          <cell r="D31">
            <v>853</v>
          </cell>
          <cell r="E31">
            <v>265</v>
          </cell>
        </row>
        <row r="32">
          <cell r="A32">
            <v>50402</v>
          </cell>
          <cell r="B32" t="str">
            <v>  基础设施建设</v>
          </cell>
          <cell r="C32">
            <v>8077</v>
          </cell>
          <cell r="D32">
            <v>17433</v>
          </cell>
          <cell r="E32">
            <v>10485</v>
          </cell>
        </row>
        <row r="33">
          <cell r="A33">
            <v>50403</v>
          </cell>
          <cell r="B33" t="str">
            <v>  公务用车购置</v>
          </cell>
          <cell r="C33">
            <v>0</v>
          </cell>
          <cell r="D33">
            <v>0</v>
          </cell>
          <cell r="E33">
            <v>0</v>
          </cell>
        </row>
        <row r="34">
          <cell r="A34">
            <v>50404</v>
          </cell>
          <cell r="B34" t="str">
            <v>  设备购置</v>
          </cell>
          <cell r="C34">
            <v>1000</v>
          </cell>
          <cell r="D34">
            <v>2596</v>
          </cell>
          <cell r="E34">
            <v>2596</v>
          </cell>
        </row>
        <row r="35">
          <cell r="A35">
            <v>50405</v>
          </cell>
          <cell r="B35" t="str">
            <v>  大型修缮</v>
          </cell>
          <cell r="C35">
            <v>0</v>
          </cell>
          <cell r="D35">
            <v>16</v>
          </cell>
          <cell r="E35">
            <v>15</v>
          </cell>
        </row>
        <row r="36">
          <cell r="A36">
            <v>50499</v>
          </cell>
          <cell r="B36" t="str">
            <v>  其他资本性支出</v>
          </cell>
          <cell r="C36">
            <v>12</v>
          </cell>
          <cell r="D36">
            <v>410</v>
          </cell>
          <cell r="E36">
            <v>402</v>
          </cell>
        </row>
        <row r="37">
          <cell r="A37">
            <v>505</v>
          </cell>
          <cell r="B37" t="str">
            <v>对事业单位经常性补助</v>
          </cell>
          <cell r="C37">
            <v>71164</v>
          </cell>
          <cell r="D37">
            <v>74163</v>
          </cell>
          <cell r="E37">
            <v>76318</v>
          </cell>
        </row>
        <row r="38">
          <cell r="A38">
            <v>50501</v>
          </cell>
          <cell r="B38" t="str">
            <v>  工资福利支出</v>
          </cell>
          <cell r="C38">
            <v>64028</v>
          </cell>
          <cell r="D38">
            <v>65809</v>
          </cell>
          <cell r="E38">
            <v>66523</v>
          </cell>
        </row>
        <row r="39">
          <cell r="A39">
            <v>50502</v>
          </cell>
          <cell r="B39" t="str">
            <v>  商品和服务支出</v>
          </cell>
          <cell r="C39">
            <v>7136</v>
          </cell>
          <cell r="D39">
            <v>8191</v>
          </cell>
          <cell r="E39">
            <v>9631</v>
          </cell>
        </row>
        <row r="40">
          <cell r="A40">
            <v>50599</v>
          </cell>
          <cell r="B40" t="str">
            <v>  其他对事业单位补助</v>
          </cell>
          <cell r="C40">
            <v>0</v>
          </cell>
          <cell r="D40">
            <v>163</v>
          </cell>
          <cell r="E40">
            <v>164</v>
          </cell>
        </row>
        <row r="41">
          <cell r="A41">
            <v>506</v>
          </cell>
          <cell r="B41" t="str">
            <v>对事业单位资本性补助</v>
          </cell>
          <cell r="C41">
            <v>0</v>
          </cell>
          <cell r="D41">
            <v>6268</v>
          </cell>
          <cell r="E41">
            <v>5831</v>
          </cell>
        </row>
        <row r="42">
          <cell r="A42">
            <v>50601</v>
          </cell>
          <cell r="B42" t="str">
            <v>  资本性支出（一）</v>
          </cell>
          <cell r="C42">
            <v>0</v>
          </cell>
          <cell r="D42">
            <v>6179</v>
          </cell>
          <cell r="E42">
            <v>5831</v>
          </cell>
        </row>
        <row r="43">
          <cell r="A43">
            <v>50602</v>
          </cell>
          <cell r="B43" t="str">
            <v>  资本性支出（二）</v>
          </cell>
          <cell r="C43">
            <v>0</v>
          </cell>
          <cell r="D43">
            <v>89</v>
          </cell>
          <cell r="E43">
            <v>0</v>
          </cell>
        </row>
        <row r="44">
          <cell r="A44">
            <v>507</v>
          </cell>
          <cell r="B44" t="str">
            <v>对企业补助</v>
          </cell>
          <cell r="C44">
            <v>200</v>
          </cell>
          <cell r="D44">
            <v>13385</v>
          </cell>
          <cell r="E44">
            <v>9598</v>
          </cell>
        </row>
        <row r="45">
          <cell r="A45">
            <v>50701</v>
          </cell>
          <cell r="B45" t="str">
            <v>  费用补贴</v>
          </cell>
          <cell r="C45">
            <v>0</v>
          </cell>
          <cell r="D45">
            <v>408</v>
          </cell>
          <cell r="E45">
            <v>105</v>
          </cell>
        </row>
        <row r="46">
          <cell r="A46">
            <v>50702</v>
          </cell>
          <cell r="B46" t="str">
            <v>  利息补贴</v>
          </cell>
          <cell r="C46">
            <v>0</v>
          </cell>
          <cell r="D46">
            <v>1172</v>
          </cell>
          <cell r="E46">
            <v>835</v>
          </cell>
        </row>
        <row r="47">
          <cell r="A47">
            <v>50799</v>
          </cell>
          <cell r="B47" t="str">
            <v>  其他对企业补助</v>
          </cell>
          <cell r="C47">
            <v>200</v>
          </cell>
          <cell r="D47">
            <v>11805</v>
          </cell>
          <cell r="E47">
            <v>8658</v>
          </cell>
        </row>
        <row r="48">
          <cell r="A48">
            <v>508</v>
          </cell>
          <cell r="B48" t="str">
            <v>对企业资本性支出</v>
          </cell>
          <cell r="C48">
            <v>0</v>
          </cell>
          <cell r="D48">
            <v>20</v>
          </cell>
          <cell r="E48">
            <v>20</v>
          </cell>
        </row>
        <row r="49">
          <cell r="A49">
            <v>50801</v>
          </cell>
          <cell r="B49" t="str">
            <v>  对企业资本性支出（一）</v>
          </cell>
          <cell r="C49">
            <v>0</v>
          </cell>
          <cell r="D49">
            <v>0</v>
          </cell>
          <cell r="E49">
            <v>0</v>
          </cell>
        </row>
        <row r="50">
          <cell r="A50">
            <v>50802</v>
          </cell>
          <cell r="B50" t="str">
            <v>  对企业资本性支出（二）</v>
          </cell>
          <cell r="C50">
            <v>0</v>
          </cell>
          <cell r="D50">
            <v>20</v>
          </cell>
          <cell r="E50">
            <v>20</v>
          </cell>
        </row>
        <row r="51">
          <cell r="A51">
            <v>509</v>
          </cell>
          <cell r="B51" t="str">
            <v>对个人和家庭的补助</v>
          </cell>
          <cell r="C51">
            <v>27963</v>
          </cell>
          <cell r="D51">
            <v>40563</v>
          </cell>
          <cell r="E51">
            <v>40016</v>
          </cell>
        </row>
        <row r="52">
          <cell r="A52">
            <v>50901</v>
          </cell>
          <cell r="B52" t="str">
            <v>  社会福利和救助</v>
          </cell>
          <cell r="C52">
            <v>21272</v>
          </cell>
          <cell r="D52">
            <v>21908</v>
          </cell>
          <cell r="E52">
            <v>22535</v>
          </cell>
        </row>
        <row r="53">
          <cell r="A53">
            <v>50902</v>
          </cell>
          <cell r="B53" t="str">
            <v>  助学金</v>
          </cell>
          <cell r="C53">
            <v>752</v>
          </cell>
          <cell r="D53">
            <v>4130</v>
          </cell>
          <cell r="E53">
            <v>4201</v>
          </cell>
        </row>
        <row r="54">
          <cell r="A54">
            <v>50903</v>
          </cell>
          <cell r="B54" t="str">
            <v>  个人农业生产补贴</v>
          </cell>
          <cell r="C54">
            <v>0</v>
          </cell>
          <cell r="D54">
            <v>6659</v>
          </cell>
          <cell r="E54">
            <v>5347</v>
          </cell>
        </row>
        <row r="55">
          <cell r="A55">
            <v>50905</v>
          </cell>
          <cell r="B55" t="str">
            <v>  离退休费</v>
          </cell>
          <cell r="C55">
            <v>2124</v>
          </cell>
          <cell r="D55">
            <v>2146</v>
          </cell>
          <cell r="E55">
            <v>2172</v>
          </cell>
        </row>
        <row r="56">
          <cell r="A56">
            <v>50999</v>
          </cell>
          <cell r="B56" t="str">
            <v>  其他对个人和家庭补助</v>
          </cell>
          <cell r="C56">
            <v>3815</v>
          </cell>
          <cell r="D56">
            <v>5720</v>
          </cell>
          <cell r="E56">
            <v>5761</v>
          </cell>
        </row>
        <row r="57">
          <cell r="A57">
            <v>510</v>
          </cell>
          <cell r="B57" t="str">
            <v>对社会保障基金补助</v>
          </cell>
          <cell r="C57">
            <v>5708</v>
          </cell>
          <cell r="D57">
            <v>9788</v>
          </cell>
          <cell r="E57">
            <v>9713</v>
          </cell>
        </row>
        <row r="58">
          <cell r="A58">
            <v>51002</v>
          </cell>
          <cell r="B58" t="str">
            <v>  对社会保险基金补助</v>
          </cell>
          <cell r="C58">
            <v>5708</v>
          </cell>
          <cell r="D58">
            <v>9788</v>
          </cell>
          <cell r="E58">
            <v>9713</v>
          </cell>
        </row>
        <row r="59">
          <cell r="A59">
            <v>51003</v>
          </cell>
          <cell r="B59" t="str">
            <v>  补充全国社会保障基金</v>
          </cell>
          <cell r="C59">
            <v>0</v>
          </cell>
          <cell r="D59">
            <v>0</v>
          </cell>
          <cell r="E59">
            <v>0</v>
          </cell>
        </row>
        <row r="60">
          <cell r="A60">
            <v>51004</v>
          </cell>
          <cell r="B60" t="str">
            <v>  对机关事业单位职业年金的补助</v>
          </cell>
          <cell r="C60">
            <v>0</v>
          </cell>
          <cell r="D60">
            <v>0</v>
          </cell>
          <cell r="E60">
            <v>0</v>
          </cell>
        </row>
        <row r="61">
          <cell r="A61">
            <v>511</v>
          </cell>
          <cell r="B61" t="str">
            <v>债务利息及费用支出</v>
          </cell>
          <cell r="C61">
            <v>4117</v>
          </cell>
          <cell r="D61">
            <v>4134</v>
          </cell>
          <cell r="E61">
            <v>4070</v>
          </cell>
        </row>
        <row r="62">
          <cell r="A62">
            <v>51101</v>
          </cell>
          <cell r="B62" t="str">
            <v>  国内债务付息</v>
          </cell>
          <cell r="C62">
            <v>4098</v>
          </cell>
          <cell r="D62">
            <v>4098</v>
          </cell>
          <cell r="E62">
            <v>4070</v>
          </cell>
        </row>
        <row r="63">
          <cell r="A63">
            <v>51102</v>
          </cell>
          <cell r="B63" t="str">
            <v>  国外债务付息</v>
          </cell>
          <cell r="C63">
            <v>0</v>
          </cell>
          <cell r="D63">
            <v>17</v>
          </cell>
          <cell r="E63">
            <v>0</v>
          </cell>
        </row>
        <row r="64">
          <cell r="A64">
            <v>51103</v>
          </cell>
          <cell r="B64" t="str">
            <v>  国内债务发行费用</v>
          </cell>
          <cell r="C64">
            <v>19</v>
          </cell>
          <cell r="D64">
            <v>19</v>
          </cell>
          <cell r="E64">
            <v>0</v>
          </cell>
        </row>
        <row r="65">
          <cell r="A65">
            <v>51104</v>
          </cell>
          <cell r="B65" t="str">
            <v>  国外债务发行费用</v>
          </cell>
          <cell r="C65">
            <v>0</v>
          </cell>
          <cell r="D65">
            <v>0</v>
          </cell>
          <cell r="E65">
            <v>0</v>
          </cell>
        </row>
        <row r="66">
          <cell r="A66">
            <v>512</v>
          </cell>
          <cell r="B66" t="str">
            <v>债务还本支出</v>
          </cell>
          <cell r="C66">
            <v>0</v>
          </cell>
          <cell r="D66">
            <v>0</v>
          </cell>
          <cell r="E66">
            <v>0</v>
          </cell>
        </row>
        <row r="67">
          <cell r="A67">
            <v>51201</v>
          </cell>
          <cell r="B67" t="str">
            <v>  国内债务还本</v>
          </cell>
          <cell r="C67">
            <v>0</v>
          </cell>
          <cell r="D67">
            <v>0</v>
          </cell>
          <cell r="E67">
            <v>0</v>
          </cell>
        </row>
        <row r="68">
          <cell r="A68">
            <v>51202</v>
          </cell>
          <cell r="B68" t="str">
            <v>  国外债务还本</v>
          </cell>
          <cell r="C68">
            <v>0</v>
          </cell>
          <cell r="D68">
            <v>0</v>
          </cell>
          <cell r="E68">
            <v>0</v>
          </cell>
        </row>
        <row r="69">
          <cell r="A69">
            <v>513</v>
          </cell>
          <cell r="B69" t="str">
            <v>转移性支出</v>
          </cell>
          <cell r="C69">
            <v>0</v>
          </cell>
          <cell r="D69">
            <v>0</v>
          </cell>
          <cell r="E69">
            <v>0</v>
          </cell>
        </row>
        <row r="70">
          <cell r="A70">
            <v>51301</v>
          </cell>
          <cell r="B70" t="str">
            <v>  上下级政府间转移性支出</v>
          </cell>
          <cell r="C70">
            <v>0</v>
          </cell>
          <cell r="D70">
            <v>0</v>
          </cell>
          <cell r="E70">
            <v>0</v>
          </cell>
        </row>
        <row r="71">
          <cell r="A71">
            <v>51302</v>
          </cell>
          <cell r="B71" t="str">
            <v>  援助其他地区支出</v>
          </cell>
          <cell r="C71">
            <v>0</v>
          </cell>
          <cell r="D71">
            <v>0</v>
          </cell>
          <cell r="E71">
            <v>0</v>
          </cell>
        </row>
        <row r="72">
          <cell r="A72">
            <v>51303</v>
          </cell>
          <cell r="B72" t="str">
            <v>  债务转贷</v>
          </cell>
          <cell r="C72">
            <v>0</v>
          </cell>
          <cell r="D72">
            <v>0</v>
          </cell>
          <cell r="E72">
            <v>0</v>
          </cell>
        </row>
        <row r="73">
          <cell r="A73">
            <v>51304</v>
          </cell>
          <cell r="B73" t="str">
            <v>  调出资金</v>
          </cell>
          <cell r="C73">
            <v>0</v>
          </cell>
          <cell r="D73">
            <v>0</v>
          </cell>
          <cell r="E73">
            <v>0</v>
          </cell>
        </row>
        <row r="74">
          <cell r="A74">
            <v>51305</v>
          </cell>
          <cell r="B74" t="str">
            <v>  安排预算稳定调节基金</v>
          </cell>
          <cell r="C74">
            <v>0</v>
          </cell>
          <cell r="D74">
            <v>0</v>
          </cell>
          <cell r="E74">
            <v>0</v>
          </cell>
        </row>
        <row r="75">
          <cell r="A75">
            <v>51306</v>
          </cell>
          <cell r="B75" t="str">
            <v>  补充预算周转金</v>
          </cell>
          <cell r="C75">
            <v>0</v>
          </cell>
          <cell r="D75">
            <v>0</v>
          </cell>
          <cell r="E75">
            <v>0</v>
          </cell>
        </row>
        <row r="76">
          <cell r="A76">
            <v>514</v>
          </cell>
          <cell r="B76" t="str">
            <v>预备费及预留</v>
          </cell>
          <cell r="C76">
            <v>70360</v>
          </cell>
          <cell r="D76">
            <v>0</v>
          </cell>
          <cell r="E76">
            <v>20386</v>
          </cell>
        </row>
        <row r="77">
          <cell r="A77">
            <v>51401</v>
          </cell>
          <cell r="B77" t="str">
            <v>  预备费</v>
          </cell>
          <cell r="C77">
            <v>3260</v>
          </cell>
          <cell r="D77">
            <v>0</v>
          </cell>
          <cell r="E77">
            <v>2986</v>
          </cell>
        </row>
        <row r="78">
          <cell r="A78">
            <v>51402</v>
          </cell>
          <cell r="B78" t="str">
            <v>  预留</v>
          </cell>
          <cell r="C78">
            <v>67100</v>
          </cell>
          <cell r="D78">
            <v>0</v>
          </cell>
          <cell r="E78">
            <v>17400</v>
          </cell>
        </row>
        <row r="79">
          <cell r="A79">
            <v>599</v>
          </cell>
          <cell r="B79" t="str">
            <v>其他支出</v>
          </cell>
          <cell r="C79">
            <v>0</v>
          </cell>
          <cell r="D79">
            <v>609</v>
          </cell>
          <cell r="E79">
            <v>0</v>
          </cell>
        </row>
        <row r="80">
          <cell r="A80">
            <v>59906</v>
          </cell>
          <cell r="B80" t="str">
            <v>  赠与</v>
          </cell>
          <cell r="C80">
            <v>0</v>
          </cell>
          <cell r="D80">
            <v>0</v>
          </cell>
          <cell r="E80">
            <v>0</v>
          </cell>
        </row>
        <row r="81">
          <cell r="A81">
            <v>59907</v>
          </cell>
          <cell r="B81" t="str">
            <v>  国家赔偿费用支出</v>
          </cell>
          <cell r="C81">
            <v>0</v>
          </cell>
          <cell r="D81">
            <v>0</v>
          </cell>
          <cell r="E81">
            <v>0</v>
          </cell>
        </row>
        <row r="82">
          <cell r="A82">
            <v>59908</v>
          </cell>
          <cell r="B82" t="str">
            <v>  对民间非营利组织和群众性自治组织补贴</v>
          </cell>
          <cell r="C82">
            <v>0</v>
          </cell>
          <cell r="D82">
            <v>0</v>
          </cell>
          <cell r="E82">
            <v>0</v>
          </cell>
        </row>
        <row r="83">
          <cell r="A83">
            <v>59999</v>
          </cell>
          <cell r="B83" t="str">
            <v>  其他支出</v>
          </cell>
          <cell r="C83">
            <v>0</v>
          </cell>
          <cell r="D83">
            <v>609</v>
          </cell>
          <cell r="E83">
            <v>0</v>
          </cell>
        </row>
        <row r="84">
          <cell r="B84" t="str">
            <v>合计</v>
          </cell>
          <cell r="C84">
            <v>316517</v>
          </cell>
          <cell r="D84">
            <v>353562</v>
          </cell>
          <cell r="E84">
            <v>299340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财力表"/>
      <sheetName val="项目调整建议表"/>
      <sheetName val="其他预留资金调整建议表"/>
      <sheetName val="项目调整建议表(10.14)"/>
      <sheetName val="非税收入征收及支出建议表"/>
      <sheetName val="基础数据表"/>
      <sheetName val="财力表 (实际安排测算)"/>
      <sheetName val="支出保障分类"/>
      <sheetName val="06年科目表"/>
      <sheetName val="代码表"/>
      <sheetName val="部门经济分类科目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 val="非税收入收费项目表"/>
      <sheetName val="_ESList"/>
      <sheetName val="SMCTSS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_ESList"/>
      <sheetName val="企业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 val="_ESList"/>
      <sheetName val="2008年(乡镇体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 val="政府经济分类 (备用)"/>
      <sheetName val="项目分类"/>
      <sheetName val="_ESList"/>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 val="_ESList"/>
      <sheetName val="行政政法科"/>
      <sheetName val="非税收入收费项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县人大审批2018年预算总表"/>
      <sheetName val="2018年部门支出预算本文下达指标表"/>
      <sheetName val="2018年部门支出预算指标预留数"/>
      <sheetName val="政府采购预算表"/>
      <sheetName val="政府购买服务预算表"/>
      <sheetName val="非税收入收费项目表"/>
      <sheetName val="代码表"/>
      <sheetName val="级次表"/>
      <sheetName val="新平县2018年部门预算表-全县"/>
      <sheetName val="_ESList"/>
      <sheetName val="06年科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 val="2017年批条统计表"/>
      <sheetName val="政府经济分类 (备用)"/>
      <sheetName val="项目分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级次表"/>
      <sheetName val="RecoveredExternalLink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3:I34"/>
  <sheetViews>
    <sheetView workbookViewId="0">
      <selection activeCell="J19" sqref="J19"/>
    </sheetView>
  </sheetViews>
  <sheetFormatPr defaultColWidth="9" defaultRowHeight="13.5"/>
  <sheetData>
    <row r="13" ht="48" customHeight="1" spans="1:9">
      <c r="A13" s="293" t="s">
        <v>0</v>
      </c>
      <c r="B13" s="293"/>
      <c r="C13" s="293"/>
      <c r="D13" s="293"/>
      <c r="E13" s="293"/>
      <c r="F13" s="293"/>
      <c r="G13" s="293"/>
      <c r="H13" s="293"/>
      <c r="I13" s="293"/>
    </row>
    <row r="14" ht="46" customHeight="1" spans="1:9">
      <c r="A14" s="293" t="s">
        <v>1</v>
      </c>
      <c r="B14" s="293"/>
      <c r="C14" s="293"/>
      <c r="D14" s="293"/>
      <c r="E14" s="293"/>
      <c r="F14" s="293"/>
      <c r="G14" s="293"/>
      <c r="H14" s="293"/>
      <c r="I14" s="293"/>
    </row>
    <row r="32" ht="22.5" spans="1:9">
      <c r="A32" s="294" t="s">
        <v>2</v>
      </c>
      <c r="B32" s="294"/>
      <c r="C32" s="294"/>
      <c r="D32" s="294"/>
      <c r="E32" s="294"/>
      <c r="F32" s="294"/>
      <c r="G32" s="294"/>
      <c r="H32" s="294"/>
      <c r="I32" s="294"/>
    </row>
    <row r="33" ht="22.5" spans="1:9">
      <c r="A33" s="294"/>
      <c r="B33" s="294"/>
      <c r="C33" s="294"/>
      <c r="D33" s="294"/>
      <c r="E33" s="294"/>
      <c r="F33" s="294"/>
      <c r="G33" s="294"/>
      <c r="H33" s="294"/>
      <c r="I33" s="294"/>
    </row>
    <row r="34" ht="22.5" spans="1:9">
      <c r="A34" s="294" t="s">
        <v>3</v>
      </c>
      <c r="B34" s="294"/>
      <c r="C34" s="294"/>
      <c r="D34" s="294"/>
      <c r="E34" s="294"/>
      <c r="F34" s="294"/>
      <c r="G34" s="294"/>
      <c r="H34" s="294"/>
      <c r="I34" s="294"/>
    </row>
  </sheetData>
  <mergeCells count="4">
    <mergeCell ref="A13:I13"/>
    <mergeCell ref="A14:I14"/>
    <mergeCell ref="A32:I32"/>
    <mergeCell ref="A34:I34"/>
  </mergeCells>
  <printOptions horizontalCentered="1"/>
  <pageMargins left="0.751388888888889" right="0.751388888888889" top="1" bottom="1"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39"/>
  <sheetViews>
    <sheetView showZeros="0" topLeftCell="B1" workbookViewId="0">
      <selection activeCell="I14" sqref="I14"/>
    </sheetView>
  </sheetViews>
  <sheetFormatPr defaultColWidth="9" defaultRowHeight="13.5" outlineLevelCol="5"/>
  <cols>
    <col min="1" max="1" width="9.25833333333333" hidden="1" customWidth="1"/>
    <col min="2" max="2" width="38.5" customWidth="1"/>
    <col min="3" max="3" width="8.375" customWidth="1"/>
    <col min="4" max="4" width="9.75833333333333" customWidth="1"/>
    <col min="5" max="5" width="13.7583333333333" customWidth="1"/>
    <col min="6" max="6" width="13.125" customWidth="1"/>
  </cols>
  <sheetData>
    <row r="1" ht="37" customHeight="1" spans="2:6">
      <c r="B1" s="45" t="s">
        <v>1890</v>
      </c>
      <c r="C1" s="45"/>
      <c r="D1" s="45"/>
      <c r="E1" s="45"/>
      <c r="F1" s="45"/>
    </row>
    <row r="2" ht="14.25" spans="2:6">
      <c r="B2" s="46" t="s">
        <v>1891</v>
      </c>
      <c r="C2" s="47"/>
      <c r="D2" s="47"/>
      <c r="E2" s="47"/>
      <c r="F2" s="48" t="s">
        <v>27</v>
      </c>
    </row>
    <row r="3" ht="27" spans="1:6">
      <c r="A3" s="49" t="s">
        <v>98</v>
      </c>
      <c r="B3" s="50" t="s">
        <v>31</v>
      </c>
      <c r="C3" s="51" t="s">
        <v>32</v>
      </c>
      <c r="D3" s="51" t="s">
        <v>34</v>
      </c>
      <c r="E3" s="51" t="s">
        <v>35</v>
      </c>
      <c r="F3" s="51" t="s">
        <v>36</v>
      </c>
    </row>
    <row r="4" spans="1:6">
      <c r="A4" s="52">
        <v>208</v>
      </c>
      <c r="B4" s="53" t="s">
        <v>46</v>
      </c>
      <c r="C4" s="51">
        <f>C5</f>
        <v>0</v>
      </c>
      <c r="D4" s="51"/>
      <c r="E4" s="51">
        <f>E5</f>
        <v>0</v>
      </c>
      <c r="F4" s="51"/>
    </row>
    <row r="5" spans="1:6">
      <c r="A5" s="52">
        <v>20804</v>
      </c>
      <c r="B5" s="54" t="s">
        <v>1892</v>
      </c>
      <c r="C5" s="51">
        <f>C6</f>
        <v>0</v>
      </c>
      <c r="D5" s="51"/>
      <c r="E5" s="51">
        <f>E6</f>
        <v>0</v>
      </c>
      <c r="F5" s="51"/>
    </row>
    <row r="6" spans="1:6">
      <c r="A6" s="52">
        <v>2080451</v>
      </c>
      <c r="B6" s="55" t="s">
        <v>1893</v>
      </c>
      <c r="C6" s="51"/>
      <c r="D6" s="51"/>
      <c r="E6" s="51"/>
      <c r="F6" s="51"/>
    </row>
    <row r="7" ht="14.25" spans="1:6">
      <c r="A7" s="52">
        <v>223</v>
      </c>
      <c r="B7" s="56" t="s">
        <v>1894</v>
      </c>
      <c r="C7" s="57">
        <f>SUM(C8,C27,C29,C33)</f>
        <v>0</v>
      </c>
      <c r="D7" s="57"/>
      <c r="E7" s="57">
        <f>SUM(E8,E27,E29,E33)</f>
        <v>0</v>
      </c>
      <c r="F7" s="58" t="str">
        <f>IFERROR((#REF!-E7)/E7,"")</f>
        <v/>
      </c>
    </row>
    <row r="8" ht="14.25" spans="1:6">
      <c r="A8" s="52">
        <v>22301</v>
      </c>
      <c r="B8" s="59" t="s">
        <v>1895</v>
      </c>
      <c r="C8" s="57">
        <f>SUM(C9:C17)</f>
        <v>0</v>
      </c>
      <c r="D8" s="57"/>
      <c r="E8" s="57">
        <f>SUM(E9:E17)</f>
        <v>0</v>
      </c>
      <c r="F8" s="58" t="str">
        <f>IFERROR((#REF!-E8)/E8,"")</f>
        <v/>
      </c>
    </row>
    <row r="9" spans="1:6">
      <c r="A9" s="52">
        <v>2230101</v>
      </c>
      <c r="B9" s="60" t="s">
        <v>1896</v>
      </c>
      <c r="C9" s="61"/>
      <c r="D9" s="61"/>
      <c r="E9" s="61"/>
      <c r="F9" s="58" t="str">
        <f>IFERROR((#REF!-E9)/E9,"")</f>
        <v/>
      </c>
    </row>
    <row r="10" ht="14.25" spans="1:6">
      <c r="A10" s="52">
        <v>2230102</v>
      </c>
      <c r="B10" s="60" t="s">
        <v>1897</v>
      </c>
      <c r="C10" s="57"/>
      <c r="D10" s="57"/>
      <c r="E10" s="57"/>
      <c r="F10" s="58" t="str">
        <f>IFERROR((#REF!-E10)/E10,"")</f>
        <v/>
      </c>
    </row>
    <row r="11" ht="14.25" spans="1:6">
      <c r="A11" s="52">
        <v>2230103</v>
      </c>
      <c r="B11" s="60" t="s">
        <v>1898</v>
      </c>
      <c r="C11" s="57"/>
      <c r="D11" s="57"/>
      <c r="E11" s="57"/>
      <c r="F11" s="58" t="str">
        <f>IFERROR((#REF!-E11)/E11,"")</f>
        <v/>
      </c>
    </row>
    <row r="12" spans="1:6">
      <c r="A12" s="52">
        <v>2230104</v>
      </c>
      <c r="B12" s="60" t="s">
        <v>1899</v>
      </c>
      <c r="C12" s="62"/>
      <c r="D12" s="62"/>
      <c r="E12" s="62"/>
      <c r="F12" s="58" t="str">
        <f>IFERROR((#REF!-E12)/E12,"")</f>
        <v/>
      </c>
    </row>
    <row r="13" ht="14.25" spans="1:6">
      <c r="A13" s="52">
        <v>2230105</v>
      </c>
      <c r="B13" s="63" t="s">
        <v>1900</v>
      </c>
      <c r="C13" s="64"/>
      <c r="D13" s="64"/>
      <c r="E13" s="64"/>
      <c r="F13" s="58" t="str">
        <f>IFERROR((#REF!-E13)/E13,"")</f>
        <v/>
      </c>
    </row>
    <row r="14" ht="14.25" spans="1:6">
      <c r="A14" s="52">
        <v>2230106</v>
      </c>
      <c r="B14" s="63" t="s">
        <v>1901</v>
      </c>
      <c r="C14" s="64"/>
      <c r="D14" s="64"/>
      <c r="E14" s="64"/>
      <c r="F14" s="58" t="str">
        <f>IFERROR((#REF!-E14)/E14,"")</f>
        <v/>
      </c>
    </row>
    <row r="15" ht="14.25" spans="1:6">
      <c r="A15" s="52">
        <v>2230107</v>
      </c>
      <c r="B15" s="60" t="s">
        <v>1902</v>
      </c>
      <c r="C15" s="64"/>
      <c r="D15" s="64"/>
      <c r="E15" s="64"/>
      <c r="F15" s="58" t="str">
        <f>IFERROR((#REF!-E15)/E15,"")</f>
        <v/>
      </c>
    </row>
    <row r="16" ht="14.25" spans="1:6">
      <c r="A16" s="52">
        <v>2230108</v>
      </c>
      <c r="B16" s="63" t="s">
        <v>1903</v>
      </c>
      <c r="C16" s="64"/>
      <c r="D16" s="64"/>
      <c r="E16" s="64"/>
      <c r="F16" s="58" t="str">
        <f>IFERROR((#REF!-E16)/E16,"")</f>
        <v/>
      </c>
    </row>
    <row r="17" ht="14.25" spans="1:6">
      <c r="A17" s="52">
        <v>2230199</v>
      </c>
      <c r="B17" s="63" t="s">
        <v>1904</v>
      </c>
      <c r="C17" s="64"/>
      <c r="D17" s="64"/>
      <c r="E17" s="64"/>
      <c r="F17" s="58" t="str">
        <f>IFERROR((#REF!-E17)/E17,"")</f>
        <v/>
      </c>
    </row>
    <row r="18" ht="14.25" spans="1:6">
      <c r="A18" s="52">
        <v>22302</v>
      </c>
      <c r="B18" s="59" t="s">
        <v>1905</v>
      </c>
      <c r="C18" s="57">
        <f>SUM(C19:C26)</f>
        <v>0</v>
      </c>
      <c r="D18" s="57"/>
      <c r="E18" s="57">
        <f>SUM(E19:E26)</f>
        <v>0</v>
      </c>
      <c r="F18" s="58" t="str">
        <f>IFERROR((#REF!-E18)/E18,"")</f>
        <v/>
      </c>
    </row>
    <row r="19" ht="14.25" spans="1:6">
      <c r="A19" s="52">
        <v>2230201</v>
      </c>
      <c r="B19" s="60" t="s">
        <v>1906</v>
      </c>
      <c r="C19" s="64"/>
      <c r="D19" s="64"/>
      <c r="E19" s="64"/>
      <c r="F19" s="58" t="str">
        <f>IFERROR((#REF!-E19)/E19,"")</f>
        <v/>
      </c>
    </row>
    <row r="20" ht="14.25" spans="1:6">
      <c r="A20" s="52">
        <v>2230202</v>
      </c>
      <c r="B20" s="63" t="s">
        <v>1907</v>
      </c>
      <c r="C20" s="64"/>
      <c r="D20" s="64"/>
      <c r="E20" s="64"/>
      <c r="F20" s="58" t="str">
        <f>IFERROR((#REF!-E20)/E20,"")</f>
        <v/>
      </c>
    </row>
    <row r="21" ht="14.25" spans="1:6">
      <c r="A21" s="52">
        <v>2230203</v>
      </c>
      <c r="B21" s="63" t="s">
        <v>1908</v>
      </c>
      <c r="C21" s="64"/>
      <c r="D21" s="64"/>
      <c r="E21" s="64"/>
      <c r="F21" s="58" t="str">
        <f>IFERROR((#REF!-E21)/E21,"")</f>
        <v/>
      </c>
    </row>
    <row r="22" ht="14.25" spans="1:6">
      <c r="A22" s="52">
        <v>2230204</v>
      </c>
      <c r="B22" s="60" t="s">
        <v>1909</v>
      </c>
      <c r="C22" s="64"/>
      <c r="D22" s="64"/>
      <c r="E22" s="64"/>
      <c r="F22" s="58" t="str">
        <f>IFERROR((#REF!-E22)/E22,"")</f>
        <v/>
      </c>
    </row>
    <row r="23" ht="14.25" spans="1:6">
      <c r="A23" s="52">
        <v>2230205</v>
      </c>
      <c r="B23" s="60" t="s">
        <v>1910</v>
      </c>
      <c r="C23" s="64"/>
      <c r="D23" s="64"/>
      <c r="E23" s="64"/>
      <c r="F23" s="58" t="str">
        <f>IFERROR((#REF!-E23)/E23,"")</f>
        <v/>
      </c>
    </row>
    <row r="24" ht="14.25" spans="1:6">
      <c r="A24" s="52">
        <v>2230206</v>
      </c>
      <c r="B24" s="60" t="s">
        <v>1911</v>
      </c>
      <c r="C24" s="64"/>
      <c r="D24" s="64"/>
      <c r="E24" s="64"/>
      <c r="F24" s="58" t="str">
        <f>IFERROR((#REF!-E24)/E24,"")</f>
        <v/>
      </c>
    </row>
    <row r="25" ht="14.25" spans="1:6">
      <c r="A25" s="52">
        <v>2230207</v>
      </c>
      <c r="B25" s="63" t="s">
        <v>1912</v>
      </c>
      <c r="C25" s="64"/>
      <c r="D25" s="64"/>
      <c r="E25" s="64"/>
      <c r="F25" s="58" t="str">
        <f>IFERROR((#REF!-E25)/E25,"")</f>
        <v/>
      </c>
    </row>
    <row r="26" ht="14.25" spans="1:6">
      <c r="A26" s="52">
        <v>2230299</v>
      </c>
      <c r="B26" s="63" t="s">
        <v>1913</v>
      </c>
      <c r="C26" s="64"/>
      <c r="D26" s="64"/>
      <c r="E26" s="64"/>
      <c r="F26" s="58" t="str">
        <f>IFERROR((#REF!-E26)/E26,"")</f>
        <v/>
      </c>
    </row>
    <row r="27" ht="14.25" spans="1:6">
      <c r="A27" s="52">
        <v>22303</v>
      </c>
      <c r="B27" s="59" t="s">
        <v>1914</v>
      </c>
      <c r="C27" s="57">
        <f>SUM(C28)</f>
        <v>0</v>
      </c>
      <c r="D27" s="57"/>
      <c r="E27" s="57">
        <f>SUM(E28)</f>
        <v>0</v>
      </c>
      <c r="F27" s="58" t="str">
        <f>IFERROR((#REF!-E27)/E27,"")</f>
        <v/>
      </c>
    </row>
    <row r="28" spans="1:6">
      <c r="A28" s="52">
        <v>2230301</v>
      </c>
      <c r="B28" s="60" t="s">
        <v>1914</v>
      </c>
      <c r="C28" s="62"/>
      <c r="D28" s="62"/>
      <c r="E28" s="62"/>
      <c r="F28" s="58" t="str">
        <f>IFERROR((#REF!-E28)/E28,"")</f>
        <v/>
      </c>
    </row>
    <row r="29" ht="14.25" spans="1:6">
      <c r="A29" s="52">
        <v>22304</v>
      </c>
      <c r="B29" s="65" t="s">
        <v>1915</v>
      </c>
      <c r="C29" s="57">
        <f>SUM(C30:C32)</f>
        <v>0</v>
      </c>
      <c r="D29" s="57"/>
      <c r="E29" s="57">
        <f>SUM(E30:E32)</f>
        <v>0</v>
      </c>
      <c r="F29" s="58" t="str">
        <f>IFERROR((#REF!-E29)/E29,"")</f>
        <v/>
      </c>
    </row>
    <row r="30" spans="1:6">
      <c r="A30" s="52">
        <v>2230401</v>
      </c>
      <c r="B30" s="63" t="s">
        <v>1916</v>
      </c>
      <c r="C30" s="66"/>
      <c r="D30" s="66"/>
      <c r="E30" s="66"/>
      <c r="F30" s="58" t="str">
        <f>IFERROR((#REF!-E30)/E30,"")</f>
        <v/>
      </c>
    </row>
    <row r="31" spans="1:6">
      <c r="A31" s="52">
        <v>2230402</v>
      </c>
      <c r="B31" s="60" t="s">
        <v>1917</v>
      </c>
      <c r="C31" s="67"/>
      <c r="D31" s="67"/>
      <c r="E31" s="67"/>
      <c r="F31" s="58" t="str">
        <f>IFERROR((#REF!-E31)/E31,"")</f>
        <v/>
      </c>
    </row>
    <row r="32" spans="1:6">
      <c r="A32" s="52">
        <v>2230499</v>
      </c>
      <c r="B32" s="60" t="s">
        <v>1918</v>
      </c>
      <c r="C32" s="67"/>
      <c r="D32" s="67"/>
      <c r="E32" s="67"/>
      <c r="F32" s="58" t="str">
        <f>IFERROR((#REF!-E32)/E32,"")</f>
        <v/>
      </c>
    </row>
    <row r="33" ht="14.25" spans="1:6">
      <c r="A33" s="52">
        <v>22399</v>
      </c>
      <c r="B33" s="59" t="s">
        <v>1919</v>
      </c>
      <c r="C33" s="57">
        <f>C34</f>
        <v>0</v>
      </c>
      <c r="D33" s="57"/>
      <c r="E33" s="57">
        <f>E34</f>
        <v>0</v>
      </c>
      <c r="F33" s="58" t="str">
        <f>IFERROR((#REF!-E33)/E33,"")</f>
        <v/>
      </c>
    </row>
    <row r="34" ht="14.25" spans="1:6">
      <c r="A34" s="52">
        <v>2239901</v>
      </c>
      <c r="B34" s="63" t="s">
        <v>1919</v>
      </c>
      <c r="C34" s="64"/>
      <c r="D34" s="64"/>
      <c r="E34" s="64"/>
      <c r="F34" s="58" t="str">
        <f>IFERROR((#REF!-E34)/E34,"")</f>
        <v/>
      </c>
    </row>
    <row r="35" ht="14.25" spans="1:6">
      <c r="A35" s="52"/>
      <c r="B35" s="68" t="s">
        <v>1920</v>
      </c>
      <c r="C35" s="64">
        <f>SUM(C4,C7)</f>
        <v>0</v>
      </c>
      <c r="D35" s="64"/>
      <c r="E35" s="64">
        <f>SUM(E4,E7)</f>
        <v>0</v>
      </c>
      <c r="F35" s="58" t="str">
        <f>IFERROR((#REF!-E35)/E35,"")</f>
        <v/>
      </c>
    </row>
    <row r="36" ht="14.25" spans="1:6">
      <c r="A36" s="52">
        <v>2300501</v>
      </c>
      <c r="B36" s="69" t="s">
        <v>77</v>
      </c>
      <c r="C36" s="70"/>
      <c r="D36" s="70"/>
      <c r="E36" s="70"/>
      <c r="F36" s="58" t="str">
        <f>IFERROR((#REF!-E36)/E36,"")</f>
        <v/>
      </c>
    </row>
    <row r="37" ht="14.25" spans="1:6">
      <c r="A37" s="52">
        <v>2300803</v>
      </c>
      <c r="B37" s="69" t="s">
        <v>83</v>
      </c>
      <c r="C37" s="71"/>
      <c r="D37" s="71"/>
      <c r="E37" s="71"/>
      <c r="F37" s="58" t="str">
        <f>IFERROR((#REF!-E37)/E37,"")</f>
        <v/>
      </c>
    </row>
    <row r="38" ht="14.25" spans="1:6">
      <c r="A38" s="52"/>
      <c r="B38" s="68" t="s">
        <v>1921</v>
      </c>
      <c r="C38" s="70">
        <f>SUM(C35:C37)</f>
        <v>0</v>
      </c>
      <c r="D38" s="70"/>
      <c r="E38" s="70">
        <f>SUM(E35:E37)</f>
        <v>0</v>
      </c>
      <c r="F38" s="58" t="str">
        <f>IFERROR((#REF!-E38)/E38,"")</f>
        <v/>
      </c>
    </row>
    <row r="39" ht="22" customHeight="1" spans="2:6">
      <c r="B39" s="72"/>
      <c r="C39" s="72"/>
      <c r="D39" s="72"/>
      <c r="E39" s="72"/>
      <c r="F39" s="72"/>
    </row>
  </sheetData>
  <mergeCells count="2">
    <mergeCell ref="B1:F1"/>
    <mergeCell ref="B39:F39"/>
  </mergeCells>
  <conditionalFormatting sqref="F7:F38">
    <cfRule type="cellIs" dxfId="2" priority="1" stopIfTrue="1" operator="greaterThan">
      <formula>10</formula>
    </cfRule>
    <cfRule type="cellIs" dxfId="2" priority="2" stopIfTrue="1" operator="lessThanOrEqual">
      <formula>-1</formula>
    </cfRule>
  </conditionalFormatting>
  <pageMargins left="0.751388888888889" right="0.275" top="1" bottom="1" header="0.5" footer="0.5"/>
  <pageSetup paperSize="9" firstPageNumber="33" orientation="portrait" useFirstPageNumber="1" horizontalDpi="600"/>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showZeros="0" topLeftCell="B1" workbookViewId="0">
      <selection activeCell="I10" sqref="I10"/>
    </sheetView>
  </sheetViews>
  <sheetFormatPr defaultColWidth="9" defaultRowHeight="13.5"/>
  <cols>
    <col min="1" max="1" width="12" style="4" hidden="1" customWidth="1"/>
    <col min="2" max="2" width="32.625" style="29" customWidth="1"/>
    <col min="3" max="3" width="15.125" style="4" customWidth="1"/>
    <col min="4" max="5" width="15.7583333333333" style="4" customWidth="1"/>
    <col min="6" max="6" width="13.2583333333333" style="4" customWidth="1"/>
    <col min="7" max="16384" width="9" style="4"/>
  </cols>
  <sheetData>
    <row r="1" ht="36" customHeight="1" spans="2:6">
      <c r="B1" s="30" t="s">
        <v>1922</v>
      </c>
      <c r="C1" s="5"/>
      <c r="D1" s="5"/>
      <c r="E1" s="5"/>
      <c r="F1" s="5"/>
    </row>
    <row r="2" spans="1:6">
      <c r="A2" s="6"/>
      <c r="B2" s="31" t="s">
        <v>1923</v>
      </c>
      <c r="C2" s="7"/>
      <c r="D2" s="7"/>
      <c r="E2" s="7"/>
      <c r="F2" s="7" t="s">
        <v>27</v>
      </c>
    </row>
    <row r="3" s="2" customFormat="1" ht="27" spans="1:11">
      <c r="A3" s="11" t="s">
        <v>1924</v>
      </c>
      <c r="B3" s="8" t="s">
        <v>1925</v>
      </c>
      <c r="C3" s="9" t="s">
        <v>32</v>
      </c>
      <c r="D3" s="9" t="s">
        <v>34</v>
      </c>
      <c r="E3" s="9" t="s">
        <v>35</v>
      </c>
      <c r="F3" s="9" t="s">
        <v>36</v>
      </c>
      <c r="K3" s="2" t="s">
        <v>1926</v>
      </c>
    </row>
    <row r="4" s="2" customFormat="1" spans="1:6">
      <c r="A4" s="11"/>
      <c r="B4" s="8" t="s">
        <v>1927</v>
      </c>
      <c r="C4" s="32">
        <f>SUM(C5,C50)</f>
        <v>0</v>
      </c>
      <c r="D4" s="32">
        <f>SUM(D5,D50)</f>
        <v>0</v>
      </c>
      <c r="E4" s="12">
        <f>SUM(E5,E50)</f>
        <v>0</v>
      </c>
      <c r="F4" s="13" t="str">
        <f t="shared" ref="F4:F44" si="0">IFERROR(E4/C4-1,"")</f>
        <v/>
      </c>
    </row>
    <row r="5" s="2" customFormat="1" ht="18.95" customHeight="1" spans="1:6">
      <c r="A5" s="17">
        <v>102</v>
      </c>
      <c r="B5" s="33" t="s">
        <v>1928</v>
      </c>
      <c r="C5" s="12">
        <f>SUM(C6,C12,C17,C22,C27,C34,C40,C45,C46)</f>
        <v>0</v>
      </c>
      <c r="D5" s="12">
        <f>SUM(D6,D12,D17,D22,D27,D34,D40,D45,D46)</f>
        <v>0</v>
      </c>
      <c r="E5" s="12">
        <f>SUM(E6,E12,E17,E22,E27,E34,E40,E45,E46)</f>
        <v>0</v>
      </c>
      <c r="F5" s="13" t="str">
        <f t="shared" si="0"/>
        <v/>
      </c>
    </row>
    <row r="6" s="2" customFormat="1" ht="30" customHeight="1" spans="1:6">
      <c r="A6" s="17">
        <v>10201</v>
      </c>
      <c r="B6" s="34" t="s">
        <v>1929</v>
      </c>
      <c r="C6" s="12">
        <f>SUM(C7:C11)</f>
        <v>0</v>
      </c>
      <c r="D6" s="12">
        <f>SUM(D7:D11)</f>
        <v>0</v>
      </c>
      <c r="E6" s="12">
        <f>SUM(E7:E11)</f>
        <v>0</v>
      </c>
      <c r="F6" s="13" t="str">
        <f t="shared" si="0"/>
        <v/>
      </c>
    </row>
    <row r="7" ht="30" customHeight="1" spans="1:6">
      <c r="A7" s="19">
        <v>1020101</v>
      </c>
      <c r="B7" s="35" t="s">
        <v>1930</v>
      </c>
      <c r="C7" s="36"/>
      <c r="D7" s="21">
        <f t="shared" ref="D7:D11" si="1">E7-C7</f>
        <v>0</v>
      </c>
      <c r="E7" s="36"/>
      <c r="F7" s="13" t="str">
        <f t="shared" si="0"/>
        <v/>
      </c>
    </row>
    <row r="8" ht="30" customHeight="1" spans="1:6">
      <c r="A8" s="19">
        <v>1020102</v>
      </c>
      <c r="B8" s="35" t="s">
        <v>1931</v>
      </c>
      <c r="C8" s="37"/>
      <c r="D8" s="21">
        <f t="shared" si="1"/>
        <v>0</v>
      </c>
      <c r="E8" s="37"/>
      <c r="F8" s="13" t="str">
        <f t="shared" si="0"/>
        <v/>
      </c>
    </row>
    <row r="9" ht="30" customHeight="1" spans="1:6">
      <c r="A9" s="19">
        <v>1020103</v>
      </c>
      <c r="B9" s="35" t="s">
        <v>1932</v>
      </c>
      <c r="C9" s="36"/>
      <c r="D9" s="21">
        <f t="shared" si="1"/>
        <v>0</v>
      </c>
      <c r="E9" s="36"/>
      <c r="F9" s="13" t="str">
        <f t="shared" si="0"/>
        <v/>
      </c>
    </row>
    <row r="10" ht="30" customHeight="1" spans="1:6">
      <c r="A10" s="19">
        <v>1020104</v>
      </c>
      <c r="B10" s="35" t="s">
        <v>1933</v>
      </c>
      <c r="C10" s="37"/>
      <c r="D10" s="21">
        <f t="shared" si="1"/>
        <v>0</v>
      </c>
      <c r="E10" s="37"/>
      <c r="F10" s="13" t="str">
        <f t="shared" si="0"/>
        <v/>
      </c>
    </row>
    <row r="11" ht="30" customHeight="1" spans="1:6">
      <c r="A11" s="19">
        <v>1020199</v>
      </c>
      <c r="B11" s="35" t="s">
        <v>1934</v>
      </c>
      <c r="C11" s="37"/>
      <c r="D11" s="21">
        <f t="shared" si="1"/>
        <v>0</v>
      </c>
      <c r="E11" s="37"/>
      <c r="F11" s="13" t="str">
        <f t="shared" si="0"/>
        <v/>
      </c>
    </row>
    <row r="12" s="2" customFormat="1" ht="21" customHeight="1" spans="1:6">
      <c r="A12" s="17">
        <v>10202</v>
      </c>
      <c r="B12" s="34" t="s">
        <v>1935</v>
      </c>
      <c r="C12" s="12">
        <f>SUM(C13:C16)</f>
        <v>0</v>
      </c>
      <c r="D12" s="12">
        <f>SUM(D13:D16)</f>
        <v>0</v>
      </c>
      <c r="E12" s="12">
        <f>SUM(E13:E16)</f>
        <v>0</v>
      </c>
      <c r="F12" s="13" t="str">
        <f t="shared" si="0"/>
        <v/>
      </c>
    </row>
    <row r="13" ht="21" customHeight="1" spans="1:6">
      <c r="A13" s="19">
        <v>1020201</v>
      </c>
      <c r="B13" s="35" t="s">
        <v>1936</v>
      </c>
      <c r="C13" s="36"/>
      <c r="D13" s="21">
        <f t="shared" ref="D13:D15" si="2">E13-C13</f>
        <v>0</v>
      </c>
      <c r="E13" s="36"/>
      <c r="F13" s="13" t="str">
        <f t="shared" si="0"/>
        <v/>
      </c>
    </row>
    <row r="14" ht="21" customHeight="1" spans="1:6">
      <c r="A14" s="19">
        <v>1020202</v>
      </c>
      <c r="B14" s="35" t="s">
        <v>1937</v>
      </c>
      <c r="C14" s="37"/>
      <c r="D14" s="21">
        <f t="shared" si="2"/>
        <v>0</v>
      </c>
      <c r="E14" s="37"/>
      <c r="F14" s="13" t="str">
        <f t="shared" si="0"/>
        <v/>
      </c>
    </row>
    <row r="15" ht="21" customHeight="1" spans="1:6">
      <c r="A15" s="19">
        <v>1020203</v>
      </c>
      <c r="B15" s="35" t="s">
        <v>1938</v>
      </c>
      <c r="C15" s="36"/>
      <c r="D15" s="21">
        <f t="shared" si="2"/>
        <v>0</v>
      </c>
      <c r="E15" s="36"/>
      <c r="F15" s="13" t="str">
        <f t="shared" si="0"/>
        <v/>
      </c>
    </row>
    <row r="16" ht="21" customHeight="1" spans="1:6">
      <c r="A16" s="19">
        <v>1020299</v>
      </c>
      <c r="B16" s="35" t="s">
        <v>1939</v>
      </c>
      <c r="C16" s="36"/>
      <c r="D16" s="21">
        <f t="shared" ref="D16:D19" si="3">E16-C16</f>
        <v>0</v>
      </c>
      <c r="E16" s="36"/>
      <c r="F16" s="13" t="str">
        <f t="shared" si="0"/>
        <v/>
      </c>
    </row>
    <row r="17" s="2" customFormat="1" ht="21" customHeight="1" spans="1:6">
      <c r="A17" s="17">
        <v>10203</v>
      </c>
      <c r="B17" s="34" t="s">
        <v>1940</v>
      </c>
      <c r="C17" s="12">
        <f>SUM(C18:C21)</f>
        <v>0</v>
      </c>
      <c r="D17" s="12">
        <f>SUM(D18:D21)</f>
        <v>0</v>
      </c>
      <c r="E17" s="12">
        <f>SUM(E18:E21)</f>
        <v>0</v>
      </c>
      <c r="F17" s="13" t="str">
        <f t="shared" si="0"/>
        <v/>
      </c>
    </row>
    <row r="18" ht="21" customHeight="1" spans="1:6">
      <c r="A18" s="19">
        <v>1020301</v>
      </c>
      <c r="B18" s="35" t="s">
        <v>1941</v>
      </c>
      <c r="C18" s="36"/>
      <c r="D18" s="21">
        <f t="shared" si="3"/>
        <v>0</v>
      </c>
      <c r="E18" s="36"/>
      <c r="F18" s="13" t="str">
        <f t="shared" si="0"/>
        <v/>
      </c>
    </row>
    <row r="19" ht="30" customHeight="1" spans="1:6">
      <c r="A19" s="19">
        <v>1020302</v>
      </c>
      <c r="B19" s="35" t="s">
        <v>1942</v>
      </c>
      <c r="C19" s="37"/>
      <c r="D19" s="21">
        <f t="shared" si="3"/>
        <v>0</v>
      </c>
      <c r="E19" s="37"/>
      <c r="F19" s="13" t="str">
        <f t="shared" si="0"/>
        <v/>
      </c>
    </row>
    <row r="20" ht="30" customHeight="1" spans="1:6">
      <c r="A20" s="19">
        <v>1020303</v>
      </c>
      <c r="B20" s="35" t="s">
        <v>1943</v>
      </c>
      <c r="C20" s="36"/>
      <c r="D20" s="21">
        <f t="shared" ref="D20:D26" si="4">E20-C20</f>
        <v>0</v>
      </c>
      <c r="E20" s="36"/>
      <c r="F20" s="13" t="str">
        <f t="shared" si="0"/>
        <v/>
      </c>
    </row>
    <row r="21" ht="30" customHeight="1" spans="1:6">
      <c r="A21" s="19">
        <v>1020399</v>
      </c>
      <c r="B21" s="35" t="s">
        <v>1944</v>
      </c>
      <c r="C21" s="36"/>
      <c r="D21" s="21">
        <f t="shared" si="4"/>
        <v>0</v>
      </c>
      <c r="E21" s="36"/>
      <c r="F21" s="13" t="str">
        <f t="shared" si="0"/>
        <v/>
      </c>
    </row>
    <row r="22" s="2" customFormat="1" ht="18.95" customHeight="1" spans="1:6">
      <c r="A22" s="17">
        <v>10204</v>
      </c>
      <c r="B22" s="34" t="s">
        <v>1945</v>
      </c>
      <c r="C22" s="12">
        <f>SUM(C23:C26)</f>
        <v>0</v>
      </c>
      <c r="D22" s="12">
        <f>SUM(D23:D26)</f>
        <v>0</v>
      </c>
      <c r="E22" s="12">
        <f>SUM(E23:E26)</f>
        <v>0</v>
      </c>
      <c r="F22" s="13" t="str">
        <f t="shared" si="0"/>
        <v/>
      </c>
    </row>
    <row r="23" ht="21" customHeight="1" spans="1:6">
      <c r="A23" s="19">
        <v>1020401</v>
      </c>
      <c r="B23" s="35" t="s">
        <v>1946</v>
      </c>
      <c r="C23" s="36"/>
      <c r="D23" s="21">
        <f t="shared" si="4"/>
        <v>0</v>
      </c>
      <c r="E23" s="37"/>
      <c r="F23" s="13" t="str">
        <f t="shared" si="0"/>
        <v/>
      </c>
    </row>
    <row r="24" ht="23.1" customHeight="1" spans="1:6">
      <c r="A24" s="19">
        <v>1020402</v>
      </c>
      <c r="B24" s="35" t="s">
        <v>1947</v>
      </c>
      <c r="C24" s="37"/>
      <c r="D24" s="21">
        <f t="shared" si="4"/>
        <v>0</v>
      </c>
      <c r="E24" s="37"/>
      <c r="F24" s="13" t="str">
        <f t="shared" si="0"/>
        <v/>
      </c>
    </row>
    <row r="25" ht="21" customHeight="1" spans="1:6">
      <c r="A25" s="19">
        <v>1020403</v>
      </c>
      <c r="B25" s="35" t="s">
        <v>1948</v>
      </c>
      <c r="C25" s="36"/>
      <c r="D25" s="21">
        <f t="shared" si="4"/>
        <v>0</v>
      </c>
      <c r="E25" s="37"/>
      <c r="F25" s="13" t="str">
        <f t="shared" si="0"/>
        <v/>
      </c>
    </row>
    <row r="26" ht="24" customHeight="1" spans="1:6">
      <c r="A26" s="19">
        <v>1020499</v>
      </c>
      <c r="B26" s="35" t="s">
        <v>1949</v>
      </c>
      <c r="C26" s="37"/>
      <c r="D26" s="21">
        <f t="shared" si="4"/>
        <v>0</v>
      </c>
      <c r="E26" s="37"/>
      <c r="F26" s="13" t="str">
        <f t="shared" si="0"/>
        <v/>
      </c>
    </row>
    <row r="27" s="2" customFormat="1" ht="30" customHeight="1" spans="1:6">
      <c r="A27" s="17">
        <v>10210</v>
      </c>
      <c r="B27" s="34" t="s">
        <v>1950</v>
      </c>
      <c r="C27" s="12">
        <f>SUM(C28:C33)</f>
        <v>0</v>
      </c>
      <c r="D27" s="12">
        <f>SUM(D28:D33)</f>
        <v>0</v>
      </c>
      <c r="E27" s="12">
        <f>SUM(E28:E33)</f>
        <v>0</v>
      </c>
      <c r="F27" s="13" t="str">
        <f t="shared" si="0"/>
        <v/>
      </c>
    </row>
    <row r="28" ht="30" customHeight="1" spans="1:6">
      <c r="A28" s="19">
        <v>1021001</v>
      </c>
      <c r="B28" s="35" t="s">
        <v>1951</v>
      </c>
      <c r="C28" s="36"/>
      <c r="D28" s="21">
        <f t="shared" ref="D28:D33" si="5">E28-C28</f>
        <v>0</v>
      </c>
      <c r="E28" s="36"/>
      <c r="F28" s="13" t="str">
        <f t="shared" si="0"/>
        <v/>
      </c>
    </row>
    <row r="29" ht="30" customHeight="1" spans="1:6">
      <c r="A29" s="19">
        <v>1021002</v>
      </c>
      <c r="B29" s="35" t="s">
        <v>1952</v>
      </c>
      <c r="C29" s="36"/>
      <c r="D29" s="21">
        <f t="shared" si="5"/>
        <v>0</v>
      </c>
      <c r="E29" s="36"/>
      <c r="F29" s="13" t="str">
        <f t="shared" si="0"/>
        <v/>
      </c>
    </row>
    <row r="30" ht="30" customHeight="1" spans="1:6">
      <c r="A30" s="19">
        <v>1021003</v>
      </c>
      <c r="B30" s="35" t="s">
        <v>1953</v>
      </c>
      <c r="C30" s="36"/>
      <c r="D30" s="21">
        <f t="shared" si="5"/>
        <v>0</v>
      </c>
      <c r="E30" s="36"/>
      <c r="F30" s="13" t="str">
        <f t="shared" si="0"/>
        <v/>
      </c>
    </row>
    <row r="31" ht="30" customHeight="1" spans="1:6">
      <c r="A31" s="19">
        <v>1021004</v>
      </c>
      <c r="B31" s="35" t="s">
        <v>1954</v>
      </c>
      <c r="C31" s="36"/>
      <c r="D31" s="21">
        <f t="shared" si="5"/>
        <v>0</v>
      </c>
      <c r="E31" s="36"/>
      <c r="F31" s="13" t="str">
        <f t="shared" si="0"/>
        <v/>
      </c>
    </row>
    <row r="32" ht="30" customHeight="1" spans="1:6">
      <c r="A32" s="19">
        <v>1021005</v>
      </c>
      <c r="B32" s="35" t="s">
        <v>1955</v>
      </c>
      <c r="C32" s="37"/>
      <c r="D32" s="21">
        <f t="shared" si="5"/>
        <v>0</v>
      </c>
      <c r="E32" s="37"/>
      <c r="F32" s="13" t="str">
        <f t="shared" si="0"/>
        <v/>
      </c>
    </row>
    <row r="33" ht="30" customHeight="1" spans="1:6">
      <c r="A33" s="19">
        <v>1021099</v>
      </c>
      <c r="B33" s="35" t="s">
        <v>1956</v>
      </c>
      <c r="C33" s="37"/>
      <c r="D33" s="21">
        <f t="shared" si="5"/>
        <v>0</v>
      </c>
      <c r="E33" s="37"/>
      <c r="F33" s="13" t="str">
        <f t="shared" si="0"/>
        <v/>
      </c>
    </row>
    <row r="34" s="2" customFormat="1" ht="30" customHeight="1" spans="1:6">
      <c r="A34" s="17">
        <v>10211</v>
      </c>
      <c r="B34" s="34" t="s">
        <v>1957</v>
      </c>
      <c r="C34" s="12">
        <f>SUM(C35:C39)</f>
        <v>0</v>
      </c>
      <c r="D34" s="12">
        <f>SUM(D35:D39)</f>
        <v>0</v>
      </c>
      <c r="E34" s="12">
        <f>SUM(E35:E39)</f>
        <v>0</v>
      </c>
      <c r="F34" s="13" t="str">
        <f t="shared" si="0"/>
        <v/>
      </c>
    </row>
    <row r="35" ht="30" customHeight="1" spans="1:6">
      <c r="A35" s="19">
        <v>1021101</v>
      </c>
      <c r="B35" s="35" t="s">
        <v>1958</v>
      </c>
      <c r="C35" s="36"/>
      <c r="D35" s="21">
        <f t="shared" ref="D35:D39" si="6">E35-C35</f>
        <v>0</v>
      </c>
      <c r="E35" s="36"/>
      <c r="F35" s="13" t="str">
        <f t="shared" si="0"/>
        <v/>
      </c>
    </row>
    <row r="36" ht="30" customHeight="1" spans="1:6">
      <c r="A36" s="19">
        <v>1021102</v>
      </c>
      <c r="B36" s="35" t="s">
        <v>1959</v>
      </c>
      <c r="C36" s="36"/>
      <c r="D36" s="21">
        <f t="shared" si="6"/>
        <v>0</v>
      </c>
      <c r="E36" s="36"/>
      <c r="F36" s="13" t="str">
        <f t="shared" si="0"/>
        <v/>
      </c>
    </row>
    <row r="37" ht="30" customHeight="1" spans="1:6">
      <c r="A37" s="19">
        <v>1021103</v>
      </c>
      <c r="B37" s="35" t="s">
        <v>1960</v>
      </c>
      <c r="C37" s="36"/>
      <c r="D37" s="21">
        <f t="shared" si="6"/>
        <v>0</v>
      </c>
      <c r="E37" s="36"/>
      <c r="F37" s="13" t="str">
        <f t="shared" si="0"/>
        <v/>
      </c>
    </row>
    <row r="38" ht="30" customHeight="1" spans="1:6">
      <c r="A38" s="19">
        <v>1021104</v>
      </c>
      <c r="B38" s="35" t="s">
        <v>1961</v>
      </c>
      <c r="C38" s="37"/>
      <c r="D38" s="21">
        <f t="shared" si="6"/>
        <v>0</v>
      </c>
      <c r="E38" s="37"/>
      <c r="F38" s="13" t="str">
        <f t="shared" si="0"/>
        <v/>
      </c>
    </row>
    <row r="39" ht="30" customHeight="1" spans="1:6">
      <c r="A39" s="19">
        <v>1021199</v>
      </c>
      <c r="B39" s="35" t="s">
        <v>1962</v>
      </c>
      <c r="C39" s="36"/>
      <c r="D39" s="21">
        <f t="shared" si="6"/>
        <v>0</v>
      </c>
      <c r="E39" s="36"/>
      <c r="F39" s="13" t="str">
        <f t="shared" si="0"/>
        <v/>
      </c>
    </row>
    <row r="40" s="2" customFormat="1" ht="30" customHeight="1" spans="1:6">
      <c r="A40" s="17">
        <v>10212</v>
      </c>
      <c r="B40" s="34" t="s">
        <v>1963</v>
      </c>
      <c r="C40" s="12">
        <f>SUM(C41:C44)</f>
        <v>0</v>
      </c>
      <c r="D40" s="12">
        <f>SUM(D41:D44)</f>
        <v>0</v>
      </c>
      <c r="E40" s="12">
        <f>SUM(E41:E44)</f>
        <v>0</v>
      </c>
      <c r="F40" s="13" t="str">
        <f t="shared" si="0"/>
        <v/>
      </c>
    </row>
    <row r="41" ht="30" customHeight="1" spans="1:6">
      <c r="A41" s="19">
        <v>1021201</v>
      </c>
      <c r="B41" s="35" t="s">
        <v>1964</v>
      </c>
      <c r="C41" s="36"/>
      <c r="D41" s="21">
        <f t="shared" ref="D41:D44" si="7">E41-C41</f>
        <v>0</v>
      </c>
      <c r="E41" s="36"/>
      <c r="F41" s="13" t="str">
        <f t="shared" si="0"/>
        <v/>
      </c>
    </row>
    <row r="42" ht="30" customHeight="1" spans="1:6">
      <c r="A42" s="19">
        <v>1021202</v>
      </c>
      <c r="B42" s="35" t="s">
        <v>1965</v>
      </c>
      <c r="C42" s="36"/>
      <c r="D42" s="21">
        <f t="shared" si="7"/>
        <v>0</v>
      </c>
      <c r="E42" s="36"/>
      <c r="F42" s="13" t="str">
        <f t="shared" si="0"/>
        <v/>
      </c>
    </row>
    <row r="43" ht="30" customHeight="1" spans="1:6">
      <c r="A43" s="19">
        <v>1021203</v>
      </c>
      <c r="B43" s="35" t="s">
        <v>1966</v>
      </c>
      <c r="C43" s="36"/>
      <c r="D43" s="21">
        <f t="shared" si="7"/>
        <v>0</v>
      </c>
      <c r="E43" s="36"/>
      <c r="F43" s="13" t="str">
        <f t="shared" si="0"/>
        <v/>
      </c>
    </row>
    <row r="44" ht="30" customHeight="1" spans="1:6">
      <c r="A44" s="19">
        <v>1021299</v>
      </c>
      <c r="B44" s="35" t="s">
        <v>1967</v>
      </c>
      <c r="C44" s="36"/>
      <c r="D44" s="21">
        <f t="shared" si="7"/>
        <v>0</v>
      </c>
      <c r="E44" s="36"/>
      <c r="F44" s="13" t="str">
        <f t="shared" si="0"/>
        <v/>
      </c>
    </row>
    <row r="45" ht="30" customHeight="1" spans="1:6">
      <c r="A45" s="19">
        <v>10298</v>
      </c>
      <c r="B45" s="34" t="s">
        <v>1968</v>
      </c>
      <c r="C45" s="21"/>
      <c r="D45" s="21"/>
      <c r="E45" s="38"/>
      <c r="F45" s="13"/>
    </row>
    <row r="46" ht="30" customHeight="1" spans="1:6">
      <c r="A46" s="19">
        <v>10299</v>
      </c>
      <c r="B46" s="34" t="s">
        <v>1969</v>
      </c>
      <c r="C46" s="21">
        <f>SUM(C47:C49)</f>
        <v>0</v>
      </c>
      <c r="D46" s="21"/>
      <c r="E46" s="21">
        <f>SUM(E47:E49)</f>
        <v>0</v>
      </c>
      <c r="F46" s="13" t="str">
        <f t="shared" ref="F46:F71" si="8">IFERROR(E46/C46-1,"")</f>
        <v/>
      </c>
    </row>
    <row r="47" ht="21" customHeight="1" spans="1:6">
      <c r="A47" s="19">
        <v>1029901</v>
      </c>
      <c r="B47" s="35" t="s">
        <v>1970</v>
      </c>
      <c r="C47" s="21"/>
      <c r="D47" s="21"/>
      <c r="E47" s="21"/>
      <c r="F47" s="13" t="str">
        <f t="shared" si="8"/>
        <v/>
      </c>
    </row>
    <row r="48" ht="18" customHeight="1" spans="1:6">
      <c r="A48" s="19">
        <v>1029902</v>
      </c>
      <c r="B48" s="35" t="s">
        <v>1971</v>
      </c>
      <c r="C48" s="21"/>
      <c r="D48" s="21"/>
      <c r="E48" s="21"/>
      <c r="F48" s="13" t="str">
        <f t="shared" si="8"/>
        <v/>
      </c>
    </row>
    <row r="49" ht="18.95" customHeight="1" spans="1:6">
      <c r="A49" s="19">
        <v>1029999</v>
      </c>
      <c r="B49" s="35" t="s">
        <v>120</v>
      </c>
      <c r="C49" s="21"/>
      <c r="D49" s="21"/>
      <c r="E49" s="21"/>
      <c r="F49" s="13" t="str">
        <f t="shared" si="8"/>
        <v/>
      </c>
    </row>
    <row r="50" s="2" customFormat="1" ht="30" customHeight="1" spans="1:6">
      <c r="A50" s="17">
        <v>110</v>
      </c>
      <c r="B50" s="33" t="s">
        <v>76</v>
      </c>
      <c r="C50" s="12">
        <f>SUM(C51,C61,C72)</f>
        <v>0</v>
      </c>
      <c r="D50" s="12">
        <f>SUM(D51,D61,D72)</f>
        <v>0</v>
      </c>
      <c r="E50" s="12">
        <f>SUM(E51,E61,E72)</f>
        <v>0</v>
      </c>
      <c r="F50" s="13" t="str">
        <f t="shared" si="8"/>
        <v/>
      </c>
    </row>
    <row r="51" s="2" customFormat="1" ht="30" customHeight="1" spans="1:6">
      <c r="A51" s="17">
        <v>11008</v>
      </c>
      <c r="B51" s="34" t="s">
        <v>86</v>
      </c>
      <c r="C51" s="12">
        <f>C52</f>
        <v>0</v>
      </c>
      <c r="D51" s="12">
        <f>D52</f>
        <v>0</v>
      </c>
      <c r="E51" s="12">
        <f>E52</f>
        <v>0</v>
      </c>
      <c r="F51" s="13" t="str">
        <f t="shared" si="8"/>
        <v/>
      </c>
    </row>
    <row r="52" ht="30" customHeight="1" spans="1:6">
      <c r="A52" s="19">
        <v>1100803</v>
      </c>
      <c r="B52" s="35" t="s">
        <v>1972</v>
      </c>
      <c r="C52" s="21">
        <f>SUM(C53:C60)</f>
        <v>0</v>
      </c>
      <c r="D52" s="21">
        <f t="shared" ref="D52:D59" si="9">E52-C52</f>
        <v>0</v>
      </c>
      <c r="E52" s="21">
        <f>SUM(E53:E60)</f>
        <v>0</v>
      </c>
      <c r="F52" s="13" t="str">
        <f t="shared" si="8"/>
        <v/>
      </c>
    </row>
    <row r="53" ht="30" customHeight="1" spans="1:6">
      <c r="A53" s="39"/>
      <c r="B53" s="40" t="s">
        <v>1973</v>
      </c>
      <c r="C53" s="36"/>
      <c r="D53" s="21">
        <f t="shared" si="9"/>
        <v>0</v>
      </c>
      <c r="E53" s="36"/>
      <c r="F53" s="13" t="str">
        <f t="shared" si="8"/>
        <v/>
      </c>
    </row>
    <row r="54" ht="30" customHeight="1" spans="1:6">
      <c r="A54" s="39"/>
      <c r="B54" s="40" t="s">
        <v>1974</v>
      </c>
      <c r="C54" s="36"/>
      <c r="D54" s="21">
        <f t="shared" si="9"/>
        <v>0</v>
      </c>
      <c r="E54" s="36"/>
      <c r="F54" s="13" t="str">
        <f t="shared" si="8"/>
        <v/>
      </c>
    </row>
    <row r="55" ht="30" customHeight="1" spans="1:6">
      <c r="A55" s="39"/>
      <c r="B55" s="40" t="s">
        <v>1975</v>
      </c>
      <c r="C55" s="36"/>
      <c r="D55" s="21">
        <f t="shared" si="9"/>
        <v>0</v>
      </c>
      <c r="E55" s="36"/>
      <c r="F55" s="13" t="str">
        <f t="shared" si="8"/>
        <v/>
      </c>
    </row>
    <row r="56" ht="21" customHeight="1" spans="1:6">
      <c r="A56" s="39"/>
      <c r="B56" s="40" t="s">
        <v>1976</v>
      </c>
      <c r="C56" s="36"/>
      <c r="D56" s="21">
        <f t="shared" si="9"/>
        <v>0</v>
      </c>
      <c r="E56" s="36"/>
      <c r="F56" s="13" t="str">
        <f t="shared" si="8"/>
        <v/>
      </c>
    </row>
    <row r="57" ht="18" customHeight="1" spans="1:6">
      <c r="A57" s="39"/>
      <c r="B57" s="40" t="s">
        <v>1977</v>
      </c>
      <c r="C57" s="36"/>
      <c r="D57" s="21">
        <f t="shared" si="9"/>
        <v>0</v>
      </c>
      <c r="E57" s="36"/>
      <c r="F57" s="13" t="str">
        <f t="shared" si="8"/>
        <v/>
      </c>
    </row>
    <row r="58" ht="32.1" customHeight="1" spans="1:6">
      <c r="A58" s="39"/>
      <c r="B58" s="40" t="s">
        <v>1978</v>
      </c>
      <c r="C58" s="21"/>
      <c r="D58" s="21">
        <f t="shared" si="9"/>
        <v>0</v>
      </c>
      <c r="E58" s="37"/>
      <c r="F58" s="13" t="str">
        <f t="shared" si="8"/>
        <v/>
      </c>
    </row>
    <row r="59" ht="30" customHeight="1" spans="1:6">
      <c r="A59" s="39"/>
      <c r="B59" s="40" t="s">
        <v>1979</v>
      </c>
      <c r="C59" s="21"/>
      <c r="D59" s="21">
        <f t="shared" si="9"/>
        <v>0</v>
      </c>
      <c r="E59" s="37"/>
      <c r="F59" s="13" t="str">
        <f t="shared" si="8"/>
        <v/>
      </c>
    </row>
    <row r="60" ht="18.95" customHeight="1" spans="1:6">
      <c r="A60" s="39"/>
      <c r="B60" s="40" t="s">
        <v>1980</v>
      </c>
      <c r="C60" s="21"/>
      <c r="D60" s="21"/>
      <c r="E60" s="21"/>
      <c r="F60" s="13" t="str">
        <f t="shared" si="8"/>
        <v/>
      </c>
    </row>
    <row r="61" s="2" customFormat="1" ht="30" customHeight="1" spans="1:6">
      <c r="A61" s="17">
        <v>11014</v>
      </c>
      <c r="B61" s="34" t="s">
        <v>1981</v>
      </c>
      <c r="C61" s="12">
        <f>SUM(C62,C71)</f>
        <v>0</v>
      </c>
      <c r="D61" s="12">
        <f>SUM(D62,D71)</f>
        <v>0</v>
      </c>
      <c r="E61" s="12">
        <f>SUM(E62,E71)</f>
        <v>0</v>
      </c>
      <c r="F61" s="13" t="str">
        <f t="shared" si="8"/>
        <v/>
      </c>
    </row>
    <row r="62" ht="30" customHeight="1" spans="1:6">
      <c r="A62" s="19">
        <v>1101401</v>
      </c>
      <c r="B62" s="35" t="s">
        <v>1982</v>
      </c>
      <c r="C62" s="21">
        <f>SUM(C63:C70)</f>
        <v>0</v>
      </c>
      <c r="D62" s="21">
        <f t="shared" ref="D62:D69" si="10">E62-C62</f>
        <v>0</v>
      </c>
      <c r="E62" s="21">
        <f>SUM(E63:E70)</f>
        <v>0</v>
      </c>
      <c r="F62" s="13" t="str">
        <f t="shared" si="8"/>
        <v/>
      </c>
    </row>
    <row r="63" ht="30" customHeight="1" spans="1:6">
      <c r="A63" s="39"/>
      <c r="B63" s="40" t="s">
        <v>1983</v>
      </c>
      <c r="C63" s="21"/>
      <c r="D63" s="21">
        <f t="shared" si="10"/>
        <v>0</v>
      </c>
      <c r="E63" s="21"/>
      <c r="F63" s="13" t="str">
        <f t="shared" si="8"/>
        <v/>
      </c>
    </row>
    <row r="64" ht="30" customHeight="1" spans="1:6">
      <c r="A64" s="39"/>
      <c r="B64" s="40" t="s">
        <v>1984</v>
      </c>
      <c r="C64" s="21"/>
      <c r="D64" s="21">
        <f t="shared" si="10"/>
        <v>0</v>
      </c>
      <c r="E64" s="21"/>
      <c r="F64" s="13" t="str">
        <f t="shared" si="8"/>
        <v/>
      </c>
    </row>
    <row r="65" ht="24" customHeight="1" spans="1:6">
      <c r="A65" s="39"/>
      <c r="B65" s="40" t="s">
        <v>1985</v>
      </c>
      <c r="C65" s="21"/>
      <c r="D65" s="21">
        <f t="shared" si="10"/>
        <v>0</v>
      </c>
      <c r="E65" s="21"/>
      <c r="F65" s="13" t="str">
        <f t="shared" si="8"/>
        <v/>
      </c>
    </row>
    <row r="66" ht="24" customHeight="1" spans="1:6">
      <c r="A66" s="39"/>
      <c r="B66" s="40" t="s">
        <v>1986</v>
      </c>
      <c r="C66" s="36"/>
      <c r="D66" s="21">
        <f t="shared" si="10"/>
        <v>0</v>
      </c>
      <c r="E66" s="36"/>
      <c r="F66" s="13" t="str">
        <f t="shared" si="8"/>
        <v/>
      </c>
    </row>
    <row r="67" ht="24" customHeight="1" spans="1:6">
      <c r="A67" s="39"/>
      <c r="B67" s="40" t="s">
        <v>1987</v>
      </c>
      <c r="C67" s="36"/>
      <c r="D67" s="21">
        <f t="shared" si="10"/>
        <v>0</v>
      </c>
      <c r="E67" s="36"/>
      <c r="F67" s="13" t="str">
        <f t="shared" si="8"/>
        <v/>
      </c>
    </row>
    <row r="68" ht="24" customHeight="1" spans="1:6">
      <c r="A68" s="39"/>
      <c r="B68" s="40" t="s">
        <v>1988</v>
      </c>
      <c r="C68" s="36"/>
      <c r="D68" s="21">
        <f t="shared" si="10"/>
        <v>0</v>
      </c>
      <c r="E68" s="36"/>
      <c r="F68" s="13" t="str">
        <f t="shared" si="8"/>
        <v/>
      </c>
    </row>
    <row r="69" ht="24" customHeight="1" spans="1:6">
      <c r="A69" s="39"/>
      <c r="B69" s="40" t="s">
        <v>1989</v>
      </c>
      <c r="C69" s="36"/>
      <c r="D69" s="21">
        <f t="shared" si="10"/>
        <v>0</v>
      </c>
      <c r="E69" s="36"/>
      <c r="F69" s="13" t="str">
        <f t="shared" si="8"/>
        <v/>
      </c>
    </row>
    <row r="70" ht="24" customHeight="1" spans="1:6">
      <c r="A70" s="39"/>
      <c r="B70" s="40" t="s">
        <v>1990</v>
      </c>
      <c r="C70" s="21"/>
      <c r="D70" s="21"/>
      <c r="E70" s="21"/>
      <c r="F70" s="13" t="str">
        <f t="shared" si="8"/>
        <v/>
      </c>
    </row>
    <row r="71" ht="24" customHeight="1" spans="1:6">
      <c r="A71" s="19">
        <v>1101402</v>
      </c>
      <c r="B71" s="35" t="s">
        <v>1991</v>
      </c>
      <c r="C71" s="21"/>
      <c r="D71" s="21"/>
      <c r="E71" s="21"/>
      <c r="F71" s="13" t="str">
        <f t="shared" si="8"/>
        <v/>
      </c>
    </row>
    <row r="72" ht="20.1" customHeight="1" spans="1:6">
      <c r="A72" s="41">
        <v>11016</v>
      </c>
      <c r="B72" s="42" t="s">
        <v>1992</v>
      </c>
      <c r="C72" s="43"/>
      <c r="D72" s="43"/>
      <c r="E72" s="43"/>
      <c r="F72" s="44"/>
    </row>
  </sheetData>
  <mergeCells count="1">
    <mergeCell ref="B1:F1"/>
  </mergeCells>
  <pageMargins left="0.751388888888889" right="0.354166666666667" top="1" bottom="1" header="0.5" footer="0.5"/>
  <pageSetup paperSize="9" firstPageNumber="34" orientation="portrait" useFirstPageNumber="1" horizont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showZeros="0" tabSelected="1" topLeftCell="B1" workbookViewId="0">
      <selection activeCell="L24" sqref="L24"/>
    </sheetView>
  </sheetViews>
  <sheetFormatPr defaultColWidth="9" defaultRowHeight="13.5" outlineLevelCol="5"/>
  <cols>
    <col min="1" max="1" width="9" style="4" hidden="1" customWidth="1"/>
    <col min="2" max="2" width="45.5" style="4" customWidth="1"/>
    <col min="3" max="3" width="15.7583333333333" style="4" customWidth="1"/>
    <col min="4" max="4" width="13.2583333333333" style="4" customWidth="1"/>
    <col min="5" max="5" width="14.375" style="4" customWidth="1"/>
    <col min="6" max="6" width="15.375" style="4" customWidth="1"/>
    <col min="7" max="16384" width="9" style="4"/>
  </cols>
  <sheetData>
    <row r="1" ht="33" customHeight="1" spans="1:6">
      <c r="A1" s="5" t="s">
        <v>1993</v>
      </c>
      <c r="B1" s="5"/>
      <c r="C1" s="5"/>
      <c r="D1" s="5"/>
      <c r="E1" s="5"/>
      <c r="F1" s="5"/>
    </row>
    <row r="2" spans="1:6">
      <c r="A2" s="6"/>
      <c r="B2" s="7" t="s">
        <v>1994</v>
      </c>
      <c r="C2" s="7"/>
      <c r="D2" s="7"/>
      <c r="E2" s="7"/>
      <c r="F2" s="7" t="s">
        <v>27</v>
      </c>
    </row>
    <row r="3" s="1" customFormat="1" ht="27" spans="1:6">
      <c r="A3" s="8" t="s">
        <v>1924</v>
      </c>
      <c r="B3" s="8" t="s">
        <v>1925</v>
      </c>
      <c r="C3" s="9" t="s">
        <v>32</v>
      </c>
      <c r="D3" s="9" t="s">
        <v>34</v>
      </c>
      <c r="E3" s="9" t="s">
        <v>35</v>
      </c>
      <c r="F3" s="9" t="s">
        <v>36</v>
      </c>
    </row>
    <row r="4" s="2" customFormat="1" ht="18" customHeight="1" spans="1:6">
      <c r="A4" s="10"/>
      <c r="B4" s="11" t="s">
        <v>1995</v>
      </c>
      <c r="C4" s="12">
        <f>SUM(C5,C43)</f>
        <v>0</v>
      </c>
      <c r="D4" s="12">
        <f>SUM(D5,D43)</f>
        <v>0</v>
      </c>
      <c r="E4" s="12">
        <f>SUM(E5,E43)</f>
        <v>0</v>
      </c>
      <c r="F4" s="13" t="str">
        <f t="shared" ref="F4:F16" si="0">IFERROR(E4/C4-1,"")</f>
        <v/>
      </c>
    </row>
    <row r="5" s="3" customFormat="1" ht="18" customHeight="1" spans="1:6">
      <c r="A5" s="14">
        <v>209</v>
      </c>
      <c r="B5" s="15" t="s">
        <v>1996</v>
      </c>
      <c r="C5" s="16">
        <f>SUM(C6,C11,C20,C24,C29,C34,C38,C42)</f>
        <v>0</v>
      </c>
      <c r="D5" s="16">
        <f>SUM(D6,D11,D20,D24,D29,D34,D38,D42)</f>
        <v>0</v>
      </c>
      <c r="E5" s="16">
        <f>SUM(E6,E11,E20,E24,E29,E34,E38,E42)</f>
        <v>0</v>
      </c>
      <c r="F5" s="13" t="str">
        <f t="shared" si="0"/>
        <v/>
      </c>
    </row>
    <row r="6" s="2" customFormat="1" ht="21" customHeight="1" spans="1:6">
      <c r="A6" s="17">
        <v>20901</v>
      </c>
      <c r="B6" s="18" t="s">
        <v>1997</v>
      </c>
      <c r="C6" s="12">
        <f>SUM(C7:C10)</f>
        <v>0</v>
      </c>
      <c r="D6" s="12">
        <f>SUM(D7:D10)</f>
        <v>0</v>
      </c>
      <c r="E6" s="12">
        <f>SUM(E7:E10)</f>
        <v>0</v>
      </c>
      <c r="F6" s="13" t="str">
        <f t="shared" si="0"/>
        <v/>
      </c>
    </row>
    <row r="7" ht="21" customHeight="1" spans="1:6">
      <c r="A7" s="19">
        <v>2090101</v>
      </c>
      <c r="B7" s="20" t="s">
        <v>1998</v>
      </c>
      <c r="C7" s="21"/>
      <c r="D7" s="21">
        <f t="shared" ref="D7:D10" si="1">E7-C7</f>
        <v>0</v>
      </c>
      <c r="E7" s="21"/>
      <c r="F7" s="22" t="str">
        <f t="shared" si="0"/>
        <v/>
      </c>
    </row>
    <row r="8" ht="21" customHeight="1" spans="1:6">
      <c r="A8" s="19">
        <v>2090102</v>
      </c>
      <c r="B8" s="20" t="s">
        <v>1999</v>
      </c>
      <c r="C8" s="21"/>
      <c r="D8" s="21">
        <f t="shared" si="1"/>
        <v>0</v>
      </c>
      <c r="E8" s="21"/>
      <c r="F8" s="22" t="str">
        <f t="shared" si="0"/>
        <v/>
      </c>
    </row>
    <row r="9" ht="21" customHeight="1" spans="1:6">
      <c r="A9" s="19">
        <v>2090103</v>
      </c>
      <c r="B9" s="20" t="s">
        <v>2000</v>
      </c>
      <c r="C9" s="21"/>
      <c r="D9" s="21">
        <f t="shared" si="1"/>
        <v>0</v>
      </c>
      <c r="E9" s="21"/>
      <c r="F9" s="22" t="str">
        <f t="shared" si="0"/>
        <v/>
      </c>
    </row>
    <row r="10" ht="21" customHeight="1" spans="1:6">
      <c r="A10" s="19">
        <v>2090199</v>
      </c>
      <c r="B10" s="20" t="s">
        <v>2001</v>
      </c>
      <c r="C10" s="21"/>
      <c r="D10" s="21">
        <f t="shared" si="1"/>
        <v>0</v>
      </c>
      <c r="E10" s="21"/>
      <c r="F10" s="22" t="str">
        <f t="shared" si="0"/>
        <v/>
      </c>
    </row>
    <row r="11" s="2" customFormat="1" ht="21" customHeight="1" spans="1:6">
      <c r="A11" s="17">
        <v>20902</v>
      </c>
      <c r="B11" s="18" t="s">
        <v>2002</v>
      </c>
      <c r="C11" s="12">
        <f>SUM(C12:C19)</f>
        <v>0</v>
      </c>
      <c r="D11" s="12">
        <f>SUM(D12:D19)</f>
        <v>0</v>
      </c>
      <c r="E11" s="12">
        <f>SUM(E12:E19)</f>
        <v>0</v>
      </c>
      <c r="F11" s="13" t="str">
        <f t="shared" si="0"/>
        <v/>
      </c>
    </row>
    <row r="12" ht="21" customHeight="1" spans="1:6">
      <c r="A12" s="19">
        <v>2090201</v>
      </c>
      <c r="B12" s="20" t="s">
        <v>2003</v>
      </c>
      <c r="C12" s="21"/>
      <c r="D12" s="21">
        <f t="shared" ref="D12:D19" si="2">E12-C12</f>
        <v>0</v>
      </c>
      <c r="E12" s="21"/>
      <c r="F12" s="22" t="str">
        <f t="shared" si="0"/>
        <v/>
      </c>
    </row>
    <row r="13" ht="21" customHeight="1" spans="1:6">
      <c r="A13" s="19">
        <v>2090202</v>
      </c>
      <c r="B13" s="20" t="s">
        <v>2004</v>
      </c>
      <c r="C13" s="21"/>
      <c r="D13" s="21">
        <f t="shared" si="2"/>
        <v>0</v>
      </c>
      <c r="E13" s="21"/>
      <c r="F13" s="22" t="str">
        <f t="shared" si="0"/>
        <v/>
      </c>
    </row>
    <row r="14" ht="21" customHeight="1" spans="1:6">
      <c r="A14" s="19">
        <v>2090203</v>
      </c>
      <c r="B14" s="20" t="s">
        <v>2000</v>
      </c>
      <c r="C14" s="21"/>
      <c r="D14" s="21">
        <f t="shared" si="2"/>
        <v>0</v>
      </c>
      <c r="E14" s="21"/>
      <c r="F14" s="22" t="str">
        <f t="shared" si="0"/>
        <v/>
      </c>
    </row>
    <row r="15" ht="21" customHeight="1" spans="1:6">
      <c r="A15" s="19">
        <v>2090204</v>
      </c>
      <c r="B15" s="20" t="s">
        <v>2005</v>
      </c>
      <c r="C15" s="21"/>
      <c r="D15" s="21">
        <f t="shared" si="2"/>
        <v>0</v>
      </c>
      <c r="E15" s="21"/>
      <c r="F15" s="22" t="str">
        <f t="shared" si="0"/>
        <v/>
      </c>
    </row>
    <row r="16" ht="21" customHeight="1" spans="1:6">
      <c r="A16" s="19">
        <v>2090205</v>
      </c>
      <c r="B16" s="20" t="s">
        <v>2006</v>
      </c>
      <c r="C16" s="21"/>
      <c r="D16" s="21">
        <f t="shared" si="2"/>
        <v>0</v>
      </c>
      <c r="E16" s="21"/>
      <c r="F16" s="22" t="str">
        <f t="shared" si="0"/>
        <v/>
      </c>
    </row>
    <row r="17" ht="21" customHeight="1" spans="1:6">
      <c r="A17" s="19">
        <v>2090206</v>
      </c>
      <c r="B17" s="20" t="s">
        <v>2007</v>
      </c>
      <c r="C17" s="21"/>
      <c r="D17" s="21">
        <f t="shared" si="2"/>
        <v>0</v>
      </c>
      <c r="E17" s="21"/>
      <c r="F17" s="22"/>
    </row>
    <row r="18" ht="21" customHeight="1" spans="1:6">
      <c r="A18" s="19">
        <v>2090210</v>
      </c>
      <c r="B18" s="20" t="s">
        <v>2008</v>
      </c>
      <c r="C18" s="21"/>
      <c r="D18" s="21">
        <f t="shared" si="2"/>
        <v>0</v>
      </c>
      <c r="E18" s="21"/>
      <c r="F18" s="22"/>
    </row>
    <row r="19" ht="21" customHeight="1" spans="1:6">
      <c r="A19" s="19">
        <v>2090299</v>
      </c>
      <c r="B19" s="20" t="s">
        <v>2009</v>
      </c>
      <c r="C19" s="21"/>
      <c r="D19" s="21">
        <f t="shared" si="2"/>
        <v>0</v>
      </c>
      <c r="E19" s="21"/>
      <c r="F19" s="22" t="str">
        <f t="shared" ref="F19:F35" si="3">IFERROR(E19/C19-1,"")</f>
        <v/>
      </c>
    </row>
    <row r="20" s="2" customFormat="1" ht="21" customHeight="1" spans="1:6">
      <c r="A20" s="17">
        <v>20903</v>
      </c>
      <c r="B20" s="18" t="s">
        <v>2010</v>
      </c>
      <c r="C20" s="12">
        <f>SUM(C21:C23)</f>
        <v>0</v>
      </c>
      <c r="D20" s="12">
        <f>SUM(D21:D23)</f>
        <v>0</v>
      </c>
      <c r="E20" s="12">
        <f>SUM(E21:E23)</f>
        <v>0</v>
      </c>
      <c r="F20" s="13" t="str">
        <f t="shared" si="3"/>
        <v/>
      </c>
    </row>
    <row r="21" ht="21" customHeight="1" spans="1:6">
      <c r="A21" s="19">
        <v>2090301</v>
      </c>
      <c r="B21" s="20" t="s">
        <v>2011</v>
      </c>
      <c r="C21" s="21"/>
      <c r="D21" s="21">
        <f t="shared" ref="D21:D23" si="4">E21-C21</f>
        <v>0</v>
      </c>
      <c r="E21" s="21"/>
      <c r="F21" s="22" t="str">
        <f t="shared" si="3"/>
        <v/>
      </c>
    </row>
    <row r="22" ht="21" customHeight="1" spans="1:6">
      <c r="A22" s="19">
        <v>2090302</v>
      </c>
      <c r="B22" s="20" t="s">
        <v>2012</v>
      </c>
      <c r="C22" s="21"/>
      <c r="D22" s="21">
        <f t="shared" si="4"/>
        <v>0</v>
      </c>
      <c r="E22" s="21"/>
      <c r="F22" s="22" t="str">
        <f t="shared" si="3"/>
        <v/>
      </c>
    </row>
    <row r="23" ht="21" customHeight="1" spans="1:6">
      <c r="A23" s="19">
        <v>2090399</v>
      </c>
      <c r="B23" s="20" t="s">
        <v>2013</v>
      </c>
      <c r="C23" s="21"/>
      <c r="D23" s="21">
        <f t="shared" si="4"/>
        <v>0</v>
      </c>
      <c r="E23" s="21"/>
      <c r="F23" s="22" t="str">
        <f t="shared" si="3"/>
        <v/>
      </c>
    </row>
    <row r="24" s="2" customFormat="1" ht="21" customHeight="1" spans="1:6">
      <c r="A24" s="17">
        <v>20904</v>
      </c>
      <c r="B24" s="18" t="s">
        <v>2014</v>
      </c>
      <c r="C24" s="12">
        <f>SUM(C25:C28)</f>
        <v>0</v>
      </c>
      <c r="D24" s="12">
        <f>SUM(D25:D28)</f>
        <v>0</v>
      </c>
      <c r="E24" s="12">
        <f>SUM(E25:E28)</f>
        <v>0</v>
      </c>
      <c r="F24" s="13" t="str">
        <f t="shared" si="3"/>
        <v/>
      </c>
    </row>
    <row r="25" ht="21" customHeight="1" spans="1:6">
      <c r="A25" s="19">
        <v>2090401</v>
      </c>
      <c r="B25" s="20" t="s">
        <v>2015</v>
      </c>
      <c r="C25" s="21"/>
      <c r="D25" s="21">
        <f t="shared" ref="D25:D28" si="5">E25-C25</f>
        <v>0</v>
      </c>
      <c r="E25" s="21"/>
      <c r="F25" s="22" t="str">
        <f t="shared" si="3"/>
        <v/>
      </c>
    </row>
    <row r="26" ht="21" customHeight="1" spans="1:6">
      <c r="A26" s="19">
        <v>2090402</v>
      </c>
      <c r="B26" s="20" t="s">
        <v>2016</v>
      </c>
      <c r="C26" s="21"/>
      <c r="D26" s="21">
        <f t="shared" si="5"/>
        <v>0</v>
      </c>
      <c r="E26" s="21"/>
      <c r="F26" s="22" t="str">
        <f t="shared" si="3"/>
        <v/>
      </c>
    </row>
    <row r="27" ht="21" customHeight="1" spans="1:6">
      <c r="A27" s="19">
        <v>2090403</v>
      </c>
      <c r="B27" s="20" t="s">
        <v>2017</v>
      </c>
      <c r="C27" s="21"/>
      <c r="D27" s="21">
        <f t="shared" si="5"/>
        <v>0</v>
      </c>
      <c r="E27" s="23"/>
      <c r="F27" s="22" t="str">
        <f t="shared" si="3"/>
        <v/>
      </c>
    </row>
    <row r="28" ht="21" customHeight="1" spans="1:6">
      <c r="A28" s="19">
        <v>2090499</v>
      </c>
      <c r="B28" s="20" t="s">
        <v>2018</v>
      </c>
      <c r="C28" s="21"/>
      <c r="D28" s="21">
        <f t="shared" si="5"/>
        <v>0</v>
      </c>
      <c r="E28" s="23"/>
      <c r="F28" s="22" t="str">
        <f t="shared" si="3"/>
        <v/>
      </c>
    </row>
    <row r="29" s="2" customFormat="1" ht="21" customHeight="1" spans="1:6">
      <c r="A29" s="17">
        <v>20910</v>
      </c>
      <c r="B29" s="18" t="s">
        <v>2019</v>
      </c>
      <c r="C29" s="12">
        <f>SUM(C30:C33)</f>
        <v>0</v>
      </c>
      <c r="D29" s="12">
        <f>SUM(D30:D33)</f>
        <v>0</v>
      </c>
      <c r="E29" s="12">
        <f>SUM(E30:E33)</f>
        <v>0</v>
      </c>
      <c r="F29" s="13" t="str">
        <f t="shared" si="3"/>
        <v/>
      </c>
    </row>
    <row r="30" ht="21" customHeight="1" spans="1:6">
      <c r="A30" s="19">
        <v>2091001</v>
      </c>
      <c r="B30" s="20" t="s">
        <v>2020</v>
      </c>
      <c r="C30" s="21"/>
      <c r="D30" s="21">
        <f t="shared" ref="D30:D33" si="6">E30-C30</f>
        <v>0</v>
      </c>
      <c r="E30" s="21"/>
      <c r="F30" s="22" t="str">
        <f t="shared" si="3"/>
        <v/>
      </c>
    </row>
    <row r="31" ht="21" customHeight="1" spans="1:6">
      <c r="A31" s="19">
        <v>2091002</v>
      </c>
      <c r="B31" s="20" t="s">
        <v>2021</v>
      </c>
      <c r="C31" s="21"/>
      <c r="D31" s="21">
        <f t="shared" si="6"/>
        <v>0</v>
      </c>
      <c r="E31" s="21"/>
      <c r="F31" s="22" t="str">
        <f t="shared" si="3"/>
        <v/>
      </c>
    </row>
    <row r="32" ht="21" customHeight="1" spans="1:6">
      <c r="A32" s="19">
        <v>2091003</v>
      </c>
      <c r="B32" s="20" t="s">
        <v>2022</v>
      </c>
      <c r="C32" s="21"/>
      <c r="D32" s="21">
        <f t="shared" si="6"/>
        <v>0</v>
      </c>
      <c r="E32" s="21"/>
      <c r="F32" s="22" t="str">
        <f t="shared" si="3"/>
        <v/>
      </c>
    </row>
    <row r="33" ht="21" customHeight="1" spans="1:6">
      <c r="A33" s="19">
        <v>2091099</v>
      </c>
      <c r="B33" s="20" t="s">
        <v>2023</v>
      </c>
      <c r="C33" s="21"/>
      <c r="D33" s="21">
        <f t="shared" si="6"/>
        <v>0</v>
      </c>
      <c r="E33" s="21"/>
      <c r="F33" s="22" t="str">
        <f t="shared" si="3"/>
        <v/>
      </c>
    </row>
    <row r="34" s="2" customFormat="1" ht="21" customHeight="1" spans="1:6">
      <c r="A34" s="17">
        <v>20911</v>
      </c>
      <c r="B34" s="18" t="s">
        <v>2024</v>
      </c>
      <c r="C34" s="12">
        <f>SUM(C35:C37)</f>
        <v>0</v>
      </c>
      <c r="D34" s="12">
        <f>SUM(D35:D37)</f>
        <v>0</v>
      </c>
      <c r="E34" s="12">
        <f>SUM(E35:E37)</f>
        <v>0</v>
      </c>
      <c r="F34" s="13" t="str">
        <f t="shared" si="3"/>
        <v/>
      </c>
    </row>
    <row r="35" ht="21" customHeight="1" spans="1:6">
      <c r="A35" s="19">
        <v>2091101</v>
      </c>
      <c r="B35" s="20" t="s">
        <v>2025</v>
      </c>
      <c r="C35" s="21"/>
      <c r="D35" s="21">
        <f t="shared" ref="D35:D37" si="7">E35-C35</f>
        <v>0</v>
      </c>
      <c r="E35" s="21"/>
      <c r="F35" s="22" t="str">
        <f t="shared" si="3"/>
        <v/>
      </c>
    </row>
    <row r="36" ht="21" customHeight="1" spans="1:6">
      <c r="A36" s="19">
        <v>2091102</v>
      </c>
      <c r="B36" s="20" t="s">
        <v>2022</v>
      </c>
      <c r="C36" s="21"/>
      <c r="D36" s="21">
        <f t="shared" si="7"/>
        <v>0</v>
      </c>
      <c r="E36" s="21"/>
      <c r="F36" s="22"/>
    </row>
    <row r="37" ht="21" customHeight="1" spans="1:6">
      <c r="A37" s="19">
        <v>2091199</v>
      </c>
      <c r="B37" s="20" t="s">
        <v>2026</v>
      </c>
      <c r="C37" s="21"/>
      <c r="D37" s="21">
        <f t="shared" si="7"/>
        <v>0</v>
      </c>
      <c r="E37" s="21"/>
      <c r="F37" s="22" t="str">
        <f t="shared" ref="F37:F45" si="8">IFERROR(E37/C37-1,"")</f>
        <v/>
      </c>
    </row>
    <row r="38" s="2" customFormat="1" ht="21" customHeight="1" spans="1:6">
      <c r="A38" s="17">
        <v>20912</v>
      </c>
      <c r="B38" s="18" t="s">
        <v>2027</v>
      </c>
      <c r="C38" s="12">
        <f>SUM(C39:C41)</f>
        <v>0</v>
      </c>
      <c r="D38" s="12">
        <f>SUM(D39:D41)</f>
        <v>0</v>
      </c>
      <c r="E38" s="12">
        <f>SUM(E39:E41)</f>
        <v>0</v>
      </c>
      <c r="F38" s="13" t="str">
        <f t="shared" si="8"/>
        <v/>
      </c>
    </row>
    <row r="39" ht="21" customHeight="1" spans="1:6">
      <c r="A39" s="19">
        <v>2091201</v>
      </c>
      <c r="B39" s="20" t="s">
        <v>2028</v>
      </c>
      <c r="C39" s="21"/>
      <c r="D39" s="21">
        <f t="shared" ref="D39:D45" si="9">E39-C39</f>
        <v>0</v>
      </c>
      <c r="E39" s="21"/>
      <c r="F39" s="22" t="str">
        <f t="shared" si="8"/>
        <v/>
      </c>
    </row>
    <row r="40" ht="21" customHeight="1" spans="1:6">
      <c r="A40" s="19">
        <v>2091202</v>
      </c>
      <c r="B40" s="20" t="s">
        <v>2029</v>
      </c>
      <c r="C40" s="21"/>
      <c r="D40" s="21">
        <f t="shared" si="9"/>
        <v>0</v>
      </c>
      <c r="E40" s="21"/>
      <c r="F40" s="22" t="str">
        <f t="shared" si="8"/>
        <v/>
      </c>
    </row>
    <row r="41" ht="21" customHeight="1" spans="1:6">
      <c r="A41" s="19">
        <v>2091299</v>
      </c>
      <c r="B41" s="20" t="s">
        <v>2030</v>
      </c>
      <c r="C41" s="21"/>
      <c r="D41" s="21"/>
      <c r="E41" s="21"/>
      <c r="F41" s="22" t="str">
        <f t="shared" si="8"/>
        <v/>
      </c>
    </row>
    <row r="42" s="2" customFormat="1" ht="21" customHeight="1" spans="1:6">
      <c r="A42" s="17">
        <v>20999</v>
      </c>
      <c r="B42" s="18" t="s">
        <v>2031</v>
      </c>
      <c r="C42" s="12"/>
      <c r="D42" s="12"/>
      <c r="E42" s="12"/>
      <c r="F42" s="13" t="str">
        <f t="shared" si="8"/>
        <v/>
      </c>
    </row>
    <row r="43" s="2" customFormat="1" ht="21" customHeight="1" spans="1:6">
      <c r="A43" s="17">
        <v>230</v>
      </c>
      <c r="B43" s="24" t="s">
        <v>72</v>
      </c>
      <c r="C43" s="12">
        <f>SUM(C44,C45,C46)</f>
        <v>0</v>
      </c>
      <c r="D43" s="12">
        <f>SUM(D44,D45,D46)</f>
        <v>0</v>
      </c>
      <c r="E43" s="12">
        <f>SUM(E44,E45,E46)</f>
        <v>0</v>
      </c>
      <c r="F43" s="13" t="str">
        <f t="shared" si="8"/>
        <v/>
      </c>
    </row>
    <row r="44" s="2" customFormat="1" ht="21" customHeight="1" spans="1:6">
      <c r="A44" s="17">
        <v>23009</v>
      </c>
      <c r="B44" s="18" t="s">
        <v>85</v>
      </c>
      <c r="C44" s="12"/>
      <c r="D44" s="12">
        <f t="shared" si="9"/>
        <v>0</v>
      </c>
      <c r="E44" s="12"/>
      <c r="F44" s="13" t="str">
        <f t="shared" si="8"/>
        <v/>
      </c>
    </row>
    <row r="45" s="2" customFormat="1" ht="18" customHeight="1" spans="1:6">
      <c r="A45" s="17">
        <v>23014</v>
      </c>
      <c r="B45" s="18" t="s">
        <v>2032</v>
      </c>
      <c r="C45" s="12"/>
      <c r="D45" s="12">
        <f t="shared" si="9"/>
        <v>0</v>
      </c>
      <c r="E45" s="12"/>
      <c r="F45" s="13" t="str">
        <f t="shared" si="8"/>
        <v/>
      </c>
    </row>
    <row r="46" s="2" customFormat="1" ht="18" customHeight="1" spans="1:6">
      <c r="A46" s="25">
        <v>23017</v>
      </c>
      <c r="B46" s="26" t="s">
        <v>2033</v>
      </c>
      <c r="C46" s="27"/>
      <c r="D46" s="27"/>
      <c r="E46" s="27"/>
      <c r="F46" s="28"/>
    </row>
  </sheetData>
  <mergeCells count="1">
    <mergeCell ref="A1:F1"/>
  </mergeCells>
  <printOptions horizontalCentered="1"/>
  <pageMargins left="0.751388888888889" right="0.751388888888889" top="1" bottom="1" header="0.5" footer="0.5"/>
  <pageSetup paperSize="9" scale="84" firstPageNumber="37" fitToHeight="0" orientation="portrait"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36"/>
  <sheetViews>
    <sheetView topLeftCell="A4" workbookViewId="0">
      <selection activeCell="C19" sqref="C19"/>
    </sheetView>
  </sheetViews>
  <sheetFormatPr defaultColWidth="9" defaultRowHeight="13.5"/>
  <cols>
    <col min="7" max="7" width="20.5" customWidth="1"/>
  </cols>
  <sheetData>
    <row r="1" ht="25" customHeight="1" spans="1:9">
      <c r="A1" s="285"/>
      <c r="B1" s="285"/>
      <c r="C1" s="285"/>
      <c r="D1" s="285"/>
      <c r="E1" s="285"/>
      <c r="F1" s="285"/>
      <c r="G1" s="285"/>
      <c r="H1" s="285"/>
      <c r="I1" s="285"/>
    </row>
    <row r="2" ht="10" customHeight="1" spans="1:9">
      <c r="A2" s="285"/>
      <c r="B2" s="285"/>
      <c r="C2" s="285"/>
      <c r="D2" s="285"/>
      <c r="E2" s="285"/>
      <c r="F2" s="285"/>
      <c r="G2" s="285"/>
      <c r="H2" s="285"/>
      <c r="I2" s="285"/>
    </row>
    <row r="3" ht="21" spans="1:9">
      <c r="A3" s="286" t="s">
        <v>4</v>
      </c>
      <c r="B3" s="286"/>
      <c r="C3" s="286"/>
      <c r="D3" s="286"/>
      <c r="E3" s="286"/>
      <c r="F3" s="286"/>
      <c r="G3" s="286"/>
      <c r="H3" s="286"/>
      <c r="I3" s="286"/>
    </row>
    <row r="4" ht="14" customHeight="1" spans="1:9">
      <c r="A4" s="286"/>
      <c r="B4" s="286"/>
      <c r="C4" s="286"/>
      <c r="D4" s="286"/>
      <c r="E4" s="286"/>
      <c r="F4" s="286"/>
      <c r="G4" s="286"/>
      <c r="H4" s="286"/>
      <c r="I4" s="286"/>
    </row>
    <row r="5" ht="8" customHeight="1" spans="1:9">
      <c r="A5" s="287"/>
      <c r="B5" s="287"/>
      <c r="C5" s="287"/>
      <c r="D5" s="287"/>
      <c r="E5" s="287"/>
      <c r="F5" s="287"/>
      <c r="G5" s="287"/>
      <c r="H5" s="287"/>
      <c r="I5" s="287"/>
    </row>
    <row r="6" ht="27" customHeight="1" spans="1:9">
      <c r="A6" s="288" t="s">
        <v>5</v>
      </c>
      <c r="B6" s="288"/>
      <c r="C6" s="288"/>
      <c r="D6" s="288"/>
      <c r="E6" s="288"/>
      <c r="F6" s="288"/>
      <c r="G6" s="288"/>
      <c r="H6" s="289" t="s">
        <v>6</v>
      </c>
      <c r="I6" s="289"/>
    </row>
    <row r="7" ht="27" customHeight="1" spans="1:9">
      <c r="A7" s="288" t="s">
        <v>7</v>
      </c>
      <c r="B7" s="288"/>
      <c r="C7" s="288"/>
      <c r="D7" s="288"/>
      <c r="E7" s="288"/>
      <c r="F7" s="288"/>
      <c r="G7" s="288"/>
      <c r="H7" s="289" t="s">
        <v>8</v>
      </c>
      <c r="I7" s="289"/>
    </row>
    <row r="8" ht="27" customHeight="1" spans="1:9">
      <c r="A8" s="288" t="s">
        <v>9</v>
      </c>
      <c r="B8" s="288"/>
      <c r="C8" s="288"/>
      <c r="D8" s="288"/>
      <c r="E8" s="288"/>
      <c r="F8" s="288"/>
      <c r="G8" s="288"/>
      <c r="H8" s="289" t="s">
        <v>10</v>
      </c>
      <c r="I8" s="289"/>
    </row>
    <row r="9" ht="27" customHeight="1" spans="1:9">
      <c r="A9" s="288" t="s">
        <v>11</v>
      </c>
      <c r="B9" s="290"/>
      <c r="C9" s="290"/>
      <c r="D9" s="290"/>
      <c r="E9" s="290"/>
      <c r="F9" s="290"/>
      <c r="G9" s="290"/>
      <c r="H9" s="289" t="s">
        <v>12</v>
      </c>
      <c r="I9" s="289"/>
    </row>
    <row r="10" ht="27" customHeight="1" spans="1:9">
      <c r="A10" s="288" t="s">
        <v>13</v>
      </c>
      <c r="B10" s="288"/>
      <c r="C10" s="288"/>
      <c r="D10" s="288"/>
      <c r="E10" s="288"/>
      <c r="F10" s="288"/>
      <c r="G10" s="288"/>
      <c r="H10" s="289" t="s">
        <v>14</v>
      </c>
      <c r="I10" s="289"/>
    </row>
    <row r="11" ht="27" customHeight="1" spans="1:9">
      <c r="A11" s="288" t="s">
        <v>15</v>
      </c>
      <c r="B11" s="288"/>
      <c r="C11" s="288"/>
      <c r="D11" s="288"/>
      <c r="E11" s="288"/>
      <c r="F11" s="288"/>
      <c r="G11" s="288"/>
      <c r="H11" s="289" t="s">
        <v>16</v>
      </c>
      <c r="I11" s="289"/>
    </row>
    <row r="12" ht="27" customHeight="1" spans="1:9">
      <c r="A12" s="288" t="s">
        <v>17</v>
      </c>
      <c r="B12" s="288"/>
      <c r="C12" s="288"/>
      <c r="D12" s="288"/>
      <c r="E12" s="288"/>
      <c r="F12" s="288"/>
      <c r="G12" s="288"/>
      <c r="H12" s="289" t="s">
        <v>18</v>
      </c>
      <c r="I12" s="289"/>
    </row>
    <row r="13" ht="27" customHeight="1" spans="1:9">
      <c r="A13" s="288" t="s">
        <v>19</v>
      </c>
      <c r="B13" s="288"/>
      <c r="C13" s="288"/>
      <c r="D13" s="288"/>
      <c r="E13" s="288"/>
      <c r="F13" s="288"/>
      <c r="G13" s="288"/>
      <c r="H13" s="289" t="s">
        <v>20</v>
      </c>
      <c r="I13" s="289"/>
    </row>
    <row r="14" ht="27" customHeight="1" spans="1:9">
      <c r="A14" s="288" t="s">
        <v>21</v>
      </c>
      <c r="B14" s="288"/>
      <c r="C14" s="288"/>
      <c r="D14" s="288"/>
      <c r="E14" s="288"/>
      <c r="F14" s="288"/>
      <c r="G14" s="288"/>
      <c r="H14" s="289" t="s">
        <v>22</v>
      </c>
      <c r="I14" s="289"/>
    </row>
    <row r="15" ht="27" customHeight="1" spans="1:9">
      <c r="A15" s="288" t="s">
        <v>23</v>
      </c>
      <c r="B15" s="288"/>
      <c r="C15" s="288"/>
      <c r="D15" s="288"/>
      <c r="E15" s="288"/>
      <c r="F15" s="288"/>
      <c r="G15" s="288"/>
      <c r="H15" s="289" t="s">
        <v>24</v>
      </c>
      <c r="I15" s="289"/>
    </row>
    <row r="16" ht="27" customHeight="1" spans="1:9">
      <c r="A16" s="288"/>
      <c r="B16" s="288"/>
      <c r="C16" s="288"/>
      <c r="D16" s="288"/>
      <c r="E16" s="288"/>
      <c r="F16" s="288"/>
      <c r="G16" s="288"/>
      <c r="H16" s="289"/>
      <c r="I16" s="289"/>
    </row>
    <row r="17" ht="27" customHeight="1" spans="1:9">
      <c r="A17" s="288"/>
      <c r="B17" s="288"/>
      <c r="C17" s="288"/>
      <c r="D17" s="288"/>
      <c r="E17" s="288"/>
      <c r="F17" s="288"/>
      <c r="G17" s="288"/>
      <c r="H17" s="289"/>
      <c r="I17" s="289"/>
    </row>
    <row r="18" ht="27" customHeight="1" spans="1:9">
      <c r="A18" s="288"/>
      <c r="B18" s="288"/>
      <c r="C18" s="288"/>
      <c r="D18" s="288"/>
      <c r="E18" s="288"/>
      <c r="F18" s="288"/>
      <c r="G18" s="288"/>
      <c r="H18" s="289"/>
      <c r="I18" s="289"/>
    </row>
    <row r="19" ht="20.25" spans="1:9">
      <c r="A19" s="288"/>
      <c r="B19" s="288"/>
      <c r="C19" s="288"/>
      <c r="D19" s="288"/>
      <c r="E19" s="288"/>
      <c r="F19" s="288"/>
      <c r="G19" s="288"/>
      <c r="H19" s="289"/>
      <c r="I19" s="289"/>
    </row>
    <row r="20" ht="15.75" spans="1:9">
      <c r="A20" s="290"/>
      <c r="B20" s="290"/>
      <c r="C20" s="290"/>
      <c r="D20" s="290"/>
      <c r="E20" s="290"/>
      <c r="F20" s="290"/>
      <c r="G20" s="290"/>
      <c r="H20" s="290"/>
      <c r="I20" s="290"/>
    </row>
    <row r="21" ht="15.75" spans="1:9">
      <c r="A21" s="291"/>
      <c r="B21" s="291"/>
      <c r="C21" s="291"/>
      <c r="D21" s="291"/>
      <c r="E21" s="291"/>
      <c r="F21" s="291"/>
      <c r="G21" s="291"/>
      <c r="H21" s="291"/>
      <c r="I21" s="291"/>
    </row>
    <row r="22" ht="15.75" spans="1:9">
      <c r="A22" s="291"/>
      <c r="B22" s="291"/>
      <c r="C22" s="291"/>
      <c r="D22" s="291"/>
      <c r="E22" s="291"/>
      <c r="F22" s="291"/>
      <c r="G22" s="291"/>
      <c r="H22" s="291"/>
      <c r="I22" s="291"/>
    </row>
    <row r="23" ht="15.75" spans="1:9">
      <c r="A23" s="291"/>
      <c r="B23" s="291"/>
      <c r="C23" s="291"/>
      <c r="D23" s="291"/>
      <c r="E23" s="291"/>
      <c r="F23" s="291"/>
      <c r="G23" s="291"/>
      <c r="H23" s="291"/>
      <c r="I23" s="291"/>
    </row>
    <row r="24" ht="15.75" spans="1:9">
      <c r="A24" s="291"/>
      <c r="B24" s="291"/>
      <c r="C24" s="291"/>
      <c r="D24" s="291"/>
      <c r="E24" s="291"/>
      <c r="F24" s="291"/>
      <c r="G24" s="291"/>
      <c r="H24" s="291"/>
      <c r="I24" s="291"/>
    </row>
    <row r="25" ht="15.75" spans="1:9">
      <c r="A25" s="291"/>
      <c r="B25" s="291"/>
      <c r="C25" s="291"/>
      <c r="D25" s="291"/>
      <c r="E25" s="291"/>
      <c r="F25" s="291"/>
      <c r="G25" s="291"/>
      <c r="H25" s="291"/>
      <c r="I25" s="291"/>
    </row>
    <row r="26" ht="15.75" spans="1:9">
      <c r="A26" s="291"/>
      <c r="B26" s="291"/>
      <c r="C26" s="291"/>
      <c r="D26" s="291"/>
      <c r="E26" s="291"/>
      <c r="F26" s="291"/>
      <c r="G26" s="291"/>
      <c r="H26" s="291"/>
      <c r="I26" s="291"/>
    </row>
    <row r="27" ht="15.75" spans="1:9">
      <c r="A27" s="291"/>
      <c r="B27" s="291"/>
      <c r="C27" s="291"/>
      <c r="D27" s="291"/>
      <c r="E27" s="291"/>
      <c r="F27" s="291"/>
      <c r="G27" s="291"/>
      <c r="H27" s="291"/>
      <c r="I27" s="291"/>
    </row>
    <row r="28" ht="15.75" spans="1:9">
      <c r="A28" s="291"/>
      <c r="B28" s="291"/>
      <c r="C28" s="291"/>
      <c r="D28" s="291"/>
      <c r="E28" s="291"/>
      <c r="F28" s="291"/>
      <c r="G28" s="291"/>
      <c r="H28" s="291"/>
      <c r="I28" s="291"/>
    </row>
    <row r="29" ht="15.75" spans="1:9">
      <c r="A29" s="291"/>
      <c r="B29" s="291"/>
      <c r="C29" s="291"/>
      <c r="D29" s="291"/>
      <c r="E29" s="291"/>
      <c r="F29" s="291"/>
      <c r="G29" s="291"/>
      <c r="H29" s="291"/>
      <c r="I29" s="291"/>
    </row>
    <row r="30" ht="15.75" spans="1:9">
      <c r="A30" s="291"/>
      <c r="B30" s="291"/>
      <c r="C30" s="291"/>
      <c r="D30" s="291"/>
      <c r="E30" s="291"/>
      <c r="F30" s="291"/>
      <c r="G30" s="291"/>
      <c r="H30" s="291"/>
      <c r="I30" s="291"/>
    </row>
    <row r="31" ht="15.75" spans="1:9">
      <c r="A31" s="291"/>
      <c r="B31" s="291"/>
      <c r="C31" s="291"/>
      <c r="D31" s="291"/>
      <c r="E31" s="291"/>
      <c r="F31" s="291"/>
      <c r="G31" s="291"/>
      <c r="H31" s="291"/>
      <c r="I31" s="291"/>
    </row>
    <row r="32" ht="15.75" spans="1:9">
      <c r="A32" s="291"/>
      <c r="B32" s="291"/>
      <c r="C32" s="291"/>
      <c r="D32" s="291"/>
      <c r="E32" s="291"/>
      <c r="F32" s="291"/>
      <c r="G32" s="291"/>
      <c r="H32" s="291"/>
      <c r="I32" s="291"/>
    </row>
    <row r="33" ht="15.75" spans="1:9">
      <c r="A33" s="291"/>
      <c r="B33" s="291"/>
      <c r="C33" s="291"/>
      <c r="D33" s="291"/>
      <c r="E33" s="291"/>
      <c r="F33" s="291"/>
      <c r="G33" s="291"/>
      <c r="H33" s="291"/>
      <c r="I33" s="291"/>
    </row>
    <row r="34" ht="15.75" spans="1:9">
      <c r="A34" s="291"/>
      <c r="B34" s="291"/>
      <c r="C34" s="291"/>
      <c r="D34" s="291"/>
      <c r="E34" s="291"/>
      <c r="F34" s="291"/>
      <c r="G34" s="291"/>
      <c r="H34" s="291"/>
      <c r="I34" s="291"/>
    </row>
    <row r="35" spans="1:9">
      <c r="A35" s="292"/>
      <c r="B35" s="292"/>
      <c r="C35" s="292"/>
      <c r="D35" s="292"/>
      <c r="E35" s="292"/>
      <c r="F35" s="292"/>
      <c r="G35" s="292"/>
      <c r="H35" s="292"/>
      <c r="I35" s="292"/>
    </row>
    <row r="36" spans="1:9">
      <c r="A36" s="292"/>
      <c r="B36" s="292"/>
      <c r="C36" s="292"/>
      <c r="D36" s="292"/>
      <c r="E36" s="292"/>
      <c r="F36" s="292"/>
      <c r="G36" s="292"/>
      <c r="H36" s="292"/>
      <c r="I36" s="292"/>
    </row>
  </sheetData>
  <mergeCells count="30">
    <mergeCell ref="A1:I1"/>
    <mergeCell ref="A3:I3"/>
    <mergeCell ref="A6:G6"/>
    <mergeCell ref="H6:I6"/>
    <mergeCell ref="A7:G7"/>
    <mergeCell ref="H7:I7"/>
    <mergeCell ref="A8:G8"/>
    <mergeCell ref="H8:I8"/>
    <mergeCell ref="A9:G9"/>
    <mergeCell ref="H9:I9"/>
    <mergeCell ref="A10:G10"/>
    <mergeCell ref="H10:I10"/>
    <mergeCell ref="A11:G11"/>
    <mergeCell ref="H11:I11"/>
    <mergeCell ref="A12:G12"/>
    <mergeCell ref="H12:I12"/>
    <mergeCell ref="A13:G13"/>
    <mergeCell ref="H13:I13"/>
    <mergeCell ref="A14:G14"/>
    <mergeCell ref="H14:I14"/>
    <mergeCell ref="A15:G15"/>
    <mergeCell ref="H15:I15"/>
    <mergeCell ref="A16:G16"/>
    <mergeCell ref="H16:I16"/>
    <mergeCell ref="A17:G17"/>
    <mergeCell ref="H17:I17"/>
    <mergeCell ref="A18:G18"/>
    <mergeCell ref="H18:I18"/>
    <mergeCell ref="H19:I19"/>
    <mergeCell ref="A20:I20"/>
  </mergeCells>
  <printOptions horizontalCentered="1"/>
  <pageMargins left="0.751388888888889" right="0.354166666666667"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M48"/>
  <sheetViews>
    <sheetView showZeros="0" topLeftCell="C1" workbookViewId="0">
      <pane ySplit="4" topLeftCell="A29" activePane="bottomLeft" state="frozen"/>
      <selection/>
      <selection pane="bottomLeft" activeCell="J32" sqref="J32"/>
    </sheetView>
  </sheetViews>
  <sheetFormatPr defaultColWidth="9" defaultRowHeight="13.5"/>
  <cols>
    <col min="1" max="1" width="14.125" style="72" hidden="1" customWidth="1"/>
    <col min="2" max="2" width="18.375" customWidth="1"/>
    <col min="3" max="4" width="12" customWidth="1"/>
    <col min="5" max="5" width="12.5" customWidth="1"/>
    <col min="6" max="6" width="12.875" customWidth="1"/>
    <col min="7" max="7" width="9.375" customWidth="1"/>
    <col min="8" max="8" width="11.7583333333333" style="72" hidden="1" customWidth="1"/>
    <col min="9" max="9" width="25.625" customWidth="1"/>
    <col min="10" max="10" width="11.125" customWidth="1"/>
    <col min="11" max="11" width="11.875" customWidth="1"/>
    <col min="12" max="12" width="11.625" customWidth="1"/>
    <col min="13" max="13" width="12" customWidth="1"/>
  </cols>
  <sheetData>
    <row r="1" ht="25" customHeight="1" spans="1:13">
      <c r="A1" s="178" t="s">
        <v>25</v>
      </c>
      <c r="B1" s="178"/>
      <c r="C1" s="178"/>
      <c r="D1" s="178"/>
      <c r="E1" s="178"/>
      <c r="F1" s="178"/>
      <c r="G1" s="178"/>
      <c r="H1" s="178"/>
      <c r="I1" s="178"/>
      <c r="J1" s="178"/>
      <c r="K1" s="178"/>
      <c r="L1" s="178"/>
      <c r="M1" s="178"/>
    </row>
    <row r="2" spans="2:13">
      <c r="B2" t="s">
        <v>26</v>
      </c>
      <c r="M2" t="s">
        <v>27</v>
      </c>
    </row>
    <row r="3" spans="1:13">
      <c r="A3" s="259"/>
      <c r="B3" s="259" t="s">
        <v>28</v>
      </c>
      <c r="C3" s="259"/>
      <c r="D3" s="259"/>
      <c r="E3" s="259"/>
      <c r="F3" s="259"/>
      <c r="G3" s="259"/>
      <c r="H3" s="260" t="s">
        <v>29</v>
      </c>
      <c r="I3" s="260"/>
      <c r="J3" s="260"/>
      <c r="K3" s="260"/>
      <c r="L3" s="260"/>
      <c r="M3" s="260"/>
    </row>
    <row r="4" ht="40.5" spans="1:13">
      <c r="A4" s="51" t="s">
        <v>30</v>
      </c>
      <c r="B4" s="261" t="s">
        <v>31</v>
      </c>
      <c r="C4" s="51" t="s">
        <v>32</v>
      </c>
      <c r="D4" s="51" t="s">
        <v>33</v>
      </c>
      <c r="E4" s="51" t="s">
        <v>34</v>
      </c>
      <c r="F4" s="51" t="s">
        <v>35</v>
      </c>
      <c r="G4" s="51" t="s">
        <v>36</v>
      </c>
      <c r="H4" s="51" t="s">
        <v>30</v>
      </c>
      <c r="I4" s="261" t="s">
        <v>31</v>
      </c>
      <c r="J4" s="51" t="s">
        <v>32</v>
      </c>
      <c r="K4" s="51" t="s">
        <v>34</v>
      </c>
      <c r="L4" s="51" t="s">
        <v>35</v>
      </c>
      <c r="M4" s="51" t="s">
        <v>36</v>
      </c>
    </row>
    <row r="5" ht="26" customHeight="1" spans="1:13">
      <c r="A5" s="251">
        <v>101</v>
      </c>
      <c r="B5" s="262" t="s">
        <v>37</v>
      </c>
      <c r="C5" s="263">
        <v>268</v>
      </c>
      <c r="D5" s="263">
        <v>32</v>
      </c>
      <c r="E5" s="263">
        <f t="shared" ref="E5:E30" si="0">F5-C5</f>
        <v>3</v>
      </c>
      <c r="F5" s="263">
        <v>271</v>
      </c>
      <c r="G5" s="228">
        <f t="shared" ref="G5:G52" si="1">IFERROR(F5/C5-1,)</f>
        <v>0.0111940298507462</v>
      </c>
      <c r="H5" s="251">
        <v>201</v>
      </c>
      <c r="I5" s="205" t="s">
        <v>38</v>
      </c>
      <c r="J5" s="283">
        <v>940</v>
      </c>
      <c r="K5" s="263">
        <f>L5-J5</f>
        <v>269</v>
      </c>
      <c r="L5" s="283">
        <f>1104+105</f>
        <v>1209</v>
      </c>
      <c r="M5" s="228">
        <f t="shared" ref="M5:M52" si="2">IFERROR(L5/J5-1,)</f>
        <v>0.286170212765958</v>
      </c>
    </row>
    <row r="6" ht="26" customHeight="1" spans="1:13">
      <c r="A6" s="251">
        <v>103</v>
      </c>
      <c r="B6" s="264" t="s">
        <v>39</v>
      </c>
      <c r="C6" s="263">
        <v>182</v>
      </c>
      <c r="D6" s="263">
        <v>4</v>
      </c>
      <c r="E6" s="263">
        <f t="shared" si="0"/>
        <v>-78</v>
      </c>
      <c r="F6" s="263">
        <v>104</v>
      </c>
      <c r="G6" s="228">
        <f t="shared" si="1"/>
        <v>-0.428571428571429</v>
      </c>
      <c r="H6" s="251">
        <v>202</v>
      </c>
      <c r="I6" s="205" t="s">
        <v>40</v>
      </c>
      <c r="J6" s="283"/>
      <c r="K6" s="263">
        <f t="shared" ref="K5:K30" si="3">L6-J6</f>
        <v>0</v>
      </c>
      <c r="L6" s="283"/>
      <c r="M6" s="228">
        <f t="shared" si="2"/>
        <v>0</v>
      </c>
    </row>
    <row r="7" ht="26" customHeight="1" spans="1:13">
      <c r="A7" s="251"/>
      <c r="B7" s="264"/>
      <c r="C7" s="263"/>
      <c r="D7" s="263"/>
      <c r="E7" s="263">
        <f t="shared" si="0"/>
        <v>0</v>
      </c>
      <c r="F7" s="263"/>
      <c r="G7" s="228">
        <f t="shared" si="1"/>
        <v>0</v>
      </c>
      <c r="H7" s="251">
        <v>203</v>
      </c>
      <c r="I7" s="205" t="s">
        <v>41</v>
      </c>
      <c r="J7" s="283"/>
      <c r="K7" s="263">
        <f t="shared" si="3"/>
        <v>1</v>
      </c>
      <c r="L7" s="283">
        <v>1</v>
      </c>
      <c r="M7" s="228">
        <f t="shared" si="2"/>
        <v>0</v>
      </c>
    </row>
    <row r="8" ht="26" customHeight="1" spans="1:13">
      <c r="A8" s="251"/>
      <c r="B8" s="264"/>
      <c r="C8" s="263"/>
      <c r="D8" s="263"/>
      <c r="E8" s="263">
        <f t="shared" si="0"/>
        <v>0</v>
      </c>
      <c r="F8" s="263"/>
      <c r="G8" s="228">
        <f t="shared" si="1"/>
        <v>0</v>
      </c>
      <c r="H8" s="251">
        <v>204</v>
      </c>
      <c r="I8" s="205" t="s">
        <v>42</v>
      </c>
      <c r="J8" s="283"/>
      <c r="K8" s="263">
        <f t="shared" si="3"/>
        <v>2</v>
      </c>
      <c r="L8" s="283">
        <v>2</v>
      </c>
      <c r="M8" s="228">
        <f t="shared" si="2"/>
        <v>0</v>
      </c>
    </row>
    <row r="9" ht="26" customHeight="1" spans="1:13">
      <c r="A9" s="251"/>
      <c r="B9" s="264"/>
      <c r="C9" s="263"/>
      <c r="D9" s="263"/>
      <c r="E9" s="263">
        <f t="shared" si="0"/>
        <v>0</v>
      </c>
      <c r="F9" s="263"/>
      <c r="G9" s="228">
        <f t="shared" si="1"/>
        <v>0</v>
      </c>
      <c r="H9" s="251">
        <v>205</v>
      </c>
      <c r="I9" s="205" t="s">
        <v>43</v>
      </c>
      <c r="J9" s="283"/>
      <c r="K9" s="263">
        <f t="shared" si="3"/>
        <v>0</v>
      </c>
      <c r="L9" s="283"/>
      <c r="M9" s="228">
        <f t="shared" si="2"/>
        <v>0</v>
      </c>
    </row>
    <row r="10" ht="26" customHeight="1" spans="1:13">
      <c r="A10" s="251"/>
      <c r="B10" s="264"/>
      <c r="C10" s="263"/>
      <c r="D10" s="263"/>
      <c r="E10" s="263">
        <f t="shared" si="0"/>
        <v>0</v>
      </c>
      <c r="F10" s="263"/>
      <c r="G10" s="228">
        <f t="shared" si="1"/>
        <v>0</v>
      </c>
      <c r="H10" s="251">
        <v>206</v>
      </c>
      <c r="I10" s="205" t="s">
        <v>44</v>
      </c>
      <c r="J10" s="283"/>
      <c r="K10" s="263">
        <f t="shared" si="3"/>
        <v>4</v>
      </c>
      <c r="L10" s="283">
        <v>4</v>
      </c>
      <c r="M10" s="228">
        <f t="shared" si="2"/>
        <v>0</v>
      </c>
    </row>
    <row r="11" ht="26" customHeight="1" spans="1:13">
      <c r="A11" s="251"/>
      <c r="B11" s="264"/>
      <c r="C11" s="263"/>
      <c r="D11" s="263"/>
      <c r="E11" s="263">
        <f t="shared" si="0"/>
        <v>0</v>
      </c>
      <c r="F11" s="263"/>
      <c r="G11" s="228">
        <f t="shared" si="1"/>
        <v>0</v>
      </c>
      <c r="H11" s="251">
        <v>207</v>
      </c>
      <c r="I11" s="205" t="s">
        <v>45</v>
      </c>
      <c r="J11" s="283"/>
      <c r="K11" s="263">
        <f t="shared" si="3"/>
        <v>9</v>
      </c>
      <c r="L11" s="283">
        <v>9</v>
      </c>
      <c r="M11" s="228">
        <f t="shared" si="2"/>
        <v>0</v>
      </c>
    </row>
    <row r="12" ht="26" customHeight="1" spans="1:13">
      <c r="A12" s="251"/>
      <c r="B12" s="264"/>
      <c r="C12" s="263"/>
      <c r="D12" s="263"/>
      <c r="E12" s="263">
        <f t="shared" si="0"/>
        <v>0</v>
      </c>
      <c r="F12" s="263"/>
      <c r="G12" s="228">
        <f t="shared" si="1"/>
        <v>0</v>
      </c>
      <c r="H12" s="251">
        <v>208</v>
      </c>
      <c r="I12" s="205" t="s">
        <v>46</v>
      </c>
      <c r="J12" s="283">
        <v>105</v>
      </c>
      <c r="K12" s="263">
        <f t="shared" si="3"/>
        <v>17</v>
      </c>
      <c r="L12" s="283">
        <v>122</v>
      </c>
      <c r="M12" s="228">
        <f t="shared" si="2"/>
        <v>0.161904761904762</v>
      </c>
    </row>
    <row r="13" ht="26" customHeight="1" spans="1:13">
      <c r="A13" s="251"/>
      <c r="B13" s="264"/>
      <c r="C13" s="263"/>
      <c r="D13" s="263"/>
      <c r="E13" s="263">
        <f t="shared" si="0"/>
        <v>0</v>
      </c>
      <c r="F13" s="263"/>
      <c r="G13" s="228">
        <f t="shared" si="1"/>
        <v>0</v>
      </c>
      <c r="H13" s="251">
        <v>210</v>
      </c>
      <c r="I13" s="205" t="s">
        <v>47</v>
      </c>
      <c r="J13" s="283">
        <v>65</v>
      </c>
      <c r="K13" s="263">
        <f t="shared" si="3"/>
        <v>4</v>
      </c>
      <c r="L13" s="283">
        <v>69</v>
      </c>
      <c r="M13" s="228">
        <f t="shared" si="2"/>
        <v>0.0615384615384615</v>
      </c>
    </row>
    <row r="14" ht="26" customHeight="1" spans="1:13">
      <c r="A14" s="251"/>
      <c r="B14" s="264"/>
      <c r="C14" s="263"/>
      <c r="D14" s="263"/>
      <c r="E14" s="263">
        <f t="shared" si="0"/>
        <v>0</v>
      </c>
      <c r="F14" s="263"/>
      <c r="G14" s="228">
        <f t="shared" si="1"/>
        <v>0</v>
      </c>
      <c r="H14" s="251">
        <v>211</v>
      </c>
      <c r="I14" s="205" t="s">
        <v>48</v>
      </c>
      <c r="J14" s="283">
        <v>239</v>
      </c>
      <c r="K14" s="263">
        <f t="shared" si="3"/>
        <v>437</v>
      </c>
      <c r="L14" s="283">
        <v>676</v>
      </c>
      <c r="M14" s="228">
        <f t="shared" si="2"/>
        <v>1.82845188284519</v>
      </c>
    </row>
    <row r="15" ht="26" customHeight="1" spans="1:13">
      <c r="A15" s="251"/>
      <c r="B15" s="264"/>
      <c r="C15" s="263"/>
      <c r="D15" s="263"/>
      <c r="E15" s="263">
        <f t="shared" si="0"/>
        <v>0</v>
      </c>
      <c r="F15" s="263"/>
      <c r="G15" s="228">
        <f t="shared" si="1"/>
        <v>0</v>
      </c>
      <c r="H15" s="251">
        <v>212</v>
      </c>
      <c r="I15" s="205" t="s">
        <v>49</v>
      </c>
      <c r="J15" s="283"/>
      <c r="K15" s="263">
        <f t="shared" si="3"/>
        <v>14</v>
      </c>
      <c r="L15" s="283">
        <v>14</v>
      </c>
      <c r="M15" s="228">
        <f t="shared" si="2"/>
        <v>0</v>
      </c>
    </row>
    <row r="16" ht="26" customHeight="1" spans="1:13">
      <c r="A16" s="251"/>
      <c r="B16" s="264"/>
      <c r="C16" s="263"/>
      <c r="D16" s="263"/>
      <c r="E16" s="263">
        <f t="shared" si="0"/>
        <v>0</v>
      </c>
      <c r="F16" s="263"/>
      <c r="G16" s="228">
        <f t="shared" si="1"/>
        <v>0</v>
      </c>
      <c r="H16" s="251">
        <v>213</v>
      </c>
      <c r="I16" s="205" t="s">
        <v>50</v>
      </c>
      <c r="J16" s="283">
        <v>415</v>
      </c>
      <c r="K16" s="263">
        <f t="shared" si="3"/>
        <v>664</v>
      </c>
      <c r="L16" s="283">
        <v>1079</v>
      </c>
      <c r="M16" s="228">
        <f t="shared" si="2"/>
        <v>1.6</v>
      </c>
    </row>
    <row r="17" ht="26" customHeight="1" spans="1:13">
      <c r="A17" s="251"/>
      <c r="B17" s="264"/>
      <c r="C17" s="263"/>
      <c r="D17" s="263"/>
      <c r="E17" s="263">
        <f t="shared" si="0"/>
        <v>0</v>
      </c>
      <c r="F17" s="263"/>
      <c r="G17" s="228">
        <f t="shared" si="1"/>
        <v>0</v>
      </c>
      <c r="H17" s="251">
        <v>214</v>
      </c>
      <c r="I17" s="205" t="s">
        <v>51</v>
      </c>
      <c r="J17" s="283"/>
      <c r="K17" s="263">
        <f t="shared" si="3"/>
        <v>58</v>
      </c>
      <c r="L17" s="283">
        <v>58</v>
      </c>
      <c r="M17" s="228">
        <f t="shared" si="2"/>
        <v>0</v>
      </c>
    </row>
    <row r="18" ht="26" customHeight="1" spans="1:13">
      <c r="A18" s="251"/>
      <c r="B18" s="264"/>
      <c r="C18" s="263"/>
      <c r="D18" s="263"/>
      <c r="E18" s="263">
        <f t="shared" si="0"/>
        <v>0</v>
      </c>
      <c r="F18" s="263"/>
      <c r="G18" s="228">
        <f t="shared" si="1"/>
        <v>0</v>
      </c>
      <c r="H18" s="251">
        <v>215</v>
      </c>
      <c r="I18" s="205" t="s">
        <v>52</v>
      </c>
      <c r="J18" s="283"/>
      <c r="K18" s="263">
        <f t="shared" si="3"/>
        <v>0</v>
      </c>
      <c r="L18" s="283"/>
      <c r="M18" s="228">
        <f t="shared" si="2"/>
        <v>0</v>
      </c>
    </row>
    <row r="19" ht="26" customHeight="1" spans="1:13">
      <c r="A19" s="251"/>
      <c r="B19" s="264"/>
      <c r="C19" s="263"/>
      <c r="D19" s="263"/>
      <c r="E19" s="263">
        <f t="shared" si="0"/>
        <v>0</v>
      </c>
      <c r="F19" s="263"/>
      <c r="G19" s="228">
        <f t="shared" si="1"/>
        <v>0</v>
      </c>
      <c r="H19" s="251">
        <v>216</v>
      </c>
      <c r="I19" s="205" t="s">
        <v>53</v>
      </c>
      <c r="J19" s="283"/>
      <c r="K19" s="263">
        <f t="shared" si="3"/>
        <v>0</v>
      </c>
      <c r="L19" s="283"/>
      <c r="M19" s="228">
        <f t="shared" si="2"/>
        <v>0</v>
      </c>
    </row>
    <row r="20" ht="26" customHeight="1" spans="1:13">
      <c r="A20" s="251"/>
      <c r="B20" s="264"/>
      <c r="C20" s="263"/>
      <c r="D20" s="263"/>
      <c r="E20" s="263">
        <f t="shared" si="0"/>
        <v>0</v>
      </c>
      <c r="F20" s="263"/>
      <c r="G20" s="228">
        <f t="shared" si="1"/>
        <v>0</v>
      </c>
      <c r="H20" s="251">
        <v>217</v>
      </c>
      <c r="I20" s="205" t="s">
        <v>54</v>
      </c>
      <c r="J20" s="283"/>
      <c r="K20" s="263">
        <f t="shared" si="3"/>
        <v>0</v>
      </c>
      <c r="L20" s="283"/>
      <c r="M20" s="228">
        <f t="shared" si="2"/>
        <v>0</v>
      </c>
    </row>
    <row r="21" ht="26" customHeight="1" spans="1:13">
      <c r="A21" s="251"/>
      <c r="B21" s="264"/>
      <c r="C21" s="263"/>
      <c r="D21" s="263"/>
      <c r="E21" s="263">
        <f t="shared" si="0"/>
        <v>0</v>
      </c>
      <c r="F21" s="263"/>
      <c r="G21" s="228">
        <f t="shared" si="1"/>
        <v>0</v>
      </c>
      <c r="H21" s="251">
        <v>219</v>
      </c>
      <c r="I21" s="205" t="s">
        <v>55</v>
      </c>
      <c r="J21" s="283"/>
      <c r="K21" s="263">
        <f t="shared" si="3"/>
        <v>0</v>
      </c>
      <c r="L21" s="283"/>
      <c r="M21" s="228">
        <f t="shared" si="2"/>
        <v>0</v>
      </c>
    </row>
    <row r="22" ht="26" customHeight="1" spans="1:13">
      <c r="A22" s="251"/>
      <c r="B22" s="265"/>
      <c r="C22" s="263"/>
      <c r="D22" s="263"/>
      <c r="E22" s="263">
        <f t="shared" si="0"/>
        <v>0</v>
      </c>
      <c r="F22" s="263"/>
      <c r="G22" s="228">
        <f t="shared" si="1"/>
        <v>0</v>
      </c>
      <c r="H22" s="251">
        <v>220</v>
      </c>
      <c r="I22" s="205" t="s">
        <v>56</v>
      </c>
      <c r="J22" s="283"/>
      <c r="K22" s="263">
        <f t="shared" si="3"/>
        <v>0</v>
      </c>
      <c r="L22" s="283"/>
      <c r="M22" s="228">
        <f t="shared" si="2"/>
        <v>0</v>
      </c>
    </row>
    <row r="23" ht="26" customHeight="1" spans="1:13">
      <c r="A23" s="251"/>
      <c r="B23" s="264"/>
      <c r="C23" s="263"/>
      <c r="D23" s="263"/>
      <c r="E23" s="263">
        <f t="shared" si="0"/>
        <v>0</v>
      </c>
      <c r="F23" s="263"/>
      <c r="G23" s="228">
        <f t="shared" si="1"/>
        <v>0</v>
      </c>
      <c r="H23" s="251">
        <v>221</v>
      </c>
      <c r="I23" s="205" t="s">
        <v>57</v>
      </c>
      <c r="J23" s="283">
        <v>86</v>
      </c>
      <c r="K23" s="263">
        <f t="shared" si="3"/>
        <v>53</v>
      </c>
      <c r="L23" s="283">
        <v>139</v>
      </c>
      <c r="M23" s="228">
        <f t="shared" si="2"/>
        <v>0.616279069767442</v>
      </c>
    </row>
    <row r="24" ht="26" customHeight="1" spans="1:13">
      <c r="A24" s="251"/>
      <c r="B24" s="262"/>
      <c r="C24" s="263"/>
      <c r="D24" s="263"/>
      <c r="E24" s="263">
        <f t="shared" si="0"/>
        <v>0</v>
      </c>
      <c r="F24" s="263"/>
      <c r="G24" s="228">
        <f t="shared" si="1"/>
        <v>0</v>
      </c>
      <c r="H24" s="251">
        <v>222</v>
      </c>
      <c r="I24" s="205" t="s">
        <v>58</v>
      </c>
      <c r="J24" s="283"/>
      <c r="K24" s="263">
        <f t="shared" si="3"/>
        <v>0</v>
      </c>
      <c r="L24" s="283"/>
      <c r="M24" s="228">
        <f t="shared" si="2"/>
        <v>0</v>
      </c>
    </row>
    <row r="25" ht="26" customHeight="1" spans="1:13">
      <c r="A25" s="251"/>
      <c r="B25" s="262"/>
      <c r="C25" s="263"/>
      <c r="D25" s="263"/>
      <c r="E25" s="263">
        <f t="shared" si="0"/>
        <v>0</v>
      </c>
      <c r="F25" s="263"/>
      <c r="G25" s="228">
        <f t="shared" si="1"/>
        <v>0</v>
      </c>
      <c r="H25" s="251">
        <v>223</v>
      </c>
      <c r="I25" s="205" t="s">
        <v>59</v>
      </c>
      <c r="J25" s="283"/>
      <c r="K25" s="263">
        <f t="shared" si="3"/>
        <v>22</v>
      </c>
      <c r="L25" s="283">
        <v>22</v>
      </c>
      <c r="M25" s="228">
        <f t="shared" si="2"/>
        <v>0</v>
      </c>
    </row>
    <row r="26" ht="26" customHeight="1" spans="1:13">
      <c r="A26" s="251"/>
      <c r="B26" s="264"/>
      <c r="C26" s="263"/>
      <c r="D26" s="263"/>
      <c r="E26" s="263">
        <f t="shared" si="0"/>
        <v>0</v>
      </c>
      <c r="F26" s="263"/>
      <c r="G26" s="228">
        <f t="shared" si="1"/>
        <v>0</v>
      </c>
      <c r="H26" s="251">
        <v>227</v>
      </c>
      <c r="I26" s="205" t="s">
        <v>60</v>
      </c>
      <c r="J26" s="283">
        <v>19</v>
      </c>
      <c r="K26" s="263">
        <f t="shared" si="3"/>
        <v>-19</v>
      </c>
      <c r="L26" s="283"/>
      <c r="M26" s="228">
        <f t="shared" si="2"/>
        <v>-1</v>
      </c>
    </row>
    <row r="27" ht="26" customHeight="1" spans="1:13">
      <c r="A27" s="251"/>
      <c r="B27" s="264"/>
      <c r="C27" s="263"/>
      <c r="D27" s="263"/>
      <c r="E27" s="263">
        <f t="shared" si="0"/>
        <v>0</v>
      </c>
      <c r="F27" s="263"/>
      <c r="G27" s="228">
        <f t="shared" si="1"/>
        <v>0</v>
      </c>
      <c r="H27" s="251">
        <v>229</v>
      </c>
      <c r="I27" s="205" t="s">
        <v>61</v>
      </c>
      <c r="J27" s="283"/>
      <c r="K27" s="263">
        <f t="shared" si="3"/>
        <v>0</v>
      </c>
      <c r="L27" s="283"/>
      <c r="M27" s="228">
        <f t="shared" si="2"/>
        <v>0</v>
      </c>
    </row>
    <row r="28" ht="26" customHeight="1" spans="1:13">
      <c r="A28" s="251"/>
      <c r="B28" s="264"/>
      <c r="C28" s="263"/>
      <c r="D28" s="263"/>
      <c r="E28" s="263">
        <f t="shared" si="0"/>
        <v>0</v>
      </c>
      <c r="F28" s="263"/>
      <c r="G28" s="228">
        <f t="shared" si="1"/>
        <v>0</v>
      </c>
      <c r="H28" s="251">
        <v>231</v>
      </c>
      <c r="I28" s="205" t="s">
        <v>62</v>
      </c>
      <c r="J28" s="283"/>
      <c r="K28" s="263">
        <f t="shared" si="3"/>
        <v>0</v>
      </c>
      <c r="L28" s="283"/>
      <c r="M28" s="228">
        <f t="shared" si="2"/>
        <v>0</v>
      </c>
    </row>
    <row r="29" ht="26" customHeight="1" spans="1:13">
      <c r="A29" s="251"/>
      <c r="B29" s="264"/>
      <c r="C29" s="263"/>
      <c r="D29" s="263"/>
      <c r="E29" s="263">
        <f t="shared" si="0"/>
        <v>0</v>
      </c>
      <c r="F29" s="263"/>
      <c r="G29" s="228">
        <f t="shared" si="1"/>
        <v>0</v>
      </c>
      <c r="H29" s="251">
        <v>232</v>
      </c>
      <c r="I29" s="205" t="s">
        <v>63</v>
      </c>
      <c r="J29" s="283"/>
      <c r="K29" s="263">
        <f t="shared" si="3"/>
        <v>0</v>
      </c>
      <c r="L29" s="283"/>
      <c r="M29" s="228">
        <f t="shared" si="2"/>
        <v>0</v>
      </c>
    </row>
    <row r="30" ht="26" customHeight="1" spans="1:13">
      <c r="A30" s="251"/>
      <c r="B30" s="264"/>
      <c r="C30" s="263"/>
      <c r="D30" s="263"/>
      <c r="E30" s="263">
        <f t="shared" si="0"/>
        <v>0</v>
      </c>
      <c r="F30" s="263"/>
      <c r="G30" s="228">
        <f t="shared" si="1"/>
        <v>0</v>
      </c>
      <c r="H30" s="251">
        <v>233</v>
      </c>
      <c r="I30" s="205" t="s">
        <v>64</v>
      </c>
      <c r="J30" s="283"/>
      <c r="K30" s="263">
        <f t="shared" si="3"/>
        <v>0</v>
      </c>
      <c r="L30" s="283"/>
      <c r="M30" s="228">
        <f t="shared" si="2"/>
        <v>0</v>
      </c>
    </row>
    <row r="31" s="258" customFormat="1" ht="32" customHeight="1" spans="1:13">
      <c r="A31" s="246"/>
      <c r="B31" s="266" t="s">
        <v>65</v>
      </c>
      <c r="C31" s="267">
        <f>SUM(C5:C6)</f>
        <v>450</v>
      </c>
      <c r="D31" s="267"/>
      <c r="E31" s="267">
        <f>SUM(E5:E6)</f>
        <v>-75</v>
      </c>
      <c r="F31" s="267">
        <f>SUM(F5:F6)</f>
        <v>375</v>
      </c>
      <c r="G31" s="268">
        <f t="shared" si="1"/>
        <v>-0.166666666666667</v>
      </c>
      <c r="H31" s="246"/>
      <c r="I31" s="246" t="s">
        <v>66</v>
      </c>
      <c r="J31" s="267">
        <f>SUM(J5:J30)</f>
        <v>1869</v>
      </c>
      <c r="K31" s="267">
        <f>SUM(K5:K30)</f>
        <v>1535</v>
      </c>
      <c r="L31" s="267">
        <f>SUM(L5:L30)</f>
        <v>3404</v>
      </c>
      <c r="M31" s="268">
        <f t="shared" si="2"/>
        <v>0.821294810058855</v>
      </c>
    </row>
    <row r="32" s="258" customFormat="1" ht="32" customHeight="1" spans="1:13">
      <c r="A32" s="269">
        <v>11011</v>
      </c>
      <c r="B32" s="270" t="s">
        <v>67</v>
      </c>
      <c r="C32" s="267">
        <f>SUM(C33:C34)</f>
        <v>0</v>
      </c>
      <c r="D32" s="267"/>
      <c r="E32" s="267">
        <f>SUM(E33:E34)</f>
        <v>0</v>
      </c>
      <c r="F32" s="267">
        <f>SUM(F33:F34)</f>
        <v>0</v>
      </c>
      <c r="G32" s="268">
        <f t="shared" si="1"/>
        <v>0</v>
      </c>
      <c r="H32" s="269">
        <v>231</v>
      </c>
      <c r="I32" s="240" t="s">
        <v>68</v>
      </c>
      <c r="J32" s="267"/>
      <c r="K32" s="267"/>
      <c r="L32" s="267"/>
      <c r="M32" s="268">
        <f t="shared" si="2"/>
        <v>0</v>
      </c>
    </row>
    <row r="33" s="200" customFormat="1" ht="32" customHeight="1" spans="1:13">
      <c r="A33" s="271" t="s">
        <v>69</v>
      </c>
      <c r="B33" s="272" t="s">
        <v>70</v>
      </c>
      <c r="C33" s="273"/>
      <c r="D33" s="273"/>
      <c r="E33" s="273"/>
      <c r="F33" s="273"/>
      <c r="G33" s="274">
        <f t="shared" si="1"/>
        <v>0</v>
      </c>
      <c r="H33" s="271" t="s">
        <v>71</v>
      </c>
      <c r="I33" s="240" t="s">
        <v>72</v>
      </c>
      <c r="J33" s="267">
        <f>SUM(J34,J35,J38,J39,J41,J42,J43)</f>
        <v>222</v>
      </c>
      <c r="K33" s="267">
        <f>SUM(K34,K35,K38,K39,K41,K42,K43)</f>
        <v>4</v>
      </c>
      <c r="L33" s="267">
        <f>SUM(L34,L35,L38,L39,L41,L42,L43)</f>
        <v>226</v>
      </c>
      <c r="M33" s="268">
        <f t="shared" si="2"/>
        <v>0.0180180180180181</v>
      </c>
    </row>
    <row r="34" s="200" customFormat="1" ht="32" customHeight="1" spans="1:13">
      <c r="A34" s="271" t="s">
        <v>73</v>
      </c>
      <c r="B34" s="275" t="s">
        <v>74</v>
      </c>
      <c r="C34" s="273"/>
      <c r="D34" s="273"/>
      <c r="E34" s="273"/>
      <c r="F34" s="273"/>
      <c r="G34" s="274">
        <f t="shared" si="1"/>
        <v>0</v>
      </c>
      <c r="H34" s="271">
        <v>2310399</v>
      </c>
      <c r="I34" s="243" t="s">
        <v>75</v>
      </c>
      <c r="J34" s="267"/>
      <c r="K34" s="273">
        <f t="shared" ref="K34:K43" si="4">L34-J34</f>
        <v>0</v>
      </c>
      <c r="L34" s="267"/>
      <c r="M34" s="268">
        <f t="shared" si="2"/>
        <v>0</v>
      </c>
    </row>
    <row r="35" s="258" customFormat="1" ht="32" customHeight="1" spans="1:13">
      <c r="A35" s="269">
        <v>110</v>
      </c>
      <c r="B35" s="276" t="s">
        <v>76</v>
      </c>
      <c r="C35" s="267">
        <f>SUM(C36,C37,C38,C39,C40,C41,C44)</f>
        <v>1641</v>
      </c>
      <c r="D35" s="267"/>
      <c r="E35" s="267">
        <f>SUM(E36,E37,E38,E39,E40,E41,E44)</f>
        <v>1614</v>
      </c>
      <c r="F35" s="267">
        <f>SUM(F36,F37,F38,F39,F40,F41,F44)</f>
        <v>3255</v>
      </c>
      <c r="G35" s="268">
        <f t="shared" si="1"/>
        <v>0.983546617915905</v>
      </c>
      <c r="H35" s="269">
        <v>230</v>
      </c>
      <c r="I35" s="243" t="s">
        <v>77</v>
      </c>
      <c r="J35" s="267">
        <f>SUM(J36:J37)</f>
        <v>222</v>
      </c>
      <c r="K35" s="273">
        <f t="shared" si="4"/>
        <v>4</v>
      </c>
      <c r="L35" s="267">
        <f>SUM(L36:L37)</f>
        <v>226</v>
      </c>
      <c r="M35" s="268">
        <f t="shared" si="2"/>
        <v>0.0180180180180181</v>
      </c>
    </row>
    <row r="36" s="258" customFormat="1" ht="32" customHeight="1" spans="1:13">
      <c r="A36" s="269">
        <v>11001</v>
      </c>
      <c r="B36" s="277" t="s">
        <v>78</v>
      </c>
      <c r="C36" s="267">
        <v>-7</v>
      </c>
      <c r="D36" s="267"/>
      <c r="E36" s="267">
        <f t="shared" ref="E36:E38" si="5">F36-C36</f>
        <v>7</v>
      </c>
      <c r="F36" s="267"/>
      <c r="G36" s="268">
        <f t="shared" si="1"/>
        <v>-1</v>
      </c>
      <c r="H36" s="269">
        <v>23001</v>
      </c>
      <c r="I36" s="244" t="s">
        <v>79</v>
      </c>
      <c r="J36" s="273">
        <v>198</v>
      </c>
      <c r="K36" s="273">
        <f t="shared" si="4"/>
        <v>2</v>
      </c>
      <c r="L36" s="273">
        <v>200</v>
      </c>
      <c r="M36" s="274">
        <f t="shared" si="2"/>
        <v>0.0101010101010102</v>
      </c>
    </row>
    <row r="37" s="258" customFormat="1" ht="32" customHeight="1" spans="1:13">
      <c r="A37" s="269">
        <v>11002</v>
      </c>
      <c r="B37" s="277" t="s">
        <v>80</v>
      </c>
      <c r="C37" s="267">
        <v>1648</v>
      </c>
      <c r="D37" s="267"/>
      <c r="E37" s="267">
        <f t="shared" si="5"/>
        <v>836</v>
      </c>
      <c r="F37" s="278">
        <v>2484</v>
      </c>
      <c r="G37" s="268">
        <f t="shared" si="1"/>
        <v>0.507281553398058</v>
      </c>
      <c r="H37" s="269">
        <v>23006</v>
      </c>
      <c r="I37" s="244" t="s">
        <v>81</v>
      </c>
      <c r="J37" s="273">
        <v>24</v>
      </c>
      <c r="K37" s="273">
        <f t="shared" si="4"/>
        <v>2</v>
      </c>
      <c r="L37" s="273">
        <v>26</v>
      </c>
      <c r="M37" s="274">
        <f t="shared" si="2"/>
        <v>0.0833333333333333</v>
      </c>
    </row>
    <row r="38" s="200" customFormat="1" ht="32" customHeight="1" spans="1:13">
      <c r="A38" s="271">
        <v>11003</v>
      </c>
      <c r="B38" s="277" t="s">
        <v>82</v>
      </c>
      <c r="C38" s="267"/>
      <c r="D38" s="267"/>
      <c r="E38" s="267">
        <f t="shared" si="5"/>
        <v>771</v>
      </c>
      <c r="F38" s="278">
        <v>771</v>
      </c>
      <c r="G38" s="268">
        <f t="shared" si="1"/>
        <v>0</v>
      </c>
      <c r="H38" s="271">
        <v>2300601</v>
      </c>
      <c r="I38" s="243" t="s">
        <v>83</v>
      </c>
      <c r="J38" s="273">
        <f>SUM(J39:J40)</f>
        <v>0</v>
      </c>
      <c r="K38" s="273">
        <f t="shared" si="4"/>
        <v>0</v>
      </c>
      <c r="L38" s="273"/>
      <c r="M38" s="274">
        <f t="shared" si="2"/>
        <v>0</v>
      </c>
    </row>
    <row r="39" s="200" customFormat="1" ht="32" customHeight="1" spans="1:13">
      <c r="A39" s="271">
        <v>11006</v>
      </c>
      <c r="B39" s="277" t="s">
        <v>84</v>
      </c>
      <c r="C39" s="267"/>
      <c r="D39" s="267"/>
      <c r="E39" s="267"/>
      <c r="F39" s="267"/>
      <c r="G39" s="268">
        <f t="shared" si="1"/>
        <v>0</v>
      </c>
      <c r="H39" s="271">
        <v>2300602</v>
      </c>
      <c r="I39" s="243" t="s">
        <v>85</v>
      </c>
      <c r="J39" s="273"/>
      <c r="K39" s="273">
        <f t="shared" si="4"/>
        <v>0</v>
      </c>
      <c r="L39" s="273"/>
      <c r="M39" s="274">
        <f t="shared" si="2"/>
        <v>0</v>
      </c>
    </row>
    <row r="40" s="200" customFormat="1" ht="32" customHeight="1" spans="1:13">
      <c r="A40" s="271">
        <v>1100601</v>
      </c>
      <c r="B40" s="277" t="s">
        <v>86</v>
      </c>
      <c r="C40" s="267"/>
      <c r="D40" s="267"/>
      <c r="E40" s="267">
        <f t="shared" ref="E40:E44" si="6">F40-C40</f>
        <v>0</v>
      </c>
      <c r="F40" s="267"/>
      <c r="G40" s="274">
        <f t="shared" si="1"/>
        <v>0</v>
      </c>
      <c r="H40" s="271">
        <v>23008</v>
      </c>
      <c r="I40" s="244" t="s">
        <v>87</v>
      </c>
      <c r="J40" s="273"/>
      <c r="K40" s="273">
        <f t="shared" si="4"/>
        <v>0</v>
      </c>
      <c r="L40" s="273"/>
      <c r="M40" s="274">
        <f t="shared" si="2"/>
        <v>0</v>
      </c>
    </row>
    <row r="41" s="200" customFormat="1" ht="32" customHeight="1" spans="1:13">
      <c r="A41" s="271">
        <v>1100602</v>
      </c>
      <c r="B41" s="277" t="s">
        <v>88</v>
      </c>
      <c r="C41" s="267">
        <f>SUM(C42:C43)</f>
        <v>0</v>
      </c>
      <c r="D41" s="267"/>
      <c r="E41" s="267">
        <f>SUM(E42:E43)</f>
        <v>0</v>
      </c>
      <c r="F41" s="267">
        <f>SUM(F42:F43)</f>
        <v>0</v>
      </c>
      <c r="G41" s="268">
        <f t="shared" si="1"/>
        <v>0</v>
      </c>
      <c r="H41" s="271">
        <v>23009</v>
      </c>
      <c r="I41" s="243" t="s">
        <v>55</v>
      </c>
      <c r="J41" s="267"/>
      <c r="K41" s="273">
        <f t="shared" si="4"/>
        <v>0</v>
      </c>
      <c r="L41" s="267"/>
      <c r="M41" s="268">
        <f t="shared" si="2"/>
        <v>0</v>
      </c>
    </row>
    <row r="42" s="200" customFormat="1" ht="32" customHeight="1" spans="1:13">
      <c r="A42" s="271">
        <v>11008</v>
      </c>
      <c r="B42" s="279" t="s">
        <v>89</v>
      </c>
      <c r="C42" s="273"/>
      <c r="D42" s="273"/>
      <c r="E42" s="267">
        <f t="shared" si="6"/>
        <v>0</v>
      </c>
      <c r="F42" s="273"/>
      <c r="G42" s="274">
        <f t="shared" si="1"/>
        <v>0</v>
      </c>
      <c r="H42" s="271">
        <v>2300901</v>
      </c>
      <c r="I42" s="243" t="s">
        <v>90</v>
      </c>
      <c r="J42" s="273"/>
      <c r="K42" s="273">
        <f t="shared" si="4"/>
        <v>0</v>
      </c>
      <c r="L42" s="273"/>
      <c r="M42" s="274">
        <f t="shared" si="2"/>
        <v>0</v>
      </c>
    </row>
    <row r="43" s="258" customFormat="1" ht="32" customHeight="1" spans="1:13">
      <c r="A43" s="269">
        <v>11009</v>
      </c>
      <c r="B43" s="279" t="s">
        <v>91</v>
      </c>
      <c r="C43" s="273"/>
      <c r="D43" s="273"/>
      <c r="E43" s="267">
        <f t="shared" si="6"/>
        <v>0</v>
      </c>
      <c r="F43" s="273"/>
      <c r="G43" s="274">
        <f t="shared" si="1"/>
        <v>0</v>
      </c>
      <c r="H43" s="269">
        <v>23013</v>
      </c>
      <c r="I43" s="243" t="s">
        <v>92</v>
      </c>
      <c r="J43" s="273"/>
      <c r="K43" s="273">
        <f t="shared" si="4"/>
        <v>0</v>
      </c>
      <c r="L43" s="273"/>
      <c r="M43" s="274">
        <f t="shared" si="2"/>
        <v>0</v>
      </c>
    </row>
    <row r="44" s="200" customFormat="1" ht="32" customHeight="1" spans="1:13">
      <c r="A44" s="271">
        <v>110090102</v>
      </c>
      <c r="B44" s="270" t="s">
        <v>93</v>
      </c>
      <c r="C44" s="267"/>
      <c r="D44" s="267"/>
      <c r="E44" s="267">
        <f t="shared" si="6"/>
        <v>0</v>
      </c>
      <c r="F44" s="267"/>
      <c r="G44" s="268">
        <f t="shared" si="1"/>
        <v>0</v>
      </c>
      <c r="H44" s="271">
        <v>23015</v>
      </c>
      <c r="I44" s="284"/>
      <c r="J44" s="267"/>
      <c r="K44" s="267"/>
      <c r="L44" s="267"/>
      <c r="M44" s="268">
        <f t="shared" si="2"/>
        <v>0</v>
      </c>
    </row>
    <row r="45" s="200" customFormat="1" ht="32" customHeight="1" spans="1:13">
      <c r="A45" s="271">
        <v>110090199</v>
      </c>
      <c r="B45" s="280"/>
      <c r="C45" s="273"/>
      <c r="D45" s="273"/>
      <c r="E45" s="273"/>
      <c r="F45" s="273"/>
      <c r="G45" s="274">
        <f t="shared" si="1"/>
        <v>0</v>
      </c>
      <c r="H45" s="271">
        <v>23016</v>
      </c>
      <c r="I45" s="243"/>
      <c r="J45" s="273"/>
      <c r="K45" s="273"/>
      <c r="L45" s="273"/>
      <c r="M45" s="274">
        <f t="shared" si="2"/>
        <v>0</v>
      </c>
    </row>
    <row r="46" s="258" customFormat="1" ht="32" customHeight="1" spans="1:13">
      <c r="A46" s="269">
        <v>11015</v>
      </c>
      <c r="B46" s="281" t="s">
        <v>94</v>
      </c>
      <c r="C46" s="267">
        <f>SUM(C31,C32,C35)</f>
        <v>2091</v>
      </c>
      <c r="D46" s="267"/>
      <c r="E46" s="267">
        <f>SUM(E31,E32,E35)</f>
        <v>1539</v>
      </c>
      <c r="F46" s="267">
        <f>SUM(F31,F32,F35)</f>
        <v>3630</v>
      </c>
      <c r="G46" s="268">
        <f t="shared" si="1"/>
        <v>0.736011477761837</v>
      </c>
      <c r="H46" s="246"/>
      <c r="I46" s="246" t="s">
        <v>95</v>
      </c>
      <c r="J46" s="267">
        <f>SUM(J31,J32,J33)</f>
        <v>2091</v>
      </c>
      <c r="K46" s="267">
        <f>SUM(K31,K32,K33)-K38</f>
        <v>1539</v>
      </c>
      <c r="L46" s="267">
        <f>SUM(L31,L32,L33)</f>
        <v>3630</v>
      </c>
      <c r="M46" s="268">
        <f t="shared" si="2"/>
        <v>0.736011477761837</v>
      </c>
    </row>
    <row r="47" s="200" customFormat="1" ht="32" customHeight="1" spans="1:13">
      <c r="A47" s="282"/>
      <c r="B47"/>
      <c r="C47"/>
      <c r="D47"/>
      <c r="E47"/>
      <c r="F47"/>
      <c r="G47"/>
      <c r="H47" s="282"/>
      <c r="I47"/>
      <c r="J47"/>
      <c r="K47"/>
      <c r="L47"/>
      <c r="M47"/>
    </row>
    <row r="48" s="258" customFormat="1" ht="32" customHeight="1" spans="1:13">
      <c r="A48" s="246"/>
      <c r="B48"/>
      <c r="C48"/>
      <c r="D48"/>
      <c r="E48"/>
      <c r="F48"/>
      <c r="G48"/>
      <c r="H48" s="246"/>
      <c r="I48"/>
      <c r="J48"/>
      <c r="K48"/>
      <c r="L48"/>
      <c r="M48"/>
    </row>
  </sheetData>
  <mergeCells count="2">
    <mergeCell ref="A1:M1"/>
    <mergeCell ref="H3:M3"/>
  </mergeCells>
  <conditionalFormatting sqref="B6">
    <cfRule type="expression" dxfId="0" priority="9" stopIfTrue="1">
      <formula>"len($A:$A)=3"</formula>
    </cfRule>
  </conditionalFormatting>
  <conditionalFormatting sqref="B8">
    <cfRule type="expression" dxfId="0" priority="8" stopIfTrue="1">
      <formula>"len($A:$A)=3"</formula>
    </cfRule>
  </conditionalFormatting>
  <conditionalFormatting sqref="B9">
    <cfRule type="expression" dxfId="0" priority="7" stopIfTrue="1">
      <formula>"len($A:$A)=3"</formula>
    </cfRule>
  </conditionalFormatting>
  <conditionalFormatting sqref="B32:B34">
    <cfRule type="expression" dxfId="0" priority="3" stopIfTrue="1">
      <formula>"len($A:$A)=3"</formula>
    </cfRule>
  </conditionalFormatting>
  <conditionalFormatting sqref="B5:B7 B10:B30">
    <cfRule type="expression" dxfId="0" priority="5" stopIfTrue="1">
      <formula>"len($A:$A)=3"</formula>
    </cfRule>
  </conditionalFormatting>
  <pageMargins left="0.751388888888889" right="0.751388888888889" top="1" bottom="1" header="0.5" footer="0.5"/>
  <pageSetup paperSize="9" scale="64" fitToHeight="0" orientation="portrait"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41"/>
  <sheetViews>
    <sheetView showZeros="0" topLeftCell="B22" workbookViewId="0">
      <selection activeCell="D38" sqref="D38"/>
    </sheetView>
  </sheetViews>
  <sheetFormatPr defaultColWidth="9" defaultRowHeight="13.5" outlineLevelCol="5"/>
  <cols>
    <col min="1" max="1" width="11.5" style="72" hidden="1" customWidth="1"/>
    <col min="2" max="2" width="27.7583333333333" style="72" customWidth="1"/>
    <col min="3" max="4" width="14.5" customWidth="1"/>
    <col min="5" max="5" width="15.625" customWidth="1"/>
    <col min="6" max="6" width="12.875" customWidth="1"/>
  </cols>
  <sheetData>
    <row r="1" ht="27" customHeight="1" spans="1:6">
      <c r="A1" s="178" t="s">
        <v>96</v>
      </c>
      <c r="B1" s="178"/>
      <c r="C1" s="178"/>
      <c r="D1" s="178"/>
      <c r="E1" s="178"/>
      <c r="F1" s="178"/>
    </row>
    <row r="2" spans="2:6">
      <c r="B2" s="73" t="s">
        <v>97</v>
      </c>
      <c r="F2" t="s">
        <v>27</v>
      </c>
    </row>
    <row r="3" ht="38" customHeight="1" spans="1:6">
      <c r="A3" s="49" t="s">
        <v>98</v>
      </c>
      <c r="B3" s="247" t="s">
        <v>31</v>
      </c>
      <c r="C3" s="51" t="s">
        <v>32</v>
      </c>
      <c r="D3" s="51" t="s">
        <v>34</v>
      </c>
      <c r="E3" s="51" t="s">
        <v>35</v>
      </c>
      <c r="F3" s="51" t="s">
        <v>36</v>
      </c>
    </row>
    <row r="4" s="93" customFormat="1" spans="1:6">
      <c r="A4" s="49">
        <v>101</v>
      </c>
      <c r="B4" s="138" t="s">
        <v>37</v>
      </c>
      <c r="C4" s="209">
        <f>SUM(C5:C19)</f>
        <v>268</v>
      </c>
      <c r="D4" s="209">
        <f>SUM(D5:D19)</f>
        <v>3</v>
      </c>
      <c r="E4" s="209">
        <f>SUM(E5:E19)</f>
        <v>271</v>
      </c>
      <c r="F4" s="239">
        <f t="shared" ref="F4:F42" si="0">IFERROR(E4/C4-1,)</f>
        <v>0.0111940298507462</v>
      </c>
    </row>
    <row r="5" spans="1:6">
      <c r="A5" s="152">
        <v>10101</v>
      </c>
      <c r="B5" s="248" t="s">
        <v>99</v>
      </c>
      <c r="C5" s="249">
        <v>43</v>
      </c>
      <c r="D5" s="213">
        <f>E5-C5</f>
        <v>0</v>
      </c>
      <c r="E5" s="249">
        <v>43</v>
      </c>
      <c r="F5" s="210">
        <f t="shared" si="0"/>
        <v>0</v>
      </c>
    </row>
    <row r="6" spans="1:6">
      <c r="A6" s="152">
        <v>10104</v>
      </c>
      <c r="B6" s="248" t="s">
        <v>100</v>
      </c>
      <c r="C6" s="249"/>
      <c r="D6" s="213">
        <f t="shared" ref="D6:D19" si="1">E6-C6</f>
        <v>0</v>
      </c>
      <c r="E6" s="249"/>
      <c r="F6" s="210">
        <f t="shared" si="0"/>
        <v>0</v>
      </c>
    </row>
    <row r="7" spans="1:6">
      <c r="A7" s="152">
        <v>10106</v>
      </c>
      <c r="B7" s="248" t="s">
        <v>101</v>
      </c>
      <c r="C7" s="249"/>
      <c r="D7" s="213">
        <f t="shared" si="1"/>
        <v>0</v>
      </c>
      <c r="E7" s="249"/>
      <c r="F7" s="210">
        <f t="shared" si="0"/>
        <v>0</v>
      </c>
    </row>
    <row r="8" spans="1:6">
      <c r="A8" s="152">
        <v>10107</v>
      </c>
      <c r="B8" s="248" t="s">
        <v>102</v>
      </c>
      <c r="C8" s="213"/>
      <c r="D8" s="213">
        <f t="shared" si="1"/>
        <v>0</v>
      </c>
      <c r="E8" s="213"/>
      <c r="F8" s="210">
        <f t="shared" si="0"/>
        <v>0</v>
      </c>
    </row>
    <row r="9" spans="1:6">
      <c r="A9" s="152">
        <v>10109</v>
      </c>
      <c r="B9" s="248" t="s">
        <v>103</v>
      </c>
      <c r="C9" s="213">
        <v>1</v>
      </c>
      <c r="D9" s="213">
        <f t="shared" si="1"/>
        <v>0</v>
      </c>
      <c r="E9" s="213">
        <v>1</v>
      </c>
      <c r="F9" s="210">
        <f t="shared" si="0"/>
        <v>0</v>
      </c>
    </row>
    <row r="10" spans="1:6">
      <c r="A10" s="152">
        <v>10110</v>
      </c>
      <c r="B10" s="248" t="s">
        <v>104</v>
      </c>
      <c r="C10" s="213"/>
      <c r="D10" s="213">
        <f t="shared" si="1"/>
        <v>0</v>
      </c>
      <c r="E10" s="213"/>
      <c r="F10" s="210">
        <f t="shared" si="0"/>
        <v>0</v>
      </c>
    </row>
    <row r="11" spans="1:6">
      <c r="A11" s="152">
        <v>10111</v>
      </c>
      <c r="B11" s="248" t="s">
        <v>105</v>
      </c>
      <c r="C11" s="213">
        <v>17</v>
      </c>
      <c r="D11" s="213">
        <f t="shared" si="1"/>
        <v>0</v>
      </c>
      <c r="E11" s="213">
        <v>17</v>
      </c>
      <c r="F11" s="210">
        <f t="shared" si="0"/>
        <v>0</v>
      </c>
    </row>
    <row r="12" spans="1:6">
      <c r="A12" s="152">
        <v>10112</v>
      </c>
      <c r="B12" s="248" t="s">
        <v>106</v>
      </c>
      <c r="C12" s="213"/>
      <c r="D12" s="213">
        <f t="shared" si="1"/>
        <v>0</v>
      </c>
      <c r="E12" s="213"/>
      <c r="F12" s="210">
        <f t="shared" si="0"/>
        <v>0</v>
      </c>
    </row>
    <row r="13" spans="1:6">
      <c r="A13" s="152">
        <v>10113</v>
      </c>
      <c r="B13" s="248" t="s">
        <v>107</v>
      </c>
      <c r="C13" s="213"/>
      <c r="D13" s="213">
        <f t="shared" si="1"/>
        <v>0</v>
      </c>
      <c r="E13" s="213"/>
      <c r="F13" s="210">
        <f t="shared" si="0"/>
        <v>0</v>
      </c>
    </row>
    <row r="14" spans="1:6">
      <c r="A14" s="152">
        <v>10114</v>
      </c>
      <c r="B14" s="248" t="s">
        <v>108</v>
      </c>
      <c r="C14" s="213"/>
      <c r="D14" s="213">
        <f t="shared" si="1"/>
        <v>0</v>
      </c>
      <c r="E14" s="213"/>
      <c r="F14" s="210">
        <f t="shared" si="0"/>
        <v>0</v>
      </c>
    </row>
    <row r="15" spans="1:6">
      <c r="A15" s="152">
        <v>10118</v>
      </c>
      <c r="B15" s="248" t="s">
        <v>109</v>
      </c>
      <c r="C15" s="213"/>
      <c r="D15" s="213">
        <f t="shared" si="1"/>
        <v>0</v>
      </c>
      <c r="E15" s="213"/>
      <c r="F15" s="210">
        <f t="shared" si="0"/>
        <v>0</v>
      </c>
    </row>
    <row r="16" spans="1:6">
      <c r="A16" s="152">
        <v>10119</v>
      </c>
      <c r="B16" s="248" t="s">
        <v>110</v>
      </c>
      <c r="C16" s="213"/>
      <c r="D16" s="213">
        <f t="shared" si="1"/>
        <v>0</v>
      </c>
      <c r="E16" s="213"/>
      <c r="F16" s="210">
        <f t="shared" si="0"/>
        <v>0</v>
      </c>
    </row>
    <row r="17" spans="1:6">
      <c r="A17" s="152">
        <v>10120</v>
      </c>
      <c r="B17" s="248" t="s">
        <v>111</v>
      </c>
      <c r="C17" s="213">
        <v>207</v>
      </c>
      <c r="D17" s="213">
        <f t="shared" si="1"/>
        <v>3</v>
      </c>
      <c r="E17" s="213">
        <v>210</v>
      </c>
      <c r="F17" s="210">
        <f t="shared" si="0"/>
        <v>0.0144927536231885</v>
      </c>
    </row>
    <row r="18" spans="1:6">
      <c r="A18" s="152">
        <v>10121</v>
      </c>
      <c r="B18" s="248" t="s">
        <v>112</v>
      </c>
      <c r="C18" s="213"/>
      <c r="D18" s="213">
        <f t="shared" si="1"/>
        <v>0</v>
      </c>
      <c r="E18" s="213"/>
      <c r="F18" s="210">
        <f t="shared" si="0"/>
        <v>0</v>
      </c>
    </row>
    <row r="19" spans="1:6">
      <c r="A19" s="152">
        <v>10199</v>
      </c>
      <c r="B19" s="248" t="s">
        <v>113</v>
      </c>
      <c r="C19" s="213"/>
      <c r="D19" s="213">
        <f t="shared" si="1"/>
        <v>0</v>
      </c>
      <c r="E19" s="213"/>
      <c r="F19" s="210">
        <f t="shared" si="0"/>
        <v>0</v>
      </c>
    </row>
    <row r="20" s="93" customFormat="1" spans="1:6">
      <c r="A20" s="49">
        <v>103</v>
      </c>
      <c r="B20" s="138" t="s">
        <v>39</v>
      </c>
      <c r="C20" s="209">
        <f>SUM(C21:C27)</f>
        <v>182</v>
      </c>
      <c r="D20" s="209">
        <f>SUM(D21:D27)</f>
        <v>-77.8</v>
      </c>
      <c r="E20" s="209">
        <f>SUM(E21:E27)</f>
        <v>104.2</v>
      </c>
      <c r="F20" s="239">
        <f t="shared" si="0"/>
        <v>-0.427472527472528</v>
      </c>
    </row>
    <row r="21" spans="1:6">
      <c r="A21" s="152">
        <v>10302</v>
      </c>
      <c r="B21" s="248" t="s">
        <v>114</v>
      </c>
      <c r="C21" s="249"/>
      <c r="D21" s="213">
        <f>E21-C21</f>
        <v>0</v>
      </c>
      <c r="E21" s="249"/>
      <c r="F21" s="210">
        <f t="shared" si="0"/>
        <v>0</v>
      </c>
    </row>
    <row r="22" spans="1:6">
      <c r="A22" s="152">
        <v>10304</v>
      </c>
      <c r="B22" s="248" t="s">
        <v>115</v>
      </c>
      <c r="C22" s="249"/>
      <c r="D22" s="213">
        <f t="shared" ref="D22:D27" si="2">E22-C22</f>
        <v>0</v>
      </c>
      <c r="E22" s="249"/>
      <c r="F22" s="210">
        <f t="shared" si="0"/>
        <v>0</v>
      </c>
    </row>
    <row r="23" spans="1:6">
      <c r="A23" s="152">
        <v>10305</v>
      </c>
      <c r="B23" s="248" t="s">
        <v>116</v>
      </c>
      <c r="C23" s="249"/>
      <c r="D23" s="213">
        <f t="shared" si="2"/>
        <v>0</v>
      </c>
      <c r="E23" s="249"/>
      <c r="F23" s="210">
        <f t="shared" si="0"/>
        <v>0</v>
      </c>
    </row>
    <row r="24" spans="1:6">
      <c r="A24" s="152">
        <v>10307</v>
      </c>
      <c r="B24" s="250" t="s">
        <v>117</v>
      </c>
      <c r="C24" s="249">
        <v>180</v>
      </c>
      <c r="D24" s="213">
        <f t="shared" si="2"/>
        <v>-76</v>
      </c>
      <c r="E24" s="249">
        <v>104</v>
      </c>
      <c r="F24" s="210">
        <f t="shared" si="0"/>
        <v>-0.422222222222222</v>
      </c>
    </row>
    <row r="25" spans="1:6">
      <c r="A25" s="152">
        <v>10308</v>
      </c>
      <c r="B25" s="248" t="s">
        <v>118</v>
      </c>
      <c r="C25" s="249"/>
      <c r="D25" s="213">
        <f t="shared" si="2"/>
        <v>0</v>
      </c>
      <c r="E25" s="249"/>
      <c r="F25" s="210">
        <f t="shared" si="0"/>
        <v>0</v>
      </c>
    </row>
    <row r="26" spans="1:6">
      <c r="A26" s="152">
        <v>10309</v>
      </c>
      <c r="B26" s="248" t="s">
        <v>119</v>
      </c>
      <c r="C26" s="249"/>
      <c r="D26" s="213">
        <f t="shared" si="2"/>
        <v>0</v>
      </c>
      <c r="E26" s="249"/>
      <c r="F26" s="210">
        <f t="shared" si="0"/>
        <v>0</v>
      </c>
    </row>
    <row r="27" spans="1:6">
      <c r="A27" s="152">
        <v>10399</v>
      </c>
      <c r="B27" s="248" t="s">
        <v>120</v>
      </c>
      <c r="C27" s="213">
        <v>2</v>
      </c>
      <c r="D27" s="213">
        <f t="shared" si="2"/>
        <v>-1.8</v>
      </c>
      <c r="E27" s="213">
        <v>0.2</v>
      </c>
      <c r="F27" s="210">
        <f t="shared" si="0"/>
        <v>-0.9</v>
      </c>
    </row>
    <row r="28" s="93" customFormat="1" spans="1:6">
      <c r="A28" s="49"/>
      <c r="B28" s="49" t="s">
        <v>121</v>
      </c>
      <c r="C28" s="209">
        <f>SUM(C4,C20)</f>
        <v>450</v>
      </c>
      <c r="D28" s="209">
        <f>SUM(D4,D20)</f>
        <v>-74.8</v>
      </c>
      <c r="E28" s="209">
        <f>SUM(E4,E20)</f>
        <v>375.2</v>
      </c>
      <c r="F28" s="239">
        <f t="shared" si="0"/>
        <v>-0.166222222222222</v>
      </c>
    </row>
    <row r="29" s="93" customFormat="1" spans="1:6">
      <c r="A29" s="49">
        <v>11011</v>
      </c>
      <c r="B29" s="138" t="s">
        <v>67</v>
      </c>
      <c r="C29" s="209">
        <f>SUM(C30:C31)</f>
        <v>0</v>
      </c>
      <c r="D29" s="209"/>
      <c r="E29" s="209">
        <f>SUM(E30:E31)</f>
        <v>0</v>
      </c>
      <c r="F29" s="239">
        <f t="shared" si="0"/>
        <v>0</v>
      </c>
    </row>
    <row r="30" spans="1:6">
      <c r="A30" s="251" t="s">
        <v>69</v>
      </c>
      <c r="B30" s="252" t="s">
        <v>70</v>
      </c>
      <c r="C30" s="213"/>
      <c r="D30" s="213">
        <f t="shared" ref="D30:D36" si="3">E30-C30</f>
        <v>0</v>
      </c>
      <c r="E30" s="213"/>
      <c r="F30" s="210">
        <f t="shared" si="0"/>
        <v>0</v>
      </c>
    </row>
    <row r="31" spans="1:6">
      <c r="A31" s="251" t="s">
        <v>73</v>
      </c>
      <c r="B31" s="253" t="s">
        <v>74</v>
      </c>
      <c r="C31" s="254"/>
      <c r="D31" s="213">
        <f t="shared" si="3"/>
        <v>0</v>
      </c>
      <c r="E31" s="254"/>
      <c r="F31" s="210"/>
    </row>
    <row r="32" s="93" customFormat="1" spans="1:6">
      <c r="A32" s="49">
        <v>110</v>
      </c>
      <c r="B32" s="138" t="s">
        <v>76</v>
      </c>
      <c r="C32" s="209">
        <f>SUM(C33:C37,C40)</f>
        <v>1641</v>
      </c>
      <c r="D32" s="209">
        <f>SUM(D33:D37,D40)</f>
        <v>1614</v>
      </c>
      <c r="E32" s="209">
        <f>SUM(E33:E37,E40)</f>
        <v>3255</v>
      </c>
      <c r="F32" s="239">
        <f t="shared" ref="F32:F39" si="4">IFERROR(E32/C32-1,)</f>
        <v>0.983546617915905</v>
      </c>
    </row>
    <row r="33" s="93" customFormat="1" spans="1:6">
      <c r="A33" s="49">
        <v>11001</v>
      </c>
      <c r="B33" s="255" t="s">
        <v>78</v>
      </c>
      <c r="C33" s="209">
        <v>-7</v>
      </c>
      <c r="D33" s="213">
        <f t="shared" si="3"/>
        <v>7</v>
      </c>
      <c r="E33" s="209"/>
      <c r="F33" s="239">
        <f t="shared" si="4"/>
        <v>-1</v>
      </c>
    </row>
    <row r="34" s="93" customFormat="1" spans="1:6">
      <c r="A34" s="49">
        <v>11002</v>
      </c>
      <c r="B34" s="256" t="s">
        <v>80</v>
      </c>
      <c r="C34" s="209">
        <v>1648</v>
      </c>
      <c r="D34" s="209">
        <f t="shared" si="3"/>
        <v>836</v>
      </c>
      <c r="E34" s="209">
        <v>2484</v>
      </c>
      <c r="F34" s="239">
        <f t="shared" si="4"/>
        <v>0.507281553398058</v>
      </c>
    </row>
    <row r="35" s="93" customFormat="1" spans="1:6">
      <c r="A35" s="49">
        <v>11003</v>
      </c>
      <c r="B35" s="256" t="s">
        <v>82</v>
      </c>
      <c r="C35" s="209"/>
      <c r="D35" s="209">
        <f t="shared" si="3"/>
        <v>771</v>
      </c>
      <c r="E35" s="209">
        <v>771</v>
      </c>
      <c r="F35" s="239">
        <f t="shared" si="4"/>
        <v>0</v>
      </c>
    </row>
    <row r="36" s="93" customFormat="1" spans="1:6">
      <c r="A36" s="49">
        <v>11008</v>
      </c>
      <c r="B36" s="256" t="s">
        <v>86</v>
      </c>
      <c r="C36" s="209"/>
      <c r="D36" s="209">
        <f t="shared" si="3"/>
        <v>0</v>
      </c>
      <c r="E36" s="209"/>
      <c r="F36" s="239">
        <f t="shared" si="4"/>
        <v>0</v>
      </c>
    </row>
    <row r="37" s="93" customFormat="1" spans="1:6">
      <c r="A37" s="49">
        <v>11009</v>
      </c>
      <c r="B37" s="255" t="s">
        <v>88</v>
      </c>
      <c r="C37" s="209">
        <f>SUM(C38:C39)</f>
        <v>0</v>
      </c>
      <c r="D37" s="209">
        <f>SUM(D38:D39)</f>
        <v>0</v>
      </c>
      <c r="E37" s="209">
        <f>SUM(E38:E39)</f>
        <v>0</v>
      </c>
      <c r="F37" s="239">
        <f t="shared" si="4"/>
        <v>0</v>
      </c>
    </row>
    <row r="38" ht="27" spans="1:6">
      <c r="A38" s="251">
        <v>110090102</v>
      </c>
      <c r="B38" s="257" t="s">
        <v>122</v>
      </c>
      <c r="C38" s="213"/>
      <c r="D38" s="213">
        <f>E38-C38</f>
        <v>0</v>
      </c>
      <c r="E38" s="213"/>
      <c r="F38" s="210">
        <f t="shared" si="4"/>
        <v>0</v>
      </c>
    </row>
    <row r="39" ht="27" spans="1:6">
      <c r="A39" s="251">
        <v>110090199</v>
      </c>
      <c r="B39" s="257" t="s">
        <v>123</v>
      </c>
      <c r="C39" s="213"/>
      <c r="D39" s="213">
        <f>E39-C39</f>
        <v>0</v>
      </c>
      <c r="E39" s="213"/>
      <c r="F39" s="210">
        <f t="shared" si="4"/>
        <v>0</v>
      </c>
    </row>
    <row r="40" s="93" customFormat="1" spans="1:6">
      <c r="A40" s="49">
        <v>11015</v>
      </c>
      <c r="B40" s="255" t="s">
        <v>93</v>
      </c>
      <c r="C40" s="209"/>
      <c r="D40" s="209"/>
      <c r="E40" s="209"/>
      <c r="F40" s="239"/>
    </row>
    <row r="41" spans="1:6">
      <c r="A41" s="152"/>
      <c r="B41" s="49" t="s">
        <v>124</v>
      </c>
      <c r="C41" s="209">
        <f>SUM(C28,C29,C32)</f>
        <v>2091</v>
      </c>
      <c r="D41" s="209">
        <f>E41-C41</f>
        <v>1539.2</v>
      </c>
      <c r="E41" s="209">
        <f>SUM(E28,E29,E32)</f>
        <v>3630.2</v>
      </c>
      <c r="F41" s="210">
        <f>IFERROR(E41/C41-1,)</f>
        <v>0.73610712577714</v>
      </c>
    </row>
  </sheetData>
  <mergeCells count="1">
    <mergeCell ref="A1:F1"/>
  </mergeCells>
  <conditionalFormatting sqref="B30:B31">
    <cfRule type="expression" dxfId="0" priority="3" stopIfTrue="1">
      <formula>"len($A:$A)=3"</formula>
    </cfRule>
  </conditionalFormatting>
  <dataValidations count="1">
    <dataValidation type="custom" allowBlank="1" showInputMessage="1" showErrorMessage="1" errorTitle="提示" error="对不起，此处只能输入数字。" sqref="C5 E5 C6 E6 C7 E7 C21 E21 C22 E22 C23 E23 C24 E24 C25 E25 C26 E26">
      <formula1>OR(C5="",ISNUMBER(C5))</formula1>
    </dataValidation>
  </dataValidations>
  <pageMargins left="0.751388888888889" right="0.751388888888889" top="1" bottom="1" header="0.5" footer="0.5"/>
  <pageSetup paperSize="9" firstPageNumber="3" orientation="portrait" useFirstPageNumber="1"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O1304"/>
  <sheetViews>
    <sheetView showZeros="0" workbookViewId="0">
      <pane ySplit="3" topLeftCell="A1290" activePane="bottomLeft" state="frozen"/>
      <selection/>
      <selection pane="bottomLeft" activeCell="G28" sqref="G28"/>
    </sheetView>
  </sheetViews>
  <sheetFormatPr defaultColWidth="9" defaultRowHeight="13.5"/>
  <cols>
    <col min="1" max="1" width="12.375" customWidth="1"/>
    <col min="2" max="2" width="14.375" customWidth="1"/>
    <col min="3" max="3" width="9" customWidth="1"/>
    <col min="4" max="4" width="38.5" style="200" customWidth="1"/>
    <col min="5" max="6" width="13" customWidth="1"/>
    <col min="7" max="7" width="10.875" customWidth="1"/>
    <col min="8" max="8" width="14.375" customWidth="1"/>
    <col min="9" max="11" width="9" hidden="1" customWidth="1"/>
    <col min="12" max="13" width="9" customWidth="1"/>
    <col min="14" max="15" width="9" hidden="1" customWidth="1"/>
  </cols>
  <sheetData>
    <row r="1" ht="31" customHeight="1" spans="3:8">
      <c r="C1" s="178" t="s">
        <v>125</v>
      </c>
      <c r="D1" s="201"/>
      <c r="E1" s="178"/>
      <c r="F1" s="178"/>
      <c r="G1" s="178"/>
      <c r="H1" s="178"/>
    </row>
    <row r="2" spans="4:8">
      <c r="D2" s="202" t="s">
        <v>126</v>
      </c>
      <c r="E2" s="203"/>
      <c r="F2" s="203"/>
      <c r="G2" s="203"/>
      <c r="H2" s="204" t="s">
        <v>27</v>
      </c>
    </row>
    <row r="3" ht="27" spans="1:8">
      <c r="A3" s="205"/>
      <c r="B3" s="205"/>
      <c r="C3" s="206" t="s">
        <v>98</v>
      </c>
      <c r="D3" s="206" t="s">
        <v>31</v>
      </c>
      <c r="E3" s="51" t="s">
        <v>32</v>
      </c>
      <c r="F3" s="51" t="s">
        <v>34</v>
      </c>
      <c r="G3" s="51" t="s">
        <v>35</v>
      </c>
      <c r="H3" s="51" t="s">
        <v>36</v>
      </c>
    </row>
    <row r="4" ht="18" customHeight="1" outlineLevel="1" spans="1:11">
      <c r="A4" s="105" t="s">
        <v>127</v>
      </c>
      <c r="B4" s="102"/>
      <c r="C4" s="207"/>
      <c r="D4" s="208" t="s">
        <v>128</v>
      </c>
      <c r="E4" s="209">
        <f>SUBTOTAL(9,E5:E247)</f>
        <v>939.97</v>
      </c>
      <c r="F4" s="209">
        <f>SUBTOTAL(9,F5:F247)</f>
        <v>269.03</v>
      </c>
      <c r="G4" s="209">
        <f>SUBTOTAL(9,G5:G247)</f>
        <v>1209</v>
      </c>
      <c r="H4" s="210">
        <f t="shared" ref="H4:H67" si="0">IFERROR(G4/E4-1,)</f>
        <v>0.286211262061555</v>
      </c>
      <c r="K4" t="b">
        <f>OR(E4&lt;&gt;0,F4&lt;&gt;0,G4&lt;&gt;0)</f>
        <v>1</v>
      </c>
    </row>
    <row r="5" ht="18" customHeight="1" outlineLevel="1" spans="1:11">
      <c r="A5" s="102"/>
      <c r="B5" s="105" t="s">
        <v>129</v>
      </c>
      <c r="C5" s="207"/>
      <c r="D5" s="211" t="s">
        <v>130</v>
      </c>
      <c r="E5" s="209">
        <f>SUBTOTAL(9,E6:E16)</f>
        <v>12</v>
      </c>
      <c r="F5" s="209">
        <f>SUBTOTAL(9,F6:F16)</f>
        <v>27</v>
      </c>
      <c r="G5" s="209">
        <f>SUBTOTAL(9,G6:G16)</f>
        <v>39</v>
      </c>
      <c r="H5" s="210">
        <f t="shared" si="0"/>
        <v>2.25</v>
      </c>
      <c r="K5" t="b">
        <f t="shared" ref="K5:K68" si="1">OR(E5&lt;&gt;0,F5&lt;&gt;0,G5&lt;&gt;0)</f>
        <v>1</v>
      </c>
    </row>
    <row r="6" ht="18" customHeight="1" outlineLevel="3" spans="1:11">
      <c r="A6" s="102" t="str">
        <f t="shared" ref="A6:A16" si="2">MID(C6,1,3)</f>
        <v>201</v>
      </c>
      <c r="B6" s="102" t="str">
        <f t="shared" ref="B6:B16" si="3">MID(C6,1,5)</f>
        <v>20101</v>
      </c>
      <c r="C6" s="207">
        <v>2010101</v>
      </c>
      <c r="D6" s="212" t="s">
        <v>131</v>
      </c>
      <c r="E6" s="209"/>
      <c r="F6" s="213">
        <f t="shared" ref="F6:F16" si="4">G6-E6</f>
        <v>0</v>
      </c>
      <c r="G6" s="213"/>
      <c r="H6" s="210">
        <f t="shared" si="0"/>
        <v>0</v>
      </c>
      <c r="K6" t="b">
        <f t="shared" si="1"/>
        <v>0</v>
      </c>
    </row>
    <row r="7" ht="18" customHeight="1" outlineLevel="3" spans="1:11">
      <c r="A7" s="102" t="str">
        <f t="shared" si="2"/>
        <v>201</v>
      </c>
      <c r="B7" s="102" t="str">
        <f t="shared" si="3"/>
        <v>20101</v>
      </c>
      <c r="C7" s="214">
        <v>2010102</v>
      </c>
      <c r="D7" s="212" t="s">
        <v>132</v>
      </c>
      <c r="E7" s="209"/>
      <c r="F7" s="213">
        <f t="shared" si="4"/>
        <v>0</v>
      </c>
      <c r="G7" s="213"/>
      <c r="H7" s="210">
        <f t="shared" si="0"/>
        <v>0</v>
      </c>
      <c r="K7" t="b">
        <f t="shared" si="1"/>
        <v>0</v>
      </c>
    </row>
    <row r="8" ht="18" customHeight="1" outlineLevel="3" spans="1:15">
      <c r="A8" s="102" t="str">
        <f t="shared" si="2"/>
        <v>201</v>
      </c>
      <c r="B8" s="102" t="str">
        <f t="shared" si="3"/>
        <v>20101</v>
      </c>
      <c r="C8" s="207">
        <v>2010103</v>
      </c>
      <c r="D8" s="215" t="s">
        <v>133</v>
      </c>
      <c r="E8" s="105"/>
      <c r="F8" s="102">
        <f t="shared" si="4"/>
        <v>0</v>
      </c>
      <c r="G8" s="102">
        <f>J8</f>
        <v>0</v>
      </c>
      <c r="H8" s="210">
        <f t="shared" si="0"/>
        <v>0</v>
      </c>
      <c r="K8" t="b">
        <f t="shared" si="1"/>
        <v>0</v>
      </c>
      <c r="N8" t="s">
        <v>134</v>
      </c>
      <c r="O8">
        <v>47.604</v>
      </c>
    </row>
    <row r="9" ht="18" customHeight="1" outlineLevel="3" spans="1:11">
      <c r="A9" s="102" t="str">
        <f t="shared" si="2"/>
        <v>201</v>
      </c>
      <c r="B9" s="102" t="str">
        <f t="shared" si="3"/>
        <v>20101</v>
      </c>
      <c r="C9" s="207">
        <v>2010104</v>
      </c>
      <c r="D9" s="212" t="s">
        <v>135</v>
      </c>
      <c r="E9" s="209"/>
      <c r="F9" s="213">
        <f t="shared" si="4"/>
        <v>0</v>
      </c>
      <c r="G9" s="213"/>
      <c r="H9" s="210">
        <f t="shared" si="0"/>
        <v>0</v>
      </c>
      <c r="K9" t="b">
        <f t="shared" si="1"/>
        <v>0</v>
      </c>
    </row>
    <row r="10" ht="18" customHeight="1" outlineLevel="3" spans="1:11">
      <c r="A10" s="102" t="str">
        <f t="shared" si="2"/>
        <v>201</v>
      </c>
      <c r="B10" s="102" t="str">
        <f t="shared" si="3"/>
        <v>20101</v>
      </c>
      <c r="C10" s="207">
        <v>2010105</v>
      </c>
      <c r="D10" s="212" t="s">
        <v>136</v>
      </c>
      <c r="E10" s="209"/>
      <c r="F10" s="213">
        <f t="shared" si="4"/>
        <v>0</v>
      </c>
      <c r="G10" s="213"/>
      <c r="H10" s="210">
        <f t="shared" si="0"/>
        <v>0</v>
      </c>
      <c r="K10" t="b">
        <f t="shared" si="1"/>
        <v>0</v>
      </c>
    </row>
    <row r="11" ht="18" customHeight="1" outlineLevel="3" spans="1:15">
      <c r="A11" s="102" t="str">
        <f t="shared" si="2"/>
        <v>201</v>
      </c>
      <c r="B11" s="102" t="str">
        <f t="shared" si="3"/>
        <v>20101</v>
      </c>
      <c r="C11" s="207">
        <v>2010106</v>
      </c>
      <c r="D11" s="215" t="s">
        <v>137</v>
      </c>
      <c r="E11" s="105"/>
      <c r="F11" s="102">
        <f t="shared" si="4"/>
        <v>0</v>
      </c>
      <c r="G11" s="102">
        <f>J11</f>
        <v>0</v>
      </c>
      <c r="H11" s="210">
        <f t="shared" si="0"/>
        <v>0</v>
      </c>
      <c r="K11" t="b">
        <f t="shared" si="1"/>
        <v>0</v>
      </c>
      <c r="N11" t="s">
        <v>138</v>
      </c>
      <c r="O11">
        <v>259.3</v>
      </c>
    </row>
    <row r="12" ht="17" customHeight="1" outlineLevel="3" spans="1:15">
      <c r="A12" s="102" t="str">
        <f t="shared" si="2"/>
        <v>201</v>
      </c>
      <c r="B12" s="102" t="str">
        <f t="shared" si="3"/>
        <v>20101</v>
      </c>
      <c r="C12" s="207">
        <v>2010107</v>
      </c>
      <c r="D12" s="215" t="s">
        <v>139</v>
      </c>
      <c r="E12" s="105"/>
      <c r="F12" s="102">
        <f t="shared" si="4"/>
        <v>0</v>
      </c>
      <c r="G12" s="102"/>
      <c r="H12" s="210">
        <f t="shared" si="0"/>
        <v>0</v>
      </c>
      <c r="K12" t="b">
        <f t="shared" si="1"/>
        <v>0</v>
      </c>
      <c r="N12" t="s">
        <v>140</v>
      </c>
      <c r="O12">
        <v>489.71706</v>
      </c>
    </row>
    <row r="13" ht="18" customHeight="1" outlineLevel="3" spans="1:11">
      <c r="A13" s="102" t="str">
        <f t="shared" si="2"/>
        <v>201</v>
      </c>
      <c r="B13" s="102" t="str">
        <f t="shared" si="3"/>
        <v>20101</v>
      </c>
      <c r="C13" s="207">
        <v>2010108</v>
      </c>
      <c r="D13" s="212" t="s">
        <v>141</v>
      </c>
      <c r="E13" s="209"/>
      <c r="F13" s="213">
        <f t="shared" si="4"/>
        <v>13</v>
      </c>
      <c r="G13" s="213">
        <v>13</v>
      </c>
      <c r="H13" s="210">
        <f t="shared" si="0"/>
        <v>0</v>
      </c>
      <c r="K13" t="b">
        <f t="shared" si="1"/>
        <v>1</v>
      </c>
    </row>
    <row r="14" ht="18" customHeight="1" outlineLevel="3" spans="1:15">
      <c r="A14" s="102" t="str">
        <f t="shared" si="2"/>
        <v>201</v>
      </c>
      <c r="B14" s="102" t="str">
        <f t="shared" si="3"/>
        <v>20101</v>
      </c>
      <c r="C14" s="207">
        <v>2010109</v>
      </c>
      <c r="D14" s="215" t="s">
        <v>142</v>
      </c>
      <c r="E14" s="105">
        <v>0</v>
      </c>
      <c r="F14" s="102">
        <f t="shared" si="4"/>
        <v>0</v>
      </c>
      <c r="G14" s="102">
        <f>J14</f>
        <v>0</v>
      </c>
      <c r="H14" s="210">
        <f t="shared" si="0"/>
        <v>0</v>
      </c>
      <c r="K14" t="b">
        <f t="shared" si="1"/>
        <v>0</v>
      </c>
      <c r="N14" t="s">
        <v>143</v>
      </c>
      <c r="O14">
        <v>34.01868</v>
      </c>
    </row>
    <row r="15" ht="18" customHeight="1" outlineLevel="3" spans="1:15">
      <c r="A15" s="102" t="str">
        <f t="shared" si="2"/>
        <v>201</v>
      </c>
      <c r="B15" s="102" t="str">
        <f t="shared" si="3"/>
        <v>20101</v>
      </c>
      <c r="C15" s="207">
        <v>2010150</v>
      </c>
      <c r="D15" s="215" t="s">
        <v>144</v>
      </c>
      <c r="E15" s="105">
        <v>0</v>
      </c>
      <c r="F15" s="102">
        <f t="shared" si="4"/>
        <v>0</v>
      </c>
      <c r="G15" s="102">
        <f>J15</f>
        <v>0</v>
      </c>
      <c r="H15" s="210">
        <f t="shared" si="0"/>
        <v>0</v>
      </c>
      <c r="K15" t="b">
        <f t="shared" si="1"/>
        <v>0</v>
      </c>
      <c r="N15" t="s">
        <v>145</v>
      </c>
      <c r="O15">
        <v>1.5</v>
      </c>
    </row>
    <row r="16" ht="18" customHeight="1" outlineLevel="3" spans="1:11">
      <c r="A16" s="102" t="str">
        <f t="shared" si="2"/>
        <v>201</v>
      </c>
      <c r="B16" s="102" t="str">
        <f t="shared" si="3"/>
        <v>20101</v>
      </c>
      <c r="C16" s="207">
        <v>2010199</v>
      </c>
      <c r="D16" s="212" t="s">
        <v>146</v>
      </c>
      <c r="E16" s="209">
        <v>12</v>
      </c>
      <c r="F16" s="213">
        <f t="shared" si="4"/>
        <v>14</v>
      </c>
      <c r="G16" s="213">
        <v>26</v>
      </c>
      <c r="H16" s="210">
        <f t="shared" si="0"/>
        <v>1.16666666666667</v>
      </c>
      <c r="K16" t="b">
        <f t="shared" si="1"/>
        <v>1</v>
      </c>
    </row>
    <row r="17" ht="18" customHeight="1" outlineLevel="1" spans="1:11">
      <c r="A17" s="102"/>
      <c r="B17" s="105" t="s">
        <v>147</v>
      </c>
      <c r="C17" s="207"/>
      <c r="D17" s="211" t="s">
        <v>148</v>
      </c>
      <c r="E17" s="209">
        <f>SUBTOTAL(9,E18:E25)</f>
        <v>3</v>
      </c>
      <c r="F17" s="209">
        <f>SUBTOTAL(9,F18:F25)</f>
        <v>9</v>
      </c>
      <c r="G17" s="209">
        <f>SUBTOTAL(9,G18:G25)</f>
        <v>12</v>
      </c>
      <c r="H17" s="210">
        <f t="shared" si="0"/>
        <v>3</v>
      </c>
      <c r="K17" t="b">
        <f t="shared" si="1"/>
        <v>1</v>
      </c>
    </row>
    <row r="18" ht="18" customHeight="1" outlineLevel="3" spans="1:11">
      <c r="A18" s="102" t="str">
        <f t="shared" ref="A18:A25" si="5">MID(C18,1,3)</f>
        <v>201</v>
      </c>
      <c r="B18" s="102" t="str">
        <f t="shared" ref="B18:B25" si="6">MID(C18,1,5)</f>
        <v>20102</v>
      </c>
      <c r="C18" s="207">
        <v>2010201</v>
      </c>
      <c r="D18" s="212" t="s">
        <v>131</v>
      </c>
      <c r="E18" s="209"/>
      <c r="F18" s="213">
        <f t="shared" ref="F18:F25" si="7">G18-E18</f>
        <v>0</v>
      </c>
      <c r="G18" s="213"/>
      <c r="H18" s="210">
        <f t="shared" si="0"/>
        <v>0</v>
      </c>
      <c r="K18" t="b">
        <f t="shared" si="1"/>
        <v>0</v>
      </c>
    </row>
    <row r="19" ht="18" customHeight="1" outlineLevel="3" spans="1:11">
      <c r="A19" s="102" t="str">
        <f t="shared" si="5"/>
        <v>201</v>
      </c>
      <c r="B19" s="102" t="str">
        <f t="shared" si="6"/>
        <v>20102</v>
      </c>
      <c r="C19" s="207">
        <v>2010202</v>
      </c>
      <c r="D19" s="212" t="s">
        <v>132</v>
      </c>
      <c r="E19" s="209"/>
      <c r="F19" s="213">
        <f t="shared" si="7"/>
        <v>0</v>
      </c>
      <c r="G19" s="213"/>
      <c r="H19" s="210">
        <f t="shared" si="0"/>
        <v>0</v>
      </c>
      <c r="K19" t="b">
        <f t="shared" si="1"/>
        <v>0</v>
      </c>
    </row>
    <row r="20" ht="18" customHeight="1" outlineLevel="3" spans="1:15">
      <c r="A20" s="102" t="str">
        <f t="shared" si="5"/>
        <v>201</v>
      </c>
      <c r="B20" s="102" t="str">
        <f t="shared" si="6"/>
        <v>20102</v>
      </c>
      <c r="C20" s="207">
        <v>2010203</v>
      </c>
      <c r="D20" s="215" t="s">
        <v>133</v>
      </c>
      <c r="E20" s="105">
        <v>0</v>
      </c>
      <c r="F20" s="102">
        <f t="shared" si="7"/>
        <v>0</v>
      </c>
      <c r="G20" s="102">
        <f>J20</f>
        <v>0</v>
      </c>
      <c r="H20" s="210">
        <f t="shared" si="0"/>
        <v>0</v>
      </c>
      <c r="K20" t="b">
        <f t="shared" si="1"/>
        <v>0</v>
      </c>
      <c r="N20" t="s">
        <v>149</v>
      </c>
      <c r="O20">
        <v>186.16396</v>
      </c>
    </row>
    <row r="21" ht="18" customHeight="1" outlineLevel="3" spans="1:11">
      <c r="A21" s="102" t="str">
        <f t="shared" si="5"/>
        <v>201</v>
      </c>
      <c r="B21" s="102" t="str">
        <f t="shared" si="6"/>
        <v>20102</v>
      </c>
      <c r="C21" s="207">
        <v>2010204</v>
      </c>
      <c r="D21" s="212" t="s">
        <v>150</v>
      </c>
      <c r="E21" s="209"/>
      <c r="F21" s="213">
        <f t="shared" si="7"/>
        <v>0</v>
      </c>
      <c r="G21" s="213"/>
      <c r="H21" s="210">
        <f t="shared" si="0"/>
        <v>0</v>
      </c>
      <c r="K21" t="b">
        <f t="shared" si="1"/>
        <v>0</v>
      </c>
    </row>
    <row r="22" ht="18" customHeight="1" outlineLevel="3" spans="1:11">
      <c r="A22" s="102" t="str">
        <f t="shared" si="5"/>
        <v>201</v>
      </c>
      <c r="B22" s="102" t="str">
        <f t="shared" si="6"/>
        <v>20102</v>
      </c>
      <c r="C22" s="207">
        <v>2010205</v>
      </c>
      <c r="D22" s="212" t="s">
        <v>151</v>
      </c>
      <c r="E22" s="209"/>
      <c r="F22" s="213">
        <f t="shared" si="7"/>
        <v>0</v>
      </c>
      <c r="G22" s="213"/>
      <c r="H22" s="210">
        <f t="shared" si="0"/>
        <v>0</v>
      </c>
      <c r="K22" t="b">
        <f t="shared" si="1"/>
        <v>0</v>
      </c>
    </row>
    <row r="23" ht="18" customHeight="1" outlineLevel="3" spans="1:11">
      <c r="A23" s="102" t="str">
        <f t="shared" si="5"/>
        <v>201</v>
      </c>
      <c r="B23" s="102" t="str">
        <f t="shared" si="6"/>
        <v>20102</v>
      </c>
      <c r="C23" s="207">
        <v>2010206</v>
      </c>
      <c r="D23" s="212" t="s">
        <v>152</v>
      </c>
      <c r="E23" s="209"/>
      <c r="F23" s="213">
        <f t="shared" si="7"/>
        <v>0</v>
      </c>
      <c r="G23" s="213"/>
      <c r="H23" s="210">
        <f t="shared" si="0"/>
        <v>0</v>
      </c>
      <c r="K23" t="b">
        <f t="shared" si="1"/>
        <v>0</v>
      </c>
    </row>
    <row r="24" ht="18" customHeight="1" outlineLevel="3" spans="1:11">
      <c r="A24" s="102" t="str">
        <f t="shared" si="5"/>
        <v>201</v>
      </c>
      <c r="B24" s="102" t="str">
        <f t="shared" si="6"/>
        <v>20102</v>
      </c>
      <c r="C24" s="207">
        <v>2010250</v>
      </c>
      <c r="D24" s="215" t="s">
        <v>144</v>
      </c>
      <c r="E24" s="105"/>
      <c r="F24" s="102">
        <f t="shared" si="7"/>
        <v>0</v>
      </c>
      <c r="G24" s="102"/>
      <c r="H24" s="210">
        <f t="shared" si="0"/>
        <v>0</v>
      </c>
      <c r="K24" t="b">
        <f t="shared" si="1"/>
        <v>0</v>
      </c>
    </row>
    <row r="25" ht="18" customHeight="1" outlineLevel="3" spans="1:11">
      <c r="A25" s="102" t="str">
        <f t="shared" si="5"/>
        <v>201</v>
      </c>
      <c r="B25" s="102" t="str">
        <f t="shared" si="6"/>
        <v>20102</v>
      </c>
      <c r="C25" s="207">
        <v>2010299</v>
      </c>
      <c r="D25" s="212" t="s">
        <v>153</v>
      </c>
      <c r="E25" s="209">
        <v>3</v>
      </c>
      <c r="F25" s="213">
        <f t="shared" si="7"/>
        <v>9</v>
      </c>
      <c r="G25" s="213">
        <v>12</v>
      </c>
      <c r="H25" s="210">
        <f t="shared" si="0"/>
        <v>3</v>
      </c>
      <c r="K25" t="b">
        <f t="shared" si="1"/>
        <v>1</v>
      </c>
    </row>
    <row r="26" ht="18" customHeight="1" outlineLevel="1" spans="1:11">
      <c r="A26" s="102"/>
      <c r="B26" s="105" t="s">
        <v>154</v>
      </c>
      <c r="C26" s="207"/>
      <c r="D26" s="211" t="s">
        <v>155</v>
      </c>
      <c r="E26" s="209">
        <f>SUBTOTAL(9,E27:E37)</f>
        <v>912.97</v>
      </c>
      <c r="F26" s="209">
        <f>SUBTOTAL(9,F27:F37)</f>
        <v>187.03</v>
      </c>
      <c r="G26" s="209">
        <f>SUBTOTAL(9,G27:G37)</f>
        <v>1100</v>
      </c>
      <c r="H26" s="210">
        <f t="shared" si="0"/>
        <v>0.2048588672136</v>
      </c>
      <c r="K26" t="b">
        <f t="shared" si="1"/>
        <v>1</v>
      </c>
    </row>
    <row r="27" ht="18" customHeight="1" outlineLevel="3" spans="1:11">
      <c r="A27" s="102" t="str">
        <f t="shared" ref="A27:A37" si="8">MID(C27,1,3)</f>
        <v>201</v>
      </c>
      <c r="B27" s="102" t="str">
        <f t="shared" ref="B27:B37" si="9">MID(C27,1,5)</f>
        <v>20103</v>
      </c>
      <c r="C27" s="207">
        <v>2010301</v>
      </c>
      <c r="D27" s="212" t="s">
        <v>131</v>
      </c>
      <c r="E27" s="209">
        <v>495.25</v>
      </c>
      <c r="F27" s="213">
        <f t="shared" ref="F27:F37" si="10">G27-E27</f>
        <v>148.75</v>
      </c>
      <c r="G27" s="213">
        <f>539+105</f>
        <v>644</v>
      </c>
      <c r="H27" s="210">
        <f t="shared" si="0"/>
        <v>0.300353356890459</v>
      </c>
      <c r="K27" t="b">
        <f t="shared" si="1"/>
        <v>1</v>
      </c>
    </row>
    <row r="28" ht="18" customHeight="1" outlineLevel="3" spans="1:11">
      <c r="A28" s="102" t="str">
        <f t="shared" si="8"/>
        <v>201</v>
      </c>
      <c r="B28" s="102" t="str">
        <f t="shared" si="9"/>
        <v>20103</v>
      </c>
      <c r="C28" s="207">
        <v>2010302</v>
      </c>
      <c r="D28" s="212" t="s">
        <v>132</v>
      </c>
      <c r="E28" s="209"/>
      <c r="F28" s="213">
        <f t="shared" si="10"/>
        <v>14</v>
      </c>
      <c r="G28" s="213">
        <v>14</v>
      </c>
      <c r="H28" s="210">
        <f t="shared" si="0"/>
        <v>0</v>
      </c>
      <c r="K28" t="b">
        <f t="shared" si="1"/>
        <v>1</v>
      </c>
    </row>
    <row r="29" ht="18" customHeight="1" outlineLevel="3" spans="1:15">
      <c r="A29" s="102" t="str">
        <f t="shared" si="8"/>
        <v>201</v>
      </c>
      <c r="B29" s="102" t="str">
        <f t="shared" si="9"/>
        <v>20103</v>
      </c>
      <c r="C29" s="207">
        <v>2010303</v>
      </c>
      <c r="D29" s="215" t="s">
        <v>133</v>
      </c>
      <c r="E29" s="105"/>
      <c r="F29" s="102">
        <f t="shared" si="10"/>
        <v>0</v>
      </c>
      <c r="G29" s="102">
        <f t="shared" ref="G27:G37" si="11">J29</f>
        <v>0</v>
      </c>
      <c r="H29" s="210">
        <f t="shared" si="0"/>
        <v>0</v>
      </c>
      <c r="K29" t="b">
        <f t="shared" si="1"/>
        <v>0</v>
      </c>
      <c r="N29" t="s">
        <v>156</v>
      </c>
      <c r="O29">
        <v>30</v>
      </c>
    </row>
    <row r="30" ht="18" customHeight="1" outlineLevel="3" spans="1:15">
      <c r="A30" s="102" t="str">
        <f t="shared" si="8"/>
        <v>201</v>
      </c>
      <c r="B30" s="102" t="str">
        <f t="shared" si="9"/>
        <v>20103</v>
      </c>
      <c r="C30" s="207">
        <v>2010304</v>
      </c>
      <c r="D30" s="215" t="s">
        <v>157</v>
      </c>
      <c r="E30" s="105"/>
      <c r="F30" s="102">
        <f t="shared" si="10"/>
        <v>0</v>
      </c>
      <c r="G30" s="102">
        <f t="shared" si="11"/>
        <v>0</v>
      </c>
      <c r="H30" s="210">
        <f t="shared" si="0"/>
        <v>0</v>
      </c>
      <c r="K30" t="b">
        <f t="shared" si="1"/>
        <v>0</v>
      </c>
      <c r="N30" t="s">
        <v>158</v>
      </c>
      <c r="O30">
        <v>52.65</v>
      </c>
    </row>
    <row r="31" ht="18" customHeight="1" outlineLevel="3" spans="1:15">
      <c r="A31" s="102" t="str">
        <f t="shared" si="8"/>
        <v>201</v>
      </c>
      <c r="B31" s="102" t="str">
        <f t="shared" si="9"/>
        <v>20103</v>
      </c>
      <c r="C31" s="207">
        <v>2010305</v>
      </c>
      <c r="D31" s="215" t="s">
        <v>159</v>
      </c>
      <c r="E31" s="105"/>
      <c r="F31" s="102">
        <f t="shared" si="10"/>
        <v>0</v>
      </c>
      <c r="G31" s="102">
        <f t="shared" si="11"/>
        <v>0</v>
      </c>
      <c r="H31" s="210">
        <f t="shared" si="0"/>
        <v>0</v>
      </c>
      <c r="K31" t="b">
        <f t="shared" si="1"/>
        <v>0</v>
      </c>
      <c r="N31" t="s">
        <v>160</v>
      </c>
      <c r="O31">
        <v>3</v>
      </c>
    </row>
    <row r="32" ht="18" customHeight="1" outlineLevel="3" spans="1:15">
      <c r="A32" s="102" t="str">
        <f t="shared" si="8"/>
        <v>201</v>
      </c>
      <c r="B32" s="102" t="str">
        <f t="shared" si="9"/>
        <v>20103</v>
      </c>
      <c r="C32" s="207">
        <v>2010306</v>
      </c>
      <c r="D32" s="215" t="s">
        <v>161</v>
      </c>
      <c r="E32" s="105"/>
      <c r="F32" s="102">
        <f t="shared" si="10"/>
        <v>0</v>
      </c>
      <c r="G32" s="102">
        <f t="shared" si="11"/>
        <v>0</v>
      </c>
      <c r="H32" s="210">
        <f t="shared" si="0"/>
        <v>0</v>
      </c>
      <c r="K32" t="b">
        <f t="shared" si="1"/>
        <v>0</v>
      </c>
      <c r="N32" t="s">
        <v>162</v>
      </c>
      <c r="O32">
        <v>875.257542</v>
      </c>
    </row>
    <row r="33" ht="18" customHeight="1" outlineLevel="3" spans="1:15">
      <c r="A33" s="102" t="str">
        <f t="shared" si="8"/>
        <v>201</v>
      </c>
      <c r="B33" s="102" t="str">
        <f t="shared" si="9"/>
        <v>20103</v>
      </c>
      <c r="C33" s="207">
        <v>2010307</v>
      </c>
      <c r="D33" s="215" t="s">
        <v>163</v>
      </c>
      <c r="E33" s="105"/>
      <c r="F33" s="102">
        <f t="shared" si="10"/>
        <v>0</v>
      </c>
      <c r="G33" s="102">
        <f t="shared" si="11"/>
        <v>0</v>
      </c>
      <c r="H33" s="210">
        <f t="shared" si="0"/>
        <v>0</v>
      </c>
      <c r="K33" t="b">
        <f t="shared" si="1"/>
        <v>0</v>
      </c>
      <c r="N33" t="s">
        <v>164</v>
      </c>
      <c r="O33">
        <v>69.8</v>
      </c>
    </row>
    <row r="34" ht="18" customHeight="1" outlineLevel="3" spans="1:11">
      <c r="A34" s="102" t="str">
        <f t="shared" si="8"/>
        <v>201</v>
      </c>
      <c r="B34" s="102" t="str">
        <f t="shared" si="9"/>
        <v>20103</v>
      </c>
      <c r="C34" s="207">
        <v>2010308</v>
      </c>
      <c r="D34" s="212" t="s">
        <v>165</v>
      </c>
      <c r="E34" s="209"/>
      <c r="F34" s="213">
        <f t="shared" si="10"/>
        <v>0</v>
      </c>
      <c r="G34" s="213"/>
      <c r="H34" s="210">
        <f t="shared" si="0"/>
        <v>0</v>
      </c>
      <c r="K34" t="b">
        <f t="shared" si="1"/>
        <v>0</v>
      </c>
    </row>
    <row r="35" ht="18" customHeight="1" outlineLevel="3" spans="1:15">
      <c r="A35" s="102" t="str">
        <f t="shared" si="8"/>
        <v>201</v>
      </c>
      <c r="B35" s="102" t="str">
        <f t="shared" si="9"/>
        <v>20103</v>
      </c>
      <c r="C35" s="207">
        <v>2010309</v>
      </c>
      <c r="D35" s="215" t="s">
        <v>166</v>
      </c>
      <c r="E35" s="105">
        <v>0</v>
      </c>
      <c r="F35" s="102">
        <f t="shared" si="10"/>
        <v>0</v>
      </c>
      <c r="G35" s="102">
        <f t="shared" si="11"/>
        <v>0</v>
      </c>
      <c r="H35" s="210">
        <f t="shared" si="0"/>
        <v>0</v>
      </c>
      <c r="K35" t="b">
        <f t="shared" si="1"/>
        <v>0</v>
      </c>
      <c r="N35" t="s">
        <v>167</v>
      </c>
      <c r="O35">
        <v>71</v>
      </c>
    </row>
    <row r="36" ht="18" customHeight="1" outlineLevel="3" spans="1:11">
      <c r="A36" s="102" t="str">
        <f t="shared" si="8"/>
        <v>201</v>
      </c>
      <c r="B36" s="102" t="str">
        <f t="shared" si="9"/>
        <v>20103</v>
      </c>
      <c r="C36" s="207">
        <v>2010350</v>
      </c>
      <c r="D36" s="212" t="s">
        <v>144</v>
      </c>
      <c r="E36" s="209">
        <v>417.72</v>
      </c>
      <c r="F36" s="213">
        <f t="shared" si="10"/>
        <v>21.28</v>
      </c>
      <c r="G36" s="213">
        <v>439</v>
      </c>
      <c r="H36" s="210">
        <f t="shared" si="0"/>
        <v>0.0509432155510867</v>
      </c>
      <c r="K36" t="b">
        <f t="shared" si="1"/>
        <v>1</v>
      </c>
    </row>
    <row r="37" ht="33" customHeight="1" outlineLevel="3" spans="1:11">
      <c r="A37" s="102" t="str">
        <f t="shared" si="8"/>
        <v>201</v>
      </c>
      <c r="B37" s="102" t="str">
        <f t="shared" si="9"/>
        <v>20103</v>
      </c>
      <c r="C37" s="207">
        <v>2010399</v>
      </c>
      <c r="D37" s="212" t="s">
        <v>168</v>
      </c>
      <c r="E37" s="209"/>
      <c r="F37" s="213">
        <f t="shared" si="10"/>
        <v>3</v>
      </c>
      <c r="G37" s="213">
        <v>3</v>
      </c>
      <c r="H37" s="210">
        <f t="shared" si="0"/>
        <v>0</v>
      </c>
      <c r="K37" t="b">
        <f t="shared" si="1"/>
        <v>1</v>
      </c>
    </row>
    <row r="38" ht="18" customHeight="1" outlineLevel="1" spans="1:11">
      <c r="A38" s="102"/>
      <c r="B38" s="105" t="s">
        <v>169</v>
      </c>
      <c r="C38" s="207"/>
      <c r="D38" s="211" t="s">
        <v>170</v>
      </c>
      <c r="E38" s="209">
        <f>SUBTOTAL(9,E39:E48)</f>
        <v>0</v>
      </c>
      <c r="F38" s="209">
        <f>SUBTOTAL(9,F39:F48)</f>
        <v>0</v>
      </c>
      <c r="G38" s="209">
        <f>SUBTOTAL(9,G39:G48)</f>
        <v>0</v>
      </c>
      <c r="H38" s="210">
        <f t="shared" si="0"/>
        <v>0</v>
      </c>
      <c r="K38" t="b">
        <f t="shared" si="1"/>
        <v>0</v>
      </c>
    </row>
    <row r="39" ht="18" customHeight="1" outlineLevel="3" spans="1:11">
      <c r="A39" s="102" t="str">
        <f t="shared" ref="A39:A48" si="12">MID(C39,1,3)</f>
        <v>201</v>
      </c>
      <c r="B39" s="102" t="str">
        <f t="shared" ref="B39:B48" si="13">MID(C39,1,5)</f>
        <v>20104</v>
      </c>
      <c r="C39" s="207">
        <v>2010401</v>
      </c>
      <c r="D39" s="212" t="s">
        <v>131</v>
      </c>
      <c r="E39" s="209"/>
      <c r="F39" s="213">
        <f t="shared" ref="F39:F48" si="14">G39-E39</f>
        <v>0</v>
      </c>
      <c r="G39" s="213"/>
      <c r="H39" s="210">
        <f t="shared" si="0"/>
        <v>0</v>
      </c>
      <c r="K39" t="b">
        <f t="shared" si="1"/>
        <v>0</v>
      </c>
    </row>
    <row r="40" ht="18" customHeight="1" outlineLevel="3" spans="1:15">
      <c r="A40" s="102" t="str">
        <f t="shared" si="12"/>
        <v>201</v>
      </c>
      <c r="B40" s="102" t="str">
        <f t="shared" si="13"/>
        <v>20104</v>
      </c>
      <c r="C40" s="207">
        <v>2010402</v>
      </c>
      <c r="D40" s="215" t="s">
        <v>132</v>
      </c>
      <c r="E40" s="105"/>
      <c r="F40" s="102">
        <f t="shared" si="14"/>
        <v>0</v>
      </c>
      <c r="G40" s="102">
        <f t="shared" ref="G39:G48" si="15">J40</f>
        <v>0</v>
      </c>
      <c r="H40" s="210">
        <f t="shared" si="0"/>
        <v>0</v>
      </c>
      <c r="K40" t="b">
        <f t="shared" si="1"/>
        <v>0</v>
      </c>
      <c r="N40" t="s">
        <v>171</v>
      </c>
      <c r="O40">
        <v>150</v>
      </c>
    </row>
    <row r="41" ht="18" customHeight="1" outlineLevel="3" spans="1:15">
      <c r="A41" s="102" t="str">
        <f t="shared" si="12"/>
        <v>201</v>
      </c>
      <c r="B41" s="102" t="str">
        <f t="shared" si="13"/>
        <v>20104</v>
      </c>
      <c r="C41" s="207">
        <v>2010403</v>
      </c>
      <c r="D41" s="215" t="s">
        <v>133</v>
      </c>
      <c r="E41" s="105"/>
      <c r="F41" s="102">
        <f t="shared" si="14"/>
        <v>0</v>
      </c>
      <c r="G41" s="102">
        <f t="shared" si="15"/>
        <v>0</v>
      </c>
      <c r="H41" s="210">
        <f t="shared" si="0"/>
        <v>0</v>
      </c>
      <c r="K41" t="b">
        <f t="shared" si="1"/>
        <v>0</v>
      </c>
      <c r="N41" t="s">
        <v>172</v>
      </c>
      <c r="O41">
        <v>46.76</v>
      </c>
    </row>
    <row r="42" ht="18" customHeight="1" outlineLevel="3" spans="1:11">
      <c r="A42" s="102" t="str">
        <f t="shared" si="12"/>
        <v>201</v>
      </c>
      <c r="B42" s="102" t="str">
        <f t="shared" si="13"/>
        <v>20104</v>
      </c>
      <c r="C42" s="207">
        <v>2010404</v>
      </c>
      <c r="D42" s="212" t="s">
        <v>173</v>
      </c>
      <c r="E42" s="209"/>
      <c r="F42" s="213">
        <f t="shared" si="14"/>
        <v>0</v>
      </c>
      <c r="G42" s="213"/>
      <c r="H42" s="210">
        <f t="shared" si="0"/>
        <v>0</v>
      </c>
      <c r="K42" t="b">
        <f t="shared" si="1"/>
        <v>0</v>
      </c>
    </row>
    <row r="43" ht="18" customHeight="1" outlineLevel="3" spans="1:15">
      <c r="A43" s="102" t="str">
        <f t="shared" si="12"/>
        <v>201</v>
      </c>
      <c r="B43" s="102" t="str">
        <f t="shared" si="13"/>
        <v>20104</v>
      </c>
      <c r="C43" s="207">
        <v>2010405</v>
      </c>
      <c r="D43" s="215" t="s">
        <v>174</v>
      </c>
      <c r="E43" s="105"/>
      <c r="F43" s="102">
        <f t="shared" si="14"/>
        <v>0</v>
      </c>
      <c r="G43" s="102">
        <f t="shared" si="15"/>
        <v>0</v>
      </c>
      <c r="H43" s="210">
        <f t="shared" si="0"/>
        <v>0</v>
      </c>
      <c r="K43" t="b">
        <f t="shared" si="1"/>
        <v>0</v>
      </c>
      <c r="N43" t="s">
        <v>175</v>
      </c>
      <c r="O43">
        <v>1894.08314</v>
      </c>
    </row>
    <row r="44" ht="18" customHeight="1" outlineLevel="3" spans="1:15">
      <c r="A44" s="102" t="str">
        <f t="shared" si="12"/>
        <v>201</v>
      </c>
      <c r="B44" s="102" t="str">
        <f t="shared" si="13"/>
        <v>20104</v>
      </c>
      <c r="C44" s="207">
        <v>2010406</v>
      </c>
      <c r="D44" s="215" t="s">
        <v>176</v>
      </c>
      <c r="E44" s="105"/>
      <c r="F44" s="102">
        <f t="shared" si="14"/>
        <v>0</v>
      </c>
      <c r="G44" s="102">
        <f t="shared" si="15"/>
        <v>0</v>
      </c>
      <c r="H44" s="210">
        <f t="shared" si="0"/>
        <v>0</v>
      </c>
      <c r="K44" t="b">
        <f t="shared" si="1"/>
        <v>0</v>
      </c>
      <c r="N44" t="s">
        <v>177</v>
      </c>
      <c r="O44">
        <v>139.16</v>
      </c>
    </row>
    <row r="45" ht="18" customHeight="1" outlineLevel="3" spans="1:15">
      <c r="A45" s="102" t="str">
        <f t="shared" si="12"/>
        <v>201</v>
      </c>
      <c r="B45" s="102" t="str">
        <f t="shared" si="13"/>
        <v>20104</v>
      </c>
      <c r="C45" s="207">
        <v>2010407</v>
      </c>
      <c r="D45" s="215" t="s">
        <v>178</v>
      </c>
      <c r="E45" s="105"/>
      <c r="F45" s="102">
        <f t="shared" si="14"/>
        <v>0</v>
      </c>
      <c r="G45" s="102">
        <f t="shared" si="15"/>
        <v>0</v>
      </c>
      <c r="H45" s="210">
        <f t="shared" si="0"/>
        <v>0</v>
      </c>
      <c r="K45" t="b">
        <f t="shared" si="1"/>
        <v>0</v>
      </c>
      <c r="N45" t="s">
        <v>179</v>
      </c>
      <c r="O45">
        <v>15</v>
      </c>
    </row>
    <row r="46" ht="18" customHeight="1" outlineLevel="3" spans="1:11">
      <c r="A46" s="102" t="str">
        <f t="shared" si="12"/>
        <v>201</v>
      </c>
      <c r="B46" s="102" t="str">
        <f t="shared" si="13"/>
        <v>20104</v>
      </c>
      <c r="C46" s="207">
        <v>2010408</v>
      </c>
      <c r="D46" s="212" t="s">
        <v>180</v>
      </c>
      <c r="E46" s="209"/>
      <c r="F46" s="213">
        <f t="shared" si="14"/>
        <v>0</v>
      </c>
      <c r="G46" s="213"/>
      <c r="H46" s="210">
        <f t="shared" si="0"/>
        <v>0</v>
      </c>
      <c r="K46" t="b">
        <f t="shared" si="1"/>
        <v>0</v>
      </c>
    </row>
    <row r="47" ht="18" customHeight="1" outlineLevel="3" spans="1:15">
      <c r="A47" s="102" t="str">
        <f t="shared" si="12"/>
        <v>201</v>
      </c>
      <c r="B47" s="102" t="str">
        <f t="shared" si="13"/>
        <v>20104</v>
      </c>
      <c r="C47" s="207">
        <v>2010450</v>
      </c>
      <c r="D47" s="215" t="s">
        <v>144</v>
      </c>
      <c r="E47" s="105"/>
      <c r="F47" s="102">
        <f t="shared" si="14"/>
        <v>0</v>
      </c>
      <c r="G47" s="102">
        <f t="shared" si="15"/>
        <v>0</v>
      </c>
      <c r="H47" s="210">
        <f t="shared" si="0"/>
        <v>0</v>
      </c>
      <c r="K47" t="b">
        <f t="shared" si="1"/>
        <v>0</v>
      </c>
      <c r="N47" t="s">
        <v>181</v>
      </c>
      <c r="O47">
        <v>40.87</v>
      </c>
    </row>
    <row r="48" ht="18" customHeight="1" outlineLevel="3" spans="1:11">
      <c r="A48" s="102" t="str">
        <f t="shared" si="12"/>
        <v>201</v>
      </c>
      <c r="B48" s="102" t="str">
        <f t="shared" si="13"/>
        <v>20104</v>
      </c>
      <c r="C48" s="207">
        <v>2010499</v>
      </c>
      <c r="D48" s="212" t="s">
        <v>182</v>
      </c>
      <c r="E48" s="209"/>
      <c r="F48" s="213">
        <f t="shared" si="14"/>
        <v>0</v>
      </c>
      <c r="G48" s="213"/>
      <c r="H48" s="210">
        <f t="shared" si="0"/>
        <v>0</v>
      </c>
      <c r="K48" t="b">
        <f t="shared" si="1"/>
        <v>0</v>
      </c>
    </row>
    <row r="49" ht="18" customHeight="1" outlineLevel="1" spans="1:11">
      <c r="A49" s="102"/>
      <c r="B49" s="105" t="s">
        <v>183</v>
      </c>
      <c r="C49" s="207"/>
      <c r="D49" s="211" t="s">
        <v>184</v>
      </c>
      <c r="E49" s="209">
        <f>SUBTOTAL(9,E50:E59)</f>
        <v>0</v>
      </c>
      <c r="F49" s="209">
        <f>SUBTOTAL(9,F50:F59)</f>
        <v>0</v>
      </c>
      <c r="G49" s="209">
        <f>SUBTOTAL(9,G50:G59)</f>
        <v>0</v>
      </c>
      <c r="H49" s="210">
        <f t="shared" si="0"/>
        <v>0</v>
      </c>
      <c r="K49" t="b">
        <f t="shared" si="1"/>
        <v>0</v>
      </c>
    </row>
    <row r="50" ht="18" customHeight="1" outlineLevel="3" spans="1:11">
      <c r="A50" s="102" t="str">
        <f t="shared" ref="A50:A59" si="16">MID(C50,1,3)</f>
        <v>201</v>
      </c>
      <c r="B50" s="102" t="str">
        <f t="shared" ref="B50:B59" si="17">MID(C50,1,5)</f>
        <v>20105</v>
      </c>
      <c r="C50" s="207">
        <v>2010501</v>
      </c>
      <c r="D50" s="212" t="s">
        <v>131</v>
      </c>
      <c r="E50" s="209"/>
      <c r="F50" s="213">
        <f t="shared" ref="F50:F59" si="18">G50-E50</f>
        <v>0</v>
      </c>
      <c r="G50" s="213"/>
      <c r="H50" s="210">
        <f t="shared" si="0"/>
        <v>0</v>
      </c>
      <c r="K50" t="b">
        <f t="shared" si="1"/>
        <v>0</v>
      </c>
    </row>
    <row r="51" ht="18" customHeight="1" outlineLevel="3" spans="1:11">
      <c r="A51" s="102" t="str">
        <f t="shared" si="16"/>
        <v>201</v>
      </c>
      <c r="B51" s="102" t="str">
        <f t="shared" si="17"/>
        <v>20105</v>
      </c>
      <c r="C51" s="207">
        <v>2010502</v>
      </c>
      <c r="D51" s="212" t="s">
        <v>132</v>
      </c>
      <c r="E51" s="209"/>
      <c r="F51" s="213">
        <f t="shared" si="18"/>
        <v>0</v>
      </c>
      <c r="G51" s="213"/>
      <c r="H51" s="210">
        <f t="shared" si="0"/>
        <v>0</v>
      </c>
      <c r="K51" t="b">
        <f t="shared" si="1"/>
        <v>0</v>
      </c>
    </row>
    <row r="52" ht="18" customHeight="1" outlineLevel="3" spans="1:15">
      <c r="A52" s="102" t="str">
        <f t="shared" si="16"/>
        <v>201</v>
      </c>
      <c r="B52" s="102" t="str">
        <f t="shared" si="17"/>
        <v>20105</v>
      </c>
      <c r="C52" s="207">
        <v>2010503</v>
      </c>
      <c r="D52" s="215" t="s">
        <v>133</v>
      </c>
      <c r="E52" s="105">
        <v>0</v>
      </c>
      <c r="F52" s="102">
        <f t="shared" si="18"/>
        <v>0</v>
      </c>
      <c r="G52" s="102">
        <f>J52</f>
        <v>0</v>
      </c>
      <c r="H52" s="210">
        <f t="shared" si="0"/>
        <v>0</v>
      </c>
      <c r="K52" t="b">
        <f t="shared" si="1"/>
        <v>0</v>
      </c>
      <c r="N52" t="s">
        <v>185</v>
      </c>
      <c r="O52">
        <v>15.74</v>
      </c>
    </row>
    <row r="53" ht="18" customHeight="1" outlineLevel="3" spans="1:11">
      <c r="A53" s="102" t="str">
        <f t="shared" si="16"/>
        <v>201</v>
      </c>
      <c r="B53" s="102" t="str">
        <f t="shared" si="17"/>
        <v>20105</v>
      </c>
      <c r="C53" s="207">
        <v>2010504</v>
      </c>
      <c r="D53" s="212" t="s">
        <v>186</v>
      </c>
      <c r="E53" s="209"/>
      <c r="F53" s="213">
        <f t="shared" si="18"/>
        <v>0</v>
      </c>
      <c r="G53" s="213"/>
      <c r="H53" s="210">
        <f t="shared" si="0"/>
        <v>0</v>
      </c>
      <c r="K53" t="b">
        <f t="shared" si="1"/>
        <v>0</v>
      </c>
    </row>
    <row r="54" ht="18" customHeight="1" outlineLevel="3" spans="1:11">
      <c r="A54" s="102" t="str">
        <f t="shared" si="16"/>
        <v>201</v>
      </c>
      <c r="B54" s="102" t="str">
        <f t="shared" si="17"/>
        <v>20105</v>
      </c>
      <c r="C54" s="207">
        <v>2010505</v>
      </c>
      <c r="D54" s="212" t="s">
        <v>187</v>
      </c>
      <c r="E54" s="209"/>
      <c r="F54" s="213">
        <f t="shared" si="18"/>
        <v>0</v>
      </c>
      <c r="G54" s="213"/>
      <c r="H54" s="210">
        <f t="shared" si="0"/>
        <v>0</v>
      </c>
      <c r="K54" t="b">
        <f t="shared" si="1"/>
        <v>0</v>
      </c>
    </row>
    <row r="55" ht="18" customHeight="1" outlineLevel="3" spans="1:11">
      <c r="A55" s="102" t="str">
        <f t="shared" si="16"/>
        <v>201</v>
      </c>
      <c r="B55" s="102" t="str">
        <f t="shared" si="17"/>
        <v>20105</v>
      </c>
      <c r="C55" s="207">
        <v>2010506</v>
      </c>
      <c r="D55" s="212" t="s">
        <v>188</v>
      </c>
      <c r="E55" s="209"/>
      <c r="F55" s="213">
        <f t="shared" si="18"/>
        <v>0</v>
      </c>
      <c r="G55" s="213"/>
      <c r="H55" s="210">
        <f t="shared" si="0"/>
        <v>0</v>
      </c>
      <c r="K55" t="b">
        <f t="shared" si="1"/>
        <v>0</v>
      </c>
    </row>
    <row r="56" ht="18" customHeight="1" outlineLevel="3" spans="1:11">
      <c r="A56" s="102" t="str">
        <f t="shared" si="16"/>
        <v>201</v>
      </c>
      <c r="B56" s="102" t="str">
        <f t="shared" si="17"/>
        <v>20105</v>
      </c>
      <c r="C56" s="207">
        <v>2010507</v>
      </c>
      <c r="D56" s="212" t="s">
        <v>189</v>
      </c>
      <c r="E56" s="209"/>
      <c r="F56" s="213">
        <f t="shared" si="18"/>
        <v>0</v>
      </c>
      <c r="G56" s="213"/>
      <c r="H56" s="210">
        <f t="shared" si="0"/>
        <v>0</v>
      </c>
      <c r="K56" t="b">
        <f t="shared" si="1"/>
        <v>0</v>
      </c>
    </row>
    <row r="57" ht="18" customHeight="1" outlineLevel="3" spans="1:11">
      <c r="A57" s="102" t="str">
        <f t="shared" si="16"/>
        <v>201</v>
      </c>
      <c r="B57" s="102" t="str">
        <f t="shared" si="17"/>
        <v>20105</v>
      </c>
      <c r="C57" s="207">
        <v>2010508</v>
      </c>
      <c r="D57" s="212" t="s">
        <v>190</v>
      </c>
      <c r="E57" s="209"/>
      <c r="F57" s="213">
        <f t="shared" si="18"/>
        <v>0</v>
      </c>
      <c r="G57" s="213"/>
      <c r="H57" s="210">
        <f t="shared" si="0"/>
        <v>0</v>
      </c>
      <c r="K57" t="b">
        <f t="shared" si="1"/>
        <v>0</v>
      </c>
    </row>
    <row r="58" ht="18" customHeight="1" outlineLevel="3" spans="1:15">
      <c r="A58" s="102" t="str">
        <f t="shared" si="16"/>
        <v>201</v>
      </c>
      <c r="B58" s="102" t="str">
        <f t="shared" si="17"/>
        <v>20105</v>
      </c>
      <c r="C58" s="207">
        <v>2010550</v>
      </c>
      <c r="D58" s="215" t="s">
        <v>144</v>
      </c>
      <c r="E58" s="105"/>
      <c r="F58" s="102">
        <f t="shared" si="18"/>
        <v>0</v>
      </c>
      <c r="G58" s="102">
        <f>J58</f>
        <v>0</v>
      </c>
      <c r="H58" s="210">
        <f t="shared" si="0"/>
        <v>0</v>
      </c>
      <c r="K58" t="b">
        <f t="shared" si="1"/>
        <v>0</v>
      </c>
      <c r="N58" t="s">
        <v>191</v>
      </c>
      <c r="O58">
        <v>379.598804</v>
      </c>
    </row>
    <row r="59" ht="18" customHeight="1" outlineLevel="3" spans="1:11">
      <c r="A59" s="102" t="str">
        <f t="shared" si="16"/>
        <v>201</v>
      </c>
      <c r="B59" s="102" t="str">
        <f t="shared" si="17"/>
        <v>20105</v>
      </c>
      <c r="C59" s="207">
        <v>2010599</v>
      </c>
      <c r="D59" s="212" t="s">
        <v>192</v>
      </c>
      <c r="E59" s="209"/>
      <c r="F59" s="213">
        <f t="shared" si="18"/>
        <v>0</v>
      </c>
      <c r="G59" s="213"/>
      <c r="H59" s="210">
        <f t="shared" si="0"/>
        <v>0</v>
      </c>
      <c r="K59" t="b">
        <f t="shared" si="1"/>
        <v>0</v>
      </c>
    </row>
    <row r="60" ht="18" customHeight="1" outlineLevel="1" spans="1:11">
      <c r="A60" s="102"/>
      <c r="B60" s="105" t="s">
        <v>193</v>
      </c>
      <c r="C60" s="207"/>
      <c r="D60" s="211" t="s">
        <v>194</v>
      </c>
      <c r="E60" s="209">
        <f>SUBTOTAL(9,E61:E70)</f>
        <v>0</v>
      </c>
      <c r="F60" s="209">
        <f>SUBTOTAL(9,F61:F70)</f>
        <v>40</v>
      </c>
      <c r="G60" s="209">
        <f>SUBTOTAL(9,G61:G70)</f>
        <v>40</v>
      </c>
      <c r="H60" s="210">
        <f t="shared" si="0"/>
        <v>0</v>
      </c>
      <c r="K60" t="b">
        <f t="shared" si="1"/>
        <v>1</v>
      </c>
    </row>
    <row r="61" ht="18" customHeight="1" outlineLevel="3" spans="1:11">
      <c r="A61" s="102" t="str">
        <f t="shared" ref="A61:A74" si="19">MID(C61,1,3)</f>
        <v>201</v>
      </c>
      <c r="B61" s="102" t="str">
        <f t="shared" ref="B61:B75" si="20">MID(C61,1,5)</f>
        <v>20106</v>
      </c>
      <c r="C61" s="207">
        <v>2010601</v>
      </c>
      <c r="D61" s="212" t="s">
        <v>131</v>
      </c>
      <c r="E61" s="209"/>
      <c r="F61" s="213">
        <f t="shared" ref="F61:F70" si="21">G61-E61</f>
        <v>0</v>
      </c>
      <c r="G61" s="213"/>
      <c r="H61" s="210">
        <f t="shared" si="0"/>
        <v>0</v>
      </c>
      <c r="K61" t="b">
        <f t="shared" si="1"/>
        <v>0</v>
      </c>
    </row>
    <row r="62" ht="18" customHeight="1" outlineLevel="3" spans="1:15">
      <c r="A62" s="102" t="str">
        <f t="shared" si="19"/>
        <v>201</v>
      </c>
      <c r="B62" s="102" t="str">
        <f t="shared" si="20"/>
        <v>20106</v>
      </c>
      <c r="C62" s="207">
        <v>2010602</v>
      </c>
      <c r="D62" s="215" t="s">
        <v>132</v>
      </c>
      <c r="E62" s="105">
        <v>0</v>
      </c>
      <c r="F62" s="102">
        <f t="shared" si="21"/>
        <v>0</v>
      </c>
      <c r="G62" s="102">
        <f>J62</f>
        <v>0</v>
      </c>
      <c r="H62" s="210">
        <f t="shared" si="0"/>
        <v>0</v>
      </c>
      <c r="K62" t="b">
        <f t="shared" si="1"/>
        <v>0</v>
      </c>
      <c r="N62" t="s">
        <v>195</v>
      </c>
      <c r="O62">
        <v>101.5</v>
      </c>
    </row>
    <row r="63" ht="18" customHeight="1" outlineLevel="3" spans="1:15">
      <c r="A63" s="102" t="str">
        <f t="shared" si="19"/>
        <v>201</v>
      </c>
      <c r="B63" s="102" t="str">
        <f t="shared" si="20"/>
        <v>20106</v>
      </c>
      <c r="C63" s="207">
        <v>2010603</v>
      </c>
      <c r="D63" s="215" t="s">
        <v>133</v>
      </c>
      <c r="E63" s="105">
        <v>0</v>
      </c>
      <c r="F63" s="102">
        <f t="shared" si="21"/>
        <v>0</v>
      </c>
      <c r="G63" s="102">
        <f>J63</f>
        <v>0</v>
      </c>
      <c r="H63" s="210">
        <f t="shared" si="0"/>
        <v>0</v>
      </c>
      <c r="K63" t="b">
        <f t="shared" si="1"/>
        <v>0</v>
      </c>
      <c r="N63" t="s">
        <v>196</v>
      </c>
      <c r="O63">
        <v>85.5608</v>
      </c>
    </row>
    <row r="64" ht="18" customHeight="1" outlineLevel="3" spans="1:11">
      <c r="A64" s="102" t="str">
        <f t="shared" si="19"/>
        <v>201</v>
      </c>
      <c r="B64" s="102" t="str">
        <f t="shared" si="20"/>
        <v>20106</v>
      </c>
      <c r="C64" s="207">
        <v>2010604</v>
      </c>
      <c r="D64" s="212" t="s">
        <v>197</v>
      </c>
      <c r="E64" s="209"/>
      <c r="F64" s="213">
        <f t="shared" si="21"/>
        <v>0</v>
      </c>
      <c r="G64" s="213"/>
      <c r="H64" s="210">
        <f t="shared" si="0"/>
        <v>0</v>
      </c>
      <c r="K64" t="b">
        <f t="shared" si="1"/>
        <v>0</v>
      </c>
    </row>
    <row r="65" ht="18" customHeight="1" outlineLevel="3" spans="1:11">
      <c r="A65" s="102" t="str">
        <f t="shared" si="19"/>
        <v>201</v>
      </c>
      <c r="B65" s="102" t="str">
        <f t="shared" si="20"/>
        <v>20106</v>
      </c>
      <c r="C65" s="207">
        <v>2010605</v>
      </c>
      <c r="D65" s="212" t="s">
        <v>198</v>
      </c>
      <c r="E65" s="209"/>
      <c r="F65" s="213">
        <f t="shared" si="21"/>
        <v>0</v>
      </c>
      <c r="G65" s="213"/>
      <c r="H65" s="210">
        <f t="shared" si="0"/>
        <v>0</v>
      </c>
      <c r="K65" t="b">
        <f t="shared" si="1"/>
        <v>0</v>
      </c>
    </row>
    <row r="66" ht="18" customHeight="1" outlineLevel="3" spans="1:15">
      <c r="A66" s="102" t="str">
        <f t="shared" si="19"/>
        <v>201</v>
      </c>
      <c r="B66" s="102" t="str">
        <f t="shared" si="20"/>
        <v>20106</v>
      </c>
      <c r="C66" s="207">
        <v>2010606</v>
      </c>
      <c r="D66" s="215" t="s">
        <v>199</v>
      </c>
      <c r="E66" s="105">
        <v>0</v>
      </c>
      <c r="F66" s="102">
        <f t="shared" si="21"/>
        <v>0</v>
      </c>
      <c r="G66" s="102">
        <f>J66</f>
        <v>0</v>
      </c>
      <c r="H66" s="210">
        <f t="shared" si="0"/>
        <v>0</v>
      </c>
      <c r="K66" t="b">
        <f t="shared" si="1"/>
        <v>0</v>
      </c>
      <c r="N66" t="s">
        <v>200</v>
      </c>
      <c r="O66">
        <v>431.674107</v>
      </c>
    </row>
    <row r="67" ht="18" customHeight="1" outlineLevel="3" spans="1:11">
      <c r="A67" s="102" t="str">
        <f t="shared" si="19"/>
        <v>201</v>
      </c>
      <c r="B67" s="102" t="str">
        <f t="shared" si="20"/>
        <v>20106</v>
      </c>
      <c r="C67" s="207">
        <v>2010607</v>
      </c>
      <c r="D67" s="212" t="s">
        <v>201</v>
      </c>
      <c r="E67" s="209"/>
      <c r="F67" s="213">
        <f t="shared" si="21"/>
        <v>0</v>
      </c>
      <c r="G67" s="213"/>
      <c r="H67" s="210">
        <f t="shared" si="0"/>
        <v>0</v>
      </c>
      <c r="K67" t="b">
        <f t="shared" si="1"/>
        <v>0</v>
      </c>
    </row>
    <row r="68" ht="18" customHeight="1" outlineLevel="3" spans="1:11">
      <c r="A68" s="102" t="str">
        <f t="shared" si="19"/>
        <v>201</v>
      </c>
      <c r="B68" s="102" t="str">
        <f t="shared" si="20"/>
        <v>20106</v>
      </c>
      <c r="C68" s="207">
        <v>2010608</v>
      </c>
      <c r="D68" s="215" t="s">
        <v>202</v>
      </c>
      <c r="E68" s="209"/>
      <c r="F68" s="213">
        <f t="shared" si="21"/>
        <v>0</v>
      </c>
      <c r="G68" s="213"/>
      <c r="H68" s="210">
        <f t="shared" ref="H68:H131" si="22">IFERROR(G68/E68-1,)</f>
        <v>0</v>
      </c>
      <c r="K68" t="b">
        <f t="shared" si="1"/>
        <v>0</v>
      </c>
    </row>
    <row r="69" ht="18" customHeight="1" outlineLevel="3" spans="1:15">
      <c r="A69" s="102" t="str">
        <f t="shared" si="19"/>
        <v>201</v>
      </c>
      <c r="B69" s="102" t="str">
        <f t="shared" si="20"/>
        <v>20106</v>
      </c>
      <c r="C69" s="207">
        <v>2010650</v>
      </c>
      <c r="D69" s="215" t="s">
        <v>144</v>
      </c>
      <c r="E69" s="105">
        <v>0</v>
      </c>
      <c r="F69" s="102">
        <f t="shared" si="21"/>
        <v>0</v>
      </c>
      <c r="G69" s="102">
        <f>J69</f>
        <v>0</v>
      </c>
      <c r="H69" s="210">
        <f t="shared" si="22"/>
        <v>0</v>
      </c>
      <c r="K69" t="b">
        <f t="shared" ref="K69:K132" si="23">OR(E69&lt;&gt;0,F69&lt;&gt;0,G69&lt;&gt;0)</f>
        <v>0</v>
      </c>
      <c r="N69" t="s">
        <v>203</v>
      </c>
      <c r="O69">
        <v>591.676866</v>
      </c>
    </row>
    <row r="70" ht="18" customHeight="1" outlineLevel="3" spans="1:11">
      <c r="A70" s="102" t="str">
        <f t="shared" si="19"/>
        <v>201</v>
      </c>
      <c r="B70" s="102" t="str">
        <f t="shared" si="20"/>
        <v>20106</v>
      </c>
      <c r="C70" s="207">
        <v>2010699</v>
      </c>
      <c r="D70" s="212" t="s">
        <v>204</v>
      </c>
      <c r="E70" s="209"/>
      <c r="F70" s="213">
        <f t="shared" si="21"/>
        <v>40</v>
      </c>
      <c r="G70" s="213">
        <v>40</v>
      </c>
      <c r="H70" s="210">
        <f t="shared" si="22"/>
        <v>0</v>
      </c>
      <c r="K70" t="b">
        <f t="shared" si="23"/>
        <v>1</v>
      </c>
    </row>
    <row r="71" ht="18" customHeight="1" outlineLevel="1" spans="1:11">
      <c r="A71" s="102"/>
      <c r="B71" s="105" t="s">
        <v>205</v>
      </c>
      <c r="C71" s="207"/>
      <c r="D71" s="211" t="s">
        <v>206</v>
      </c>
      <c r="E71" s="209">
        <f>SUBTOTAL(9,E72:E82)</f>
        <v>0</v>
      </c>
      <c r="F71" s="209">
        <f>SUBTOTAL(9,F72:F82)</f>
        <v>0</v>
      </c>
      <c r="G71" s="209">
        <f>SUBTOTAL(9,G72:G82)</f>
        <v>0</v>
      </c>
      <c r="H71" s="210">
        <f t="shared" si="22"/>
        <v>0</v>
      </c>
      <c r="K71" t="b">
        <f t="shared" si="23"/>
        <v>0</v>
      </c>
    </row>
    <row r="72" ht="18" customHeight="1" outlineLevel="3" spans="1:11">
      <c r="A72" s="102" t="str">
        <f t="shared" ref="A72:A82" si="24">MID(C72,1,3)</f>
        <v>201</v>
      </c>
      <c r="B72" s="102" t="str">
        <f t="shared" ref="B72:B82" si="25">MID(C72,1,5)</f>
        <v>20107</v>
      </c>
      <c r="C72" s="207">
        <v>2010701</v>
      </c>
      <c r="D72" s="212" t="s">
        <v>131</v>
      </c>
      <c r="E72" s="209"/>
      <c r="F72" s="213">
        <f t="shared" ref="F72:F82" si="26">G72-E72</f>
        <v>0</v>
      </c>
      <c r="G72" s="213"/>
      <c r="H72" s="210">
        <f t="shared" si="22"/>
        <v>0</v>
      </c>
      <c r="K72" t="b">
        <f t="shared" si="23"/>
        <v>0</v>
      </c>
    </row>
    <row r="73" ht="18" customHeight="1" outlineLevel="3" spans="1:11">
      <c r="A73" s="102" t="str">
        <f t="shared" si="24"/>
        <v>201</v>
      </c>
      <c r="B73" s="102" t="str">
        <f t="shared" si="25"/>
        <v>20107</v>
      </c>
      <c r="C73" s="207">
        <v>2010702</v>
      </c>
      <c r="D73" s="212" t="s">
        <v>132</v>
      </c>
      <c r="E73" s="209"/>
      <c r="F73" s="213">
        <f t="shared" si="26"/>
        <v>0</v>
      </c>
      <c r="G73" s="213"/>
      <c r="H73" s="210">
        <f t="shared" si="22"/>
        <v>0</v>
      </c>
      <c r="K73" t="b">
        <f t="shared" si="23"/>
        <v>0</v>
      </c>
    </row>
    <row r="74" ht="18" customHeight="1" outlineLevel="3" spans="1:15">
      <c r="A74" s="102" t="str">
        <f t="shared" si="24"/>
        <v>201</v>
      </c>
      <c r="B74" s="102" t="str">
        <f t="shared" si="25"/>
        <v>20107</v>
      </c>
      <c r="C74" s="207">
        <v>2010703</v>
      </c>
      <c r="D74" s="215" t="s">
        <v>133</v>
      </c>
      <c r="E74" s="105"/>
      <c r="F74" s="102">
        <f t="shared" si="26"/>
        <v>0</v>
      </c>
      <c r="G74" s="102">
        <f t="shared" ref="G72:G82" si="27">J74</f>
        <v>0</v>
      </c>
      <c r="H74" s="210">
        <f t="shared" si="22"/>
        <v>0</v>
      </c>
      <c r="K74" t="b">
        <f t="shared" si="23"/>
        <v>0</v>
      </c>
      <c r="N74" t="s">
        <v>207</v>
      </c>
      <c r="O74">
        <v>34.1</v>
      </c>
    </row>
    <row r="75" ht="18" customHeight="1" outlineLevel="3" spans="1:15">
      <c r="A75" s="102" t="str">
        <f t="shared" si="24"/>
        <v>201</v>
      </c>
      <c r="B75" s="102" t="str">
        <f t="shared" si="25"/>
        <v>20107</v>
      </c>
      <c r="C75" s="207">
        <v>2010704</v>
      </c>
      <c r="D75" s="215" t="s">
        <v>208</v>
      </c>
      <c r="E75" s="105"/>
      <c r="F75" s="102">
        <f t="shared" si="26"/>
        <v>0</v>
      </c>
      <c r="G75" s="102">
        <f t="shared" si="27"/>
        <v>0</v>
      </c>
      <c r="H75" s="210">
        <f t="shared" si="22"/>
        <v>0</v>
      </c>
      <c r="K75" t="b">
        <f t="shared" si="23"/>
        <v>0</v>
      </c>
      <c r="N75" t="s">
        <v>209</v>
      </c>
      <c r="O75">
        <v>8.648</v>
      </c>
    </row>
    <row r="76" ht="18" customHeight="1" outlineLevel="3" spans="1:15">
      <c r="A76" s="102" t="str">
        <f t="shared" si="24"/>
        <v>201</v>
      </c>
      <c r="B76" s="102" t="str">
        <f t="shared" si="25"/>
        <v>20107</v>
      </c>
      <c r="C76" s="207">
        <v>2010705</v>
      </c>
      <c r="D76" s="215" t="s">
        <v>210</v>
      </c>
      <c r="E76" s="105"/>
      <c r="F76" s="102">
        <f t="shared" si="26"/>
        <v>0</v>
      </c>
      <c r="G76" s="102">
        <f t="shared" si="27"/>
        <v>0</v>
      </c>
      <c r="H76" s="210">
        <f t="shared" si="22"/>
        <v>0</v>
      </c>
      <c r="K76" t="b">
        <f t="shared" si="23"/>
        <v>0</v>
      </c>
      <c r="N76" t="s">
        <v>211</v>
      </c>
      <c r="O76">
        <v>557.318418</v>
      </c>
    </row>
    <row r="77" ht="18" customHeight="1" outlineLevel="3" spans="1:15">
      <c r="A77" s="102" t="str">
        <f t="shared" si="24"/>
        <v>201</v>
      </c>
      <c r="B77" s="102" t="str">
        <f t="shared" si="25"/>
        <v>20107</v>
      </c>
      <c r="C77" s="207">
        <v>2010706</v>
      </c>
      <c r="D77" s="215" t="s">
        <v>212</v>
      </c>
      <c r="E77" s="105"/>
      <c r="F77" s="102">
        <f t="shared" si="26"/>
        <v>0</v>
      </c>
      <c r="G77" s="102">
        <f t="shared" si="27"/>
        <v>0</v>
      </c>
      <c r="H77" s="210">
        <f t="shared" si="22"/>
        <v>0</v>
      </c>
      <c r="K77" t="b">
        <f t="shared" si="23"/>
        <v>0</v>
      </c>
      <c r="N77" t="s">
        <v>213</v>
      </c>
      <c r="O77">
        <v>11</v>
      </c>
    </row>
    <row r="78" ht="18" customHeight="1" outlineLevel="3" spans="1:11">
      <c r="A78" s="102" t="str">
        <f t="shared" si="24"/>
        <v>201</v>
      </c>
      <c r="B78" s="102" t="str">
        <f t="shared" si="25"/>
        <v>20107</v>
      </c>
      <c r="C78" s="207">
        <v>2010707</v>
      </c>
      <c r="D78" s="212" t="s">
        <v>214</v>
      </c>
      <c r="E78" s="209"/>
      <c r="F78" s="213">
        <f t="shared" si="26"/>
        <v>0</v>
      </c>
      <c r="G78" s="213"/>
      <c r="H78" s="210">
        <f t="shared" si="22"/>
        <v>0</v>
      </c>
      <c r="K78" t="b">
        <f t="shared" si="23"/>
        <v>0</v>
      </c>
    </row>
    <row r="79" ht="18" customHeight="1" outlineLevel="3" spans="1:15">
      <c r="A79" s="102" t="str">
        <f t="shared" si="24"/>
        <v>201</v>
      </c>
      <c r="B79" s="102" t="str">
        <f t="shared" si="25"/>
        <v>20107</v>
      </c>
      <c r="C79" s="207">
        <v>2010708</v>
      </c>
      <c r="D79" s="215" t="s">
        <v>215</v>
      </c>
      <c r="E79" s="105"/>
      <c r="F79" s="102">
        <f t="shared" si="26"/>
        <v>0</v>
      </c>
      <c r="G79" s="102">
        <f t="shared" si="27"/>
        <v>0</v>
      </c>
      <c r="H79" s="210">
        <f t="shared" si="22"/>
        <v>0</v>
      </c>
      <c r="K79" t="b">
        <f t="shared" si="23"/>
        <v>0</v>
      </c>
      <c r="N79" t="s">
        <v>216</v>
      </c>
      <c r="O79">
        <v>1340.6922</v>
      </c>
    </row>
    <row r="80" ht="18" customHeight="1" outlineLevel="3" spans="1:15">
      <c r="A80" s="102" t="str">
        <f t="shared" si="24"/>
        <v>201</v>
      </c>
      <c r="B80" s="102" t="str">
        <f t="shared" si="25"/>
        <v>20107</v>
      </c>
      <c r="C80" s="207">
        <v>2010709</v>
      </c>
      <c r="D80" s="215" t="s">
        <v>201</v>
      </c>
      <c r="E80" s="105"/>
      <c r="F80" s="102">
        <f t="shared" si="26"/>
        <v>0</v>
      </c>
      <c r="G80" s="102">
        <f t="shared" si="27"/>
        <v>0</v>
      </c>
      <c r="H80" s="210">
        <f t="shared" si="22"/>
        <v>0</v>
      </c>
      <c r="K80" t="b">
        <f t="shared" si="23"/>
        <v>0</v>
      </c>
      <c r="N80" t="s">
        <v>217</v>
      </c>
      <c r="O80">
        <v>35</v>
      </c>
    </row>
    <row r="81" ht="18" customHeight="1" outlineLevel="3" spans="1:15">
      <c r="A81" s="102" t="str">
        <f t="shared" si="24"/>
        <v>201</v>
      </c>
      <c r="B81" s="102" t="str">
        <f t="shared" si="25"/>
        <v>20107</v>
      </c>
      <c r="C81" s="207">
        <v>2010750</v>
      </c>
      <c r="D81" s="215" t="s">
        <v>144</v>
      </c>
      <c r="E81" s="105"/>
      <c r="F81" s="102">
        <f t="shared" si="26"/>
        <v>0</v>
      </c>
      <c r="G81" s="102">
        <f t="shared" si="27"/>
        <v>0</v>
      </c>
      <c r="H81" s="210">
        <f t="shared" si="22"/>
        <v>0</v>
      </c>
      <c r="K81" t="b">
        <f t="shared" si="23"/>
        <v>0</v>
      </c>
      <c r="N81" t="s">
        <v>218</v>
      </c>
      <c r="O81">
        <v>2066.894</v>
      </c>
    </row>
    <row r="82" ht="18" customHeight="1" outlineLevel="3" spans="1:15">
      <c r="A82" s="102" t="str">
        <f t="shared" si="24"/>
        <v>201</v>
      </c>
      <c r="B82" s="102" t="str">
        <f t="shared" si="25"/>
        <v>20107</v>
      </c>
      <c r="C82" s="207">
        <v>2010799</v>
      </c>
      <c r="D82" s="215" t="s">
        <v>219</v>
      </c>
      <c r="E82" s="105"/>
      <c r="F82" s="102">
        <f t="shared" si="26"/>
        <v>0</v>
      </c>
      <c r="G82" s="102">
        <f t="shared" si="27"/>
        <v>0</v>
      </c>
      <c r="H82" s="210">
        <f t="shared" si="22"/>
        <v>0</v>
      </c>
      <c r="K82" t="b">
        <f t="shared" si="23"/>
        <v>0</v>
      </c>
      <c r="N82" t="s">
        <v>220</v>
      </c>
      <c r="O82">
        <v>43.3</v>
      </c>
    </row>
    <row r="83" ht="18" customHeight="1" outlineLevel="1" spans="1:11">
      <c r="A83" s="102"/>
      <c r="B83" s="105" t="s">
        <v>221</v>
      </c>
      <c r="C83" s="207"/>
      <c r="D83" s="211" t="s">
        <v>222</v>
      </c>
      <c r="E83" s="209">
        <f>SUBTOTAL(9,E84:E91)</f>
        <v>0</v>
      </c>
      <c r="F83" s="209">
        <f>SUBTOTAL(9,F84:F91)</f>
        <v>0</v>
      </c>
      <c r="G83" s="209">
        <f>SUBTOTAL(9,G84:G91)</f>
        <v>0</v>
      </c>
      <c r="H83" s="210">
        <f t="shared" si="22"/>
        <v>0</v>
      </c>
      <c r="K83" t="b">
        <f t="shared" si="23"/>
        <v>0</v>
      </c>
    </row>
    <row r="84" ht="18" customHeight="1" outlineLevel="3" spans="1:11">
      <c r="A84" s="102" t="str">
        <f t="shared" ref="A84:A91" si="28">MID(C84,1,3)</f>
        <v>201</v>
      </c>
      <c r="B84" s="102" t="str">
        <f t="shared" ref="B84:B91" si="29">MID(C84,1,5)</f>
        <v>20108</v>
      </c>
      <c r="C84" s="207">
        <v>2010801</v>
      </c>
      <c r="D84" s="212" t="s">
        <v>131</v>
      </c>
      <c r="E84" s="209"/>
      <c r="F84" s="213">
        <f t="shared" ref="F84:F91" si="30">G84-E84</f>
        <v>0</v>
      </c>
      <c r="G84" s="213"/>
      <c r="H84" s="210">
        <f t="shared" si="22"/>
        <v>0</v>
      </c>
      <c r="K84" t="b">
        <f t="shared" si="23"/>
        <v>0</v>
      </c>
    </row>
    <row r="85" ht="18" customHeight="1" outlineLevel="3" spans="1:15">
      <c r="A85" s="102" t="str">
        <f t="shared" si="28"/>
        <v>201</v>
      </c>
      <c r="B85" s="102" t="str">
        <f t="shared" si="29"/>
        <v>20108</v>
      </c>
      <c r="C85" s="207">
        <v>2010802</v>
      </c>
      <c r="D85" s="215" t="s">
        <v>132</v>
      </c>
      <c r="E85" s="105">
        <v>0</v>
      </c>
      <c r="F85" s="102">
        <f t="shared" si="30"/>
        <v>0</v>
      </c>
      <c r="G85" s="102">
        <f t="shared" ref="G84:G91" si="31">J85</f>
        <v>0</v>
      </c>
      <c r="H85" s="210">
        <f t="shared" si="22"/>
        <v>0</v>
      </c>
      <c r="K85" t="b">
        <f t="shared" si="23"/>
        <v>0</v>
      </c>
      <c r="N85" t="s">
        <v>223</v>
      </c>
      <c r="O85">
        <v>8.64</v>
      </c>
    </row>
    <row r="86" ht="18" customHeight="1" outlineLevel="3" spans="1:15">
      <c r="A86" s="102" t="str">
        <f t="shared" si="28"/>
        <v>201</v>
      </c>
      <c r="B86" s="102" t="str">
        <f t="shared" si="29"/>
        <v>20108</v>
      </c>
      <c r="C86" s="207">
        <v>2010803</v>
      </c>
      <c r="D86" s="215" t="s">
        <v>133</v>
      </c>
      <c r="E86" s="105">
        <v>0</v>
      </c>
      <c r="F86" s="102">
        <f t="shared" si="30"/>
        <v>0</v>
      </c>
      <c r="G86" s="102">
        <f t="shared" si="31"/>
        <v>0</v>
      </c>
      <c r="H86" s="210">
        <f t="shared" si="22"/>
        <v>0</v>
      </c>
      <c r="K86" t="b">
        <f t="shared" si="23"/>
        <v>0</v>
      </c>
      <c r="N86" t="s">
        <v>224</v>
      </c>
      <c r="O86">
        <v>187.41</v>
      </c>
    </row>
    <row r="87" ht="18" customHeight="1" outlineLevel="3" spans="1:11">
      <c r="A87" s="102" t="str">
        <f t="shared" si="28"/>
        <v>201</v>
      </c>
      <c r="B87" s="102" t="str">
        <f t="shared" si="29"/>
        <v>20108</v>
      </c>
      <c r="C87" s="207">
        <v>2010804</v>
      </c>
      <c r="D87" s="212" t="s">
        <v>225</v>
      </c>
      <c r="E87" s="209"/>
      <c r="F87" s="213">
        <f t="shared" si="30"/>
        <v>0</v>
      </c>
      <c r="G87" s="213"/>
      <c r="H87" s="210">
        <f t="shared" si="22"/>
        <v>0</v>
      </c>
      <c r="K87" t="b">
        <f t="shared" si="23"/>
        <v>0</v>
      </c>
    </row>
    <row r="88" ht="18" customHeight="1" outlineLevel="3" spans="1:15">
      <c r="A88" s="102" t="str">
        <f t="shared" si="28"/>
        <v>201</v>
      </c>
      <c r="B88" s="102" t="str">
        <f t="shared" si="29"/>
        <v>20108</v>
      </c>
      <c r="C88" s="207">
        <v>2010805</v>
      </c>
      <c r="D88" s="215" t="s">
        <v>226</v>
      </c>
      <c r="E88" s="105"/>
      <c r="F88" s="102">
        <f t="shared" si="30"/>
        <v>0</v>
      </c>
      <c r="G88" s="102">
        <f t="shared" si="31"/>
        <v>0</v>
      </c>
      <c r="H88" s="210">
        <f t="shared" si="22"/>
        <v>0</v>
      </c>
      <c r="K88" t="b">
        <f t="shared" si="23"/>
        <v>0</v>
      </c>
      <c r="N88" t="s">
        <v>227</v>
      </c>
      <c r="O88">
        <v>838.9</v>
      </c>
    </row>
    <row r="89" ht="18" customHeight="1" outlineLevel="3" spans="1:15">
      <c r="A89" s="102" t="str">
        <f t="shared" si="28"/>
        <v>201</v>
      </c>
      <c r="B89" s="102" t="str">
        <f t="shared" si="29"/>
        <v>20108</v>
      </c>
      <c r="C89" s="207">
        <v>2010806</v>
      </c>
      <c r="D89" s="215" t="s">
        <v>201</v>
      </c>
      <c r="E89" s="105"/>
      <c r="F89" s="102">
        <f t="shared" si="30"/>
        <v>0</v>
      </c>
      <c r="G89" s="102">
        <f t="shared" si="31"/>
        <v>0</v>
      </c>
      <c r="H89" s="210">
        <f t="shared" si="22"/>
        <v>0</v>
      </c>
      <c r="K89" t="b">
        <f t="shared" si="23"/>
        <v>0</v>
      </c>
      <c r="N89" t="s">
        <v>228</v>
      </c>
      <c r="O89">
        <v>49.589964</v>
      </c>
    </row>
    <row r="90" ht="18" customHeight="1" outlineLevel="3" spans="1:15">
      <c r="A90" s="102" t="str">
        <f t="shared" si="28"/>
        <v>201</v>
      </c>
      <c r="B90" s="102" t="str">
        <f t="shared" si="29"/>
        <v>20108</v>
      </c>
      <c r="C90" s="207">
        <v>2010850</v>
      </c>
      <c r="D90" s="215" t="s">
        <v>144</v>
      </c>
      <c r="E90" s="105"/>
      <c r="F90" s="102">
        <f t="shared" si="30"/>
        <v>0</v>
      </c>
      <c r="G90" s="102">
        <f t="shared" si="31"/>
        <v>0</v>
      </c>
      <c r="H90" s="210">
        <f t="shared" si="22"/>
        <v>0</v>
      </c>
      <c r="K90" t="b">
        <f t="shared" si="23"/>
        <v>0</v>
      </c>
      <c r="N90" t="s">
        <v>229</v>
      </c>
      <c r="O90">
        <v>84.742</v>
      </c>
    </row>
    <row r="91" ht="18" customHeight="1" outlineLevel="3" spans="1:15">
      <c r="A91" s="102" t="str">
        <f t="shared" si="28"/>
        <v>201</v>
      </c>
      <c r="B91" s="102" t="str">
        <f t="shared" si="29"/>
        <v>20108</v>
      </c>
      <c r="C91" s="207">
        <v>2010899</v>
      </c>
      <c r="D91" s="215" t="s">
        <v>230</v>
      </c>
      <c r="E91" s="105"/>
      <c r="F91" s="102">
        <f t="shared" si="30"/>
        <v>0</v>
      </c>
      <c r="G91" s="102">
        <f t="shared" si="31"/>
        <v>0</v>
      </c>
      <c r="H91" s="210">
        <f t="shared" si="22"/>
        <v>0</v>
      </c>
      <c r="K91" t="b">
        <f t="shared" si="23"/>
        <v>0</v>
      </c>
      <c r="N91" t="s">
        <v>231</v>
      </c>
      <c r="O91">
        <v>20</v>
      </c>
    </row>
    <row r="92" ht="18" customHeight="1" outlineLevel="1" spans="1:15">
      <c r="A92" s="102"/>
      <c r="B92" s="105" t="s">
        <v>232</v>
      </c>
      <c r="C92" s="207"/>
      <c r="D92" s="216" t="s">
        <v>233</v>
      </c>
      <c r="E92" s="105">
        <f>SUBTOTAL(9,E93:E104)</f>
        <v>0</v>
      </c>
      <c r="F92" s="105">
        <f>SUBTOTAL(9,F93:F104)</f>
        <v>0</v>
      </c>
      <c r="G92" s="105">
        <f>SUBTOTAL(9,G93:G104)</f>
        <v>0</v>
      </c>
      <c r="H92" s="210">
        <f t="shared" si="22"/>
        <v>0</v>
      </c>
      <c r="K92" t="b">
        <f t="shared" si="23"/>
        <v>0</v>
      </c>
      <c r="N92" t="s">
        <v>234</v>
      </c>
      <c r="O92">
        <v>808.309519</v>
      </c>
    </row>
    <row r="93" ht="18" customHeight="1" outlineLevel="3" spans="1:15">
      <c r="A93" s="102" t="str">
        <f t="shared" ref="A93:A104" si="32">MID(C93,1,3)</f>
        <v>201</v>
      </c>
      <c r="B93" s="102" t="str">
        <f t="shared" ref="B93:B104" si="33">MID(C93,1,5)</f>
        <v>20109</v>
      </c>
      <c r="C93" s="207">
        <v>2010901</v>
      </c>
      <c r="D93" s="215" t="s">
        <v>131</v>
      </c>
      <c r="E93" s="105"/>
      <c r="F93" s="102">
        <f t="shared" ref="F93:F104" si="34">G93-E93</f>
        <v>0</v>
      </c>
      <c r="G93" s="102">
        <f t="shared" ref="G93:G104" si="35">J93</f>
        <v>0</v>
      </c>
      <c r="H93" s="210">
        <f t="shared" si="22"/>
        <v>0</v>
      </c>
      <c r="K93" t="b">
        <f t="shared" si="23"/>
        <v>0</v>
      </c>
      <c r="N93" t="s">
        <v>235</v>
      </c>
      <c r="O93">
        <v>26.6</v>
      </c>
    </row>
    <row r="94" ht="18" customHeight="1" outlineLevel="3" spans="1:15">
      <c r="A94" s="102" t="str">
        <f t="shared" si="32"/>
        <v>201</v>
      </c>
      <c r="B94" s="102" t="str">
        <f t="shared" si="33"/>
        <v>20109</v>
      </c>
      <c r="C94" s="207">
        <v>2010902</v>
      </c>
      <c r="D94" s="215" t="s">
        <v>132</v>
      </c>
      <c r="E94" s="105"/>
      <c r="F94" s="102">
        <f t="shared" si="34"/>
        <v>0</v>
      </c>
      <c r="G94" s="102">
        <f t="shared" si="35"/>
        <v>0</v>
      </c>
      <c r="H94" s="210">
        <f t="shared" si="22"/>
        <v>0</v>
      </c>
      <c r="K94" t="b">
        <f t="shared" si="23"/>
        <v>0</v>
      </c>
      <c r="N94" t="s">
        <v>236</v>
      </c>
      <c r="O94">
        <v>119.775</v>
      </c>
    </row>
    <row r="95" ht="18" customHeight="1" outlineLevel="3" spans="1:15">
      <c r="A95" s="102" t="str">
        <f t="shared" si="32"/>
        <v>201</v>
      </c>
      <c r="B95" s="102" t="str">
        <f t="shared" si="33"/>
        <v>20109</v>
      </c>
      <c r="C95" s="207">
        <v>2010903</v>
      </c>
      <c r="D95" s="215" t="s">
        <v>133</v>
      </c>
      <c r="E95" s="105"/>
      <c r="F95" s="102">
        <f t="shared" si="34"/>
        <v>0</v>
      </c>
      <c r="G95" s="102">
        <f t="shared" si="35"/>
        <v>0</v>
      </c>
      <c r="H95" s="210">
        <f t="shared" si="22"/>
        <v>0</v>
      </c>
      <c r="K95" t="b">
        <f t="shared" si="23"/>
        <v>0</v>
      </c>
      <c r="N95" t="s">
        <v>237</v>
      </c>
      <c r="O95">
        <v>34.8</v>
      </c>
    </row>
    <row r="96" ht="18" customHeight="1" outlineLevel="3" spans="1:15">
      <c r="A96" s="102" t="str">
        <f t="shared" si="32"/>
        <v>201</v>
      </c>
      <c r="B96" s="102" t="str">
        <f t="shared" si="33"/>
        <v>20109</v>
      </c>
      <c r="C96" s="207">
        <v>2010905</v>
      </c>
      <c r="D96" s="215" t="s">
        <v>238</v>
      </c>
      <c r="E96" s="105"/>
      <c r="F96" s="102">
        <f t="shared" si="34"/>
        <v>0</v>
      </c>
      <c r="G96" s="102">
        <f t="shared" si="35"/>
        <v>0</v>
      </c>
      <c r="H96" s="210">
        <f t="shared" si="22"/>
        <v>0</v>
      </c>
      <c r="K96" t="b">
        <f t="shared" si="23"/>
        <v>0</v>
      </c>
      <c r="N96" t="s">
        <v>239</v>
      </c>
      <c r="O96">
        <v>75</v>
      </c>
    </row>
    <row r="97" ht="18" customHeight="1" outlineLevel="3" spans="1:15">
      <c r="A97" s="102" t="str">
        <f t="shared" si="32"/>
        <v>201</v>
      </c>
      <c r="B97" s="102" t="str">
        <f t="shared" si="33"/>
        <v>20109</v>
      </c>
      <c r="C97" s="207">
        <v>2010907</v>
      </c>
      <c r="D97" s="215" t="s">
        <v>240</v>
      </c>
      <c r="E97" s="105"/>
      <c r="F97" s="102">
        <f t="shared" si="34"/>
        <v>0</v>
      </c>
      <c r="G97" s="102">
        <f t="shared" si="35"/>
        <v>0</v>
      </c>
      <c r="H97" s="210">
        <f t="shared" si="22"/>
        <v>0</v>
      </c>
      <c r="K97" t="b">
        <f t="shared" si="23"/>
        <v>0</v>
      </c>
      <c r="N97" t="s">
        <v>241</v>
      </c>
      <c r="O97">
        <v>13.35</v>
      </c>
    </row>
    <row r="98" ht="18" customHeight="1" outlineLevel="3" spans="1:15">
      <c r="A98" s="102" t="str">
        <f t="shared" si="32"/>
        <v>201</v>
      </c>
      <c r="B98" s="102" t="str">
        <f t="shared" si="33"/>
        <v>20109</v>
      </c>
      <c r="C98" s="207">
        <v>2010908</v>
      </c>
      <c r="D98" s="215" t="s">
        <v>201</v>
      </c>
      <c r="E98" s="105"/>
      <c r="F98" s="102">
        <f t="shared" si="34"/>
        <v>0</v>
      </c>
      <c r="G98" s="102">
        <f t="shared" si="35"/>
        <v>0</v>
      </c>
      <c r="H98" s="210">
        <f t="shared" si="22"/>
        <v>0</v>
      </c>
      <c r="K98" t="b">
        <f t="shared" si="23"/>
        <v>0</v>
      </c>
      <c r="N98" t="s">
        <v>242</v>
      </c>
      <c r="O98">
        <v>77</v>
      </c>
    </row>
    <row r="99" ht="18" customHeight="1" outlineLevel="3" spans="1:15">
      <c r="A99" s="102" t="str">
        <f t="shared" si="32"/>
        <v>201</v>
      </c>
      <c r="B99" s="102" t="str">
        <f t="shared" si="33"/>
        <v>20109</v>
      </c>
      <c r="C99" s="207">
        <v>2010909</v>
      </c>
      <c r="D99" s="215" t="s">
        <v>243</v>
      </c>
      <c r="E99" s="105"/>
      <c r="F99" s="102">
        <f t="shared" si="34"/>
        <v>0</v>
      </c>
      <c r="G99" s="102">
        <f t="shared" si="35"/>
        <v>0</v>
      </c>
      <c r="H99" s="210">
        <f t="shared" si="22"/>
        <v>0</v>
      </c>
      <c r="K99" t="b">
        <f t="shared" si="23"/>
        <v>0</v>
      </c>
      <c r="N99" t="s">
        <v>244</v>
      </c>
      <c r="O99">
        <v>15.31</v>
      </c>
    </row>
    <row r="100" ht="18" customHeight="1" outlineLevel="3" spans="1:15">
      <c r="A100" s="102" t="str">
        <f t="shared" si="32"/>
        <v>201</v>
      </c>
      <c r="B100" s="102" t="str">
        <f t="shared" si="33"/>
        <v>20109</v>
      </c>
      <c r="C100" s="207">
        <v>2010910</v>
      </c>
      <c r="D100" s="215" t="s">
        <v>245</v>
      </c>
      <c r="E100" s="105"/>
      <c r="F100" s="102">
        <f t="shared" si="34"/>
        <v>0</v>
      </c>
      <c r="G100" s="102">
        <f t="shared" si="35"/>
        <v>0</v>
      </c>
      <c r="H100" s="210">
        <f t="shared" si="22"/>
        <v>0</v>
      </c>
      <c r="K100" t="b">
        <f t="shared" si="23"/>
        <v>0</v>
      </c>
      <c r="N100" t="s">
        <v>246</v>
      </c>
      <c r="O100">
        <v>23.5</v>
      </c>
    </row>
    <row r="101" ht="18" customHeight="1" outlineLevel="3" spans="1:15">
      <c r="A101" s="102" t="str">
        <f t="shared" si="32"/>
        <v>201</v>
      </c>
      <c r="B101" s="102" t="str">
        <f t="shared" si="33"/>
        <v>20109</v>
      </c>
      <c r="C101" s="207">
        <v>2010911</v>
      </c>
      <c r="D101" s="215" t="s">
        <v>247</v>
      </c>
      <c r="E101" s="105"/>
      <c r="F101" s="102">
        <f t="shared" si="34"/>
        <v>0</v>
      </c>
      <c r="G101" s="102">
        <f t="shared" si="35"/>
        <v>0</v>
      </c>
      <c r="H101" s="210">
        <f t="shared" si="22"/>
        <v>0</v>
      </c>
      <c r="K101" t="b">
        <f t="shared" si="23"/>
        <v>0</v>
      </c>
      <c r="N101" t="s">
        <v>248</v>
      </c>
      <c r="O101">
        <v>1153.6084</v>
      </c>
    </row>
    <row r="102" ht="18" customHeight="1" outlineLevel="3" spans="1:15">
      <c r="A102" s="102" t="str">
        <f t="shared" si="32"/>
        <v>201</v>
      </c>
      <c r="B102" s="102" t="str">
        <f t="shared" si="33"/>
        <v>20109</v>
      </c>
      <c r="C102" s="207">
        <v>2010912</v>
      </c>
      <c r="D102" s="215" t="s">
        <v>249</v>
      </c>
      <c r="E102" s="105"/>
      <c r="F102" s="102">
        <f t="shared" si="34"/>
        <v>0</v>
      </c>
      <c r="G102" s="102">
        <f t="shared" si="35"/>
        <v>0</v>
      </c>
      <c r="H102" s="210">
        <f t="shared" si="22"/>
        <v>0</v>
      </c>
      <c r="K102" t="b">
        <f t="shared" si="23"/>
        <v>0</v>
      </c>
      <c r="N102" t="s">
        <v>250</v>
      </c>
      <c r="O102">
        <v>5</v>
      </c>
    </row>
    <row r="103" ht="18" customHeight="1" outlineLevel="3" spans="1:15">
      <c r="A103" s="102" t="str">
        <f t="shared" si="32"/>
        <v>201</v>
      </c>
      <c r="B103" s="102" t="str">
        <f t="shared" si="33"/>
        <v>20109</v>
      </c>
      <c r="C103" s="207">
        <v>2010950</v>
      </c>
      <c r="D103" s="215" t="s">
        <v>144</v>
      </c>
      <c r="E103" s="105"/>
      <c r="F103" s="102">
        <f t="shared" si="34"/>
        <v>0</v>
      </c>
      <c r="G103" s="102">
        <f t="shared" si="35"/>
        <v>0</v>
      </c>
      <c r="H103" s="210">
        <f t="shared" si="22"/>
        <v>0</v>
      </c>
      <c r="K103" t="b">
        <f t="shared" si="23"/>
        <v>0</v>
      </c>
      <c r="N103" t="s">
        <v>251</v>
      </c>
      <c r="O103">
        <v>56.04</v>
      </c>
    </row>
    <row r="104" ht="18" customHeight="1" outlineLevel="3" spans="1:15">
      <c r="A104" s="102" t="str">
        <f t="shared" si="32"/>
        <v>201</v>
      </c>
      <c r="B104" s="102" t="str">
        <f t="shared" si="33"/>
        <v>20109</v>
      </c>
      <c r="C104" s="207">
        <v>2010999</v>
      </c>
      <c r="D104" s="215" t="s">
        <v>252</v>
      </c>
      <c r="E104" s="105"/>
      <c r="F104" s="102">
        <f t="shared" si="34"/>
        <v>0</v>
      </c>
      <c r="G104" s="102">
        <f t="shared" si="35"/>
        <v>0</v>
      </c>
      <c r="H104" s="210">
        <f t="shared" si="22"/>
        <v>0</v>
      </c>
      <c r="K104" t="b">
        <f t="shared" si="23"/>
        <v>0</v>
      </c>
      <c r="N104" t="s">
        <v>253</v>
      </c>
      <c r="O104">
        <v>3676.935262</v>
      </c>
    </row>
    <row r="105" ht="18" customHeight="1" outlineLevel="1" spans="1:11">
      <c r="A105" s="102"/>
      <c r="B105" s="105" t="s">
        <v>254</v>
      </c>
      <c r="C105" s="207"/>
      <c r="D105" s="211" t="s">
        <v>255</v>
      </c>
      <c r="E105" s="209">
        <f>SUBTOTAL(9,E106:E113)</f>
        <v>0</v>
      </c>
      <c r="F105" s="209">
        <f>SUBTOTAL(9,F106:F113)</f>
        <v>0</v>
      </c>
      <c r="G105" s="209">
        <f>SUBTOTAL(9,G106:G113)</f>
        <v>0</v>
      </c>
      <c r="H105" s="210">
        <f t="shared" si="22"/>
        <v>0</v>
      </c>
      <c r="K105" t="b">
        <f t="shared" si="23"/>
        <v>0</v>
      </c>
    </row>
    <row r="106" ht="18" customHeight="1" outlineLevel="3" spans="1:11">
      <c r="A106" s="102" t="str">
        <f t="shared" ref="A106:A113" si="36">MID(C106,1,3)</f>
        <v>201</v>
      </c>
      <c r="B106" s="102" t="str">
        <f t="shared" ref="B106:B113" si="37">MID(C106,1,5)</f>
        <v>20110</v>
      </c>
      <c r="C106" s="207">
        <v>2011001</v>
      </c>
      <c r="D106" s="212" t="s">
        <v>131</v>
      </c>
      <c r="E106" s="209"/>
      <c r="F106" s="213">
        <f t="shared" ref="F106:F113" si="38">G106-E106</f>
        <v>0</v>
      </c>
      <c r="G106" s="213"/>
      <c r="H106" s="210">
        <f t="shared" si="22"/>
        <v>0</v>
      </c>
      <c r="K106" t="b">
        <f t="shared" si="23"/>
        <v>0</v>
      </c>
    </row>
    <row r="107" ht="18" customHeight="1" outlineLevel="3" spans="1:11">
      <c r="A107" s="102" t="str">
        <f t="shared" si="36"/>
        <v>201</v>
      </c>
      <c r="B107" s="102" t="str">
        <f t="shared" si="37"/>
        <v>20110</v>
      </c>
      <c r="C107" s="207">
        <v>2011002</v>
      </c>
      <c r="D107" s="212" t="s">
        <v>132</v>
      </c>
      <c r="E107" s="105"/>
      <c r="F107" s="102">
        <f t="shared" si="38"/>
        <v>0</v>
      </c>
      <c r="G107" s="102"/>
      <c r="H107" s="210">
        <f t="shared" si="22"/>
        <v>0</v>
      </c>
      <c r="K107" t="b">
        <f t="shared" si="23"/>
        <v>0</v>
      </c>
    </row>
    <row r="108" ht="18" customHeight="1" outlineLevel="3" spans="1:15">
      <c r="A108" s="102" t="str">
        <f t="shared" si="36"/>
        <v>201</v>
      </c>
      <c r="B108" s="102" t="str">
        <f t="shared" si="37"/>
        <v>20110</v>
      </c>
      <c r="C108" s="207">
        <v>2011003</v>
      </c>
      <c r="D108" s="215" t="s">
        <v>133</v>
      </c>
      <c r="E108" s="105"/>
      <c r="F108" s="102">
        <f t="shared" si="38"/>
        <v>0</v>
      </c>
      <c r="G108" s="102">
        <f t="shared" ref="G106:G113" si="39">J108</f>
        <v>0</v>
      </c>
      <c r="H108" s="210">
        <f t="shared" si="22"/>
        <v>0</v>
      </c>
      <c r="K108" t="b">
        <f t="shared" si="23"/>
        <v>0</v>
      </c>
      <c r="N108" t="s">
        <v>256</v>
      </c>
      <c r="O108">
        <v>4578.9763</v>
      </c>
    </row>
    <row r="109" ht="14" customHeight="1" outlineLevel="3" spans="1:15">
      <c r="A109" s="102" t="str">
        <f t="shared" si="36"/>
        <v>201</v>
      </c>
      <c r="B109" s="102" t="str">
        <f t="shared" si="37"/>
        <v>20110</v>
      </c>
      <c r="C109" s="207">
        <v>2011004</v>
      </c>
      <c r="D109" s="215" t="s">
        <v>257</v>
      </c>
      <c r="E109" s="105"/>
      <c r="F109" s="102">
        <f t="shared" si="38"/>
        <v>0</v>
      </c>
      <c r="G109" s="102">
        <f t="shared" si="39"/>
        <v>0</v>
      </c>
      <c r="H109" s="210">
        <f t="shared" si="22"/>
        <v>0</v>
      </c>
      <c r="K109" t="b">
        <f t="shared" si="23"/>
        <v>0</v>
      </c>
      <c r="N109" t="s">
        <v>258</v>
      </c>
      <c r="O109">
        <v>453.3836</v>
      </c>
    </row>
    <row r="110" ht="15" customHeight="1" outlineLevel="3" spans="1:15">
      <c r="A110" s="102" t="str">
        <f t="shared" si="36"/>
        <v>201</v>
      </c>
      <c r="B110" s="102" t="str">
        <f t="shared" si="37"/>
        <v>20110</v>
      </c>
      <c r="C110" s="207">
        <v>2011007</v>
      </c>
      <c r="D110" s="215" t="s">
        <v>259</v>
      </c>
      <c r="E110" s="105"/>
      <c r="F110" s="102">
        <f t="shared" si="38"/>
        <v>0</v>
      </c>
      <c r="G110" s="102">
        <f t="shared" si="39"/>
        <v>0</v>
      </c>
      <c r="H110" s="210">
        <f t="shared" si="22"/>
        <v>0</v>
      </c>
      <c r="K110" t="b">
        <f t="shared" si="23"/>
        <v>0</v>
      </c>
      <c r="N110" t="s">
        <v>260</v>
      </c>
      <c r="O110">
        <v>1970.324336</v>
      </c>
    </row>
    <row r="111" ht="15" customHeight="1" outlineLevel="3" spans="1:15">
      <c r="A111" s="102" t="str">
        <f t="shared" si="36"/>
        <v>201</v>
      </c>
      <c r="B111" s="102" t="str">
        <f t="shared" si="37"/>
        <v>20110</v>
      </c>
      <c r="C111" s="207">
        <v>2011008</v>
      </c>
      <c r="D111" s="215" t="s">
        <v>261</v>
      </c>
      <c r="E111" s="105"/>
      <c r="F111" s="102">
        <f t="shared" si="38"/>
        <v>0</v>
      </c>
      <c r="G111" s="102">
        <f t="shared" si="39"/>
        <v>0</v>
      </c>
      <c r="H111" s="210">
        <f t="shared" si="22"/>
        <v>0</v>
      </c>
      <c r="K111" t="b">
        <f t="shared" si="23"/>
        <v>0</v>
      </c>
      <c r="N111" t="s">
        <v>262</v>
      </c>
      <c r="O111">
        <v>27.84</v>
      </c>
    </row>
    <row r="112" ht="18" customHeight="1" outlineLevel="3" spans="1:15">
      <c r="A112" s="102" t="str">
        <f t="shared" si="36"/>
        <v>201</v>
      </c>
      <c r="B112" s="102" t="str">
        <f t="shared" si="37"/>
        <v>20110</v>
      </c>
      <c r="C112" s="207">
        <v>2011050</v>
      </c>
      <c r="D112" s="215" t="s">
        <v>144</v>
      </c>
      <c r="E112" s="105"/>
      <c r="F112" s="102">
        <f t="shared" si="38"/>
        <v>0</v>
      </c>
      <c r="G112" s="102">
        <f t="shared" si="39"/>
        <v>0</v>
      </c>
      <c r="H112" s="210">
        <f t="shared" si="22"/>
        <v>0</v>
      </c>
      <c r="K112" t="b">
        <f t="shared" si="23"/>
        <v>0</v>
      </c>
      <c r="N112" t="s">
        <v>263</v>
      </c>
      <c r="O112">
        <v>233.6293</v>
      </c>
    </row>
    <row r="113" ht="17" customHeight="1" outlineLevel="3" spans="1:15">
      <c r="A113" s="102" t="str">
        <f t="shared" si="36"/>
        <v>201</v>
      </c>
      <c r="B113" s="102" t="str">
        <f t="shared" si="37"/>
        <v>20110</v>
      </c>
      <c r="C113" s="207">
        <v>2011099</v>
      </c>
      <c r="D113" s="215" t="s">
        <v>264</v>
      </c>
      <c r="E113" s="105"/>
      <c r="F113" s="102">
        <f t="shared" si="38"/>
        <v>0</v>
      </c>
      <c r="G113" s="102">
        <f t="shared" si="39"/>
        <v>0</v>
      </c>
      <c r="H113" s="210">
        <f t="shared" si="22"/>
        <v>0</v>
      </c>
      <c r="K113" t="b">
        <f t="shared" si="23"/>
        <v>0</v>
      </c>
      <c r="N113" t="s">
        <v>265</v>
      </c>
      <c r="O113">
        <v>35</v>
      </c>
    </row>
    <row r="114" ht="18" customHeight="1" outlineLevel="1" spans="1:11">
      <c r="A114" s="102"/>
      <c r="B114" s="105" t="s">
        <v>266</v>
      </c>
      <c r="C114" s="207"/>
      <c r="D114" s="211" t="s">
        <v>267</v>
      </c>
      <c r="E114" s="209">
        <f>SUBTOTAL(9,E115:E122)</f>
        <v>0</v>
      </c>
      <c r="F114" s="209">
        <f>SUBTOTAL(9,F115:F122)</f>
        <v>0</v>
      </c>
      <c r="G114" s="209">
        <f>SUBTOTAL(9,G115:G122)</f>
        <v>0</v>
      </c>
      <c r="H114" s="210">
        <f t="shared" si="22"/>
        <v>0</v>
      </c>
      <c r="K114" t="b">
        <f t="shared" si="23"/>
        <v>0</v>
      </c>
    </row>
    <row r="115" ht="18" customHeight="1" outlineLevel="3" spans="1:11">
      <c r="A115" s="102" t="str">
        <f t="shared" ref="A115:A122" si="40">MID(C115,1,3)</f>
        <v>201</v>
      </c>
      <c r="B115" s="102" t="str">
        <f t="shared" ref="B115:B122" si="41">MID(C115,1,5)</f>
        <v>20111</v>
      </c>
      <c r="C115" s="207">
        <v>2011101</v>
      </c>
      <c r="D115" s="212" t="s">
        <v>131</v>
      </c>
      <c r="E115" s="209"/>
      <c r="F115" s="213">
        <f t="shared" ref="F115:F122" si="42">G115-E115</f>
        <v>0</v>
      </c>
      <c r="G115" s="213"/>
      <c r="H115" s="210">
        <f t="shared" si="22"/>
        <v>0</v>
      </c>
      <c r="K115" t="b">
        <f t="shared" si="23"/>
        <v>0</v>
      </c>
    </row>
    <row r="116" ht="18" customHeight="1" outlineLevel="3" spans="1:11">
      <c r="A116" s="102" t="str">
        <f t="shared" si="40"/>
        <v>201</v>
      </c>
      <c r="B116" s="102" t="str">
        <f t="shared" si="41"/>
        <v>20111</v>
      </c>
      <c r="C116" s="207">
        <v>2011102</v>
      </c>
      <c r="D116" s="212" t="s">
        <v>132</v>
      </c>
      <c r="E116" s="209"/>
      <c r="F116" s="213">
        <f t="shared" si="42"/>
        <v>0</v>
      </c>
      <c r="G116" s="213"/>
      <c r="H116" s="210">
        <f t="shared" si="22"/>
        <v>0</v>
      </c>
      <c r="K116" t="b">
        <f t="shared" si="23"/>
        <v>0</v>
      </c>
    </row>
    <row r="117" ht="18" customHeight="1" outlineLevel="3" spans="1:15">
      <c r="A117" s="102" t="str">
        <f t="shared" si="40"/>
        <v>201</v>
      </c>
      <c r="B117" s="102" t="str">
        <f t="shared" si="41"/>
        <v>20111</v>
      </c>
      <c r="C117" s="207">
        <v>2011103</v>
      </c>
      <c r="D117" s="215" t="s">
        <v>133</v>
      </c>
      <c r="E117" s="105"/>
      <c r="F117" s="102">
        <f t="shared" si="42"/>
        <v>0</v>
      </c>
      <c r="G117" s="102">
        <f>J117</f>
        <v>0</v>
      </c>
      <c r="H117" s="210">
        <f t="shared" si="22"/>
        <v>0</v>
      </c>
      <c r="K117" t="b">
        <f t="shared" si="23"/>
        <v>0</v>
      </c>
      <c r="N117" t="s">
        <v>268</v>
      </c>
      <c r="O117">
        <v>1.44</v>
      </c>
    </row>
    <row r="118" ht="16" customHeight="1" outlineLevel="3" spans="1:15">
      <c r="A118" s="102" t="str">
        <f t="shared" si="40"/>
        <v>201</v>
      </c>
      <c r="B118" s="102" t="str">
        <f t="shared" si="41"/>
        <v>20111</v>
      </c>
      <c r="C118" s="207">
        <v>2011104</v>
      </c>
      <c r="D118" s="215" t="s">
        <v>269</v>
      </c>
      <c r="E118" s="105"/>
      <c r="F118" s="102">
        <f t="shared" si="42"/>
        <v>0</v>
      </c>
      <c r="G118" s="102"/>
      <c r="H118" s="210">
        <f t="shared" si="22"/>
        <v>0</v>
      </c>
      <c r="K118" t="b">
        <f t="shared" si="23"/>
        <v>0</v>
      </c>
      <c r="N118" t="s">
        <v>270</v>
      </c>
      <c r="O118">
        <v>3091.2</v>
      </c>
    </row>
    <row r="119" ht="13" customHeight="1" outlineLevel="3" spans="1:15">
      <c r="A119" s="102" t="str">
        <f t="shared" si="40"/>
        <v>201</v>
      </c>
      <c r="B119" s="102" t="str">
        <f t="shared" si="41"/>
        <v>20111</v>
      </c>
      <c r="C119" s="207">
        <v>2011105</v>
      </c>
      <c r="D119" s="215" t="s">
        <v>271</v>
      </c>
      <c r="E119" s="105"/>
      <c r="F119" s="102">
        <f t="shared" si="42"/>
        <v>0</v>
      </c>
      <c r="G119" s="102">
        <f>J119</f>
        <v>0</v>
      </c>
      <c r="H119" s="210">
        <f t="shared" si="22"/>
        <v>0</v>
      </c>
      <c r="K119" t="b">
        <f t="shared" si="23"/>
        <v>0</v>
      </c>
      <c r="N119" t="s">
        <v>272</v>
      </c>
      <c r="O119">
        <v>155.3</v>
      </c>
    </row>
    <row r="120" ht="18" customHeight="1" outlineLevel="3" spans="1:15">
      <c r="A120" s="102" t="str">
        <f t="shared" si="40"/>
        <v>201</v>
      </c>
      <c r="B120" s="102" t="str">
        <f t="shared" si="41"/>
        <v>20111</v>
      </c>
      <c r="C120" s="207">
        <v>2011106</v>
      </c>
      <c r="D120" s="215" t="s">
        <v>273</v>
      </c>
      <c r="E120" s="105"/>
      <c r="F120" s="102">
        <f t="shared" si="42"/>
        <v>0</v>
      </c>
      <c r="G120" s="102">
        <f>J120</f>
        <v>0</v>
      </c>
      <c r="H120" s="210">
        <f t="shared" si="22"/>
        <v>0</v>
      </c>
      <c r="K120" t="b">
        <f t="shared" si="23"/>
        <v>0</v>
      </c>
      <c r="N120" t="s">
        <v>274</v>
      </c>
      <c r="O120">
        <v>18</v>
      </c>
    </row>
    <row r="121" ht="18" customHeight="1" outlineLevel="3" spans="1:11">
      <c r="A121" s="102" t="str">
        <f t="shared" si="40"/>
        <v>201</v>
      </c>
      <c r="B121" s="102" t="str">
        <f t="shared" si="41"/>
        <v>20111</v>
      </c>
      <c r="C121" s="207">
        <v>2011150</v>
      </c>
      <c r="D121" s="212" t="s">
        <v>144</v>
      </c>
      <c r="E121" s="209"/>
      <c r="F121" s="213">
        <f t="shared" si="42"/>
        <v>0</v>
      </c>
      <c r="G121" s="213"/>
      <c r="H121" s="210">
        <f t="shared" si="22"/>
        <v>0</v>
      </c>
      <c r="K121" t="b">
        <f t="shared" si="23"/>
        <v>0</v>
      </c>
    </row>
    <row r="122" ht="18" customHeight="1" outlineLevel="3" spans="1:11">
      <c r="A122" s="102" t="str">
        <f t="shared" si="40"/>
        <v>201</v>
      </c>
      <c r="B122" s="102" t="str">
        <f t="shared" si="41"/>
        <v>20111</v>
      </c>
      <c r="C122" s="207">
        <v>2011199</v>
      </c>
      <c r="D122" s="212" t="s">
        <v>275</v>
      </c>
      <c r="E122" s="209"/>
      <c r="F122" s="213">
        <f t="shared" si="42"/>
        <v>0</v>
      </c>
      <c r="G122" s="213"/>
      <c r="H122" s="210">
        <f t="shared" si="22"/>
        <v>0</v>
      </c>
      <c r="K122" t="b">
        <f t="shared" si="23"/>
        <v>0</v>
      </c>
    </row>
    <row r="123" ht="18" customHeight="1" outlineLevel="1" spans="1:11">
      <c r="A123" s="102"/>
      <c r="B123" s="105" t="s">
        <v>276</v>
      </c>
      <c r="C123" s="207"/>
      <c r="D123" s="211" t="s">
        <v>277</v>
      </c>
      <c r="E123" s="209">
        <f>SUBTOTAL(9,E124:E133)</f>
        <v>0</v>
      </c>
      <c r="F123" s="209">
        <f>SUBTOTAL(9,F124:F133)</f>
        <v>0</v>
      </c>
      <c r="G123" s="209">
        <f>SUBTOTAL(9,G124:G133)</f>
        <v>0</v>
      </c>
      <c r="H123" s="210">
        <f t="shared" si="22"/>
        <v>0</v>
      </c>
      <c r="K123" t="b">
        <f t="shared" si="23"/>
        <v>0</v>
      </c>
    </row>
    <row r="124" ht="18" customHeight="1" outlineLevel="3" spans="1:11">
      <c r="A124" s="102" t="str">
        <f t="shared" ref="A124:A133" si="43">MID(C124,1,3)</f>
        <v>201</v>
      </c>
      <c r="B124" s="102" t="str">
        <f t="shared" ref="B124:B133" si="44">MID(C124,1,5)</f>
        <v>20113</v>
      </c>
      <c r="C124" s="207">
        <v>2011301</v>
      </c>
      <c r="D124" s="212" t="s">
        <v>131</v>
      </c>
      <c r="E124" s="209"/>
      <c r="F124" s="213">
        <f t="shared" ref="F124:F133" si="45">G124-E124</f>
        <v>0</v>
      </c>
      <c r="G124" s="213"/>
      <c r="H124" s="210">
        <f t="shared" si="22"/>
        <v>0</v>
      </c>
      <c r="K124" t="b">
        <f t="shared" si="23"/>
        <v>0</v>
      </c>
    </row>
    <row r="125" ht="18" customHeight="1" outlineLevel="3" spans="1:11">
      <c r="A125" s="102" t="str">
        <f t="shared" si="43"/>
        <v>201</v>
      </c>
      <c r="B125" s="102" t="str">
        <f t="shared" si="44"/>
        <v>20113</v>
      </c>
      <c r="C125" s="207">
        <v>2011302</v>
      </c>
      <c r="D125" s="212" t="s">
        <v>132</v>
      </c>
      <c r="E125" s="209">
        <v>0</v>
      </c>
      <c r="F125" s="213">
        <f t="shared" si="45"/>
        <v>0</v>
      </c>
      <c r="G125" s="213"/>
      <c r="H125" s="210">
        <f t="shared" si="22"/>
        <v>0</v>
      </c>
      <c r="K125" t="b">
        <f t="shared" si="23"/>
        <v>0</v>
      </c>
    </row>
    <row r="126" ht="18" customHeight="1" outlineLevel="3" spans="1:15">
      <c r="A126" s="102" t="str">
        <f t="shared" si="43"/>
        <v>201</v>
      </c>
      <c r="B126" s="102" t="str">
        <f t="shared" si="44"/>
        <v>20113</v>
      </c>
      <c r="C126" s="207">
        <v>2011303</v>
      </c>
      <c r="D126" s="215" t="s">
        <v>133</v>
      </c>
      <c r="E126" s="105">
        <v>0</v>
      </c>
      <c r="F126" s="102">
        <f t="shared" si="45"/>
        <v>0</v>
      </c>
      <c r="G126" s="102">
        <f t="shared" ref="G124:G133" si="46">J126</f>
        <v>0</v>
      </c>
      <c r="H126" s="210">
        <f t="shared" si="22"/>
        <v>0</v>
      </c>
      <c r="K126" t="b">
        <f t="shared" si="23"/>
        <v>0</v>
      </c>
      <c r="N126" t="s">
        <v>278</v>
      </c>
      <c r="O126">
        <v>95.2208</v>
      </c>
    </row>
    <row r="127" ht="18" customHeight="1" outlineLevel="3" spans="1:15">
      <c r="A127" s="102" t="str">
        <f t="shared" si="43"/>
        <v>201</v>
      </c>
      <c r="B127" s="102" t="str">
        <f t="shared" si="44"/>
        <v>20113</v>
      </c>
      <c r="C127" s="207">
        <v>2011304</v>
      </c>
      <c r="D127" s="215" t="s">
        <v>279</v>
      </c>
      <c r="E127" s="105">
        <v>0</v>
      </c>
      <c r="F127" s="102">
        <f t="shared" si="45"/>
        <v>0</v>
      </c>
      <c r="G127" s="102">
        <f t="shared" si="46"/>
        <v>0</v>
      </c>
      <c r="H127" s="210">
        <f t="shared" si="22"/>
        <v>0</v>
      </c>
      <c r="K127" t="b">
        <f t="shared" si="23"/>
        <v>0</v>
      </c>
      <c r="N127" t="s">
        <v>280</v>
      </c>
      <c r="O127">
        <v>16.8</v>
      </c>
    </row>
    <row r="128" ht="18" customHeight="1" outlineLevel="3" spans="1:15">
      <c r="A128" s="102" t="str">
        <f t="shared" si="43"/>
        <v>201</v>
      </c>
      <c r="B128" s="102" t="str">
        <f t="shared" si="44"/>
        <v>20113</v>
      </c>
      <c r="C128" s="207">
        <v>2011305</v>
      </c>
      <c r="D128" s="215" t="s">
        <v>281</v>
      </c>
      <c r="E128" s="105">
        <v>0</v>
      </c>
      <c r="F128" s="102">
        <f t="shared" si="45"/>
        <v>0</v>
      </c>
      <c r="G128" s="102">
        <f t="shared" si="46"/>
        <v>0</v>
      </c>
      <c r="H128" s="210">
        <f t="shared" si="22"/>
        <v>0</v>
      </c>
      <c r="K128" t="b">
        <f t="shared" si="23"/>
        <v>0</v>
      </c>
      <c r="N128" t="s">
        <v>282</v>
      </c>
      <c r="O128">
        <v>105.2016</v>
      </c>
    </row>
    <row r="129" ht="18" customHeight="1" outlineLevel="3" spans="1:15">
      <c r="A129" s="102" t="str">
        <f t="shared" si="43"/>
        <v>201</v>
      </c>
      <c r="B129" s="102" t="str">
        <f t="shared" si="44"/>
        <v>20113</v>
      </c>
      <c r="C129" s="207">
        <v>2011306</v>
      </c>
      <c r="D129" s="215" t="s">
        <v>283</v>
      </c>
      <c r="E129" s="105">
        <v>0</v>
      </c>
      <c r="F129" s="102">
        <f t="shared" si="45"/>
        <v>0</v>
      </c>
      <c r="G129" s="102">
        <f t="shared" si="46"/>
        <v>0</v>
      </c>
      <c r="H129" s="210">
        <f t="shared" si="22"/>
        <v>0</v>
      </c>
      <c r="K129" t="b">
        <f t="shared" si="23"/>
        <v>0</v>
      </c>
      <c r="N129" t="s">
        <v>284</v>
      </c>
      <c r="O129">
        <v>26.77</v>
      </c>
    </row>
    <row r="130" ht="18" customHeight="1" outlineLevel="3" spans="1:11">
      <c r="A130" s="102" t="str">
        <f t="shared" si="43"/>
        <v>201</v>
      </c>
      <c r="B130" s="102" t="str">
        <f t="shared" si="44"/>
        <v>20113</v>
      </c>
      <c r="C130" s="207">
        <v>2011307</v>
      </c>
      <c r="D130" s="212" t="s">
        <v>285</v>
      </c>
      <c r="E130" s="209"/>
      <c r="F130" s="213">
        <f t="shared" si="45"/>
        <v>0</v>
      </c>
      <c r="G130" s="213"/>
      <c r="H130" s="210">
        <f t="shared" si="22"/>
        <v>0</v>
      </c>
      <c r="K130" t="b">
        <f t="shared" si="23"/>
        <v>0</v>
      </c>
    </row>
    <row r="131" ht="18" customHeight="1" outlineLevel="3" spans="1:11">
      <c r="A131" s="102" t="str">
        <f t="shared" si="43"/>
        <v>201</v>
      </c>
      <c r="B131" s="102" t="str">
        <f t="shared" si="44"/>
        <v>20113</v>
      </c>
      <c r="C131" s="207">
        <v>2011308</v>
      </c>
      <c r="D131" s="212" t="s">
        <v>286</v>
      </c>
      <c r="E131" s="209"/>
      <c r="F131" s="213">
        <f t="shared" si="45"/>
        <v>0</v>
      </c>
      <c r="G131" s="213"/>
      <c r="H131" s="210">
        <f t="shared" si="22"/>
        <v>0</v>
      </c>
      <c r="K131" t="b">
        <f t="shared" si="23"/>
        <v>0</v>
      </c>
    </row>
    <row r="132" ht="18" customHeight="1" outlineLevel="3" spans="1:15">
      <c r="A132" s="102" t="str">
        <f t="shared" si="43"/>
        <v>201</v>
      </c>
      <c r="B132" s="102" t="str">
        <f t="shared" si="44"/>
        <v>20113</v>
      </c>
      <c r="C132" s="207">
        <v>2011350</v>
      </c>
      <c r="D132" s="215" t="s">
        <v>144</v>
      </c>
      <c r="E132" s="105"/>
      <c r="F132" s="102">
        <f t="shared" si="45"/>
        <v>0</v>
      </c>
      <c r="G132" s="102">
        <f t="shared" si="46"/>
        <v>0</v>
      </c>
      <c r="H132" s="210">
        <f t="shared" ref="H132:H195" si="47">IFERROR(G132/E132-1,)</f>
        <v>0</v>
      </c>
      <c r="K132" t="b">
        <f t="shared" si="23"/>
        <v>0</v>
      </c>
      <c r="N132" t="s">
        <v>287</v>
      </c>
      <c r="O132">
        <v>150</v>
      </c>
    </row>
    <row r="133" ht="18" customHeight="1" outlineLevel="3" spans="1:15">
      <c r="A133" s="102" t="str">
        <f t="shared" si="43"/>
        <v>201</v>
      </c>
      <c r="B133" s="102" t="str">
        <f t="shared" si="44"/>
        <v>20113</v>
      </c>
      <c r="C133" s="207">
        <v>2011399</v>
      </c>
      <c r="D133" s="215" t="s">
        <v>288</v>
      </c>
      <c r="E133" s="105"/>
      <c r="F133" s="102">
        <f t="shared" si="45"/>
        <v>0</v>
      </c>
      <c r="G133" s="102">
        <f t="shared" si="46"/>
        <v>0</v>
      </c>
      <c r="H133" s="210">
        <f t="shared" si="47"/>
        <v>0</v>
      </c>
      <c r="K133" t="b">
        <f t="shared" ref="K133:K196" si="48">OR(E133&lt;&gt;0,F133&lt;&gt;0,G133&lt;&gt;0)</f>
        <v>0</v>
      </c>
      <c r="N133" t="s">
        <v>289</v>
      </c>
      <c r="O133">
        <v>94</v>
      </c>
    </row>
    <row r="134" ht="18" customHeight="1" outlineLevel="1" spans="1:15">
      <c r="A134" s="102"/>
      <c r="B134" s="105" t="s">
        <v>290</v>
      </c>
      <c r="C134" s="207"/>
      <c r="D134" s="216" t="s">
        <v>291</v>
      </c>
      <c r="E134" s="105">
        <f>SUBTOTAL(9,E135:E146)</f>
        <v>0</v>
      </c>
      <c r="F134" s="105">
        <f>SUBTOTAL(9,F135:F146)</f>
        <v>0</v>
      </c>
      <c r="G134" s="105">
        <f>SUBTOTAL(9,G135:G146)</f>
        <v>0</v>
      </c>
      <c r="H134" s="210">
        <f t="shared" si="47"/>
        <v>0</v>
      </c>
      <c r="K134" t="b">
        <f t="shared" si="48"/>
        <v>0</v>
      </c>
      <c r="N134" t="s">
        <v>292</v>
      </c>
      <c r="O134">
        <v>15</v>
      </c>
    </row>
    <row r="135" ht="18" customHeight="1" outlineLevel="3" spans="1:15">
      <c r="A135" s="102" t="str">
        <f t="shared" ref="A135:A146" si="49">MID(C135,1,3)</f>
        <v>201</v>
      </c>
      <c r="B135" s="102" t="str">
        <f t="shared" ref="B135:B146" si="50">MID(C135,1,5)</f>
        <v>20114</v>
      </c>
      <c r="C135" s="207">
        <v>2011401</v>
      </c>
      <c r="D135" s="215" t="s">
        <v>131</v>
      </c>
      <c r="E135" s="105"/>
      <c r="F135" s="102">
        <f t="shared" ref="F135:F146" si="51">G135-E135</f>
        <v>0</v>
      </c>
      <c r="G135" s="102">
        <f t="shared" ref="G135:G146" si="52">J135</f>
        <v>0</v>
      </c>
      <c r="H135" s="210">
        <f t="shared" si="47"/>
        <v>0</v>
      </c>
      <c r="K135" t="b">
        <f t="shared" si="48"/>
        <v>0</v>
      </c>
      <c r="N135" t="s">
        <v>293</v>
      </c>
      <c r="O135">
        <v>4.18</v>
      </c>
    </row>
    <row r="136" ht="18" customHeight="1" outlineLevel="3" spans="1:15">
      <c r="A136" s="102" t="str">
        <f t="shared" si="49"/>
        <v>201</v>
      </c>
      <c r="B136" s="102" t="str">
        <f t="shared" si="50"/>
        <v>20114</v>
      </c>
      <c r="C136" s="207">
        <v>2011402</v>
      </c>
      <c r="D136" s="215" t="s">
        <v>132</v>
      </c>
      <c r="E136" s="105"/>
      <c r="F136" s="102">
        <f t="shared" si="51"/>
        <v>0</v>
      </c>
      <c r="G136" s="102">
        <f t="shared" si="52"/>
        <v>0</v>
      </c>
      <c r="H136" s="210">
        <f t="shared" si="47"/>
        <v>0</v>
      </c>
      <c r="K136" t="b">
        <f t="shared" si="48"/>
        <v>0</v>
      </c>
      <c r="N136" t="s">
        <v>294</v>
      </c>
      <c r="O136">
        <v>7.8033</v>
      </c>
    </row>
    <row r="137" ht="18" customHeight="1" outlineLevel="3" spans="1:15">
      <c r="A137" s="102" t="str">
        <f t="shared" si="49"/>
        <v>201</v>
      </c>
      <c r="B137" s="102" t="str">
        <f t="shared" si="50"/>
        <v>20114</v>
      </c>
      <c r="C137" s="207">
        <v>2011403</v>
      </c>
      <c r="D137" s="215" t="s">
        <v>133</v>
      </c>
      <c r="E137" s="105"/>
      <c r="F137" s="102">
        <f t="shared" si="51"/>
        <v>0</v>
      </c>
      <c r="G137" s="102">
        <f t="shared" si="52"/>
        <v>0</v>
      </c>
      <c r="H137" s="210">
        <f t="shared" si="47"/>
        <v>0</v>
      </c>
      <c r="K137" t="b">
        <f t="shared" si="48"/>
        <v>0</v>
      </c>
      <c r="N137" t="s">
        <v>295</v>
      </c>
      <c r="O137">
        <v>37.35</v>
      </c>
    </row>
    <row r="138" ht="18" customHeight="1" outlineLevel="3" spans="1:15">
      <c r="A138" s="102" t="str">
        <f t="shared" si="49"/>
        <v>201</v>
      </c>
      <c r="B138" s="102" t="str">
        <f t="shared" si="50"/>
        <v>20114</v>
      </c>
      <c r="C138" s="207">
        <v>2011404</v>
      </c>
      <c r="D138" s="215" t="s">
        <v>296</v>
      </c>
      <c r="E138" s="105"/>
      <c r="F138" s="102">
        <f t="shared" si="51"/>
        <v>0</v>
      </c>
      <c r="G138" s="102">
        <f t="shared" si="52"/>
        <v>0</v>
      </c>
      <c r="H138" s="210">
        <f t="shared" si="47"/>
        <v>0</v>
      </c>
      <c r="K138" t="b">
        <f t="shared" si="48"/>
        <v>0</v>
      </c>
      <c r="N138" t="s">
        <v>297</v>
      </c>
      <c r="O138">
        <v>152</v>
      </c>
    </row>
    <row r="139" ht="18" customHeight="1" outlineLevel="3" spans="1:15">
      <c r="A139" s="102" t="str">
        <f t="shared" si="49"/>
        <v>201</v>
      </c>
      <c r="B139" s="102" t="str">
        <f t="shared" si="50"/>
        <v>20114</v>
      </c>
      <c r="C139" s="207">
        <v>2011405</v>
      </c>
      <c r="D139" s="215" t="s">
        <v>298</v>
      </c>
      <c r="E139" s="105"/>
      <c r="F139" s="102">
        <f t="shared" si="51"/>
        <v>0</v>
      </c>
      <c r="G139" s="102">
        <f t="shared" si="52"/>
        <v>0</v>
      </c>
      <c r="H139" s="210">
        <f t="shared" si="47"/>
        <v>0</v>
      </c>
      <c r="K139" t="b">
        <f t="shared" si="48"/>
        <v>0</v>
      </c>
      <c r="N139" t="s">
        <v>299</v>
      </c>
      <c r="O139">
        <v>378.593702</v>
      </c>
    </row>
    <row r="140" ht="18" customHeight="1" outlineLevel="3" spans="1:15">
      <c r="A140" s="102" t="str">
        <f t="shared" si="49"/>
        <v>201</v>
      </c>
      <c r="B140" s="102" t="str">
        <f t="shared" si="50"/>
        <v>20114</v>
      </c>
      <c r="C140" s="207">
        <v>2011406</v>
      </c>
      <c r="D140" s="215" t="s">
        <v>300</v>
      </c>
      <c r="E140" s="105"/>
      <c r="F140" s="102">
        <f t="shared" si="51"/>
        <v>0</v>
      </c>
      <c r="G140" s="102">
        <f t="shared" si="52"/>
        <v>0</v>
      </c>
      <c r="H140" s="210">
        <f t="shared" si="47"/>
        <v>0</v>
      </c>
      <c r="K140" t="b">
        <f t="shared" si="48"/>
        <v>0</v>
      </c>
      <c r="N140" t="s">
        <v>301</v>
      </c>
      <c r="O140">
        <v>277.650093</v>
      </c>
    </row>
    <row r="141" ht="18" customHeight="1" outlineLevel="3" spans="1:15">
      <c r="A141" s="102" t="str">
        <f t="shared" si="49"/>
        <v>201</v>
      </c>
      <c r="B141" s="102" t="str">
        <f t="shared" si="50"/>
        <v>20114</v>
      </c>
      <c r="C141" s="207">
        <v>2011408</v>
      </c>
      <c r="D141" s="215" t="s">
        <v>302</v>
      </c>
      <c r="E141" s="105"/>
      <c r="F141" s="102">
        <f t="shared" si="51"/>
        <v>0</v>
      </c>
      <c r="G141" s="102">
        <f t="shared" si="52"/>
        <v>0</v>
      </c>
      <c r="H141" s="210">
        <f t="shared" si="47"/>
        <v>0</v>
      </c>
      <c r="K141" t="b">
        <f t="shared" si="48"/>
        <v>0</v>
      </c>
      <c r="N141" t="s">
        <v>303</v>
      </c>
      <c r="O141">
        <v>674.934153</v>
      </c>
    </row>
    <row r="142" ht="18" customHeight="1" outlineLevel="3" spans="1:15">
      <c r="A142" s="102" t="str">
        <f t="shared" si="49"/>
        <v>201</v>
      </c>
      <c r="B142" s="102" t="str">
        <f t="shared" si="50"/>
        <v>20114</v>
      </c>
      <c r="C142" s="207">
        <v>2011409</v>
      </c>
      <c r="D142" s="215" t="s">
        <v>304</v>
      </c>
      <c r="E142" s="105"/>
      <c r="F142" s="102">
        <f t="shared" si="51"/>
        <v>0</v>
      </c>
      <c r="G142" s="102">
        <f t="shared" si="52"/>
        <v>0</v>
      </c>
      <c r="H142" s="210">
        <f t="shared" si="47"/>
        <v>0</v>
      </c>
      <c r="K142" t="b">
        <f t="shared" si="48"/>
        <v>0</v>
      </c>
      <c r="N142" t="s">
        <v>305</v>
      </c>
      <c r="O142">
        <v>24.561</v>
      </c>
    </row>
    <row r="143" ht="18" customHeight="1" outlineLevel="3" spans="1:15">
      <c r="A143" s="102" t="str">
        <f t="shared" si="49"/>
        <v>201</v>
      </c>
      <c r="B143" s="102" t="str">
        <f t="shared" si="50"/>
        <v>20114</v>
      </c>
      <c r="C143" s="207">
        <v>2011410</v>
      </c>
      <c r="D143" s="215" t="s">
        <v>306</v>
      </c>
      <c r="E143" s="105"/>
      <c r="F143" s="102">
        <f t="shared" si="51"/>
        <v>0</v>
      </c>
      <c r="G143" s="102">
        <f t="shared" si="52"/>
        <v>0</v>
      </c>
      <c r="H143" s="210">
        <f t="shared" si="47"/>
        <v>0</v>
      </c>
      <c r="K143" t="b">
        <f t="shared" si="48"/>
        <v>0</v>
      </c>
      <c r="N143" t="s">
        <v>307</v>
      </c>
      <c r="O143">
        <v>661.329775</v>
      </c>
    </row>
    <row r="144" ht="18" customHeight="1" outlineLevel="3" spans="1:15">
      <c r="A144" s="102" t="str">
        <f t="shared" si="49"/>
        <v>201</v>
      </c>
      <c r="B144" s="102" t="str">
        <f t="shared" si="50"/>
        <v>20114</v>
      </c>
      <c r="C144" s="207">
        <v>2011411</v>
      </c>
      <c r="D144" s="215" t="s">
        <v>308</v>
      </c>
      <c r="E144" s="105"/>
      <c r="F144" s="102">
        <f t="shared" si="51"/>
        <v>0</v>
      </c>
      <c r="G144" s="102">
        <f t="shared" si="52"/>
        <v>0</v>
      </c>
      <c r="H144" s="210">
        <f t="shared" si="47"/>
        <v>0</v>
      </c>
      <c r="K144" t="b">
        <f t="shared" si="48"/>
        <v>0</v>
      </c>
      <c r="N144" t="s">
        <v>309</v>
      </c>
      <c r="O144">
        <v>52.0476</v>
      </c>
    </row>
    <row r="145" ht="18" customHeight="1" outlineLevel="3" spans="1:15">
      <c r="A145" s="102" t="str">
        <f t="shared" si="49"/>
        <v>201</v>
      </c>
      <c r="B145" s="102" t="str">
        <f t="shared" si="50"/>
        <v>20114</v>
      </c>
      <c r="C145" s="207">
        <v>2011450</v>
      </c>
      <c r="D145" s="215" t="s">
        <v>144</v>
      </c>
      <c r="E145" s="105"/>
      <c r="F145" s="102">
        <f t="shared" si="51"/>
        <v>0</v>
      </c>
      <c r="G145" s="102">
        <f t="shared" si="52"/>
        <v>0</v>
      </c>
      <c r="H145" s="210">
        <f t="shared" si="47"/>
        <v>0</v>
      </c>
      <c r="K145" t="b">
        <f t="shared" si="48"/>
        <v>0</v>
      </c>
      <c r="N145" t="s">
        <v>310</v>
      </c>
      <c r="O145">
        <v>67</v>
      </c>
    </row>
    <row r="146" ht="18" customHeight="1" outlineLevel="3" spans="1:15">
      <c r="A146" s="102" t="str">
        <f t="shared" si="49"/>
        <v>201</v>
      </c>
      <c r="B146" s="102" t="str">
        <f t="shared" si="50"/>
        <v>20114</v>
      </c>
      <c r="C146" s="207">
        <v>2011499</v>
      </c>
      <c r="D146" s="215" t="s">
        <v>311</v>
      </c>
      <c r="E146" s="105"/>
      <c r="F146" s="102">
        <f t="shared" si="51"/>
        <v>0</v>
      </c>
      <c r="G146" s="102">
        <f t="shared" si="52"/>
        <v>0</v>
      </c>
      <c r="H146" s="210">
        <f t="shared" si="47"/>
        <v>0</v>
      </c>
      <c r="K146" t="b">
        <f t="shared" si="48"/>
        <v>0</v>
      </c>
      <c r="N146" t="s">
        <v>312</v>
      </c>
      <c r="O146">
        <v>204.96</v>
      </c>
    </row>
    <row r="147" ht="18" customHeight="1" outlineLevel="1" spans="1:11">
      <c r="A147" s="102"/>
      <c r="B147" s="105" t="s">
        <v>313</v>
      </c>
      <c r="C147" s="207"/>
      <c r="D147" s="211" t="s">
        <v>314</v>
      </c>
      <c r="E147" s="209">
        <f>SUBTOTAL(9,E148:E153)</f>
        <v>0</v>
      </c>
      <c r="F147" s="209">
        <f>SUBTOTAL(9,F148:F153)</f>
        <v>0</v>
      </c>
      <c r="G147" s="209">
        <f>SUBTOTAL(9,G148:G153)</f>
        <v>0</v>
      </c>
      <c r="H147" s="210">
        <f t="shared" si="47"/>
        <v>0</v>
      </c>
      <c r="K147" t="b">
        <f t="shared" si="48"/>
        <v>0</v>
      </c>
    </row>
    <row r="148" s="198" customFormat="1" ht="18" customHeight="1" outlineLevel="3" spans="1:11">
      <c r="A148" s="217" t="str">
        <f t="shared" ref="A148:A153" si="53">MID(C148,1,3)</f>
        <v>201</v>
      </c>
      <c r="B148" s="217" t="str">
        <f t="shared" ref="B148:B153" si="54">MID(C148,1,5)</f>
        <v>20123</v>
      </c>
      <c r="C148" s="207">
        <v>2012301</v>
      </c>
      <c r="D148" s="212" t="s">
        <v>131</v>
      </c>
      <c r="E148" s="218"/>
      <c r="F148" s="219">
        <f t="shared" ref="F148:F153" si="55">G148-E148</f>
        <v>0</v>
      </c>
      <c r="G148" s="219"/>
      <c r="H148" s="220">
        <f t="shared" si="47"/>
        <v>0</v>
      </c>
      <c r="I148"/>
      <c r="J148"/>
      <c r="K148" s="198" t="b">
        <f t="shared" si="48"/>
        <v>0</v>
      </c>
    </row>
    <row r="149" ht="18" customHeight="1" outlineLevel="3" spans="1:11">
      <c r="A149" s="102" t="str">
        <f t="shared" si="53"/>
        <v>201</v>
      </c>
      <c r="B149" s="102" t="str">
        <f t="shared" si="54"/>
        <v>20123</v>
      </c>
      <c r="C149" s="207">
        <v>2012302</v>
      </c>
      <c r="D149" s="212" t="s">
        <v>132</v>
      </c>
      <c r="E149" s="209">
        <v>0</v>
      </c>
      <c r="F149" s="213">
        <f t="shared" si="55"/>
        <v>0</v>
      </c>
      <c r="G149" s="213"/>
      <c r="H149" s="210">
        <f t="shared" si="47"/>
        <v>0</v>
      </c>
      <c r="K149" t="b">
        <f t="shared" si="48"/>
        <v>0</v>
      </c>
    </row>
    <row r="150" ht="18" customHeight="1" outlineLevel="3" spans="1:15">
      <c r="A150" s="102" t="str">
        <f t="shared" si="53"/>
        <v>201</v>
      </c>
      <c r="B150" s="102" t="str">
        <f t="shared" si="54"/>
        <v>20123</v>
      </c>
      <c r="C150" s="207">
        <v>2012303</v>
      </c>
      <c r="D150" s="215" t="s">
        <v>133</v>
      </c>
      <c r="E150" s="105">
        <v>0</v>
      </c>
      <c r="F150" s="102">
        <f t="shared" si="55"/>
        <v>0</v>
      </c>
      <c r="G150" s="102">
        <f>J150</f>
        <v>0</v>
      </c>
      <c r="H150" s="210">
        <f t="shared" si="47"/>
        <v>0</v>
      </c>
      <c r="K150" t="b">
        <f t="shared" si="48"/>
        <v>0</v>
      </c>
      <c r="N150" t="s">
        <v>315</v>
      </c>
      <c r="O150">
        <v>1.626272</v>
      </c>
    </row>
    <row r="151" ht="18" customHeight="1" outlineLevel="3" spans="1:11">
      <c r="A151" s="102" t="str">
        <f t="shared" si="53"/>
        <v>201</v>
      </c>
      <c r="B151" s="102" t="str">
        <f t="shared" si="54"/>
        <v>20123</v>
      </c>
      <c r="C151" s="207">
        <v>2012304</v>
      </c>
      <c r="D151" s="212" t="s">
        <v>316</v>
      </c>
      <c r="E151" s="209"/>
      <c r="F151" s="213">
        <f t="shared" si="55"/>
        <v>0</v>
      </c>
      <c r="G151" s="213"/>
      <c r="H151" s="210">
        <f t="shared" si="47"/>
        <v>0</v>
      </c>
      <c r="K151" t="b">
        <f t="shared" si="48"/>
        <v>0</v>
      </c>
    </row>
    <row r="152" ht="18" customHeight="1" outlineLevel="3" spans="1:15">
      <c r="A152" s="102" t="str">
        <f t="shared" si="53"/>
        <v>201</v>
      </c>
      <c r="B152" s="102" t="str">
        <f t="shared" si="54"/>
        <v>20123</v>
      </c>
      <c r="C152" s="207">
        <v>2012350</v>
      </c>
      <c r="D152" s="215" t="s">
        <v>144</v>
      </c>
      <c r="E152" s="105">
        <v>0</v>
      </c>
      <c r="F152" s="102">
        <f t="shared" si="55"/>
        <v>0</v>
      </c>
      <c r="G152" s="102">
        <f>J152</f>
        <v>0</v>
      </c>
      <c r="H152" s="210">
        <f t="shared" si="47"/>
        <v>0</v>
      </c>
      <c r="K152" t="b">
        <f t="shared" si="48"/>
        <v>0</v>
      </c>
      <c r="N152" t="s">
        <v>317</v>
      </c>
      <c r="O152">
        <v>1216</v>
      </c>
    </row>
    <row r="153" ht="18" customHeight="1" outlineLevel="3" spans="1:11">
      <c r="A153" s="102" t="str">
        <f t="shared" si="53"/>
        <v>201</v>
      </c>
      <c r="B153" s="102" t="str">
        <f t="shared" si="54"/>
        <v>20123</v>
      </c>
      <c r="C153" s="207">
        <v>2012399</v>
      </c>
      <c r="D153" s="212" t="s">
        <v>318</v>
      </c>
      <c r="E153" s="209"/>
      <c r="F153" s="213">
        <f t="shared" si="55"/>
        <v>0</v>
      </c>
      <c r="G153" s="213"/>
      <c r="H153" s="210">
        <f t="shared" si="47"/>
        <v>0</v>
      </c>
      <c r="K153" t="b">
        <f t="shared" si="48"/>
        <v>0</v>
      </c>
    </row>
    <row r="154" ht="18" customHeight="1" outlineLevel="1" spans="1:15">
      <c r="A154" s="102"/>
      <c r="B154" s="105" t="s">
        <v>319</v>
      </c>
      <c r="C154" s="207"/>
      <c r="D154" s="216" t="s">
        <v>320</v>
      </c>
      <c r="E154" s="105">
        <f>SUBTOTAL(9,E155:E161)</f>
        <v>0</v>
      </c>
      <c r="F154" s="105">
        <f>SUBTOTAL(9,F155:F161)</f>
        <v>0</v>
      </c>
      <c r="G154" s="105">
        <f>SUBTOTAL(9,G155:G161)</f>
        <v>0</v>
      </c>
      <c r="H154" s="210">
        <f t="shared" si="47"/>
        <v>0</v>
      </c>
      <c r="K154" t="b">
        <f t="shared" si="48"/>
        <v>0</v>
      </c>
      <c r="N154" t="s">
        <v>321</v>
      </c>
      <c r="O154">
        <v>1088.6992</v>
      </c>
    </row>
    <row r="155" ht="18" customHeight="1" outlineLevel="3" spans="1:15">
      <c r="A155" s="102" t="str">
        <f t="shared" ref="A155:A161" si="56">MID(C155,1,3)</f>
        <v>201</v>
      </c>
      <c r="B155" s="102" t="str">
        <f t="shared" ref="B155:B161" si="57">MID(C155,1,5)</f>
        <v>20125</v>
      </c>
      <c r="C155" s="207">
        <v>2012501</v>
      </c>
      <c r="D155" s="215" t="s">
        <v>131</v>
      </c>
      <c r="E155" s="105"/>
      <c r="F155" s="102">
        <f t="shared" ref="F155:F161" si="58">G155-E155</f>
        <v>0</v>
      </c>
      <c r="G155" s="102">
        <f t="shared" ref="G155:G161" si="59">J155</f>
        <v>0</v>
      </c>
      <c r="H155" s="210">
        <f t="shared" si="47"/>
        <v>0</v>
      </c>
      <c r="K155" t="b">
        <f t="shared" si="48"/>
        <v>0</v>
      </c>
      <c r="N155" t="s">
        <v>322</v>
      </c>
      <c r="O155">
        <v>685.4664</v>
      </c>
    </row>
    <row r="156" ht="18" customHeight="1" outlineLevel="3" spans="1:15">
      <c r="A156" s="102" t="str">
        <f t="shared" si="56"/>
        <v>201</v>
      </c>
      <c r="B156" s="102" t="str">
        <f t="shared" si="57"/>
        <v>20125</v>
      </c>
      <c r="C156" s="207">
        <v>2012502</v>
      </c>
      <c r="D156" s="215" t="s">
        <v>132</v>
      </c>
      <c r="E156" s="105"/>
      <c r="F156" s="102">
        <f t="shared" si="58"/>
        <v>0</v>
      </c>
      <c r="G156" s="102">
        <f t="shared" si="59"/>
        <v>0</v>
      </c>
      <c r="H156" s="210">
        <f t="shared" si="47"/>
        <v>0</v>
      </c>
      <c r="K156" t="b">
        <f t="shared" si="48"/>
        <v>0</v>
      </c>
      <c r="N156" t="s">
        <v>323</v>
      </c>
      <c r="O156">
        <v>238.597232</v>
      </c>
    </row>
    <row r="157" ht="18" customHeight="1" outlineLevel="3" spans="1:15">
      <c r="A157" s="102" t="str">
        <f t="shared" si="56"/>
        <v>201</v>
      </c>
      <c r="B157" s="102" t="str">
        <f t="shared" si="57"/>
        <v>20125</v>
      </c>
      <c r="C157" s="207">
        <v>2012503</v>
      </c>
      <c r="D157" s="215" t="s">
        <v>133</v>
      </c>
      <c r="E157" s="105"/>
      <c r="F157" s="102">
        <f t="shared" si="58"/>
        <v>0</v>
      </c>
      <c r="G157" s="102">
        <f t="shared" si="59"/>
        <v>0</v>
      </c>
      <c r="H157" s="210">
        <f t="shared" si="47"/>
        <v>0</v>
      </c>
      <c r="K157" t="b">
        <f t="shared" si="48"/>
        <v>0</v>
      </c>
      <c r="N157" t="s">
        <v>324</v>
      </c>
      <c r="O157">
        <v>376.396</v>
      </c>
    </row>
    <row r="158" ht="18" customHeight="1" outlineLevel="3" spans="1:15">
      <c r="A158" s="102" t="str">
        <f t="shared" si="56"/>
        <v>201</v>
      </c>
      <c r="B158" s="102" t="str">
        <f t="shared" si="57"/>
        <v>20125</v>
      </c>
      <c r="C158" s="207">
        <v>2012504</v>
      </c>
      <c r="D158" s="215" t="s">
        <v>325</v>
      </c>
      <c r="E158" s="105"/>
      <c r="F158" s="102">
        <f t="shared" si="58"/>
        <v>0</v>
      </c>
      <c r="G158" s="102">
        <f t="shared" si="59"/>
        <v>0</v>
      </c>
      <c r="H158" s="210">
        <f t="shared" si="47"/>
        <v>0</v>
      </c>
      <c r="K158" t="b">
        <f t="shared" si="48"/>
        <v>0</v>
      </c>
      <c r="N158" t="s">
        <v>326</v>
      </c>
      <c r="O158">
        <v>166.708</v>
      </c>
    </row>
    <row r="159" ht="18" customHeight="1" outlineLevel="3" spans="1:15">
      <c r="A159" s="102" t="str">
        <f t="shared" si="56"/>
        <v>201</v>
      </c>
      <c r="B159" s="102" t="str">
        <f t="shared" si="57"/>
        <v>20125</v>
      </c>
      <c r="C159" s="207">
        <v>2012505</v>
      </c>
      <c r="D159" s="215" t="s">
        <v>327</v>
      </c>
      <c r="E159" s="105"/>
      <c r="F159" s="102">
        <f t="shared" si="58"/>
        <v>0</v>
      </c>
      <c r="G159" s="102">
        <f t="shared" si="59"/>
        <v>0</v>
      </c>
      <c r="H159" s="210">
        <f t="shared" si="47"/>
        <v>0</v>
      </c>
      <c r="K159" t="b">
        <f t="shared" si="48"/>
        <v>0</v>
      </c>
      <c r="N159" t="s">
        <v>328</v>
      </c>
      <c r="O159">
        <v>910.580918</v>
      </c>
    </row>
    <row r="160" ht="18" customHeight="1" outlineLevel="3" spans="1:15">
      <c r="A160" s="102" t="str">
        <f t="shared" si="56"/>
        <v>201</v>
      </c>
      <c r="B160" s="102" t="str">
        <f t="shared" si="57"/>
        <v>20125</v>
      </c>
      <c r="C160" s="207">
        <v>2012550</v>
      </c>
      <c r="D160" s="215" t="s">
        <v>144</v>
      </c>
      <c r="E160" s="105"/>
      <c r="F160" s="102">
        <f t="shared" si="58"/>
        <v>0</v>
      </c>
      <c r="G160" s="102">
        <f t="shared" si="59"/>
        <v>0</v>
      </c>
      <c r="H160" s="210">
        <f t="shared" si="47"/>
        <v>0</v>
      </c>
      <c r="K160" t="b">
        <f t="shared" si="48"/>
        <v>0</v>
      </c>
      <c r="N160" t="s">
        <v>329</v>
      </c>
      <c r="O160">
        <v>116.8</v>
      </c>
    </row>
    <row r="161" ht="18" customHeight="1" outlineLevel="3" spans="1:15">
      <c r="A161" s="102" t="str">
        <f t="shared" si="56"/>
        <v>201</v>
      </c>
      <c r="B161" s="102" t="str">
        <f t="shared" si="57"/>
        <v>20125</v>
      </c>
      <c r="C161" s="207">
        <v>2012599</v>
      </c>
      <c r="D161" s="215" t="s">
        <v>330</v>
      </c>
      <c r="E161" s="105"/>
      <c r="F161" s="102">
        <f t="shared" si="58"/>
        <v>0</v>
      </c>
      <c r="G161" s="102">
        <f t="shared" si="59"/>
        <v>0</v>
      </c>
      <c r="H161" s="210">
        <f t="shared" si="47"/>
        <v>0</v>
      </c>
      <c r="K161" t="b">
        <f t="shared" si="48"/>
        <v>0</v>
      </c>
      <c r="N161" t="s">
        <v>331</v>
      </c>
      <c r="O161">
        <v>36</v>
      </c>
    </row>
    <row r="162" ht="18" customHeight="1" outlineLevel="1" spans="1:11">
      <c r="A162" s="102"/>
      <c r="B162" s="105" t="s">
        <v>332</v>
      </c>
      <c r="C162" s="207"/>
      <c r="D162" s="211" t="s">
        <v>333</v>
      </c>
      <c r="E162" s="209">
        <f>SUBTOTAL(9,E163:E167)</f>
        <v>0</v>
      </c>
      <c r="F162" s="209">
        <f>SUBTOTAL(9,F163:F167)</f>
        <v>0</v>
      </c>
      <c r="G162" s="209">
        <f>SUBTOTAL(9,G163:G167)</f>
        <v>0</v>
      </c>
      <c r="H162" s="210">
        <f t="shared" si="47"/>
        <v>0</v>
      </c>
      <c r="K162" t="b">
        <f t="shared" si="48"/>
        <v>0</v>
      </c>
    </row>
    <row r="163" ht="18" customHeight="1" outlineLevel="3" spans="1:11">
      <c r="A163" s="102" t="str">
        <f>MID(C163,1,3)</f>
        <v>201</v>
      </c>
      <c r="B163" s="102" t="str">
        <f>MID(C163,1,5)</f>
        <v>20126</v>
      </c>
      <c r="C163" s="207">
        <v>2012601</v>
      </c>
      <c r="D163" s="212" t="s">
        <v>131</v>
      </c>
      <c r="E163" s="209"/>
      <c r="F163" s="213">
        <f t="shared" ref="F163:F167" si="60">G163-E163</f>
        <v>0</v>
      </c>
      <c r="G163" s="213"/>
      <c r="H163" s="210">
        <f t="shared" si="47"/>
        <v>0</v>
      </c>
      <c r="K163" t="b">
        <f t="shared" si="48"/>
        <v>0</v>
      </c>
    </row>
    <row r="164" ht="18" customHeight="1" outlineLevel="3" spans="1:15">
      <c r="A164" s="102" t="str">
        <f>MID(C164,1,3)</f>
        <v>201</v>
      </c>
      <c r="B164" s="102" t="str">
        <f>MID(C164,1,5)</f>
        <v>20126</v>
      </c>
      <c r="C164" s="207">
        <v>2012602</v>
      </c>
      <c r="D164" s="215" t="s">
        <v>132</v>
      </c>
      <c r="E164" s="105"/>
      <c r="F164" s="102">
        <f t="shared" si="60"/>
        <v>0</v>
      </c>
      <c r="G164" s="102">
        <f t="shared" ref="G163:G167" si="61">J164</f>
        <v>0</v>
      </c>
      <c r="H164" s="210">
        <f t="shared" si="47"/>
        <v>0</v>
      </c>
      <c r="K164" t="b">
        <f t="shared" si="48"/>
        <v>0</v>
      </c>
      <c r="N164" t="s">
        <v>334</v>
      </c>
      <c r="O164">
        <v>20.197</v>
      </c>
    </row>
    <row r="165" ht="18" customHeight="1" outlineLevel="3" spans="1:15">
      <c r="A165" s="102" t="str">
        <f>MID(C165,1,3)</f>
        <v>201</v>
      </c>
      <c r="B165" s="102" t="str">
        <f>MID(C165,1,5)</f>
        <v>20126</v>
      </c>
      <c r="C165" s="207">
        <v>2012603</v>
      </c>
      <c r="D165" s="215" t="s">
        <v>133</v>
      </c>
      <c r="E165" s="105"/>
      <c r="F165" s="102">
        <f t="shared" si="60"/>
        <v>0</v>
      </c>
      <c r="G165" s="102">
        <f t="shared" si="61"/>
        <v>0</v>
      </c>
      <c r="H165" s="210">
        <f t="shared" si="47"/>
        <v>0</v>
      </c>
      <c r="K165" t="b">
        <f t="shared" si="48"/>
        <v>0</v>
      </c>
      <c r="N165" t="s">
        <v>335</v>
      </c>
      <c r="O165">
        <v>85.088</v>
      </c>
    </row>
    <row r="166" ht="15" customHeight="1" outlineLevel="3" spans="1:11">
      <c r="A166" s="102" t="str">
        <f>MID(C166,1,3)</f>
        <v>201</v>
      </c>
      <c r="B166" s="102" t="str">
        <f>MID(C166,1,5)</f>
        <v>20126</v>
      </c>
      <c r="C166" s="207">
        <v>2012604</v>
      </c>
      <c r="D166" s="215" t="s">
        <v>336</v>
      </c>
      <c r="E166" s="105"/>
      <c r="F166" s="102">
        <f t="shared" si="60"/>
        <v>0</v>
      </c>
      <c r="G166" s="221"/>
      <c r="H166" s="210">
        <f t="shared" si="47"/>
        <v>0</v>
      </c>
      <c r="K166" t="b">
        <f t="shared" si="48"/>
        <v>0</v>
      </c>
    </row>
    <row r="167" ht="17" customHeight="1" outlineLevel="3" spans="1:15">
      <c r="A167" s="102" t="str">
        <f>MID(C167,1,3)</f>
        <v>201</v>
      </c>
      <c r="B167" s="102" t="str">
        <f>MID(C167,1,5)</f>
        <v>20126</v>
      </c>
      <c r="C167" s="207">
        <v>2012699</v>
      </c>
      <c r="D167" s="215" t="s">
        <v>337</v>
      </c>
      <c r="E167" s="105"/>
      <c r="F167" s="102">
        <f t="shared" si="60"/>
        <v>0</v>
      </c>
      <c r="G167" s="102">
        <f t="shared" si="61"/>
        <v>0</v>
      </c>
      <c r="H167" s="210">
        <f t="shared" si="47"/>
        <v>0</v>
      </c>
      <c r="K167" t="b">
        <f t="shared" si="48"/>
        <v>0</v>
      </c>
      <c r="N167" t="s">
        <v>338</v>
      </c>
      <c r="O167">
        <v>945.017284</v>
      </c>
    </row>
    <row r="168" ht="18" customHeight="1" outlineLevel="1" spans="1:11">
      <c r="A168" s="102"/>
      <c r="B168" s="105" t="s">
        <v>339</v>
      </c>
      <c r="C168" s="207"/>
      <c r="D168" s="211" t="s">
        <v>340</v>
      </c>
      <c r="E168" s="209">
        <f>SUBTOTAL(9,E169:E174)</f>
        <v>0</v>
      </c>
      <c r="F168" s="209">
        <f>SUBTOTAL(9,F169:F174)</f>
        <v>0</v>
      </c>
      <c r="G168" s="209">
        <f>SUBTOTAL(9,G169:G174)</f>
        <v>0</v>
      </c>
      <c r="H168" s="210">
        <f t="shared" si="47"/>
        <v>0</v>
      </c>
      <c r="K168" t="b">
        <f t="shared" si="48"/>
        <v>0</v>
      </c>
    </row>
    <row r="169" ht="18" customHeight="1" outlineLevel="3" spans="1:11">
      <c r="A169" s="102" t="str">
        <f t="shared" ref="A169:A174" si="62">MID(C169,1,3)</f>
        <v>201</v>
      </c>
      <c r="B169" s="102" t="str">
        <f t="shared" ref="B169:B174" si="63">MID(C169,1,5)</f>
        <v>20128</v>
      </c>
      <c r="C169" s="207">
        <v>2012801</v>
      </c>
      <c r="D169" s="212" t="s">
        <v>131</v>
      </c>
      <c r="E169" s="209"/>
      <c r="F169" s="213">
        <f t="shared" ref="F169:F174" si="64">G169-E169</f>
        <v>0</v>
      </c>
      <c r="G169" s="213"/>
      <c r="H169" s="210">
        <f t="shared" si="47"/>
        <v>0</v>
      </c>
      <c r="K169" t="b">
        <f t="shared" si="48"/>
        <v>0</v>
      </c>
    </row>
    <row r="170" ht="18" customHeight="1" outlineLevel="3" spans="1:11">
      <c r="A170" s="102" t="str">
        <f t="shared" si="62"/>
        <v>201</v>
      </c>
      <c r="B170" s="102" t="str">
        <f t="shared" si="63"/>
        <v>20128</v>
      </c>
      <c r="C170" s="207">
        <v>2012802</v>
      </c>
      <c r="D170" s="212" t="s">
        <v>132</v>
      </c>
      <c r="E170" s="105">
        <v>0</v>
      </c>
      <c r="F170" s="102">
        <f t="shared" si="64"/>
        <v>0</v>
      </c>
      <c r="G170" s="102"/>
      <c r="H170" s="210">
        <f t="shared" si="47"/>
        <v>0</v>
      </c>
      <c r="K170" t="b">
        <f t="shared" si="48"/>
        <v>0</v>
      </c>
    </row>
    <row r="171" ht="18" customHeight="1" outlineLevel="3" spans="1:15">
      <c r="A171" s="102" t="str">
        <f t="shared" si="62"/>
        <v>201</v>
      </c>
      <c r="B171" s="102" t="str">
        <f t="shared" si="63"/>
        <v>20128</v>
      </c>
      <c r="C171" s="207">
        <v>2012803</v>
      </c>
      <c r="D171" s="215" t="s">
        <v>133</v>
      </c>
      <c r="E171" s="105">
        <v>0</v>
      </c>
      <c r="F171" s="102">
        <f t="shared" si="64"/>
        <v>0</v>
      </c>
      <c r="G171" s="102">
        <f t="shared" ref="G169:G174" si="65">J171</f>
        <v>0</v>
      </c>
      <c r="H171" s="210">
        <f t="shared" si="47"/>
        <v>0</v>
      </c>
      <c r="K171" t="b">
        <f t="shared" si="48"/>
        <v>0</v>
      </c>
      <c r="N171" t="s">
        <v>341</v>
      </c>
      <c r="O171">
        <v>239.909411</v>
      </c>
    </row>
    <row r="172" ht="18" customHeight="1" outlineLevel="3" spans="1:15">
      <c r="A172" s="102" t="str">
        <f t="shared" si="62"/>
        <v>201</v>
      </c>
      <c r="B172" s="102" t="str">
        <f t="shared" si="63"/>
        <v>20128</v>
      </c>
      <c r="C172" s="207">
        <v>2012804</v>
      </c>
      <c r="D172" s="215" t="s">
        <v>152</v>
      </c>
      <c r="E172" s="105">
        <v>0</v>
      </c>
      <c r="F172" s="102">
        <f t="shared" si="64"/>
        <v>0</v>
      </c>
      <c r="G172" s="102">
        <f t="shared" si="65"/>
        <v>0</v>
      </c>
      <c r="H172" s="210">
        <f t="shared" si="47"/>
        <v>0</v>
      </c>
      <c r="K172" t="b">
        <f t="shared" si="48"/>
        <v>0</v>
      </c>
      <c r="N172" t="s">
        <v>342</v>
      </c>
      <c r="O172">
        <v>143.03</v>
      </c>
    </row>
    <row r="173" ht="18" customHeight="1" outlineLevel="3" spans="1:15">
      <c r="A173" s="102" t="str">
        <f t="shared" si="62"/>
        <v>201</v>
      </c>
      <c r="B173" s="102" t="str">
        <f t="shared" si="63"/>
        <v>20128</v>
      </c>
      <c r="C173" s="207">
        <v>2012850</v>
      </c>
      <c r="D173" s="215" t="s">
        <v>144</v>
      </c>
      <c r="E173" s="105">
        <v>0</v>
      </c>
      <c r="F173" s="102">
        <f t="shared" si="64"/>
        <v>0</v>
      </c>
      <c r="G173" s="102">
        <f t="shared" si="65"/>
        <v>0</v>
      </c>
      <c r="H173" s="210">
        <f t="shared" si="47"/>
        <v>0</v>
      </c>
      <c r="K173" t="b">
        <f t="shared" si="48"/>
        <v>0</v>
      </c>
      <c r="N173" t="s">
        <v>343</v>
      </c>
      <c r="O173">
        <v>187.04</v>
      </c>
    </row>
    <row r="174" ht="18" customHeight="1" outlineLevel="3" spans="1:11">
      <c r="A174" s="102" t="str">
        <f t="shared" si="62"/>
        <v>201</v>
      </c>
      <c r="B174" s="102" t="str">
        <f t="shared" si="63"/>
        <v>20128</v>
      </c>
      <c r="C174" s="207">
        <v>2012899</v>
      </c>
      <c r="D174" s="212" t="s">
        <v>344</v>
      </c>
      <c r="E174" s="209"/>
      <c r="F174" s="213">
        <f t="shared" si="64"/>
        <v>0</v>
      </c>
      <c r="G174" s="213"/>
      <c r="H174" s="210">
        <f t="shared" si="47"/>
        <v>0</v>
      </c>
      <c r="K174" t="b">
        <f t="shared" si="48"/>
        <v>0</v>
      </c>
    </row>
    <row r="175" ht="18" customHeight="1" outlineLevel="1" spans="1:11">
      <c r="A175" s="102"/>
      <c r="B175" s="105" t="s">
        <v>345</v>
      </c>
      <c r="C175" s="207"/>
      <c r="D175" s="211" t="s">
        <v>346</v>
      </c>
      <c r="E175" s="209">
        <f>SUBTOTAL(9,E176:E181)</f>
        <v>0</v>
      </c>
      <c r="F175" s="209">
        <f>SUBTOTAL(9,F176:F181)</f>
        <v>0</v>
      </c>
      <c r="G175" s="209">
        <f>SUBTOTAL(9,G176:G181)</f>
        <v>0</v>
      </c>
      <c r="H175" s="210">
        <f t="shared" si="47"/>
        <v>0</v>
      </c>
      <c r="K175" t="b">
        <f t="shared" si="48"/>
        <v>0</v>
      </c>
    </row>
    <row r="176" ht="18" customHeight="1" outlineLevel="3" spans="1:11">
      <c r="A176" s="102" t="str">
        <f t="shared" ref="A176:A181" si="66">MID(C176,1,3)</f>
        <v>201</v>
      </c>
      <c r="B176" s="102" t="str">
        <f t="shared" ref="B176:B181" si="67">MID(C176,1,5)</f>
        <v>20129</v>
      </c>
      <c r="C176" s="207">
        <v>2012901</v>
      </c>
      <c r="D176" s="212" t="s">
        <v>131</v>
      </c>
      <c r="E176" s="209"/>
      <c r="F176" s="213">
        <f t="shared" ref="F176:F181" si="68">G176-E176</f>
        <v>0</v>
      </c>
      <c r="G176" s="213"/>
      <c r="H176" s="210">
        <f t="shared" si="47"/>
        <v>0</v>
      </c>
      <c r="K176" t="b">
        <f t="shared" si="48"/>
        <v>0</v>
      </c>
    </row>
    <row r="177" ht="18" customHeight="1" outlineLevel="3" spans="1:11">
      <c r="A177" s="102" t="str">
        <f t="shared" si="66"/>
        <v>201</v>
      </c>
      <c r="B177" s="102" t="str">
        <f t="shared" si="67"/>
        <v>20129</v>
      </c>
      <c r="C177" s="207">
        <v>2012902</v>
      </c>
      <c r="D177" s="212" t="s">
        <v>132</v>
      </c>
      <c r="E177" s="209"/>
      <c r="F177" s="213">
        <f t="shared" si="68"/>
        <v>0</v>
      </c>
      <c r="G177" s="213"/>
      <c r="H177" s="210">
        <f t="shared" si="47"/>
        <v>0</v>
      </c>
      <c r="K177" t="b">
        <f t="shared" si="48"/>
        <v>0</v>
      </c>
    </row>
    <row r="178" ht="18" customHeight="1" outlineLevel="3" spans="1:15">
      <c r="A178" s="102" t="str">
        <f t="shared" si="66"/>
        <v>201</v>
      </c>
      <c r="B178" s="102" t="str">
        <f t="shared" si="67"/>
        <v>20129</v>
      </c>
      <c r="C178" s="207">
        <v>2012903</v>
      </c>
      <c r="D178" s="215" t="s">
        <v>133</v>
      </c>
      <c r="E178" s="105">
        <v>0</v>
      </c>
      <c r="F178" s="102">
        <f t="shared" si="68"/>
        <v>0</v>
      </c>
      <c r="G178" s="102">
        <f>J178</f>
        <v>0</v>
      </c>
      <c r="H178" s="210">
        <f t="shared" si="47"/>
        <v>0</v>
      </c>
      <c r="K178" t="b">
        <f t="shared" si="48"/>
        <v>0</v>
      </c>
      <c r="N178" t="s">
        <v>347</v>
      </c>
      <c r="O178">
        <v>975</v>
      </c>
    </row>
    <row r="179" ht="18" customHeight="1" outlineLevel="3" spans="1:11">
      <c r="A179" s="102" t="str">
        <f t="shared" si="66"/>
        <v>201</v>
      </c>
      <c r="B179" s="102" t="str">
        <f t="shared" si="67"/>
        <v>20129</v>
      </c>
      <c r="C179" s="207">
        <v>2012906</v>
      </c>
      <c r="D179" s="212" t="s">
        <v>348</v>
      </c>
      <c r="E179" s="209"/>
      <c r="F179" s="213">
        <f t="shared" si="68"/>
        <v>0</v>
      </c>
      <c r="G179" s="213"/>
      <c r="H179" s="210">
        <f t="shared" si="47"/>
        <v>0</v>
      </c>
      <c r="K179" t="b">
        <f t="shared" si="48"/>
        <v>0</v>
      </c>
    </row>
    <row r="180" ht="18" customHeight="1" outlineLevel="3" spans="1:15">
      <c r="A180" s="102" t="str">
        <f t="shared" si="66"/>
        <v>201</v>
      </c>
      <c r="B180" s="102" t="str">
        <f t="shared" si="67"/>
        <v>20129</v>
      </c>
      <c r="C180" s="207">
        <v>2012950</v>
      </c>
      <c r="D180" s="215" t="s">
        <v>144</v>
      </c>
      <c r="E180" s="105">
        <v>0</v>
      </c>
      <c r="F180" s="102">
        <f t="shared" si="68"/>
        <v>0</v>
      </c>
      <c r="G180" s="102">
        <f>J180</f>
        <v>0</v>
      </c>
      <c r="H180" s="210">
        <f t="shared" si="47"/>
        <v>0</v>
      </c>
      <c r="K180" t="b">
        <f t="shared" si="48"/>
        <v>0</v>
      </c>
      <c r="N180" t="s">
        <v>349</v>
      </c>
      <c r="O180">
        <v>446.4</v>
      </c>
    </row>
    <row r="181" ht="18" customHeight="1" outlineLevel="3" spans="1:11">
      <c r="A181" s="102" t="str">
        <f t="shared" si="66"/>
        <v>201</v>
      </c>
      <c r="B181" s="102" t="str">
        <f t="shared" si="67"/>
        <v>20129</v>
      </c>
      <c r="C181" s="207">
        <v>2012999</v>
      </c>
      <c r="D181" s="212" t="s">
        <v>350</v>
      </c>
      <c r="E181" s="209"/>
      <c r="F181" s="213">
        <f t="shared" si="68"/>
        <v>0</v>
      </c>
      <c r="G181" s="213"/>
      <c r="H181" s="210">
        <f t="shared" si="47"/>
        <v>0</v>
      </c>
      <c r="K181" t="b">
        <f t="shared" si="48"/>
        <v>0</v>
      </c>
    </row>
    <row r="182" ht="18" customHeight="1" outlineLevel="1" spans="1:11">
      <c r="A182" s="102"/>
      <c r="B182" s="105" t="s">
        <v>351</v>
      </c>
      <c r="C182" s="207"/>
      <c r="D182" s="211" t="s">
        <v>352</v>
      </c>
      <c r="E182" s="209">
        <f>SUBTOTAL(9,E183:E188)</f>
        <v>0</v>
      </c>
      <c r="F182" s="209">
        <f>SUBTOTAL(9,F183:F188)</f>
        <v>0</v>
      </c>
      <c r="G182" s="209">
        <f>SUBTOTAL(9,G183:G188)</f>
        <v>0</v>
      </c>
      <c r="H182" s="210">
        <f t="shared" si="47"/>
        <v>0</v>
      </c>
      <c r="K182" t="b">
        <f t="shared" si="48"/>
        <v>0</v>
      </c>
    </row>
    <row r="183" ht="18" customHeight="1" outlineLevel="3" spans="1:11">
      <c r="A183" s="102" t="str">
        <f t="shared" ref="A183:A188" si="69">MID(C183,1,3)</f>
        <v>201</v>
      </c>
      <c r="B183" s="102" t="str">
        <f t="shared" ref="B183:B188" si="70">MID(C183,1,5)</f>
        <v>20131</v>
      </c>
      <c r="C183" s="207">
        <v>2013101</v>
      </c>
      <c r="D183" s="212" t="s">
        <v>131</v>
      </c>
      <c r="E183" s="209"/>
      <c r="F183" s="213">
        <f t="shared" ref="F183:F188" si="71">G183-E183</f>
        <v>0</v>
      </c>
      <c r="G183" s="213"/>
      <c r="H183" s="210">
        <f t="shared" si="47"/>
        <v>0</v>
      </c>
      <c r="K183" t="b">
        <f t="shared" si="48"/>
        <v>0</v>
      </c>
    </row>
    <row r="184" ht="18" customHeight="1" outlineLevel="3" spans="1:11">
      <c r="A184" s="102" t="str">
        <f t="shared" si="69"/>
        <v>201</v>
      </c>
      <c r="B184" s="102" t="str">
        <f t="shared" si="70"/>
        <v>20131</v>
      </c>
      <c r="C184" s="207">
        <v>2013102</v>
      </c>
      <c r="D184" s="212" t="s">
        <v>132</v>
      </c>
      <c r="E184" s="209"/>
      <c r="F184" s="213">
        <f t="shared" si="71"/>
        <v>0</v>
      </c>
      <c r="G184" s="213"/>
      <c r="H184" s="210">
        <f t="shared" si="47"/>
        <v>0</v>
      </c>
      <c r="K184" t="b">
        <f t="shared" si="48"/>
        <v>0</v>
      </c>
    </row>
    <row r="185" ht="18" customHeight="1" outlineLevel="3" spans="1:15">
      <c r="A185" s="102" t="str">
        <f t="shared" si="69"/>
        <v>201</v>
      </c>
      <c r="B185" s="102" t="str">
        <f t="shared" si="70"/>
        <v>20131</v>
      </c>
      <c r="C185" s="207">
        <v>2013103</v>
      </c>
      <c r="D185" s="215" t="s">
        <v>133</v>
      </c>
      <c r="E185" s="105">
        <v>0</v>
      </c>
      <c r="F185" s="102">
        <f t="shared" si="71"/>
        <v>0</v>
      </c>
      <c r="G185" s="102">
        <f>J185</f>
        <v>0</v>
      </c>
      <c r="H185" s="210">
        <f t="shared" si="47"/>
        <v>0</v>
      </c>
      <c r="K185" t="b">
        <f t="shared" si="48"/>
        <v>0</v>
      </c>
      <c r="N185" t="s">
        <v>353</v>
      </c>
      <c r="O185">
        <v>76.4168</v>
      </c>
    </row>
    <row r="186" ht="18" customHeight="1" outlineLevel="3" spans="1:15">
      <c r="A186" s="102" t="str">
        <f t="shared" si="69"/>
        <v>201</v>
      </c>
      <c r="B186" s="102" t="str">
        <f t="shared" si="70"/>
        <v>20131</v>
      </c>
      <c r="C186" s="207">
        <v>2013105</v>
      </c>
      <c r="D186" s="215" t="s">
        <v>354</v>
      </c>
      <c r="E186" s="105">
        <v>0</v>
      </c>
      <c r="F186" s="102">
        <f t="shared" si="71"/>
        <v>0</v>
      </c>
      <c r="G186" s="102"/>
      <c r="H186" s="210">
        <f t="shared" si="47"/>
        <v>0</v>
      </c>
      <c r="K186" t="b">
        <f t="shared" si="48"/>
        <v>0</v>
      </c>
      <c r="N186" t="s">
        <v>355</v>
      </c>
      <c r="O186">
        <v>5843.859</v>
      </c>
    </row>
    <row r="187" ht="18" customHeight="1" outlineLevel="3" spans="1:11">
      <c r="A187" s="102" t="str">
        <f t="shared" si="69"/>
        <v>201</v>
      </c>
      <c r="B187" s="102" t="str">
        <f t="shared" si="70"/>
        <v>20131</v>
      </c>
      <c r="C187" s="207">
        <v>2013150</v>
      </c>
      <c r="D187" s="212" t="s">
        <v>144</v>
      </c>
      <c r="E187" s="209"/>
      <c r="F187" s="213">
        <f t="shared" si="71"/>
        <v>0</v>
      </c>
      <c r="G187" s="213"/>
      <c r="H187" s="210">
        <f t="shared" si="47"/>
        <v>0</v>
      </c>
      <c r="K187" t="b">
        <f t="shared" si="48"/>
        <v>0</v>
      </c>
    </row>
    <row r="188" ht="18" customHeight="1" outlineLevel="3" spans="1:11">
      <c r="A188" s="102" t="str">
        <f t="shared" si="69"/>
        <v>201</v>
      </c>
      <c r="B188" s="102" t="str">
        <f t="shared" si="70"/>
        <v>20131</v>
      </c>
      <c r="C188" s="207">
        <v>2013199</v>
      </c>
      <c r="D188" s="212" t="s">
        <v>356</v>
      </c>
      <c r="E188" s="209"/>
      <c r="F188" s="213">
        <f t="shared" si="71"/>
        <v>0</v>
      </c>
      <c r="G188" s="213"/>
      <c r="H188" s="210">
        <f t="shared" si="47"/>
        <v>0</v>
      </c>
      <c r="K188" t="b">
        <f t="shared" si="48"/>
        <v>0</v>
      </c>
    </row>
    <row r="189" ht="18" customHeight="1" outlineLevel="1" spans="1:11">
      <c r="A189" s="102"/>
      <c r="B189" s="105" t="s">
        <v>357</v>
      </c>
      <c r="C189" s="207"/>
      <c r="D189" s="211" t="s">
        <v>358</v>
      </c>
      <c r="E189" s="209">
        <f>SUBTOTAL(9,E190:E195)</f>
        <v>12</v>
      </c>
      <c r="F189" s="102">
        <f>SUBTOTAL(9,F190:F195)</f>
        <v>6</v>
      </c>
      <c r="G189" s="209">
        <f>SUBTOTAL(9,G190:G195)</f>
        <v>18</v>
      </c>
      <c r="H189" s="210">
        <f t="shared" si="47"/>
        <v>0.5</v>
      </c>
      <c r="K189" t="b">
        <f t="shared" si="48"/>
        <v>1</v>
      </c>
    </row>
    <row r="190" ht="18" customHeight="1" outlineLevel="3" spans="1:11">
      <c r="A190" s="102" t="str">
        <f t="shared" ref="A190:A195" si="72">MID(C190,1,3)</f>
        <v>201</v>
      </c>
      <c r="B190" s="102" t="str">
        <f t="shared" ref="B190:B195" si="73">MID(C190,1,5)</f>
        <v>20132</v>
      </c>
      <c r="C190" s="207">
        <v>2013201</v>
      </c>
      <c r="D190" s="212" t="s">
        <v>131</v>
      </c>
      <c r="E190" s="209"/>
      <c r="F190" s="213">
        <f t="shared" ref="F190:F195" si="74">G190-E190</f>
        <v>0</v>
      </c>
      <c r="G190" s="213"/>
      <c r="H190" s="210">
        <f t="shared" si="47"/>
        <v>0</v>
      </c>
      <c r="K190" t="b">
        <f t="shared" si="48"/>
        <v>0</v>
      </c>
    </row>
    <row r="191" ht="18" customHeight="1" outlineLevel="3" spans="1:11">
      <c r="A191" s="102" t="str">
        <f t="shared" si="72"/>
        <v>201</v>
      </c>
      <c r="B191" s="102" t="str">
        <f t="shared" si="73"/>
        <v>20132</v>
      </c>
      <c r="C191" s="207">
        <v>2013202</v>
      </c>
      <c r="D191" s="212" t="s">
        <v>132</v>
      </c>
      <c r="E191" s="209">
        <v>7</v>
      </c>
      <c r="F191" s="102">
        <f t="shared" si="74"/>
        <v>5</v>
      </c>
      <c r="G191" s="213">
        <v>12</v>
      </c>
      <c r="H191" s="210">
        <f t="shared" si="47"/>
        <v>0.714285714285714</v>
      </c>
      <c r="K191" t="b">
        <f t="shared" si="48"/>
        <v>1</v>
      </c>
    </row>
    <row r="192" ht="18" customHeight="1" outlineLevel="3" spans="1:15">
      <c r="A192" s="102" t="str">
        <f t="shared" si="72"/>
        <v>201</v>
      </c>
      <c r="B192" s="102" t="str">
        <f t="shared" si="73"/>
        <v>20132</v>
      </c>
      <c r="C192" s="207">
        <v>2013203</v>
      </c>
      <c r="D192" s="215" t="s">
        <v>133</v>
      </c>
      <c r="E192" s="209"/>
      <c r="F192" s="102">
        <f t="shared" si="74"/>
        <v>0</v>
      </c>
      <c r="G192" s="102"/>
      <c r="H192" s="210">
        <f t="shared" si="47"/>
        <v>0</v>
      </c>
      <c r="K192" t="b">
        <f t="shared" si="48"/>
        <v>0</v>
      </c>
      <c r="N192" t="s">
        <v>359</v>
      </c>
      <c r="O192">
        <v>304.042</v>
      </c>
    </row>
    <row r="193" ht="15" customHeight="1" outlineLevel="3" spans="1:15">
      <c r="A193" s="102" t="str">
        <f t="shared" si="72"/>
        <v>201</v>
      </c>
      <c r="B193" s="102" t="str">
        <f t="shared" si="73"/>
        <v>20132</v>
      </c>
      <c r="C193" s="207">
        <v>2013204</v>
      </c>
      <c r="D193" s="215" t="s">
        <v>360</v>
      </c>
      <c r="E193" s="105"/>
      <c r="F193" s="102">
        <f t="shared" si="74"/>
        <v>0</v>
      </c>
      <c r="G193" s="102"/>
      <c r="H193" s="210">
        <f t="shared" si="47"/>
        <v>0</v>
      </c>
      <c r="K193" t="b">
        <f t="shared" si="48"/>
        <v>0</v>
      </c>
      <c r="N193" t="s">
        <v>361</v>
      </c>
      <c r="O193">
        <v>366.67536</v>
      </c>
    </row>
    <row r="194" ht="17" customHeight="1" outlineLevel="3" spans="1:15">
      <c r="A194" s="102" t="str">
        <f t="shared" si="72"/>
        <v>201</v>
      </c>
      <c r="B194" s="102" t="str">
        <f t="shared" si="73"/>
        <v>20132</v>
      </c>
      <c r="C194" s="207">
        <v>2013250</v>
      </c>
      <c r="D194" s="215" t="s">
        <v>144</v>
      </c>
      <c r="E194" s="105"/>
      <c r="F194" s="102">
        <f t="shared" si="74"/>
        <v>0</v>
      </c>
      <c r="G194" s="102">
        <f>J194</f>
        <v>0</v>
      </c>
      <c r="H194" s="210">
        <f t="shared" si="47"/>
        <v>0</v>
      </c>
      <c r="K194" t="b">
        <f t="shared" si="48"/>
        <v>0</v>
      </c>
      <c r="N194" t="s">
        <v>362</v>
      </c>
      <c r="O194">
        <v>2393.29</v>
      </c>
    </row>
    <row r="195" ht="18" customHeight="1" outlineLevel="3" spans="1:11">
      <c r="A195" s="102" t="str">
        <f t="shared" si="72"/>
        <v>201</v>
      </c>
      <c r="B195" s="102" t="str">
        <f t="shared" si="73"/>
        <v>20132</v>
      </c>
      <c r="C195" s="207">
        <v>2013299</v>
      </c>
      <c r="D195" s="212" t="s">
        <v>363</v>
      </c>
      <c r="E195" s="209">
        <v>5</v>
      </c>
      <c r="F195" s="213">
        <f t="shared" si="74"/>
        <v>1</v>
      </c>
      <c r="G195" s="213">
        <v>6</v>
      </c>
      <c r="H195" s="210">
        <f t="shared" si="47"/>
        <v>0.2</v>
      </c>
      <c r="K195" t="b">
        <f t="shared" si="48"/>
        <v>1</v>
      </c>
    </row>
    <row r="196" ht="18" customHeight="1" outlineLevel="1" spans="1:11">
      <c r="A196" s="102"/>
      <c r="B196" s="105" t="s">
        <v>364</v>
      </c>
      <c r="C196" s="207"/>
      <c r="D196" s="211" t="s">
        <v>365</v>
      </c>
      <c r="E196" s="209">
        <f>SUBTOTAL(9,E197:E202)</f>
        <v>0</v>
      </c>
      <c r="F196" s="209">
        <f>SUBTOTAL(9,F197:F202)</f>
        <v>0</v>
      </c>
      <c r="G196" s="209">
        <f>SUBTOTAL(9,G197:G202)</f>
        <v>0</v>
      </c>
      <c r="H196" s="210">
        <f t="shared" ref="H196:H259" si="75">IFERROR(G196/E196-1,)</f>
        <v>0</v>
      </c>
      <c r="K196" t="b">
        <f t="shared" si="48"/>
        <v>0</v>
      </c>
    </row>
    <row r="197" ht="18" customHeight="1" outlineLevel="3" spans="1:11">
      <c r="A197" s="102" t="str">
        <f t="shared" ref="A197:A202" si="76">MID(C197,1,3)</f>
        <v>201</v>
      </c>
      <c r="B197" s="102" t="str">
        <f t="shared" ref="B197:B202" si="77">MID(C197,1,5)</f>
        <v>20133</v>
      </c>
      <c r="C197" s="207">
        <v>2013301</v>
      </c>
      <c r="D197" s="212" t="s">
        <v>131</v>
      </c>
      <c r="E197" s="209"/>
      <c r="F197" s="213">
        <f t="shared" ref="F197:F202" si="78">G197-E197</f>
        <v>0</v>
      </c>
      <c r="G197" s="213"/>
      <c r="H197" s="210">
        <f t="shared" si="75"/>
        <v>0</v>
      </c>
      <c r="K197" t="b">
        <f t="shared" ref="K197:K260" si="79">OR(E197&lt;&gt;0,F197&lt;&gt;0,G197&lt;&gt;0)</f>
        <v>0</v>
      </c>
    </row>
    <row r="198" ht="18" customHeight="1" outlineLevel="3" spans="1:11">
      <c r="A198" s="102" t="str">
        <f t="shared" si="76"/>
        <v>201</v>
      </c>
      <c r="B198" s="102" t="str">
        <f t="shared" si="77"/>
        <v>20133</v>
      </c>
      <c r="C198" s="207">
        <v>2013302</v>
      </c>
      <c r="D198" s="212" t="s">
        <v>132</v>
      </c>
      <c r="E198" s="209"/>
      <c r="F198" s="213">
        <f t="shared" si="78"/>
        <v>0</v>
      </c>
      <c r="G198" s="213"/>
      <c r="H198" s="210">
        <f t="shared" si="75"/>
        <v>0</v>
      </c>
      <c r="K198" t="b">
        <f t="shared" si="79"/>
        <v>0</v>
      </c>
    </row>
    <row r="199" ht="18" customHeight="1" outlineLevel="3" spans="1:11">
      <c r="A199" s="102" t="str">
        <f t="shared" si="76"/>
        <v>201</v>
      </c>
      <c r="B199" s="102" t="str">
        <f t="shared" si="77"/>
        <v>20133</v>
      </c>
      <c r="C199" s="207">
        <v>2013303</v>
      </c>
      <c r="D199" s="212" t="s">
        <v>133</v>
      </c>
      <c r="E199" s="209"/>
      <c r="F199" s="213">
        <f t="shared" si="78"/>
        <v>0</v>
      </c>
      <c r="G199" s="213"/>
      <c r="H199" s="210">
        <f t="shared" si="75"/>
        <v>0</v>
      </c>
      <c r="K199" t="b">
        <f t="shared" si="79"/>
        <v>0</v>
      </c>
    </row>
    <row r="200" ht="18" customHeight="1" outlineLevel="3" spans="1:11">
      <c r="A200" s="102" t="str">
        <f t="shared" si="76"/>
        <v>201</v>
      </c>
      <c r="B200" s="102" t="str">
        <f t="shared" si="77"/>
        <v>20133</v>
      </c>
      <c r="C200" s="207">
        <v>2013304</v>
      </c>
      <c r="D200" s="212" t="s">
        <v>366</v>
      </c>
      <c r="E200" s="209"/>
      <c r="F200" s="213">
        <f t="shared" si="78"/>
        <v>0</v>
      </c>
      <c r="G200" s="213"/>
      <c r="H200" s="210">
        <f t="shared" si="75"/>
        <v>0</v>
      </c>
      <c r="K200" t="b">
        <f t="shared" si="79"/>
        <v>0</v>
      </c>
    </row>
    <row r="201" ht="18" customHeight="1" outlineLevel="3" spans="1:11">
      <c r="A201" s="102" t="str">
        <f t="shared" si="76"/>
        <v>201</v>
      </c>
      <c r="B201" s="102" t="str">
        <f t="shared" si="77"/>
        <v>20133</v>
      </c>
      <c r="C201" s="207">
        <v>2013350</v>
      </c>
      <c r="D201" s="215" t="s">
        <v>144</v>
      </c>
      <c r="E201" s="105"/>
      <c r="F201" s="102">
        <f t="shared" si="78"/>
        <v>0</v>
      </c>
      <c r="G201" s="102"/>
      <c r="H201" s="210">
        <f t="shared" si="75"/>
        <v>0</v>
      </c>
      <c r="K201" t="b">
        <f t="shared" si="79"/>
        <v>0</v>
      </c>
    </row>
    <row r="202" ht="18" customHeight="1" outlineLevel="3" spans="1:11">
      <c r="A202" s="102" t="str">
        <f t="shared" si="76"/>
        <v>201</v>
      </c>
      <c r="B202" s="102" t="str">
        <f t="shared" si="77"/>
        <v>20133</v>
      </c>
      <c r="C202" s="207">
        <v>2013399</v>
      </c>
      <c r="D202" s="212" t="s">
        <v>367</v>
      </c>
      <c r="E202" s="209"/>
      <c r="F202" s="213">
        <f t="shared" si="78"/>
        <v>0</v>
      </c>
      <c r="G202" s="213"/>
      <c r="H202" s="210">
        <f t="shared" si="75"/>
        <v>0</v>
      </c>
      <c r="K202" t="b">
        <f t="shared" si="79"/>
        <v>0</v>
      </c>
    </row>
    <row r="203" ht="18" customHeight="1" outlineLevel="1" spans="1:11">
      <c r="A203" s="102"/>
      <c r="B203" s="105" t="s">
        <v>368</v>
      </c>
      <c r="C203" s="207"/>
      <c r="D203" s="211" t="s">
        <v>369</v>
      </c>
      <c r="E203" s="209">
        <f>SUBTOTAL(9,E204:E210)</f>
        <v>0</v>
      </c>
      <c r="F203" s="209">
        <f>SUBTOTAL(9,F204:F210)</f>
        <v>0</v>
      </c>
      <c r="G203" s="209">
        <f>SUBTOTAL(9,G204:G210)</f>
        <v>0</v>
      </c>
      <c r="H203" s="210">
        <f t="shared" si="75"/>
        <v>0</v>
      </c>
      <c r="K203" t="b">
        <f t="shared" si="79"/>
        <v>0</v>
      </c>
    </row>
    <row r="204" ht="18" customHeight="1" outlineLevel="3" spans="1:11">
      <c r="A204" s="102" t="str">
        <f t="shared" ref="A204:A210" si="80">MID(C204,1,3)</f>
        <v>201</v>
      </c>
      <c r="B204" s="102" t="str">
        <f t="shared" ref="B204:B210" si="81">MID(C204,1,5)</f>
        <v>20134</v>
      </c>
      <c r="C204" s="207">
        <v>2013401</v>
      </c>
      <c r="D204" s="212" t="s">
        <v>131</v>
      </c>
      <c r="E204" s="209"/>
      <c r="F204" s="213">
        <f t="shared" ref="F204:F210" si="82">G204-E204</f>
        <v>0</v>
      </c>
      <c r="G204" s="213"/>
      <c r="H204" s="210">
        <f t="shared" si="75"/>
        <v>0</v>
      </c>
      <c r="K204" t="b">
        <f t="shared" si="79"/>
        <v>0</v>
      </c>
    </row>
    <row r="205" ht="18" customHeight="1" outlineLevel="3" spans="1:11">
      <c r="A205" s="102" t="str">
        <f t="shared" si="80"/>
        <v>201</v>
      </c>
      <c r="B205" s="102" t="str">
        <f t="shared" si="81"/>
        <v>20134</v>
      </c>
      <c r="C205" s="207">
        <v>2013402</v>
      </c>
      <c r="D205" s="212" t="s">
        <v>132</v>
      </c>
      <c r="E205" s="209"/>
      <c r="F205" s="213">
        <f t="shared" si="82"/>
        <v>0</v>
      </c>
      <c r="G205" s="213"/>
      <c r="H205" s="210">
        <f t="shared" si="75"/>
        <v>0</v>
      </c>
      <c r="K205" t="b">
        <f t="shared" si="79"/>
        <v>0</v>
      </c>
    </row>
    <row r="206" ht="18" customHeight="1" outlineLevel="3" spans="1:15">
      <c r="A206" s="102" t="str">
        <f t="shared" si="80"/>
        <v>201</v>
      </c>
      <c r="B206" s="102" t="str">
        <f t="shared" si="81"/>
        <v>20134</v>
      </c>
      <c r="C206" s="207">
        <v>2013403</v>
      </c>
      <c r="D206" s="215" t="s">
        <v>133</v>
      </c>
      <c r="E206" s="105">
        <v>0</v>
      </c>
      <c r="F206" s="102">
        <f t="shared" si="82"/>
        <v>0</v>
      </c>
      <c r="G206" s="102">
        <f>J206</f>
        <v>0</v>
      </c>
      <c r="H206" s="210">
        <f t="shared" si="75"/>
        <v>0</v>
      </c>
      <c r="K206" t="b">
        <f t="shared" si="79"/>
        <v>0</v>
      </c>
      <c r="N206" t="s">
        <v>370</v>
      </c>
      <c r="O206">
        <v>0.5</v>
      </c>
    </row>
    <row r="207" ht="18" customHeight="1" outlineLevel="3" spans="1:11">
      <c r="A207" s="102" t="str">
        <f t="shared" si="80"/>
        <v>201</v>
      </c>
      <c r="B207" s="102" t="str">
        <f t="shared" si="81"/>
        <v>20134</v>
      </c>
      <c r="C207" s="207">
        <v>2013404</v>
      </c>
      <c r="D207" s="212" t="s">
        <v>371</v>
      </c>
      <c r="E207" s="209"/>
      <c r="F207" s="213">
        <f t="shared" si="82"/>
        <v>0</v>
      </c>
      <c r="G207" s="213"/>
      <c r="H207" s="210">
        <f t="shared" si="75"/>
        <v>0</v>
      </c>
      <c r="K207" t="b">
        <f t="shared" si="79"/>
        <v>0</v>
      </c>
    </row>
    <row r="208" ht="18" customHeight="1" outlineLevel="3" spans="1:15">
      <c r="A208" s="102" t="str">
        <f t="shared" si="80"/>
        <v>201</v>
      </c>
      <c r="B208" s="102" t="str">
        <f t="shared" si="81"/>
        <v>20134</v>
      </c>
      <c r="C208" s="207">
        <v>2013405</v>
      </c>
      <c r="D208" s="215" t="s">
        <v>372</v>
      </c>
      <c r="E208" s="105">
        <v>0</v>
      </c>
      <c r="F208" s="102">
        <f t="shared" si="82"/>
        <v>0</v>
      </c>
      <c r="G208" s="102">
        <f>J208</f>
        <v>0</v>
      </c>
      <c r="H208" s="210">
        <f t="shared" si="75"/>
        <v>0</v>
      </c>
      <c r="K208" t="b">
        <f t="shared" si="79"/>
        <v>0</v>
      </c>
      <c r="N208" t="s">
        <v>373</v>
      </c>
      <c r="O208">
        <v>577.447</v>
      </c>
    </row>
    <row r="209" ht="18" customHeight="1" outlineLevel="3" spans="1:11">
      <c r="A209" s="102" t="str">
        <f t="shared" si="80"/>
        <v>201</v>
      </c>
      <c r="B209" s="102" t="str">
        <f t="shared" si="81"/>
        <v>20134</v>
      </c>
      <c r="C209" s="207">
        <v>2013450</v>
      </c>
      <c r="D209" s="215" t="s">
        <v>144</v>
      </c>
      <c r="E209" s="105"/>
      <c r="F209" s="102">
        <f t="shared" si="82"/>
        <v>0</v>
      </c>
      <c r="G209" s="102"/>
      <c r="H209" s="210">
        <f t="shared" si="75"/>
        <v>0</v>
      </c>
      <c r="K209" t="b">
        <f t="shared" si="79"/>
        <v>0</v>
      </c>
    </row>
    <row r="210" ht="18" customHeight="1" outlineLevel="3" spans="1:11">
      <c r="A210" s="102" t="str">
        <f t="shared" si="80"/>
        <v>201</v>
      </c>
      <c r="B210" s="102" t="str">
        <f t="shared" si="81"/>
        <v>20134</v>
      </c>
      <c r="C210" s="207">
        <v>2013499</v>
      </c>
      <c r="D210" s="212" t="s">
        <v>374</v>
      </c>
      <c r="E210" s="209"/>
      <c r="F210" s="213">
        <f t="shared" si="82"/>
        <v>0</v>
      </c>
      <c r="G210" s="213"/>
      <c r="H210" s="210">
        <f t="shared" si="75"/>
        <v>0</v>
      </c>
      <c r="K210" t="b">
        <f t="shared" si="79"/>
        <v>0</v>
      </c>
    </row>
    <row r="211" ht="18" customHeight="1" outlineLevel="1" spans="1:15">
      <c r="A211" s="102"/>
      <c r="B211" s="105" t="s">
        <v>375</v>
      </c>
      <c r="C211" s="207"/>
      <c r="D211" s="216" t="s">
        <v>376</v>
      </c>
      <c r="E211" s="105">
        <f>SUBTOTAL(9,E212:E216)</f>
        <v>0</v>
      </c>
      <c r="F211" s="105">
        <f>SUBTOTAL(9,F212:F216)</f>
        <v>0</v>
      </c>
      <c r="G211" s="105">
        <f>SUBTOTAL(9,G212:G216)</f>
        <v>0</v>
      </c>
      <c r="H211" s="210">
        <f t="shared" si="75"/>
        <v>0</v>
      </c>
      <c r="K211" t="b">
        <f t="shared" si="79"/>
        <v>0</v>
      </c>
      <c r="N211" t="s">
        <v>377</v>
      </c>
      <c r="O211">
        <v>0.8659</v>
      </c>
    </row>
    <row r="212" ht="18" customHeight="1" outlineLevel="3" spans="1:15">
      <c r="A212" s="102" t="str">
        <f>MID(C212,1,3)</f>
        <v>201</v>
      </c>
      <c r="B212" s="102" t="str">
        <f>MID(C212,1,5)</f>
        <v>20135</v>
      </c>
      <c r="C212" s="207">
        <v>2013501</v>
      </c>
      <c r="D212" s="215" t="s">
        <v>131</v>
      </c>
      <c r="E212" s="105"/>
      <c r="F212" s="102">
        <f t="shared" ref="F212:F216" si="83">G212-E212</f>
        <v>0</v>
      </c>
      <c r="G212" s="102">
        <f t="shared" ref="G212:G216" si="84">J212</f>
        <v>0</v>
      </c>
      <c r="H212" s="210">
        <f t="shared" si="75"/>
        <v>0</v>
      </c>
      <c r="K212" t="b">
        <f t="shared" si="79"/>
        <v>0</v>
      </c>
      <c r="N212" t="s">
        <v>378</v>
      </c>
      <c r="O212">
        <v>3876.048159</v>
      </c>
    </row>
    <row r="213" ht="18" customHeight="1" outlineLevel="3" spans="1:15">
      <c r="A213" s="102" t="str">
        <f>MID(C213,1,3)</f>
        <v>201</v>
      </c>
      <c r="B213" s="102" t="str">
        <f>MID(C213,1,5)</f>
        <v>20135</v>
      </c>
      <c r="C213" s="207">
        <v>2013502</v>
      </c>
      <c r="D213" s="215" t="s">
        <v>132</v>
      </c>
      <c r="E213" s="105"/>
      <c r="F213" s="102">
        <f t="shared" si="83"/>
        <v>0</v>
      </c>
      <c r="G213" s="102">
        <f t="shared" si="84"/>
        <v>0</v>
      </c>
      <c r="H213" s="210">
        <f t="shared" si="75"/>
        <v>0</v>
      </c>
      <c r="K213" t="b">
        <f t="shared" si="79"/>
        <v>0</v>
      </c>
      <c r="N213" t="s">
        <v>378</v>
      </c>
      <c r="O213">
        <v>0.532</v>
      </c>
    </row>
    <row r="214" ht="18" customHeight="1" outlineLevel="3" spans="1:15">
      <c r="A214" s="102" t="str">
        <f>MID(C214,1,3)</f>
        <v>201</v>
      </c>
      <c r="B214" s="102" t="str">
        <f>MID(C214,1,5)</f>
        <v>20135</v>
      </c>
      <c r="C214" s="207">
        <v>2013503</v>
      </c>
      <c r="D214" s="215" t="s">
        <v>133</v>
      </c>
      <c r="E214" s="105"/>
      <c r="F214" s="102">
        <f t="shared" si="83"/>
        <v>0</v>
      </c>
      <c r="G214" s="102">
        <f t="shared" si="84"/>
        <v>0</v>
      </c>
      <c r="H214" s="210">
        <f t="shared" si="75"/>
        <v>0</v>
      </c>
      <c r="K214" t="b">
        <f t="shared" si="79"/>
        <v>0</v>
      </c>
      <c r="N214" t="s">
        <v>379</v>
      </c>
      <c r="O214">
        <v>155</v>
      </c>
    </row>
    <row r="215" ht="18" customHeight="1" outlineLevel="3" spans="1:15">
      <c r="A215" s="102" t="str">
        <f>MID(C215,1,3)</f>
        <v>201</v>
      </c>
      <c r="B215" s="102" t="str">
        <f>MID(C215,1,5)</f>
        <v>20135</v>
      </c>
      <c r="C215" s="207">
        <v>2013550</v>
      </c>
      <c r="D215" s="215" t="s">
        <v>144</v>
      </c>
      <c r="E215" s="105"/>
      <c r="F215" s="102">
        <f t="shared" si="83"/>
        <v>0</v>
      </c>
      <c r="G215" s="102">
        <f t="shared" si="84"/>
        <v>0</v>
      </c>
      <c r="H215" s="210">
        <f t="shared" si="75"/>
        <v>0</v>
      </c>
      <c r="K215" t="b">
        <f t="shared" si="79"/>
        <v>0</v>
      </c>
      <c r="N215" t="s">
        <v>380</v>
      </c>
      <c r="O215">
        <v>609.650696</v>
      </c>
    </row>
    <row r="216" ht="18" customHeight="1" outlineLevel="3" spans="1:15">
      <c r="A216" s="102" t="str">
        <f>MID(C216,1,3)</f>
        <v>201</v>
      </c>
      <c r="B216" s="102" t="str">
        <f>MID(C216,1,5)</f>
        <v>20135</v>
      </c>
      <c r="C216" s="207">
        <v>2013599</v>
      </c>
      <c r="D216" s="215" t="s">
        <v>381</v>
      </c>
      <c r="E216" s="105"/>
      <c r="F216" s="102">
        <f t="shared" si="83"/>
        <v>0</v>
      </c>
      <c r="G216" s="102">
        <f t="shared" si="84"/>
        <v>0</v>
      </c>
      <c r="H216" s="210">
        <f t="shared" si="75"/>
        <v>0</v>
      </c>
      <c r="K216" t="b">
        <f t="shared" si="79"/>
        <v>0</v>
      </c>
      <c r="N216" t="s">
        <v>382</v>
      </c>
      <c r="O216">
        <v>812.27</v>
      </c>
    </row>
    <row r="217" ht="18" customHeight="1" outlineLevel="1" spans="1:11">
      <c r="A217" s="102"/>
      <c r="B217" s="105" t="s">
        <v>383</v>
      </c>
      <c r="C217" s="207"/>
      <c r="D217" s="211" t="s">
        <v>384</v>
      </c>
      <c r="E217" s="209">
        <f>SUBTOTAL(9,E218:E222)</f>
        <v>0</v>
      </c>
      <c r="F217" s="209">
        <f>SUBTOTAL(9,F218:F222)</f>
        <v>0</v>
      </c>
      <c r="G217" s="209">
        <f>SUBTOTAL(9,G218:G222)</f>
        <v>0</v>
      </c>
      <c r="H217" s="210">
        <f t="shared" si="75"/>
        <v>0</v>
      </c>
      <c r="K217" t="b">
        <f t="shared" si="79"/>
        <v>0</v>
      </c>
    </row>
    <row r="218" ht="18" customHeight="1" outlineLevel="3" spans="1:11">
      <c r="A218" s="102" t="str">
        <f>MID(C218,1,3)</f>
        <v>201</v>
      </c>
      <c r="B218" s="102" t="str">
        <f>MID(C218,1,5)</f>
        <v>20136</v>
      </c>
      <c r="C218" s="207">
        <v>2013601</v>
      </c>
      <c r="D218" s="212" t="s">
        <v>131</v>
      </c>
      <c r="E218" s="222"/>
      <c r="F218" s="213">
        <f t="shared" ref="F218:F222" si="85">G218-E218</f>
        <v>0</v>
      </c>
      <c r="G218" s="213"/>
      <c r="H218" s="210">
        <f t="shared" si="75"/>
        <v>0</v>
      </c>
      <c r="K218" t="b">
        <f t="shared" si="79"/>
        <v>0</v>
      </c>
    </row>
    <row r="219" ht="18" customHeight="1" outlineLevel="3" spans="1:11">
      <c r="A219" s="102" t="str">
        <f>MID(C219,1,3)</f>
        <v>201</v>
      </c>
      <c r="B219" s="102" t="str">
        <f>MID(C219,1,5)</f>
        <v>20136</v>
      </c>
      <c r="C219" s="207">
        <v>2013602</v>
      </c>
      <c r="D219" s="212" t="s">
        <v>132</v>
      </c>
      <c r="E219" s="222"/>
      <c r="F219" s="213">
        <f t="shared" si="85"/>
        <v>0</v>
      </c>
      <c r="G219" s="213"/>
      <c r="H219" s="210">
        <f t="shared" si="75"/>
        <v>0</v>
      </c>
      <c r="K219" t="b">
        <f t="shared" si="79"/>
        <v>0</v>
      </c>
    </row>
    <row r="220" ht="18" customHeight="1" outlineLevel="3" spans="1:15">
      <c r="A220" s="102" t="str">
        <f>MID(C220,1,3)</f>
        <v>201</v>
      </c>
      <c r="B220" s="102" t="str">
        <f>MID(C220,1,5)</f>
        <v>20136</v>
      </c>
      <c r="C220" s="207">
        <v>2013603</v>
      </c>
      <c r="D220" s="215" t="s">
        <v>133</v>
      </c>
      <c r="E220" s="223">
        <v>0</v>
      </c>
      <c r="F220" s="102">
        <f t="shared" si="85"/>
        <v>0</v>
      </c>
      <c r="G220" s="102">
        <f t="shared" ref="G218:G222" si="86">J220</f>
        <v>0</v>
      </c>
      <c r="H220" s="210">
        <f t="shared" si="75"/>
        <v>0</v>
      </c>
      <c r="K220" t="b">
        <f t="shared" si="79"/>
        <v>0</v>
      </c>
      <c r="N220" t="s">
        <v>385</v>
      </c>
      <c r="O220">
        <v>10</v>
      </c>
    </row>
    <row r="221" ht="18" customHeight="1" outlineLevel="3" spans="1:15">
      <c r="A221" s="102" t="str">
        <f>MID(C221,1,3)</f>
        <v>201</v>
      </c>
      <c r="B221" s="102" t="str">
        <f>MID(C221,1,5)</f>
        <v>20136</v>
      </c>
      <c r="C221" s="207">
        <v>2013650</v>
      </c>
      <c r="D221" s="215" t="s">
        <v>144</v>
      </c>
      <c r="E221" s="223">
        <v>0</v>
      </c>
      <c r="F221" s="102">
        <f t="shared" si="85"/>
        <v>0</v>
      </c>
      <c r="G221" s="102">
        <f t="shared" si="86"/>
        <v>0</v>
      </c>
      <c r="H221" s="210">
        <f t="shared" si="75"/>
        <v>0</v>
      </c>
      <c r="K221" t="b">
        <f t="shared" si="79"/>
        <v>0</v>
      </c>
      <c r="N221" t="s">
        <v>386</v>
      </c>
      <c r="O221">
        <v>34.819</v>
      </c>
    </row>
    <row r="222" ht="18" customHeight="1" outlineLevel="3" spans="1:11">
      <c r="A222" s="102" t="str">
        <f>MID(C222,1,3)</f>
        <v>201</v>
      </c>
      <c r="B222" s="102" t="str">
        <f>MID(C222,1,5)</f>
        <v>20136</v>
      </c>
      <c r="C222" s="207">
        <v>2013699</v>
      </c>
      <c r="D222" s="212" t="s">
        <v>384</v>
      </c>
      <c r="E222" s="222"/>
      <c r="F222" s="213">
        <f t="shared" si="85"/>
        <v>0</v>
      </c>
      <c r="G222" s="213"/>
      <c r="H222" s="210">
        <f t="shared" si="75"/>
        <v>0</v>
      </c>
      <c r="K222" t="b">
        <f t="shared" si="79"/>
        <v>0</v>
      </c>
    </row>
    <row r="223" ht="18" customHeight="1" outlineLevel="1" spans="1:15">
      <c r="A223" s="102"/>
      <c r="B223" s="105" t="s">
        <v>387</v>
      </c>
      <c r="C223" s="207"/>
      <c r="D223" s="216" t="s">
        <v>388</v>
      </c>
      <c r="E223" s="105">
        <f>SUBTOTAL(9,E224:E229)</f>
        <v>0</v>
      </c>
      <c r="F223" s="105">
        <f>SUBTOTAL(9,F224:F229)</f>
        <v>0</v>
      </c>
      <c r="G223" s="105">
        <f>SUBTOTAL(9,G224:G229)</f>
        <v>0</v>
      </c>
      <c r="H223" s="210">
        <f t="shared" si="75"/>
        <v>0</v>
      </c>
      <c r="K223" t="b">
        <f t="shared" si="79"/>
        <v>0</v>
      </c>
      <c r="N223" t="s">
        <v>389</v>
      </c>
      <c r="O223">
        <v>29.13</v>
      </c>
    </row>
    <row r="224" ht="18" customHeight="1" outlineLevel="3" spans="1:15">
      <c r="A224" s="102" t="str">
        <f t="shared" ref="A224:A229" si="87">MID(C224,1,3)</f>
        <v>201</v>
      </c>
      <c r="B224" s="102" t="str">
        <f t="shared" ref="B224:B229" si="88">MID(C224,1,5)</f>
        <v>20137</v>
      </c>
      <c r="C224" s="207">
        <v>2013701</v>
      </c>
      <c r="D224" s="215" t="s">
        <v>131</v>
      </c>
      <c r="E224" s="223"/>
      <c r="F224" s="102">
        <f t="shared" ref="F224:F229" si="89">G224-E224</f>
        <v>0</v>
      </c>
      <c r="G224" s="102">
        <f t="shared" ref="G224:G229" si="90">J224</f>
        <v>0</v>
      </c>
      <c r="H224" s="210">
        <f t="shared" si="75"/>
        <v>0</v>
      </c>
      <c r="K224" t="b">
        <f t="shared" si="79"/>
        <v>0</v>
      </c>
      <c r="N224" t="s">
        <v>390</v>
      </c>
      <c r="O224">
        <v>47</v>
      </c>
    </row>
    <row r="225" ht="18" customHeight="1" outlineLevel="3" spans="1:15">
      <c r="A225" s="102" t="str">
        <f t="shared" si="87"/>
        <v>201</v>
      </c>
      <c r="B225" s="102" t="str">
        <f t="shared" si="88"/>
        <v>20137</v>
      </c>
      <c r="C225" s="207">
        <v>2013702</v>
      </c>
      <c r="D225" s="215" t="s">
        <v>132</v>
      </c>
      <c r="E225" s="223"/>
      <c r="F225" s="102">
        <f t="shared" si="89"/>
        <v>0</v>
      </c>
      <c r="G225" s="102">
        <f t="shared" si="90"/>
        <v>0</v>
      </c>
      <c r="H225" s="210">
        <f t="shared" si="75"/>
        <v>0</v>
      </c>
      <c r="K225" t="b">
        <f t="shared" si="79"/>
        <v>0</v>
      </c>
      <c r="N225" t="s">
        <v>391</v>
      </c>
      <c r="O225">
        <v>35</v>
      </c>
    </row>
    <row r="226" ht="18" customHeight="1" outlineLevel="3" spans="1:15">
      <c r="A226" s="102" t="str">
        <f t="shared" si="87"/>
        <v>201</v>
      </c>
      <c r="B226" s="102" t="str">
        <f t="shared" si="88"/>
        <v>20137</v>
      </c>
      <c r="C226" s="207">
        <v>2013703</v>
      </c>
      <c r="D226" s="215" t="s">
        <v>133</v>
      </c>
      <c r="E226" s="223"/>
      <c r="F226" s="102">
        <f t="shared" si="89"/>
        <v>0</v>
      </c>
      <c r="G226" s="102">
        <f t="shared" si="90"/>
        <v>0</v>
      </c>
      <c r="H226" s="210">
        <f t="shared" si="75"/>
        <v>0</v>
      </c>
      <c r="K226" t="b">
        <f t="shared" si="79"/>
        <v>0</v>
      </c>
      <c r="N226" t="s">
        <v>392</v>
      </c>
      <c r="O226">
        <v>84.5</v>
      </c>
    </row>
    <row r="227" ht="18" customHeight="1" outlineLevel="3" spans="1:15">
      <c r="A227" s="102" t="str">
        <f t="shared" si="87"/>
        <v>201</v>
      </c>
      <c r="B227" s="102" t="str">
        <f t="shared" si="88"/>
        <v>20137</v>
      </c>
      <c r="C227" s="207">
        <v>2013704</v>
      </c>
      <c r="D227" s="215" t="s">
        <v>393</v>
      </c>
      <c r="E227" s="223"/>
      <c r="F227" s="102">
        <f t="shared" si="89"/>
        <v>0</v>
      </c>
      <c r="G227" s="102">
        <f t="shared" si="90"/>
        <v>0</v>
      </c>
      <c r="H227" s="210">
        <f t="shared" si="75"/>
        <v>0</v>
      </c>
      <c r="K227" t="b">
        <f t="shared" si="79"/>
        <v>0</v>
      </c>
      <c r="N227" t="s">
        <v>394</v>
      </c>
      <c r="O227">
        <v>636.69</v>
      </c>
    </row>
    <row r="228" ht="18" customHeight="1" outlineLevel="3" spans="1:15">
      <c r="A228" s="102" t="str">
        <f t="shared" si="87"/>
        <v>201</v>
      </c>
      <c r="B228" s="102" t="str">
        <f t="shared" si="88"/>
        <v>20137</v>
      </c>
      <c r="C228" s="207">
        <v>2013750</v>
      </c>
      <c r="D228" s="215" t="s">
        <v>144</v>
      </c>
      <c r="E228" s="223"/>
      <c r="F228" s="102">
        <f t="shared" si="89"/>
        <v>0</v>
      </c>
      <c r="G228" s="102">
        <f t="shared" si="90"/>
        <v>0</v>
      </c>
      <c r="H228" s="210">
        <f t="shared" si="75"/>
        <v>0</v>
      </c>
      <c r="K228" t="b">
        <f t="shared" si="79"/>
        <v>0</v>
      </c>
      <c r="N228" t="s">
        <v>395</v>
      </c>
      <c r="O228">
        <v>48.4</v>
      </c>
    </row>
    <row r="229" ht="18" customHeight="1" outlineLevel="3" spans="1:15">
      <c r="A229" s="102" t="str">
        <f t="shared" si="87"/>
        <v>201</v>
      </c>
      <c r="B229" s="102" t="str">
        <f t="shared" si="88"/>
        <v>20137</v>
      </c>
      <c r="C229" s="207">
        <v>2013799</v>
      </c>
      <c r="D229" s="215" t="s">
        <v>396</v>
      </c>
      <c r="E229" s="223"/>
      <c r="F229" s="102">
        <f t="shared" si="89"/>
        <v>0</v>
      </c>
      <c r="G229" s="102">
        <f t="shared" si="90"/>
        <v>0</v>
      </c>
      <c r="H229" s="210">
        <f t="shared" si="75"/>
        <v>0</v>
      </c>
      <c r="K229" t="b">
        <f t="shared" si="79"/>
        <v>0</v>
      </c>
      <c r="N229" t="s">
        <v>397</v>
      </c>
      <c r="O229">
        <v>8</v>
      </c>
    </row>
    <row r="230" ht="18" customHeight="1" outlineLevel="1" spans="1:11">
      <c r="A230" s="102"/>
      <c r="B230" s="105" t="s">
        <v>398</v>
      </c>
      <c r="C230" s="207"/>
      <c r="D230" s="211" t="s">
        <v>399</v>
      </c>
      <c r="E230" s="209">
        <f>SUBTOTAL(9,E231:E244)</f>
        <v>0</v>
      </c>
      <c r="F230" s="209">
        <f>SUBTOTAL(9,F231:F244)</f>
        <v>0</v>
      </c>
      <c r="G230" s="209">
        <f>SUBTOTAL(9,G231:G244)</f>
        <v>0</v>
      </c>
      <c r="H230" s="210">
        <f t="shared" si="75"/>
        <v>0</v>
      </c>
      <c r="K230" t="b">
        <f t="shared" si="79"/>
        <v>0</v>
      </c>
    </row>
    <row r="231" ht="21" customHeight="1" outlineLevel="3" spans="1:11">
      <c r="A231" s="102" t="str">
        <f t="shared" ref="A231:A244" si="91">MID(C231,1,3)</f>
        <v>201</v>
      </c>
      <c r="B231" s="102" t="str">
        <f t="shared" ref="B231:B244" si="92">MID(C231,1,5)</f>
        <v>20138</v>
      </c>
      <c r="C231" s="207">
        <v>2013801</v>
      </c>
      <c r="D231" s="212" t="s">
        <v>131</v>
      </c>
      <c r="E231" s="209"/>
      <c r="F231" s="213">
        <f t="shared" ref="F231:F244" si="93">G231-E231</f>
        <v>0</v>
      </c>
      <c r="G231" s="213"/>
      <c r="H231" s="210">
        <f t="shared" si="75"/>
        <v>0</v>
      </c>
      <c r="K231" t="b">
        <f t="shared" si="79"/>
        <v>0</v>
      </c>
    </row>
    <row r="232" ht="13" customHeight="1" outlineLevel="3" spans="1:15">
      <c r="A232" s="102" t="str">
        <f t="shared" si="91"/>
        <v>201</v>
      </c>
      <c r="B232" s="102" t="str">
        <f t="shared" si="92"/>
        <v>20138</v>
      </c>
      <c r="C232" s="207">
        <v>2013802</v>
      </c>
      <c r="D232" s="215" t="s">
        <v>132</v>
      </c>
      <c r="E232" s="105">
        <v>0</v>
      </c>
      <c r="F232" s="102">
        <f t="shared" si="93"/>
        <v>0</v>
      </c>
      <c r="G232" s="102">
        <f t="shared" ref="G231:G244" si="94">J232</f>
        <v>0</v>
      </c>
      <c r="H232" s="210">
        <f t="shared" si="75"/>
        <v>0</v>
      </c>
      <c r="K232" t="b">
        <f t="shared" si="79"/>
        <v>0</v>
      </c>
      <c r="N232" t="s">
        <v>400</v>
      </c>
      <c r="O232">
        <v>4.550116</v>
      </c>
    </row>
    <row r="233" ht="2" customHeight="1" outlineLevel="3" spans="1:15">
      <c r="A233" s="102" t="str">
        <f t="shared" si="91"/>
        <v>201</v>
      </c>
      <c r="B233" s="102" t="str">
        <f t="shared" si="92"/>
        <v>20138</v>
      </c>
      <c r="C233" s="207">
        <v>2013803</v>
      </c>
      <c r="D233" s="215" t="s">
        <v>133</v>
      </c>
      <c r="E233" s="105"/>
      <c r="F233" s="102">
        <f t="shared" si="93"/>
        <v>0</v>
      </c>
      <c r="G233" s="102">
        <f t="shared" si="94"/>
        <v>0</v>
      </c>
      <c r="H233" s="210">
        <f t="shared" si="75"/>
        <v>0</v>
      </c>
      <c r="K233" t="b">
        <f t="shared" si="79"/>
        <v>0</v>
      </c>
      <c r="N233" t="s">
        <v>401</v>
      </c>
      <c r="O233">
        <v>292.601688</v>
      </c>
    </row>
    <row r="234" ht="18" customHeight="1" outlineLevel="3" spans="1:11">
      <c r="A234" s="102" t="str">
        <f t="shared" si="91"/>
        <v>201</v>
      </c>
      <c r="B234" s="102" t="str">
        <f t="shared" si="92"/>
        <v>20138</v>
      </c>
      <c r="C234" s="207">
        <v>2013804</v>
      </c>
      <c r="D234" s="212" t="s">
        <v>402</v>
      </c>
      <c r="E234" s="209"/>
      <c r="F234" s="213">
        <f t="shared" si="93"/>
        <v>0</v>
      </c>
      <c r="G234" s="213"/>
      <c r="H234" s="210">
        <f t="shared" si="75"/>
        <v>0</v>
      </c>
      <c r="K234" t="b">
        <f t="shared" si="79"/>
        <v>0</v>
      </c>
    </row>
    <row r="235" ht="18" customHeight="1" outlineLevel="3" spans="1:11">
      <c r="A235" s="102" t="str">
        <f t="shared" si="91"/>
        <v>201</v>
      </c>
      <c r="B235" s="102" t="str">
        <f t="shared" si="92"/>
        <v>20138</v>
      </c>
      <c r="C235" s="207">
        <v>2013805</v>
      </c>
      <c r="D235" s="212" t="s">
        <v>403</v>
      </c>
      <c r="E235" s="209"/>
      <c r="F235" s="213">
        <f t="shared" si="93"/>
        <v>0</v>
      </c>
      <c r="G235" s="213"/>
      <c r="H235" s="210">
        <f t="shared" si="75"/>
        <v>0</v>
      </c>
      <c r="K235" t="b">
        <f t="shared" si="79"/>
        <v>0</v>
      </c>
    </row>
    <row r="236" ht="18" customHeight="1" outlineLevel="3" spans="1:15">
      <c r="A236" s="102" t="str">
        <f t="shared" si="91"/>
        <v>201</v>
      </c>
      <c r="B236" s="102" t="str">
        <f t="shared" si="92"/>
        <v>20138</v>
      </c>
      <c r="C236" s="207">
        <v>2013808</v>
      </c>
      <c r="D236" s="215" t="s">
        <v>201</v>
      </c>
      <c r="E236" s="105"/>
      <c r="F236" s="102">
        <f t="shared" si="93"/>
        <v>0</v>
      </c>
      <c r="G236" s="102">
        <f t="shared" si="94"/>
        <v>0</v>
      </c>
      <c r="H236" s="210">
        <f t="shared" si="75"/>
        <v>0</v>
      </c>
      <c r="K236" t="b">
        <f t="shared" si="79"/>
        <v>0</v>
      </c>
      <c r="N236" t="s">
        <v>404</v>
      </c>
      <c r="O236">
        <v>609</v>
      </c>
    </row>
    <row r="237" ht="18" customHeight="1" outlineLevel="3" spans="1:15">
      <c r="A237" s="102" t="str">
        <f t="shared" si="91"/>
        <v>201</v>
      </c>
      <c r="B237" s="102" t="str">
        <f t="shared" si="92"/>
        <v>20138</v>
      </c>
      <c r="C237" s="207">
        <v>2013810</v>
      </c>
      <c r="D237" s="215" t="s">
        <v>405</v>
      </c>
      <c r="E237" s="105"/>
      <c r="F237" s="102">
        <f t="shared" si="93"/>
        <v>0</v>
      </c>
      <c r="G237" s="102">
        <f t="shared" si="94"/>
        <v>0</v>
      </c>
      <c r="H237" s="210">
        <f t="shared" si="75"/>
        <v>0</v>
      </c>
      <c r="K237" t="b">
        <f t="shared" si="79"/>
        <v>0</v>
      </c>
      <c r="N237" t="s">
        <v>406</v>
      </c>
      <c r="O237">
        <v>8909.603056</v>
      </c>
    </row>
    <row r="238" ht="18" customHeight="1" outlineLevel="3" spans="1:15">
      <c r="A238" s="102" t="str">
        <f t="shared" si="91"/>
        <v>201</v>
      </c>
      <c r="B238" s="102" t="str">
        <f t="shared" si="92"/>
        <v>20138</v>
      </c>
      <c r="C238" s="207">
        <v>2013812</v>
      </c>
      <c r="D238" s="215" t="s">
        <v>407</v>
      </c>
      <c r="E238" s="105"/>
      <c r="F238" s="102">
        <f t="shared" si="93"/>
        <v>0</v>
      </c>
      <c r="G238" s="102">
        <f t="shared" si="94"/>
        <v>0</v>
      </c>
      <c r="H238" s="210">
        <f t="shared" si="75"/>
        <v>0</v>
      </c>
      <c r="K238" t="b">
        <f t="shared" si="79"/>
        <v>0</v>
      </c>
      <c r="N238" t="s">
        <v>408</v>
      </c>
      <c r="O238">
        <v>2101.76097</v>
      </c>
    </row>
    <row r="239" ht="18" customHeight="1" outlineLevel="3" spans="1:15">
      <c r="A239" s="102" t="str">
        <f t="shared" si="91"/>
        <v>201</v>
      </c>
      <c r="B239" s="102" t="str">
        <f t="shared" si="92"/>
        <v>20138</v>
      </c>
      <c r="C239" s="207">
        <v>2013813</v>
      </c>
      <c r="D239" s="215" t="s">
        <v>409</v>
      </c>
      <c r="E239" s="105"/>
      <c r="F239" s="102">
        <f t="shared" si="93"/>
        <v>0</v>
      </c>
      <c r="G239" s="102">
        <f t="shared" si="94"/>
        <v>0</v>
      </c>
      <c r="H239" s="210">
        <f t="shared" si="75"/>
        <v>0</v>
      </c>
      <c r="K239" t="b">
        <f t="shared" si="79"/>
        <v>0</v>
      </c>
      <c r="N239" t="s">
        <v>410</v>
      </c>
      <c r="O239">
        <v>2353.286156</v>
      </c>
    </row>
    <row r="240" ht="18" customHeight="1" outlineLevel="3" spans="1:15">
      <c r="A240" s="102" t="str">
        <f t="shared" si="91"/>
        <v>201</v>
      </c>
      <c r="B240" s="102" t="str">
        <f t="shared" si="92"/>
        <v>20138</v>
      </c>
      <c r="C240" s="207">
        <v>2013814</v>
      </c>
      <c r="D240" s="215" t="s">
        <v>411</v>
      </c>
      <c r="E240" s="105"/>
      <c r="F240" s="102">
        <f t="shared" si="93"/>
        <v>0</v>
      </c>
      <c r="G240" s="102">
        <f t="shared" si="94"/>
        <v>0</v>
      </c>
      <c r="H240" s="210">
        <f t="shared" si="75"/>
        <v>0</v>
      </c>
      <c r="K240" t="b">
        <f t="shared" si="79"/>
        <v>0</v>
      </c>
      <c r="N240" t="s">
        <v>412</v>
      </c>
      <c r="O240">
        <v>928.188998</v>
      </c>
    </row>
    <row r="241" ht="18" customHeight="1" outlineLevel="3" spans="1:15">
      <c r="A241" s="102" t="str">
        <f t="shared" si="91"/>
        <v>201</v>
      </c>
      <c r="B241" s="102" t="str">
        <f t="shared" si="92"/>
        <v>20138</v>
      </c>
      <c r="C241" s="207">
        <v>2013815</v>
      </c>
      <c r="D241" s="215" t="s">
        <v>413</v>
      </c>
      <c r="E241" s="105"/>
      <c r="F241" s="102">
        <f t="shared" si="93"/>
        <v>0</v>
      </c>
      <c r="G241" s="102">
        <f t="shared" si="94"/>
        <v>0</v>
      </c>
      <c r="H241" s="210">
        <f t="shared" si="75"/>
        <v>0</v>
      </c>
      <c r="K241" t="b">
        <f t="shared" si="79"/>
        <v>0</v>
      </c>
      <c r="N241" t="s">
        <v>414</v>
      </c>
      <c r="O241">
        <v>754.885</v>
      </c>
    </row>
    <row r="242" ht="18" customHeight="1" outlineLevel="3" spans="1:15">
      <c r="A242" s="102" t="str">
        <f t="shared" si="91"/>
        <v>201</v>
      </c>
      <c r="B242" s="102" t="str">
        <f t="shared" si="92"/>
        <v>20138</v>
      </c>
      <c r="C242" s="207">
        <v>2013816</v>
      </c>
      <c r="D242" s="215" t="s">
        <v>403</v>
      </c>
      <c r="E242" s="105"/>
      <c r="F242" s="102">
        <f t="shared" si="93"/>
        <v>0</v>
      </c>
      <c r="G242" s="102">
        <f t="shared" si="94"/>
        <v>0</v>
      </c>
      <c r="H242" s="210">
        <f t="shared" si="75"/>
        <v>0</v>
      </c>
      <c r="K242" t="b">
        <f t="shared" si="79"/>
        <v>0</v>
      </c>
      <c r="N242" t="s">
        <v>415</v>
      </c>
      <c r="O242">
        <v>291.588</v>
      </c>
    </row>
    <row r="243" ht="18" customHeight="1" outlineLevel="3" spans="1:15">
      <c r="A243" s="102" t="str">
        <f t="shared" si="91"/>
        <v>201</v>
      </c>
      <c r="B243" s="102" t="str">
        <f t="shared" si="92"/>
        <v>20138</v>
      </c>
      <c r="C243" s="207">
        <v>2013850</v>
      </c>
      <c r="D243" s="215" t="s">
        <v>144</v>
      </c>
      <c r="E243" s="105"/>
      <c r="F243" s="102">
        <f t="shared" si="93"/>
        <v>0</v>
      </c>
      <c r="G243" s="102">
        <f t="shared" si="94"/>
        <v>0</v>
      </c>
      <c r="H243" s="210">
        <f t="shared" si="75"/>
        <v>0</v>
      </c>
      <c r="K243" t="b">
        <f t="shared" si="79"/>
        <v>0</v>
      </c>
      <c r="N243" t="s">
        <v>416</v>
      </c>
      <c r="O243">
        <v>47.23</v>
      </c>
    </row>
    <row r="244" ht="18" customHeight="1" outlineLevel="3" spans="1:11">
      <c r="A244" s="102" t="str">
        <f t="shared" si="91"/>
        <v>201</v>
      </c>
      <c r="B244" s="102" t="str">
        <f t="shared" si="92"/>
        <v>20138</v>
      </c>
      <c r="C244" s="207">
        <v>2013899</v>
      </c>
      <c r="D244" s="212" t="s">
        <v>417</v>
      </c>
      <c r="E244" s="209"/>
      <c r="F244" s="213">
        <f t="shared" si="93"/>
        <v>0</v>
      </c>
      <c r="G244" s="213"/>
      <c r="H244" s="210">
        <f t="shared" si="75"/>
        <v>0</v>
      </c>
      <c r="K244" t="b">
        <f t="shared" si="79"/>
        <v>0</v>
      </c>
    </row>
    <row r="245" ht="18" customHeight="1" outlineLevel="1" spans="1:11">
      <c r="A245" s="102"/>
      <c r="B245" s="105" t="s">
        <v>418</v>
      </c>
      <c r="C245" s="207"/>
      <c r="D245" s="211" t="s">
        <v>419</v>
      </c>
      <c r="E245" s="209">
        <f>SUBTOTAL(9,E246:E247)</f>
        <v>0</v>
      </c>
      <c r="F245" s="209">
        <f>SUBTOTAL(9,F246:F247)</f>
        <v>0</v>
      </c>
      <c r="G245" s="209">
        <f>SUBTOTAL(9,G246:G247)</f>
        <v>0</v>
      </c>
      <c r="H245" s="210">
        <f t="shared" si="75"/>
        <v>0</v>
      </c>
      <c r="K245" t="b">
        <f t="shared" si="79"/>
        <v>0</v>
      </c>
    </row>
    <row r="246" ht="18" customHeight="1" outlineLevel="3" spans="1:15">
      <c r="A246" s="102" t="str">
        <f>MID(C246,1,3)</f>
        <v>201</v>
      </c>
      <c r="B246" s="102" t="str">
        <f>MID(C246,1,5)</f>
        <v>20199</v>
      </c>
      <c r="C246" s="207">
        <v>2019901</v>
      </c>
      <c r="D246" s="215" t="s">
        <v>420</v>
      </c>
      <c r="E246" s="105"/>
      <c r="F246" s="102">
        <f t="shared" ref="F246:F250" si="95">G246-E246</f>
        <v>0</v>
      </c>
      <c r="G246" s="102">
        <f t="shared" ref="G246:G250" si="96">J246</f>
        <v>0</v>
      </c>
      <c r="H246" s="210">
        <f t="shared" si="75"/>
        <v>0</v>
      </c>
      <c r="K246" t="b">
        <f t="shared" si="79"/>
        <v>0</v>
      </c>
      <c r="N246" t="s">
        <v>421</v>
      </c>
      <c r="O246">
        <v>2454.4494</v>
      </c>
    </row>
    <row r="247" ht="18" customHeight="1" outlineLevel="3" spans="1:11">
      <c r="A247" s="102" t="str">
        <f>MID(C247,1,3)</f>
        <v>201</v>
      </c>
      <c r="B247" s="102" t="str">
        <f>MID(C247,1,5)</f>
        <v>20199</v>
      </c>
      <c r="C247" s="207">
        <v>2019999</v>
      </c>
      <c r="D247" s="212" t="s">
        <v>419</v>
      </c>
      <c r="E247" s="209"/>
      <c r="F247" s="213">
        <f t="shared" si="95"/>
        <v>0</v>
      </c>
      <c r="G247" s="213"/>
      <c r="H247" s="210">
        <f t="shared" si="75"/>
        <v>0</v>
      </c>
      <c r="K247" t="b">
        <f t="shared" si="79"/>
        <v>0</v>
      </c>
    </row>
    <row r="248" ht="18" customHeight="1" outlineLevel="1" spans="1:15">
      <c r="A248" s="105" t="s">
        <v>422</v>
      </c>
      <c r="B248" s="102"/>
      <c r="C248" s="207"/>
      <c r="D248" s="224" t="s">
        <v>40</v>
      </c>
      <c r="E248" s="105">
        <f>SUBTOTAL(9,E250:E252)</f>
        <v>0</v>
      </c>
      <c r="F248" s="105">
        <f>SUBTOTAL(9,F250:F252)</f>
        <v>0</v>
      </c>
      <c r="G248" s="105">
        <f>SUBTOTAL(9,G250:G252)</f>
        <v>0</v>
      </c>
      <c r="H248" s="210">
        <f t="shared" si="75"/>
        <v>0</v>
      </c>
      <c r="K248" t="b">
        <f t="shared" si="79"/>
        <v>0</v>
      </c>
      <c r="N248" t="s">
        <v>423</v>
      </c>
      <c r="O248">
        <v>3366</v>
      </c>
    </row>
    <row r="249" ht="18" customHeight="1" outlineLevel="1" spans="1:15">
      <c r="A249" s="102"/>
      <c r="B249" s="105" t="s">
        <v>424</v>
      </c>
      <c r="C249" s="207"/>
      <c r="D249" s="216" t="s">
        <v>425</v>
      </c>
      <c r="E249" s="105">
        <f>SUBTOTAL(9,E250)</f>
        <v>0</v>
      </c>
      <c r="F249" s="105">
        <f>SUBTOTAL(9,F250)</f>
        <v>0</v>
      </c>
      <c r="G249" s="105">
        <f>SUBTOTAL(9,G250)</f>
        <v>0</v>
      </c>
      <c r="H249" s="210">
        <f t="shared" si="75"/>
        <v>0</v>
      </c>
      <c r="K249" t="b">
        <f t="shared" si="79"/>
        <v>0</v>
      </c>
      <c r="N249" t="s">
        <v>426</v>
      </c>
      <c r="O249">
        <v>1331.284283</v>
      </c>
    </row>
    <row r="250" ht="18" customHeight="1" outlineLevel="3" spans="1:15">
      <c r="A250" s="102" t="str">
        <f>MID(C250,1,3)</f>
        <v>202</v>
      </c>
      <c r="B250" s="102" t="str">
        <f>MID(C250,1,5)</f>
        <v>20205</v>
      </c>
      <c r="C250" s="207">
        <v>20205</v>
      </c>
      <c r="D250" s="215" t="s">
        <v>427</v>
      </c>
      <c r="E250" s="105"/>
      <c r="F250" s="102">
        <f t="shared" si="95"/>
        <v>0</v>
      </c>
      <c r="G250" s="102">
        <f t="shared" si="96"/>
        <v>0</v>
      </c>
      <c r="H250" s="210">
        <f t="shared" si="75"/>
        <v>0</v>
      </c>
      <c r="K250" t="b">
        <f t="shared" si="79"/>
        <v>0</v>
      </c>
      <c r="N250" t="s">
        <v>428</v>
      </c>
      <c r="O250">
        <v>2218.82</v>
      </c>
    </row>
    <row r="251" ht="18" customHeight="1" outlineLevel="1" spans="1:15">
      <c r="A251" s="102"/>
      <c r="B251" s="105" t="s">
        <v>429</v>
      </c>
      <c r="C251" s="207"/>
      <c r="D251" s="216" t="s">
        <v>430</v>
      </c>
      <c r="E251" s="105">
        <f>SUBTOTAL(9,E252)</f>
        <v>0</v>
      </c>
      <c r="F251" s="105">
        <f>SUBTOTAL(9,F252)</f>
        <v>0</v>
      </c>
      <c r="G251" s="105">
        <f>SUBTOTAL(9,G252)</f>
        <v>0</v>
      </c>
      <c r="H251" s="210">
        <f t="shared" si="75"/>
        <v>0</v>
      </c>
      <c r="K251" t="b">
        <f t="shared" si="79"/>
        <v>0</v>
      </c>
      <c r="N251" t="s">
        <v>431</v>
      </c>
      <c r="O251">
        <v>12.115</v>
      </c>
    </row>
    <row r="252" ht="18" customHeight="1" outlineLevel="3" spans="1:15">
      <c r="A252" s="102" t="str">
        <f>MID(C252,1,3)</f>
        <v>202</v>
      </c>
      <c r="B252" s="102" t="str">
        <f>MID(C252,1,5)</f>
        <v>20299</v>
      </c>
      <c r="C252" s="207">
        <v>2029901</v>
      </c>
      <c r="D252" s="215" t="s">
        <v>430</v>
      </c>
      <c r="E252" s="105"/>
      <c r="F252" s="102">
        <f t="shared" ref="F252:F262" si="97">G252-E252</f>
        <v>0</v>
      </c>
      <c r="G252" s="102">
        <f t="shared" ref="G252:G262" si="98">J252</f>
        <v>0</v>
      </c>
      <c r="H252" s="210">
        <f t="shared" si="75"/>
        <v>0</v>
      </c>
      <c r="K252" t="b">
        <f t="shared" si="79"/>
        <v>0</v>
      </c>
      <c r="N252" t="s">
        <v>432</v>
      </c>
      <c r="O252">
        <v>2721.57</v>
      </c>
    </row>
    <row r="253" ht="18" customHeight="1" outlineLevel="1" spans="1:11">
      <c r="A253" s="105" t="s">
        <v>433</v>
      </c>
      <c r="B253" s="102"/>
      <c r="C253" s="207"/>
      <c r="D253" s="208" t="s">
        <v>434</v>
      </c>
      <c r="E253" s="209">
        <f>SUBTOTAL(9,E255:E264)</f>
        <v>0</v>
      </c>
      <c r="F253" s="209">
        <f>SUBTOTAL(9,F255:F264)</f>
        <v>1</v>
      </c>
      <c r="G253" s="209">
        <f>SUBTOTAL(9,G255:G264)</f>
        <v>1</v>
      </c>
      <c r="H253" s="210">
        <f t="shared" si="75"/>
        <v>0</v>
      </c>
      <c r="K253" t="b">
        <f t="shared" si="79"/>
        <v>1</v>
      </c>
    </row>
    <row r="254" ht="18" customHeight="1" outlineLevel="1" spans="1:11">
      <c r="A254" s="102"/>
      <c r="B254" s="105" t="s">
        <v>435</v>
      </c>
      <c r="C254" s="207"/>
      <c r="D254" s="211" t="s">
        <v>436</v>
      </c>
      <c r="E254" s="209">
        <f>SUBTOTAL(9,E255:E262)</f>
        <v>0</v>
      </c>
      <c r="F254" s="209">
        <f>SUBTOTAL(9,F255:F262)</f>
        <v>1</v>
      </c>
      <c r="G254" s="209">
        <f>SUBTOTAL(9,G255:G262)</f>
        <v>1</v>
      </c>
      <c r="H254" s="210">
        <f t="shared" si="75"/>
        <v>0</v>
      </c>
      <c r="K254" t="b">
        <f t="shared" si="79"/>
        <v>1</v>
      </c>
    </row>
    <row r="255" ht="18" customHeight="1" outlineLevel="3" spans="1:11">
      <c r="A255" s="102" t="str">
        <f t="shared" ref="A255:A262" si="99">MID(C255,1,3)</f>
        <v>203</v>
      </c>
      <c r="B255" s="102" t="str">
        <f t="shared" ref="B255:B262" si="100">MID(C255,1,5)</f>
        <v>20306</v>
      </c>
      <c r="C255" s="207">
        <v>2030601</v>
      </c>
      <c r="D255" s="212" t="s">
        <v>437</v>
      </c>
      <c r="E255" s="222"/>
      <c r="F255" s="213">
        <f t="shared" si="97"/>
        <v>0</v>
      </c>
      <c r="G255" s="213"/>
      <c r="H255" s="210">
        <f t="shared" si="75"/>
        <v>0</v>
      </c>
      <c r="K255" t="b">
        <f t="shared" si="79"/>
        <v>0</v>
      </c>
    </row>
    <row r="256" ht="18" customHeight="1" outlineLevel="3" spans="1:15">
      <c r="A256" s="102" t="str">
        <f t="shared" si="99"/>
        <v>203</v>
      </c>
      <c r="B256" s="102" t="str">
        <f t="shared" si="100"/>
        <v>20306</v>
      </c>
      <c r="C256" s="207">
        <v>2030602</v>
      </c>
      <c r="D256" s="215" t="s">
        <v>438</v>
      </c>
      <c r="E256" s="223"/>
      <c r="F256" s="102">
        <f t="shared" si="97"/>
        <v>0</v>
      </c>
      <c r="G256" s="102">
        <f t="shared" si="98"/>
        <v>0</v>
      </c>
      <c r="H256" s="210">
        <f t="shared" si="75"/>
        <v>0</v>
      </c>
      <c r="K256" t="b">
        <f t="shared" si="79"/>
        <v>0</v>
      </c>
      <c r="N256" t="s">
        <v>439</v>
      </c>
      <c r="O256">
        <v>198.2494</v>
      </c>
    </row>
    <row r="257" ht="18" customHeight="1" outlineLevel="3" spans="1:15">
      <c r="A257" s="102" t="str">
        <f t="shared" si="99"/>
        <v>203</v>
      </c>
      <c r="B257" s="102" t="str">
        <f t="shared" si="100"/>
        <v>20306</v>
      </c>
      <c r="C257" s="207">
        <v>2030603</v>
      </c>
      <c r="D257" s="215" t="s">
        <v>440</v>
      </c>
      <c r="E257" s="223"/>
      <c r="F257" s="102">
        <f t="shared" si="97"/>
        <v>0</v>
      </c>
      <c r="G257" s="102">
        <f t="shared" si="98"/>
        <v>0</v>
      </c>
      <c r="H257" s="210">
        <f t="shared" si="75"/>
        <v>0</v>
      </c>
      <c r="K257" t="b">
        <f t="shared" si="79"/>
        <v>0</v>
      </c>
      <c r="N257" t="s">
        <v>441</v>
      </c>
      <c r="O257">
        <v>9</v>
      </c>
    </row>
    <row r="258" ht="18" customHeight="1" outlineLevel="3" spans="1:15">
      <c r="A258" s="102" t="str">
        <f t="shared" si="99"/>
        <v>203</v>
      </c>
      <c r="B258" s="102" t="str">
        <f t="shared" si="100"/>
        <v>20306</v>
      </c>
      <c r="C258" s="207">
        <v>2030604</v>
      </c>
      <c r="D258" s="215" t="s">
        <v>442</v>
      </c>
      <c r="E258" s="223"/>
      <c r="F258" s="102">
        <f t="shared" si="97"/>
        <v>0</v>
      </c>
      <c r="G258" s="102">
        <f t="shared" si="98"/>
        <v>0</v>
      </c>
      <c r="H258" s="210">
        <f t="shared" si="75"/>
        <v>0</v>
      </c>
      <c r="K258" t="b">
        <f t="shared" si="79"/>
        <v>0</v>
      </c>
      <c r="N258" t="s">
        <v>443</v>
      </c>
      <c r="O258">
        <v>1002.184455</v>
      </c>
    </row>
    <row r="259" ht="18" customHeight="1" outlineLevel="3" spans="1:15">
      <c r="A259" s="102" t="str">
        <f t="shared" si="99"/>
        <v>203</v>
      </c>
      <c r="B259" s="102" t="str">
        <f t="shared" si="100"/>
        <v>20306</v>
      </c>
      <c r="C259" s="207">
        <v>2030605</v>
      </c>
      <c r="D259" s="215" t="s">
        <v>444</v>
      </c>
      <c r="E259" s="223"/>
      <c r="F259" s="102">
        <f t="shared" si="97"/>
        <v>0</v>
      </c>
      <c r="G259" s="102">
        <f t="shared" si="98"/>
        <v>0</v>
      </c>
      <c r="H259" s="210">
        <f t="shared" si="75"/>
        <v>0</v>
      </c>
      <c r="K259" t="b">
        <f t="shared" si="79"/>
        <v>0</v>
      </c>
      <c r="N259" t="s">
        <v>445</v>
      </c>
      <c r="O259">
        <v>273.249239</v>
      </c>
    </row>
    <row r="260" ht="18" customHeight="1" outlineLevel="3" spans="1:15">
      <c r="A260" s="102" t="str">
        <f t="shared" si="99"/>
        <v>203</v>
      </c>
      <c r="B260" s="102" t="str">
        <f t="shared" si="100"/>
        <v>20306</v>
      </c>
      <c r="C260" s="207">
        <v>2030606</v>
      </c>
      <c r="D260" s="215" t="s">
        <v>446</v>
      </c>
      <c r="E260" s="223"/>
      <c r="F260" s="102">
        <f t="shared" si="97"/>
        <v>0</v>
      </c>
      <c r="G260" s="102">
        <f t="shared" si="98"/>
        <v>0</v>
      </c>
      <c r="H260" s="210">
        <f t="shared" ref="H260:H323" si="101">IFERROR(G260/E260-1,)</f>
        <v>0</v>
      </c>
      <c r="K260" t="b">
        <f t="shared" si="79"/>
        <v>0</v>
      </c>
      <c r="N260" t="s">
        <v>447</v>
      </c>
      <c r="O260">
        <v>70</v>
      </c>
    </row>
    <row r="261" ht="18" customHeight="1" outlineLevel="3" spans="1:11">
      <c r="A261" s="102" t="str">
        <f t="shared" si="99"/>
        <v>203</v>
      </c>
      <c r="B261" s="102" t="str">
        <f t="shared" si="100"/>
        <v>20306</v>
      </c>
      <c r="C261" s="207">
        <v>2030607</v>
      </c>
      <c r="D261" s="212" t="s">
        <v>448</v>
      </c>
      <c r="E261" s="222"/>
      <c r="F261" s="213">
        <f t="shared" si="97"/>
        <v>0</v>
      </c>
      <c r="G261" s="213"/>
      <c r="H261" s="210">
        <f t="shared" si="101"/>
        <v>0</v>
      </c>
      <c r="K261" t="b">
        <f t="shared" ref="K261:K324" si="102">OR(E261&lt;&gt;0,F261&lt;&gt;0,G261&lt;&gt;0)</f>
        <v>0</v>
      </c>
    </row>
    <row r="262" ht="18" customHeight="1" outlineLevel="3" spans="1:15">
      <c r="A262" s="102" t="str">
        <f t="shared" si="99"/>
        <v>203</v>
      </c>
      <c r="B262" s="102" t="str">
        <f t="shared" si="100"/>
        <v>20306</v>
      </c>
      <c r="C262" s="207">
        <v>2030699</v>
      </c>
      <c r="D262" s="215" t="s">
        <v>449</v>
      </c>
      <c r="E262" s="225"/>
      <c r="F262" s="221">
        <f t="shared" si="97"/>
        <v>1</v>
      </c>
      <c r="G262" s="102">
        <v>1</v>
      </c>
      <c r="H262" s="210">
        <f t="shared" si="101"/>
        <v>0</v>
      </c>
      <c r="K262" t="b">
        <f t="shared" si="102"/>
        <v>1</v>
      </c>
      <c r="N262" t="s">
        <v>450</v>
      </c>
      <c r="O262">
        <v>90</v>
      </c>
    </row>
    <row r="263" ht="18" customHeight="1" outlineLevel="1" spans="1:15">
      <c r="A263" s="102"/>
      <c r="B263" s="105" t="s">
        <v>451</v>
      </c>
      <c r="C263" s="207"/>
      <c r="D263" s="216" t="s">
        <v>452</v>
      </c>
      <c r="E263" s="105">
        <f>SUBTOTAL(9,E264)</f>
        <v>0</v>
      </c>
      <c r="F263" s="105">
        <f>SUBTOTAL(9,F264)</f>
        <v>0</v>
      </c>
      <c r="G263" s="105">
        <f>SUBTOTAL(9,G264)</f>
        <v>0</v>
      </c>
      <c r="H263" s="210">
        <f t="shared" si="101"/>
        <v>0</v>
      </c>
      <c r="K263" t="b">
        <f t="shared" si="102"/>
        <v>0</v>
      </c>
      <c r="N263" t="s">
        <v>453</v>
      </c>
      <c r="O263">
        <v>625.77</v>
      </c>
    </row>
    <row r="264" ht="18" customHeight="1" outlineLevel="3" spans="1:15">
      <c r="A264" s="102" t="str">
        <f>MID(C264,1,3)</f>
        <v>203</v>
      </c>
      <c r="B264" s="102" t="str">
        <f>MID(C264,1,5)</f>
        <v>20399</v>
      </c>
      <c r="C264" s="207">
        <v>2039901</v>
      </c>
      <c r="D264" s="215" t="s">
        <v>452</v>
      </c>
      <c r="E264" s="105"/>
      <c r="F264" s="102">
        <f t="shared" ref="F264:F268" si="103">G264-E264</f>
        <v>0</v>
      </c>
      <c r="G264" s="102">
        <f>J264</f>
        <v>0</v>
      </c>
      <c r="H264" s="210">
        <f t="shared" si="101"/>
        <v>0</v>
      </c>
      <c r="K264" t="b">
        <f t="shared" si="102"/>
        <v>0</v>
      </c>
      <c r="N264" t="s">
        <v>454</v>
      </c>
      <c r="O264">
        <v>1795.739498</v>
      </c>
    </row>
    <row r="265" ht="18" customHeight="1" outlineLevel="1" spans="1:11">
      <c r="A265" s="105" t="s">
        <v>455</v>
      </c>
      <c r="B265" s="102"/>
      <c r="C265" s="207"/>
      <c r="D265" s="208" t="s">
        <v>456</v>
      </c>
      <c r="E265" s="209">
        <f>SUBTOTAL(9,E267:E355)</f>
        <v>0</v>
      </c>
      <c r="F265" s="209">
        <f>SUBTOTAL(9,F267:F355)</f>
        <v>2</v>
      </c>
      <c r="G265" s="209">
        <f>SUBTOTAL(9,G267:G355)</f>
        <v>2</v>
      </c>
      <c r="H265" s="210">
        <f t="shared" si="101"/>
        <v>0</v>
      </c>
      <c r="K265" t="b">
        <f t="shared" si="102"/>
        <v>1</v>
      </c>
    </row>
    <row r="266" ht="18" customHeight="1" outlineLevel="1" spans="1:11">
      <c r="A266" s="102"/>
      <c r="B266" s="105" t="s">
        <v>457</v>
      </c>
      <c r="C266" s="207"/>
      <c r="D266" s="211" t="s">
        <v>458</v>
      </c>
      <c r="E266" s="209">
        <f>SUBTOTAL(9,E267:E268)</f>
        <v>0</v>
      </c>
      <c r="F266" s="209">
        <f>SUBTOTAL(9,F267:F268)</f>
        <v>0</v>
      </c>
      <c r="G266" s="209">
        <f>SUBTOTAL(9,G267:G268)</f>
        <v>0</v>
      </c>
      <c r="H266" s="210">
        <f t="shared" si="101"/>
        <v>0</v>
      </c>
      <c r="K266" t="b">
        <f t="shared" si="102"/>
        <v>0</v>
      </c>
    </row>
    <row r="267" ht="18" customHeight="1" outlineLevel="3" spans="1:11">
      <c r="A267" s="102" t="str">
        <f>MID(C267,1,3)</f>
        <v>204</v>
      </c>
      <c r="B267" s="102" t="str">
        <f>MID(C267,1,5)</f>
        <v>20401</v>
      </c>
      <c r="C267" s="207">
        <v>2040101</v>
      </c>
      <c r="D267" s="212" t="s">
        <v>458</v>
      </c>
      <c r="E267" s="209"/>
      <c r="F267" s="213">
        <f t="shared" si="103"/>
        <v>0</v>
      </c>
      <c r="G267" s="213"/>
      <c r="H267" s="210">
        <f t="shared" si="101"/>
        <v>0</v>
      </c>
      <c r="K267" t="b">
        <f t="shared" si="102"/>
        <v>0</v>
      </c>
    </row>
    <row r="268" ht="18" customHeight="1" outlineLevel="3" spans="1:11">
      <c r="A268" s="102" t="str">
        <f>MID(C268,1,3)</f>
        <v>204</v>
      </c>
      <c r="B268" s="102" t="str">
        <f>MID(C268,1,5)</f>
        <v>20401</v>
      </c>
      <c r="C268" s="207">
        <v>2040199</v>
      </c>
      <c r="D268" s="212" t="s">
        <v>459</v>
      </c>
      <c r="E268" s="209"/>
      <c r="F268" s="213">
        <f t="shared" si="103"/>
        <v>0</v>
      </c>
      <c r="G268" s="213"/>
      <c r="H268" s="210">
        <f t="shared" si="101"/>
        <v>0</v>
      </c>
      <c r="K268" t="b">
        <f t="shared" si="102"/>
        <v>0</v>
      </c>
    </row>
    <row r="269" ht="18" customHeight="1" outlineLevel="1" spans="1:11">
      <c r="A269" s="102"/>
      <c r="B269" s="105" t="s">
        <v>460</v>
      </c>
      <c r="C269" s="207"/>
      <c r="D269" s="211" t="s">
        <v>461</v>
      </c>
      <c r="E269" s="209">
        <f>SUBTOTAL(9,E270:E279)</f>
        <v>0</v>
      </c>
      <c r="F269" s="209">
        <f>SUBTOTAL(9,F270:F279)</f>
        <v>0</v>
      </c>
      <c r="G269" s="209">
        <f>SUBTOTAL(9,G270:G279)</f>
        <v>0</v>
      </c>
      <c r="H269" s="210">
        <f t="shared" si="101"/>
        <v>0</v>
      </c>
      <c r="K269" t="b">
        <f t="shared" si="102"/>
        <v>0</v>
      </c>
    </row>
    <row r="270" ht="18" customHeight="1" outlineLevel="3" spans="1:11">
      <c r="A270" s="102" t="str">
        <f t="shared" ref="A270:A279" si="104">MID(C270,1,3)</f>
        <v>204</v>
      </c>
      <c r="B270" s="102" t="str">
        <f t="shared" ref="B270:B279" si="105">MID(C270,1,5)</f>
        <v>20402</v>
      </c>
      <c r="C270" s="207">
        <v>2040201</v>
      </c>
      <c r="D270" s="212" t="s">
        <v>131</v>
      </c>
      <c r="E270" s="209"/>
      <c r="F270" s="213">
        <f t="shared" ref="F270:F279" si="106">G270-E270</f>
        <v>0</v>
      </c>
      <c r="G270" s="213"/>
      <c r="H270" s="210">
        <f t="shared" si="101"/>
        <v>0</v>
      </c>
      <c r="K270" t="b">
        <f t="shared" si="102"/>
        <v>0</v>
      </c>
    </row>
    <row r="271" ht="18" customHeight="1" outlineLevel="3" spans="1:11">
      <c r="A271" s="102" t="str">
        <f t="shared" si="104"/>
        <v>204</v>
      </c>
      <c r="B271" s="102" t="str">
        <f t="shared" si="105"/>
        <v>20402</v>
      </c>
      <c r="C271" s="207">
        <v>2040202</v>
      </c>
      <c r="D271" s="212" t="s">
        <v>132</v>
      </c>
      <c r="E271" s="209"/>
      <c r="F271" s="213">
        <f t="shared" si="106"/>
        <v>0</v>
      </c>
      <c r="G271" s="213"/>
      <c r="H271" s="210">
        <f t="shared" si="101"/>
        <v>0</v>
      </c>
      <c r="K271" t="b">
        <f t="shared" si="102"/>
        <v>0</v>
      </c>
    </row>
    <row r="272" ht="18" customHeight="1" outlineLevel="3" spans="1:15">
      <c r="A272" s="102" t="str">
        <f t="shared" si="104"/>
        <v>204</v>
      </c>
      <c r="B272" s="102" t="str">
        <f t="shared" si="105"/>
        <v>20402</v>
      </c>
      <c r="C272" s="207">
        <v>2040203</v>
      </c>
      <c r="D272" s="215" t="s">
        <v>133</v>
      </c>
      <c r="E272" s="105"/>
      <c r="F272" s="102">
        <f t="shared" si="106"/>
        <v>0</v>
      </c>
      <c r="G272" s="102">
        <f t="shared" ref="G270:G279" si="107">J272</f>
        <v>0</v>
      </c>
      <c r="H272" s="210">
        <f t="shared" si="101"/>
        <v>0</v>
      </c>
      <c r="K272" t="b">
        <f t="shared" si="102"/>
        <v>0</v>
      </c>
      <c r="N272" t="s">
        <v>462</v>
      </c>
      <c r="O272">
        <v>161.3801</v>
      </c>
    </row>
    <row r="273" ht="18" customHeight="1" outlineLevel="3" spans="1:11">
      <c r="A273" s="102" t="str">
        <f t="shared" si="104"/>
        <v>204</v>
      </c>
      <c r="B273" s="102" t="str">
        <f t="shared" si="105"/>
        <v>20402</v>
      </c>
      <c r="C273" s="207">
        <v>2040219</v>
      </c>
      <c r="D273" s="212" t="s">
        <v>201</v>
      </c>
      <c r="E273" s="209"/>
      <c r="F273" s="213">
        <f t="shared" si="106"/>
        <v>0</v>
      </c>
      <c r="G273" s="213"/>
      <c r="H273" s="210">
        <f t="shared" si="101"/>
        <v>0</v>
      </c>
      <c r="K273" t="b">
        <f t="shared" si="102"/>
        <v>0</v>
      </c>
    </row>
    <row r="274" ht="18" customHeight="1" outlineLevel="3" spans="1:11">
      <c r="A274" s="102" t="str">
        <f t="shared" si="104"/>
        <v>204</v>
      </c>
      <c r="B274" s="102" t="str">
        <f t="shared" si="105"/>
        <v>20402</v>
      </c>
      <c r="C274" s="207">
        <v>2040220</v>
      </c>
      <c r="D274" s="212" t="s">
        <v>463</v>
      </c>
      <c r="E274" s="209"/>
      <c r="F274" s="213">
        <f t="shared" si="106"/>
        <v>0</v>
      </c>
      <c r="G274" s="213"/>
      <c r="H274" s="210">
        <f t="shared" si="101"/>
        <v>0</v>
      </c>
      <c r="K274" t="b">
        <f t="shared" si="102"/>
        <v>0</v>
      </c>
    </row>
    <row r="275" ht="18" customHeight="1" outlineLevel="3" spans="1:15">
      <c r="A275" s="102" t="str">
        <f t="shared" si="104"/>
        <v>204</v>
      </c>
      <c r="B275" s="102" t="str">
        <f t="shared" si="105"/>
        <v>20402</v>
      </c>
      <c r="C275" s="207">
        <v>2040221</v>
      </c>
      <c r="D275" s="215" t="s">
        <v>464</v>
      </c>
      <c r="E275" s="105"/>
      <c r="F275" s="102">
        <f t="shared" si="106"/>
        <v>0</v>
      </c>
      <c r="G275" s="102">
        <f t="shared" si="107"/>
        <v>0</v>
      </c>
      <c r="H275" s="210">
        <f t="shared" si="101"/>
        <v>0</v>
      </c>
      <c r="K275" t="b">
        <f t="shared" si="102"/>
        <v>0</v>
      </c>
      <c r="N275" t="s">
        <v>465</v>
      </c>
      <c r="O275">
        <v>1501.948</v>
      </c>
    </row>
    <row r="276" ht="18" customHeight="1" outlineLevel="3" spans="1:15">
      <c r="A276" s="102" t="str">
        <f t="shared" si="104"/>
        <v>204</v>
      </c>
      <c r="B276" s="102" t="str">
        <f t="shared" si="105"/>
        <v>20402</v>
      </c>
      <c r="C276" s="207">
        <v>2040222</v>
      </c>
      <c r="D276" s="215" t="s">
        <v>466</v>
      </c>
      <c r="E276" s="105"/>
      <c r="F276" s="102">
        <f t="shared" si="106"/>
        <v>0</v>
      </c>
      <c r="G276" s="102">
        <f t="shared" si="107"/>
        <v>0</v>
      </c>
      <c r="H276" s="210">
        <f t="shared" si="101"/>
        <v>0</v>
      </c>
      <c r="K276" t="b">
        <f t="shared" si="102"/>
        <v>0</v>
      </c>
      <c r="N276" t="s">
        <v>467</v>
      </c>
      <c r="O276">
        <v>1454.451</v>
      </c>
    </row>
    <row r="277" ht="18" customHeight="1" outlineLevel="3" spans="1:15">
      <c r="A277" s="102" t="str">
        <f t="shared" si="104"/>
        <v>204</v>
      </c>
      <c r="B277" s="102" t="str">
        <f t="shared" si="105"/>
        <v>20402</v>
      </c>
      <c r="C277" s="207">
        <v>2040223</v>
      </c>
      <c r="D277" s="215" t="s">
        <v>468</v>
      </c>
      <c r="E277" s="105"/>
      <c r="F277" s="102">
        <f t="shared" si="106"/>
        <v>0</v>
      </c>
      <c r="G277" s="102">
        <f t="shared" si="107"/>
        <v>0</v>
      </c>
      <c r="H277" s="210">
        <f t="shared" si="101"/>
        <v>0</v>
      </c>
      <c r="K277" t="b">
        <f t="shared" si="102"/>
        <v>0</v>
      </c>
      <c r="N277" t="s">
        <v>469</v>
      </c>
      <c r="O277">
        <v>107</v>
      </c>
    </row>
    <row r="278" ht="18" customHeight="1" outlineLevel="3" spans="1:15">
      <c r="A278" s="102" t="str">
        <f t="shared" si="104"/>
        <v>204</v>
      </c>
      <c r="B278" s="102" t="str">
        <f t="shared" si="105"/>
        <v>20402</v>
      </c>
      <c r="C278" s="207">
        <v>2040250</v>
      </c>
      <c r="D278" s="215" t="s">
        <v>144</v>
      </c>
      <c r="E278" s="105"/>
      <c r="F278" s="102">
        <f t="shared" si="106"/>
        <v>0</v>
      </c>
      <c r="G278" s="102">
        <f t="shared" si="107"/>
        <v>0</v>
      </c>
      <c r="H278" s="210">
        <f t="shared" si="101"/>
        <v>0</v>
      </c>
      <c r="K278" t="b">
        <f t="shared" si="102"/>
        <v>0</v>
      </c>
      <c r="N278" t="s">
        <v>470</v>
      </c>
      <c r="O278">
        <v>330</v>
      </c>
    </row>
    <row r="279" ht="18" customHeight="1" outlineLevel="3" spans="1:11">
      <c r="A279" s="102" t="str">
        <f t="shared" si="104"/>
        <v>204</v>
      </c>
      <c r="B279" s="102" t="str">
        <f t="shared" si="105"/>
        <v>20402</v>
      </c>
      <c r="C279" s="207">
        <v>2040299</v>
      </c>
      <c r="D279" s="212" t="s">
        <v>471</v>
      </c>
      <c r="E279" s="209"/>
      <c r="F279" s="213">
        <f t="shared" si="106"/>
        <v>0</v>
      </c>
      <c r="G279" s="213"/>
      <c r="H279" s="210">
        <f t="shared" si="101"/>
        <v>0</v>
      </c>
      <c r="K279" t="b">
        <f t="shared" si="102"/>
        <v>0</v>
      </c>
    </row>
    <row r="280" ht="18" customHeight="1" outlineLevel="1" spans="1:15">
      <c r="A280" s="102"/>
      <c r="B280" s="105" t="s">
        <v>472</v>
      </c>
      <c r="C280" s="207"/>
      <c r="D280" s="216" t="s">
        <v>473</v>
      </c>
      <c r="E280" s="105">
        <f>SUBTOTAL(9,E281:E286)</f>
        <v>0</v>
      </c>
      <c r="F280" s="105">
        <f>SUBTOTAL(9,F281:F286)</f>
        <v>0</v>
      </c>
      <c r="G280" s="105">
        <f>SUBTOTAL(9,G281:G286)</f>
        <v>0</v>
      </c>
      <c r="H280" s="210">
        <f t="shared" si="101"/>
        <v>0</v>
      </c>
      <c r="K280" t="b">
        <f t="shared" si="102"/>
        <v>0</v>
      </c>
      <c r="N280" t="s">
        <v>474</v>
      </c>
      <c r="O280">
        <v>230.871977</v>
      </c>
    </row>
    <row r="281" ht="18" customHeight="1" outlineLevel="3" spans="1:15">
      <c r="A281" s="102" t="str">
        <f t="shared" ref="A281:A286" si="108">MID(C281,1,3)</f>
        <v>204</v>
      </c>
      <c r="B281" s="102" t="str">
        <f t="shared" ref="B281:B286" si="109">MID(C281,1,5)</f>
        <v>20403</v>
      </c>
      <c r="C281" s="207">
        <v>2040301</v>
      </c>
      <c r="D281" s="215" t="s">
        <v>131</v>
      </c>
      <c r="E281" s="105"/>
      <c r="F281" s="102">
        <f t="shared" ref="F281:F286" si="110">G281-E281</f>
        <v>0</v>
      </c>
      <c r="G281" s="102">
        <f t="shared" ref="G281:G286" si="111">J281</f>
        <v>0</v>
      </c>
      <c r="H281" s="210">
        <f t="shared" si="101"/>
        <v>0</v>
      </c>
      <c r="K281" t="b">
        <f t="shared" si="102"/>
        <v>0</v>
      </c>
      <c r="N281" t="s">
        <v>475</v>
      </c>
      <c r="O281">
        <v>7455.346553</v>
      </c>
    </row>
    <row r="282" ht="18" customHeight="1" outlineLevel="3" spans="1:15">
      <c r="A282" s="102" t="str">
        <f t="shared" si="108"/>
        <v>204</v>
      </c>
      <c r="B282" s="102" t="str">
        <f t="shared" si="109"/>
        <v>20403</v>
      </c>
      <c r="C282" s="207">
        <v>2040302</v>
      </c>
      <c r="D282" s="215" t="s">
        <v>132</v>
      </c>
      <c r="E282" s="105"/>
      <c r="F282" s="102">
        <f t="shared" si="110"/>
        <v>0</v>
      </c>
      <c r="G282" s="102">
        <f t="shared" si="111"/>
        <v>0</v>
      </c>
      <c r="H282" s="210">
        <f t="shared" si="101"/>
        <v>0</v>
      </c>
      <c r="K282" t="b">
        <f t="shared" si="102"/>
        <v>0</v>
      </c>
      <c r="N282" t="s">
        <v>476</v>
      </c>
      <c r="O282">
        <v>144.98</v>
      </c>
    </row>
    <row r="283" ht="18" customHeight="1" outlineLevel="3" spans="1:15">
      <c r="A283" s="102" t="str">
        <f t="shared" si="108"/>
        <v>204</v>
      </c>
      <c r="B283" s="102" t="str">
        <f t="shared" si="109"/>
        <v>20403</v>
      </c>
      <c r="C283" s="207">
        <v>2040303</v>
      </c>
      <c r="D283" s="215" t="s">
        <v>133</v>
      </c>
      <c r="E283" s="105"/>
      <c r="F283" s="102">
        <f t="shared" si="110"/>
        <v>0</v>
      </c>
      <c r="G283" s="102">
        <f t="shared" si="111"/>
        <v>0</v>
      </c>
      <c r="H283" s="210">
        <f t="shared" si="101"/>
        <v>0</v>
      </c>
      <c r="K283" t="b">
        <f t="shared" si="102"/>
        <v>0</v>
      </c>
      <c r="N283" t="s">
        <v>477</v>
      </c>
      <c r="O283">
        <v>1935.0396</v>
      </c>
    </row>
    <row r="284" ht="18" customHeight="1" outlineLevel="3" spans="1:15">
      <c r="A284" s="102" t="str">
        <f t="shared" si="108"/>
        <v>204</v>
      </c>
      <c r="B284" s="102" t="str">
        <f t="shared" si="109"/>
        <v>20403</v>
      </c>
      <c r="C284" s="207">
        <v>2040304</v>
      </c>
      <c r="D284" s="215" t="s">
        <v>478</v>
      </c>
      <c r="E284" s="105"/>
      <c r="F284" s="102">
        <f t="shared" si="110"/>
        <v>0</v>
      </c>
      <c r="G284" s="102">
        <f t="shared" si="111"/>
        <v>0</v>
      </c>
      <c r="H284" s="210">
        <f t="shared" si="101"/>
        <v>0</v>
      </c>
      <c r="K284" t="b">
        <f t="shared" si="102"/>
        <v>0</v>
      </c>
      <c r="N284" t="s">
        <v>479</v>
      </c>
      <c r="O284">
        <v>2395.15</v>
      </c>
    </row>
    <row r="285" ht="18" customHeight="1" outlineLevel="3" spans="1:15">
      <c r="A285" s="102" t="str">
        <f t="shared" si="108"/>
        <v>204</v>
      </c>
      <c r="B285" s="102" t="str">
        <f t="shared" si="109"/>
        <v>20403</v>
      </c>
      <c r="C285" s="207">
        <v>2040350</v>
      </c>
      <c r="D285" s="215" t="s">
        <v>144</v>
      </c>
      <c r="E285" s="105"/>
      <c r="F285" s="102">
        <f t="shared" si="110"/>
        <v>0</v>
      </c>
      <c r="G285" s="102">
        <f t="shared" si="111"/>
        <v>0</v>
      </c>
      <c r="H285" s="210">
        <f t="shared" si="101"/>
        <v>0</v>
      </c>
      <c r="K285" t="b">
        <f t="shared" si="102"/>
        <v>0</v>
      </c>
      <c r="N285" t="s">
        <v>480</v>
      </c>
      <c r="O285">
        <v>112</v>
      </c>
    </row>
    <row r="286" ht="18" customHeight="1" outlineLevel="3" spans="1:15">
      <c r="A286" s="102" t="str">
        <f t="shared" si="108"/>
        <v>204</v>
      </c>
      <c r="B286" s="102" t="str">
        <f t="shared" si="109"/>
        <v>20403</v>
      </c>
      <c r="C286" s="207">
        <v>2040399</v>
      </c>
      <c r="D286" s="215" t="s">
        <v>481</v>
      </c>
      <c r="E286" s="105"/>
      <c r="F286" s="102">
        <f t="shared" si="110"/>
        <v>0</v>
      </c>
      <c r="G286" s="102">
        <f t="shared" si="111"/>
        <v>0</v>
      </c>
      <c r="H286" s="210">
        <f t="shared" si="101"/>
        <v>0</v>
      </c>
      <c r="K286" t="b">
        <f t="shared" si="102"/>
        <v>0</v>
      </c>
      <c r="N286" t="s">
        <v>482</v>
      </c>
      <c r="O286">
        <v>1089.08606</v>
      </c>
    </row>
    <row r="287" ht="18" customHeight="1" outlineLevel="1" spans="1:11">
      <c r="A287" s="102"/>
      <c r="B287" s="105" t="s">
        <v>483</v>
      </c>
      <c r="C287" s="207"/>
      <c r="D287" s="211" t="s">
        <v>484</v>
      </c>
      <c r="E287" s="209">
        <f>SUBTOTAL(9,E288:E294)</f>
        <v>0</v>
      </c>
      <c r="F287" s="209">
        <f>SUBTOTAL(9,F288:F294)</f>
        <v>0</v>
      </c>
      <c r="G287" s="209">
        <f>SUBTOTAL(9,G288:G294)</f>
        <v>0</v>
      </c>
      <c r="H287" s="210">
        <f t="shared" si="101"/>
        <v>0</v>
      </c>
      <c r="K287" t="b">
        <f t="shared" si="102"/>
        <v>0</v>
      </c>
    </row>
    <row r="288" ht="18" customHeight="1" outlineLevel="3" spans="1:11">
      <c r="A288" s="102" t="str">
        <f t="shared" ref="A288:A298" si="112">MID(C288,1,3)</f>
        <v>204</v>
      </c>
      <c r="B288" s="102" t="str">
        <f t="shared" ref="B288:B299" si="113">MID(C288,1,5)</f>
        <v>20404</v>
      </c>
      <c r="C288" s="207">
        <v>2040401</v>
      </c>
      <c r="D288" s="212" t="s">
        <v>131</v>
      </c>
      <c r="E288" s="209"/>
      <c r="F288" s="213">
        <f t="shared" ref="F288:F294" si="114">G288-E288</f>
        <v>0</v>
      </c>
      <c r="G288" s="213"/>
      <c r="H288" s="210">
        <f t="shared" si="101"/>
        <v>0</v>
      </c>
      <c r="K288" t="b">
        <f t="shared" si="102"/>
        <v>0</v>
      </c>
    </row>
    <row r="289" ht="18" customHeight="1" outlineLevel="3" spans="1:15">
      <c r="A289" s="102" t="str">
        <f t="shared" si="112"/>
        <v>204</v>
      </c>
      <c r="B289" s="102" t="str">
        <f t="shared" si="113"/>
        <v>20404</v>
      </c>
      <c r="C289" s="207">
        <v>2040402</v>
      </c>
      <c r="D289" s="215" t="s">
        <v>132</v>
      </c>
      <c r="E289" s="105"/>
      <c r="F289" s="102">
        <f t="shared" si="114"/>
        <v>0</v>
      </c>
      <c r="G289" s="102">
        <f t="shared" ref="G288:G294" si="115">J289</f>
        <v>0</v>
      </c>
      <c r="H289" s="210">
        <f t="shared" si="101"/>
        <v>0</v>
      </c>
      <c r="K289" t="b">
        <f t="shared" si="102"/>
        <v>0</v>
      </c>
      <c r="N289" t="s">
        <v>485</v>
      </c>
      <c r="O289">
        <v>18.98</v>
      </c>
    </row>
    <row r="290" ht="18" customHeight="1" outlineLevel="3" spans="1:15">
      <c r="A290" s="102" t="str">
        <f t="shared" si="112"/>
        <v>204</v>
      </c>
      <c r="B290" s="102" t="str">
        <f t="shared" si="113"/>
        <v>20404</v>
      </c>
      <c r="C290" s="207">
        <v>2040403</v>
      </c>
      <c r="D290" s="215" t="s">
        <v>133</v>
      </c>
      <c r="E290" s="105"/>
      <c r="F290" s="102">
        <f t="shared" si="114"/>
        <v>0</v>
      </c>
      <c r="G290" s="102">
        <f t="shared" si="115"/>
        <v>0</v>
      </c>
      <c r="H290" s="210">
        <f t="shared" si="101"/>
        <v>0</v>
      </c>
      <c r="K290" t="b">
        <f t="shared" si="102"/>
        <v>0</v>
      </c>
      <c r="N290" t="s">
        <v>486</v>
      </c>
      <c r="O290">
        <v>156.167</v>
      </c>
    </row>
    <row r="291" ht="18" customHeight="1" outlineLevel="3" spans="1:15">
      <c r="A291" s="102" t="str">
        <f t="shared" si="112"/>
        <v>204</v>
      </c>
      <c r="B291" s="102" t="str">
        <f t="shared" si="113"/>
        <v>20404</v>
      </c>
      <c r="C291" s="207">
        <v>2040409</v>
      </c>
      <c r="D291" s="215" t="s">
        <v>487</v>
      </c>
      <c r="E291" s="105"/>
      <c r="F291" s="102">
        <f t="shared" si="114"/>
        <v>0</v>
      </c>
      <c r="G291" s="102">
        <f t="shared" si="115"/>
        <v>0</v>
      </c>
      <c r="H291" s="210">
        <f t="shared" si="101"/>
        <v>0</v>
      </c>
      <c r="K291" t="b">
        <f t="shared" si="102"/>
        <v>0</v>
      </c>
      <c r="N291" t="s">
        <v>488</v>
      </c>
      <c r="O291">
        <v>561.32</v>
      </c>
    </row>
    <row r="292" ht="18" customHeight="1" outlineLevel="3" spans="1:15">
      <c r="A292" s="102" t="str">
        <f t="shared" si="112"/>
        <v>204</v>
      </c>
      <c r="B292" s="102" t="str">
        <f t="shared" si="113"/>
        <v>20404</v>
      </c>
      <c r="C292" s="207">
        <v>2040410</v>
      </c>
      <c r="D292" s="215" t="s">
        <v>489</v>
      </c>
      <c r="E292" s="105"/>
      <c r="F292" s="102">
        <f t="shared" si="114"/>
        <v>0</v>
      </c>
      <c r="G292" s="102">
        <f t="shared" si="115"/>
        <v>0</v>
      </c>
      <c r="H292" s="210">
        <f t="shared" si="101"/>
        <v>0</v>
      </c>
      <c r="K292" t="b">
        <f t="shared" si="102"/>
        <v>0</v>
      </c>
      <c r="N292" t="s">
        <v>490</v>
      </c>
      <c r="O292">
        <v>66.76</v>
      </c>
    </row>
    <row r="293" ht="18" customHeight="1" outlineLevel="3" spans="1:15">
      <c r="A293" s="102" t="str">
        <f t="shared" si="112"/>
        <v>204</v>
      </c>
      <c r="B293" s="102" t="str">
        <f t="shared" si="113"/>
        <v>20404</v>
      </c>
      <c r="C293" s="207">
        <v>2040450</v>
      </c>
      <c r="D293" s="215" t="s">
        <v>144</v>
      </c>
      <c r="E293" s="105"/>
      <c r="F293" s="102">
        <f t="shared" si="114"/>
        <v>0</v>
      </c>
      <c r="G293" s="102">
        <f t="shared" si="115"/>
        <v>0</v>
      </c>
      <c r="H293" s="210">
        <f t="shared" si="101"/>
        <v>0</v>
      </c>
      <c r="K293" t="b">
        <f t="shared" si="102"/>
        <v>0</v>
      </c>
      <c r="N293" t="s">
        <v>491</v>
      </c>
      <c r="O293">
        <v>7209</v>
      </c>
    </row>
    <row r="294" ht="18" customHeight="1" outlineLevel="3" spans="1:11">
      <c r="A294" s="102" t="str">
        <f t="shared" si="112"/>
        <v>204</v>
      </c>
      <c r="B294" s="102" t="str">
        <f t="shared" si="113"/>
        <v>20404</v>
      </c>
      <c r="C294" s="207">
        <v>2040499</v>
      </c>
      <c r="D294" s="212" t="s">
        <v>492</v>
      </c>
      <c r="E294" s="209"/>
      <c r="F294" s="213">
        <f t="shared" si="114"/>
        <v>0</v>
      </c>
      <c r="G294" s="213"/>
      <c r="H294" s="210">
        <f t="shared" si="101"/>
        <v>0</v>
      </c>
      <c r="K294" t="b">
        <f t="shared" si="102"/>
        <v>0</v>
      </c>
    </row>
    <row r="295" ht="18" customHeight="1" outlineLevel="1" spans="1:11">
      <c r="A295" s="102"/>
      <c r="B295" s="105" t="s">
        <v>493</v>
      </c>
      <c r="C295" s="207"/>
      <c r="D295" s="211" t="s">
        <v>494</v>
      </c>
      <c r="E295" s="209">
        <f>SUBTOTAL(9,E296:E303)</f>
        <v>0</v>
      </c>
      <c r="F295" s="209">
        <f>SUBTOTAL(9,F296:F303)</f>
        <v>0</v>
      </c>
      <c r="G295" s="209">
        <f>SUBTOTAL(9,G296:G303)</f>
        <v>0</v>
      </c>
      <c r="H295" s="210">
        <f t="shared" si="101"/>
        <v>0</v>
      </c>
      <c r="K295" t="b">
        <f t="shared" si="102"/>
        <v>0</v>
      </c>
    </row>
    <row r="296" ht="18" customHeight="1" outlineLevel="3" spans="1:11">
      <c r="A296" s="102" t="str">
        <f t="shared" ref="A296:A303" si="116">MID(C296,1,3)</f>
        <v>204</v>
      </c>
      <c r="B296" s="102" t="str">
        <f t="shared" ref="B296:B303" si="117">MID(C296,1,5)</f>
        <v>20405</v>
      </c>
      <c r="C296" s="207">
        <v>2040501</v>
      </c>
      <c r="D296" s="212" t="s">
        <v>131</v>
      </c>
      <c r="E296" s="209"/>
      <c r="F296" s="213">
        <f t="shared" ref="F296:F303" si="118">G296-E296</f>
        <v>0</v>
      </c>
      <c r="G296" s="213"/>
      <c r="H296" s="210">
        <f t="shared" si="101"/>
        <v>0</v>
      </c>
      <c r="K296" t="b">
        <f t="shared" si="102"/>
        <v>0</v>
      </c>
    </row>
    <row r="297" ht="18" customHeight="1" outlineLevel="3" spans="1:15">
      <c r="A297" s="102" t="str">
        <f t="shared" si="116"/>
        <v>204</v>
      </c>
      <c r="B297" s="102" t="str">
        <f t="shared" si="117"/>
        <v>20405</v>
      </c>
      <c r="C297" s="207">
        <v>2040502</v>
      </c>
      <c r="D297" s="215" t="s">
        <v>132</v>
      </c>
      <c r="E297" s="105"/>
      <c r="F297" s="102">
        <f t="shared" si="118"/>
        <v>0</v>
      </c>
      <c r="G297" s="102">
        <f t="shared" ref="G296:G303" si="119">J297</f>
        <v>0</v>
      </c>
      <c r="H297" s="210">
        <f t="shared" si="101"/>
        <v>0</v>
      </c>
      <c r="K297" t="b">
        <f t="shared" si="102"/>
        <v>0</v>
      </c>
      <c r="N297" t="s">
        <v>495</v>
      </c>
      <c r="O297">
        <v>20</v>
      </c>
    </row>
    <row r="298" ht="18" customHeight="1" outlineLevel="3" spans="1:15">
      <c r="A298" s="102" t="str">
        <f t="shared" si="116"/>
        <v>204</v>
      </c>
      <c r="B298" s="102" t="str">
        <f t="shared" si="117"/>
        <v>20405</v>
      </c>
      <c r="C298" s="207">
        <v>2040503</v>
      </c>
      <c r="D298" s="215" t="s">
        <v>133</v>
      </c>
      <c r="E298" s="105"/>
      <c r="F298" s="102">
        <f t="shared" si="118"/>
        <v>0</v>
      </c>
      <c r="G298" s="102">
        <f t="shared" si="119"/>
        <v>0</v>
      </c>
      <c r="H298" s="210">
        <f t="shared" si="101"/>
        <v>0</v>
      </c>
      <c r="K298" t="b">
        <f t="shared" si="102"/>
        <v>0</v>
      </c>
      <c r="N298" t="s">
        <v>496</v>
      </c>
      <c r="O298">
        <v>20.49</v>
      </c>
    </row>
    <row r="299" ht="18" customHeight="1" outlineLevel="3" spans="1:15">
      <c r="A299" s="102" t="str">
        <f t="shared" si="116"/>
        <v>204</v>
      </c>
      <c r="B299" s="102" t="str">
        <f t="shared" si="117"/>
        <v>20405</v>
      </c>
      <c r="C299" s="207">
        <v>2040504</v>
      </c>
      <c r="D299" s="215" t="s">
        <v>497</v>
      </c>
      <c r="E299" s="105"/>
      <c r="F299" s="102">
        <f t="shared" si="118"/>
        <v>0</v>
      </c>
      <c r="G299" s="102">
        <f t="shared" si="119"/>
        <v>0</v>
      </c>
      <c r="H299" s="210">
        <f t="shared" si="101"/>
        <v>0</v>
      </c>
      <c r="K299" t="b">
        <f t="shared" si="102"/>
        <v>0</v>
      </c>
      <c r="N299" t="s">
        <v>498</v>
      </c>
      <c r="O299">
        <v>1078.699</v>
      </c>
    </row>
    <row r="300" ht="18" customHeight="1" outlineLevel="3" spans="1:15">
      <c r="A300" s="102" t="str">
        <f t="shared" si="116"/>
        <v>204</v>
      </c>
      <c r="B300" s="102" t="str">
        <f t="shared" si="117"/>
        <v>20405</v>
      </c>
      <c r="C300" s="207">
        <v>2040505</v>
      </c>
      <c r="D300" s="215" t="s">
        <v>499</v>
      </c>
      <c r="E300" s="105"/>
      <c r="F300" s="102">
        <f t="shared" si="118"/>
        <v>0</v>
      </c>
      <c r="G300" s="102">
        <f t="shared" si="119"/>
        <v>0</v>
      </c>
      <c r="H300" s="210">
        <f t="shared" si="101"/>
        <v>0</v>
      </c>
      <c r="K300" t="b">
        <f t="shared" si="102"/>
        <v>0</v>
      </c>
      <c r="N300" t="s">
        <v>500</v>
      </c>
      <c r="O300">
        <v>399.466763</v>
      </c>
    </row>
    <row r="301" ht="18" customHeight="1" outlineLevel="3" spans="1:15">
      <c r="A301" s="102" t="str">
        <f t="shared" si="116"/>
        <v>204</v>
      </c>
      <c r="B301" s="102" t="str">
        <f t="shared" si="117"/>
        <v>20405</v>
      </c>
      <c r="C301" s="207">
        <v>2040506</v>
      </c>
      <c r="D301" s="215" t="s">
        <v>501</v>
      </c>
      <c r="E301" s="105"/>
      <c r="F301" s="102">
        <f t="shared" si="118"/>
        <v>0</v>
      </c>
      <c r="G301" s="102">
        <f t="shared" si="119"/>
        <v>0</v>
      </c>
      <c r="H301" s="210">
        <f t="shared" si="101"/>
        <v>0</v>
      </c>
      <c r="K301" t="b">
        <f t="shared" si="102"/>
        <v>0</v>
      </c>
      <c r="N301" t="s">
        <v>502</v>
      </c>
      <c r="O301">
        <v>79.3032</v>
      </c>
    </row>
    <row r="302" ht="18" customHeight="1" outlineLevel="3" spans="1:15">
      <c r="A302" s="102" t="str">
        <f t="shared" si="116"/>
        <v>204</v>
      </c>
      <c r="B302" s="102" t="str">
        <f t="shared" si="117"/>
        <v>20405</v>
      </c>
      <c r="C302" s="207">
        <v>2040550</v>
      </c>
      <c r="D302" s="215" t="s">
        <v>144</v>
      </c>
      <c r="E302" s="105"/>
      <c r="F302" s="102">
        <f t="shared" si="118"/>
        <v>0</v>
      </c>
      <c r="G302" s="102">
        <f t="shared" si="119"/>
        <v>0</v>
      </c>
      <c r="H302" s="210">
        <f t="shared" si="101"/>
        <v>0</v>
      </c>
      <c r="K302" t="b">
        <f t="shared" si="102"/>
        <v>0</v>
      </c>
      <c r="N302" t="s">
        <v>503</v>
      </c>
      <c r="O302">
        <v>8</v>
      </c>
    </row>
    <row r="303" ht="18" customHeight="1" outlineLevel="3" spans="1:11">
      <c r="A303" s="102" t="str">
        <f t="shared" si="116"/>
        <v>204</v>
      </c>
      <c r="B303" s="102" t="str">
        <f t="shared" si="117"/>
        <v>20405</v>
      </c>
      <c r="C303" s="207">
        <v>2040599</v>
      </c>
      <c r="D303" s="212" t="s">
        <v>504</v>
      </c>
      <c r="E303" s="209"/>
      <c r="F303" s="213">
        <f t="shared" si="118"/>
        <v>0</v>
      </c>
      <c r="G303" s="213"/>
      <c r="H303" s="210">
        <f t="shared" si="101"/>
        <v>0</v>
      </c>
      <c r="K303" t="b">
        <f t="shared" si="102"/>
        <v>0</v>
      </c>
    </row>
    <row r="304" ht="18" customHeight="1" outlineLevel="1" spans="1:11">
      <c r="A304" s="102"/>
      <c r="B304" s="105" t="s">
        <v>505</v>
      </c>
      <c r="C304" s="207"/>
      <c r="D304" s="211" t="s">
        <v>506</v>
      </c>
      <c r="E304" s="209">
        <f>SUBTOTAL(9,E305:E319)</f>
        <v>0</v>
      </c>
      <c r="F304" s="209">
        <f>SUBTOTAL(9,F305:F319)</f>
        <v>0</v>
      </c>
      <c r="G304" s="209">
        <f>SUBTOTAL(9,G305:G319)</f>
        <v>0</v>
      </c>
      <c r="H304" s="210">
        <f t="shared" si="101"/>
        <v>0</v>
      </c>
      <c r="K304" t="b">
        <f t="shared" si="102"/>
        <v>0</v>
      </c>
    </row>
    <row r="305" ht="18" customHeight="1" outlineLevel="3" spans="1:11">
      <c r="A305" s="102" t="str">
        <f t="shared" ref="A305:A319" si="120">MID(C305,1,3)</f>
        <v>204</v>
      </c>
      <c r="B305" s="102" t="str">
        <f t="shared" ref="B305:B319" si="121">MID(C305,1,5)</f>
        <v>20406</v>
      </c>
      <c r="C305" s="207">
        <v>2040601</v>
      </c>
      <c r="D305" s="212" t="s">
        <v>131</v>
      </c>
      <c r="E305" s="209"/>
      <c r="F305" s="213">
        <f t="shared" ref="F305:F319" si="122">G305-E305</f>
        <v>0</v>
      </c>
      <c r="G305" s="213"/>
      <c r="H305" s="210">
        <f t="shared" si="101"/>
        <v>0</v>
      </c>
      <c r="K305" t="b">
        <f t="shared" si="102"/>
        <v>0</v>
      </c>
    </row>
    <row r="306" ht="18" customHeight="1" outlineLevel="3" spans="1:11">
      <c r="A306" s="102" t="str">
        <f t="shared" si="120"/>
        <v>204</v>
      </c>
      <c r="B306" s="102" t="str">
        <f t="shared" si="121"/>
        <v>20406</v>
      </c>
      <c r="C306" s="207">
        <v>2040602</v>
      </c>
      <c r="D306" s="212" t="s">
        <v>132</v>
      </c>
      <c r="E306" s="209"/>
      <c r="F306" s="213">
        <f t="shared" si="122"/>
        <v>0</v>
      </c>
      <c r="G306" s="213"/>
      <c r="H306" s="210">
        <f t="shared" si="101"/>
        <v>0</v>
      </c>
      <c r="K306" t="b">
        <f t="shared" si="102"/>
        <v>0</v>
      </c>
    </row>
    <row r="307" ht="18" customHeight="1" outlineLevel="3" spans="1:15">
      <c r="A307" s="102" t="str">
        <f t="shared" si="120"/>
        <v>204</v>
      </c>
      <c r="B307" s="102" t="str">
        <f t="shared" si="121"/>
        <v>20406</v>
      </c>
      <c r="C307" s="207">
        <v>2040603</v>
      </c>
      <c r="D307" s="215" t="s">
        <v>133</v>
      </c>
      <c r="E307" s="105">
        <v>0</v>
      </c>
      <c r="F307" s="102">
        <f t="shared" si="122"/>
        <v>0</v>
      </c>
      <c r="G307" s="102">
        <f t="shared" ref="G305:G319" si="123">J307</f>
        <v>0</v>
      </c>
      <c r="H307" s="210">
        <f t="shared" si="101"/>
        <v>0</v>
      </c>
      <c r="K307" t="b">
        <f t="shared" si="102"/>
        <v>0</v>
      </c>
      <c r="N307" t="s">
        <v>507</v>
      </c>
      <c r="O307">
        <v>22.5</v>
      </c>
    </row>
    <row r="308" ht="18" customHeight="1" outlineLevel="3" spans="1:11">
      <c r="A308" s="102" t="str">
        <f t="shared" si="120"/>
        <v>204</v>
      </c>
      <c r="B308" s="102" t="str">
        <f t="shared" si="121"/>
        <v>20406</v>
      </c>
      <c r="C308" s="207">
        <v>2040604</v>
      </c>
      <c r="D308" s="212" t="s">
        <v>508</v>
      </c>
      <c r="E308" s="209"/>
      <c r="F308" s="213">
        <f t="shared" si="122"/>
        <v>0</v>
      </c>
      <c r="G308" s="213"/>
      <c r="H308" s="210">
        <f t="shared" si="101"/>
        <v>0</v>
      </c>
      <c r="K308" t="b">
        <f t="shared" si="102"/>
        <v>0</v>
      </c>
    </row>
    <row r="309" ht="18" customHeight="1" outlineLevel="3" spans="1:11">
      <c r="A309" s="102" t="str">
        <f t="shared" si="120"/>
        <v>204</v>
      </c>
      <c r="B309" s="102" t="str">
        <f t="shared" si="121"/>
        <v>20406</v>
      </c>
      <c r="C309" s="207">
        <v>2040605</v>
      </c>
      <c r="D309" s="212" t="s">
        <v>509</v>
      </c>
      <c r="E309" s="209"/>
      <c r="F309" s="213">
        <f t="shared" si="122"/>
        <v>0</v>
      </c>
      <c r="G309" s="213"/>
      <c r="H309" s="210">
        <f t="shared" si="101"/>
        <v>0</v>
      </c>
      <c r="K309" t="b">
        <f t="shared" si="102"/>
        <v>0</v>
      </c>
    </row>
    <row r="310" ht="18" customHeight="1" outlineLevel="3" spans="1:15">
      <c r="A310" s="102" t="str">
        <f t="shared" si="120"/>
        <v>204</v>
      </c>
      <c r="B310" s="102" t="str">
        <f t="shared" si="121"/>
        <v>20406</v>
      </c>
      <c r="C310" s="207">
        <v>2040606</v>
      </c>
      <c r="D310" s="215" t="s">
        <v>510</v>
      </c>
      <c r="E310" s="105">
        <v>0</v>
      </c>
      <c r="F310" s="102">
        <f t="shared" si="122"/>
        <v>0</v>
      </c>
      <c r="G310" s="102">
        <f t="shared" si="123"/>
        <v>0</v>
      </c>
      <c r="H310" s="210">
        <f t="shared" si="101"/>
        <v>0</v>
      </c>
      <c r="K310" t="b">
        <f t="shared" si="102"/>
        <v>0</v>
      </c>
      <c r="N310" t="s">
        <v>511</v>
      </c>
      <c r="O310">
        <v>95.18778</v>
      </c>
    </row>
    <row r="311" ht="18" customHeight="1" outlineLevel="3" spans="1:11">
      <c r="A311" s="102" t="str">
        <f t="shared" si="120"/>
        <v>204</v>
      </c>
      <c r="B311" s="102" t="str">
        <f t="shared" si="121"/>
        <v>20406</v>
      </c>
      <c r="C311" s="207">
        <v>2040607</v>
      </c>
      <c r="D311" s="212" t="s">
        <v>512</v>
      </c>
      <c r="E311" s="209"/>
      <c r="F311" s="213">
        <f t="shared" si="122"/>
        <v>0</v>
      </c>
      <c r="G311" s="213"/>
      <c r="H311" s="210">
        <f t="shared" si="101"/>
        <v>0</v>
      </c>
      <c r="K311" t="b">
        <f t="shared" si="102"/>
        <v>0</v>
      </c>
    </row>
    <row r="312" ht="18" customHeight="1" outlineLevel="3" spans="1:15">
      <c r="A312" s="102" t="str">
        <f t="shared" si="120"/>
        <v>204</v>
      </c>
      <c r="B312" s="102" t="str">
        <f t="shared" si="121"/>
        <v>20406</v>
      </c>
      <c r="C312" s="207">
        <v>2040608</v>
      </c>
      <c r="D312" s="215" t="s">
        <v>513</v>
      </c>
      <c r="E312" s="105">
        <v>0</v>
      </c>
      <c r="F312" s="102">
        <f t="shared" si="122"/>
        <v>0</v>
      </c>
      <c r="G312" s="102">
        <f t="shared" si="123"/>
        <v>0</v>
      </c>
      <c r="H312" s="210">
        <f t="shared" si="101"/>
        <v>0</v>
      </c>
      <c r="K312" t="b">
        <f t="shared" si="102"/>
        <v>0</v>
      </c>
      <c r="N312" t="s">
        <v>514</v>
      </c>
      <c r="O312">
        <v>1453.7925</v>
      </c>
    </row>
    <row r="313" ht="18" customHeight="1" outlineLevel="3" spans="1:15">
      <c r="A313" s="102" t="str">
        <f t="shared" si="120"/>
        <v>204</v>
      </c>
      <c r="B313" s="102" t="str">
        <f t="shared" si="121"/>
        <v>20406</v>
      </c>
      <c r="C313" s="207">
        <v>2040609</v>
      </c>
      <c r="D313" s="215" t="s">
        <v>515</v>
      </c>
      <c r="E313" s="105">
        <v>0</v>
      </c>
      <c r="F313" s="102">
        <f t="shared" si="122"/>
        <v>0</v>
      </c>
      <c r="G313" s="102">
        <f t="shared" si="123"/>
        <v>0</v>
      </c>
      <c r="H313" s="210">
        <f t="shared" si="101"/>
        <v>0</v>
      </c>
      <c r="K313" t="b">
        <f t="shared" si="102"/>
        <v>0</v>
      </c>
      <c r="N313" t="s">
        <v>516</v>
      </c>
      <c r="O313">
        <v>10810.322686</v>
      </c>
    </row>
    <row r="314" ht="19" customHeight="1" outlineLevel="3" spans="1:15">
      <c r="A314" s="102" t="str">
        <f t="shared" si="120"/>
        <v>204</v>
      </c>
      <c r="B314" s="102" t="str">
        <f t="shared" si="121"/>
        <v>20406</v>
      </c>
      <c r="C314" s="207">
        <v>2040610</v>
      </c>
      <c r="D314" s="215" t="s">
        <v>517</v>
      </c>
      <c r="E314" s="105"/>
      <c r="F314" s="102">
        <f t="shared" si="122"/>
        <v>0</v>
      </c>
      <c r="G314" s="102"/>
      <c r="H314" s="210">
        <f t="shared" si="101"/>
        <v>0</v>
      </c>
      <c r="K314" t="b">
        <f t="shared" si="102"/>
        <v>0</v>
      </c>
      <c r="N314" t="s">
        <v>518</v>
      </c>
      <c r="O314">
        <v>658</v>
      </c>
    </row>
    <row r="315" ht="18" customHeight="1" outlineLevel="3" spans="1:15">
      <c r="A315" s="102" t="str">
        <f t="shared" si="120"/>
        <v>204</v>
      </c>
      <c r="B315" s="102" t="str">
        <f t="shared" si="121"/>
        <v>20406</v>
      </c>
      <c r="C315" s="207">
        <v>2040611</v>
      </c>
      <c r="D315" s="215" t="s">
        <v>519</v>
      </c>
      <c r="E315" s="105">
        <v>0</v>
      </c>
      <c r="F315" s="102">
        <f t="shared" si="122"/>
        <v>0</v>
      </c>
      <c r="G315" s="102">
        <f t="shared" si="123"/>
        <v>0</v>
      </c>
      <c r="H315" s="210">
        <f t="shared" si="101"/>
        <v>0</v>
      </c>
      <c r="K315" t="b">
        <f t="shared" si="102"/>
        <v>0</v>
      </c>
      <c r="N315" t="s">
        <v>516</v>
      </c>
      <c r="O315">
        <v>4.5525</v>
      </c>
    </row>
    <row r="316" ht="18" customHeight="1" outlineLevel="3" spans="1:11">
      <c r="A316" s="102" t="str">
        <f t="shared" si="120"/>
        <v>204</v>
      </c>
      <c r="B316" s="102" t="str">
        <f t="shared" si="121"/>
        <v>20406</v>
      </c>
      <c r="C316" s="207">
        <v>2040612</v>
      </c>
      <c r="D316" s="212" t="s">
        <v>163</v>
      </c>
      <c r="E316" s="209"/>
      <c r="F316" s="213">
        <f t="shared" si="122"/>
        <v>0</v>
      </c>
      <c r="G316" s="213"/>
      <c r="H316" s="210">
        <f t="shared" si="101"/>
        <v>0</v>
      </c>
      <c r="K316" t="b">
        <f t="shared" si="102"/>
        <v>0</v>
      </c>
    </row>
    <row r="317" ht="14" customHeight="1" outlineLevel="3" spans="1:15">
      <c r="A317" s="102" t="str">
        <f t="shared" si="120"/>
        <v>204</v>
      </c>
      <c r="B317" s="102" t="str">
        <f t="shared" si="121"/>
        <v>20406</v>
      </c>
      <c r="C317" s="207">
        <v>2040613</v>
      </c>
      <c r="D317" s="215" t="s">
        <v>201</v>
      </c>
      <c r="E317" s="105">
        <v>0</v>
      </c>
      <c r="F317" s="102">
        <f t="shared" si="122"/>
        <v>0</v>
      </c>
      <c r="G317" s="102">
        <f t="shared" si="123"/>
        <v>0</v>
      </c>
      <c r="H317" s="210">
        <f t="shared" si="101"/>
        <v>0</v>
      </c>
      <c r="K317" t="b">
        <f t="shared" si="102"/>
        <v>0</v>
      </c>
      <c r="N317" t="s">
        <v>520</v>
      </c>
      <c r="O317">
        <v>362</v>
      </c>
    </row>
    <row r="318" ht="13" customHeight="1" outlineLevel="3" spans="1:15">
      <c r="A318" s="102" t="str">
        <f t="shared" si="120"/>
        <v>204</v>
      </c>
      <c r="B318" s="102" t="str">
        <f t="shared" si="121"/>
        <v>20406</v>
      </c>
      <c r="C318" s="207">
        <v>2040650</v>
      </c>
      <c r="D318" s="215" t="s">
        <v>144</v>
      </c>
      <c r="E318" s="105"/>
      <c r="F318" s="102">
        <f t="shared" si="122"/>
        <v>0</v>
      </c>
      <c r="G318" s="102">
        <f t="shared" si="123"/>
        <v>0</v>
      </c>
      <c r="H318" s="210">
        <f t="shared" si="101"/>
        <v>0</v>
      </c>
      <c r="K318" t="b">
        <f t="shared" si="102"/>
        <v>0</v>
      </c>
      <c r="N318" t="s">
        <v>521</v>
      </c>
      <c r="O318">
        <v>459.783538</v>
      </c>
    </row>
    <row r="319" ht="18" customHeight="1" outlineLevel="3" spans="1:11">
      <c r="A319" s="102" t="str">
        <f t="shared" si="120"/>
        <v>204</v>
      </c>
      <c r="B319" s="102" t="str">
        <f t="shared" si="121"/>
        <v>20406</v>
      </c>
      <c r="C319" s="207">
        <v>2040699</v>
      </c>
      <c r="D319" s="212" t="s">
        <v>522</v>
      </c>
      <c r="E319" s="209"/>
      <c r="F319" s="213">
        <f t="shared" si="122"/>
        <v>0</v>
      </c>
      <c r="G319" s="213"/>
      <c r="H319" s="210">
        <f t="shared" si="101"/>
        <v>0</v>
      </c>
      <c r="K319" t="b">
        <f t="shared" si="102"/>
        <v>0</v>
      </c>
    </row>
    <row r="320" ht="18" customHeight="1" outlineLevel="1" spans="1:15">
      <c r="A320" s="102"/>
      <c r="B320" s="105" t="s">
        <v>523</v>
      </c>
      <c r="C320" s="207"/>
      <c r="D320" s="216" t="s">
        <v>524</v>
      </c>
      <c r="E320" s="105">
        <f>SUBTOTAL(9,E321:E329)</f>
        <v>0</v>
      </c>
      <c r="F320" s="105">
        <f>SUBTOTAL(9,F321:F329)</f>
        <v>0</v>
      </c>
      <c r="G320" s="105">
        <f>SUBTOTAL(9,G321:G329)</f>
        <v>0</v>
      </c>
      <c r="H320" s="210">
        <f t="shared" si="101"/>
        <v>0</v>
      </c>
      <c r="K320" t="b">
        <f t="shared" si="102"/>
        <v>0</v>
      </c>
      <c r="N320" t="s">
        <v>525</v>
      </c>
      <c r="O320">
        <v>42.4</v>
      </c>
    </row>
    <row r="321" ht="18" customHeight="1" outlineLevel="3" spans="1:15">
      <c r="A321" s="102" t="str">
        <f t="shared" ref="A321:A329" si="124">MID(C321,1,3)</f>
        <v>204</v>
      </c>
      <c r="B321" s="102" t="str">
        <f t="shared" ref="B321:B329" si="125">MID(C321,1,5)</f>
        <v>20407</v>
      </c>
      <c r="C321" s="207">
        <v>2040701</v>
      </c>
      <c r="D321" s="215" t="s">
        <v>131</v>
      </c>
      <c r="E321" s="105"/>
      <c r="F321" s="102">
        <f t="shared" ref="F321:F329" si="126">G321-E321</f>
        <v>0</v>
      </c>
      <c r="G321" s="102">
        <f t="shared" ref="G321:G329" si="127">J321</f>
        <v>0</v>
      </c>
      <c r="H321" s="210">
        <f t="shared" si="101"/>
        <v>0</v>
      </c>
      <c r="K321" t="b">
        <f t="shared" si="102"/>
        <v>0</v>
      </c>
      <c r="N321" t="s">
        <v>526</v>
      </c>
      <c r="O321">
        <v>753.9695</v>
      </c>
    </row>
    <row r="322" ht="18" customHeight="1" outlineLevel="3" spans="1:15">
      <c r="A322" s="102" t="str">
        <f t="shared" si="124"/>
        <v>204</v>
      </c>
      <c r="B322" s="102" t="str">
        <f t="shared" si="125"/>
        <v>20407</v>
      </c>
      <c r="C322" s="207">
        <v>2040702</v>
      </c>
      <c r="D322" s="215" t="s">
        <v>132</v>
      </c>
      <c r="E322" s="105"/>
      <c r="F322" s="102">
        <f t="shared" si="126"/>
        <v>0</v>
      </c>
      <c r="G322" s="102">
        <f t="shared" si="127"/>
        <v>0</v>
      </c>
      <c r="H322" s="210">
        <f t="shared" si="101"/>
        <v>0</v>
      </c>
      <c r="K322" t="b">
        <f t="shared" si="102"/>
        <v>0</v>
      </c>
      <c r="N322" t="s">
        <v>527</v>
      </c>
      <c r="O322">
        <v>1.44</v>
      </c>
    </row>
    <row r="323" ht="18" customHeight="1" outlineLevel="3" spans="1:15">
      <c r="A323" s="102" t="str">
        <f t="shared" si="124"/>
        <v>204</v>
      </c>
      <c r="B323" s="102" t="str">
        <f t="shared" si="125"/>
        <v>20407</v>
      </c>
      <c r="C323" s="207">
        <v>2040703</v>
      </c>
      <c r="D323" s="215" t="s">
        <v>133</v>
      </c>
      <c r="E323" s="105"/>
      <c r="F323" s="102">
        <f t="shared" si="126"/>
        <v>0</v>
      </c>
      <c r="G323" s="102">
        <f t="shared" si="127"/>
        <v>0</v>
      </c>
      <c r="H323" s="210">
        <f t="shared" si="101"/>
        <v>0</v>
      </c>
      <c r="K323" t="b">
        <f t="shared" si="102"/>
        <v>0</v>
      </c>
      <c r="N323" t="s">
        <v>528</v>
      </c>
      <c r="O323">
        <v>115.0513</v>
      </c>
    </row>
    <row r="324" ht="18" customHeight="1" outlineLevel="3" spans="1:15">
      <c r="A324" s="102" t="str">
        <f t="shared" si="124"/>
        <v>204</v>
      </c>
      <c r="B324" s="102" t="str">
        <f t="shared" si="125"/>
        <v>20407</v>
      </c>
      <c r="C324" s="207">
        <v>2040704</v>
      </c>
      <c r="D324" s="215" t="s">
        <v>529</v>
      </c>
      <c r="E324" s="105"/>
      <c r="F324" s="102">
        <f t="shared" si="126"/>
        <v>0</v>
      </c>
      <c r="G324" s="102">
        <f t="shared" si="127"/>
        <v>0</v>
      </c>
      <c r="H324" s="210">
        <f t="shared" ref="H324:H387" si="128">IFERROR(G324/E324-1,)</f>
        <v>0</v>
      </c>
      <c r="K324" t="b">
        <f t="shared" si="102"/>
        <v>0</v>
      </c>
      <c r="N324" t="s">
        <v>530</v>
      </c>
      <c r="O324">
        <v>428</v>
      </c>
    </row>
    <row r="325" ht="18" customHeight="1" outlineLevel="3" spans="1:15">
      <c r="A325" s="102" t="str">
        <f t="shared" si="124"/>
        <v>204</v>
      </c>
      <c r="B325" s="102" t="str">
        <f t="shared" si="125"/>
        <v>20407</v>
      </c>
      <c r="C325" s="207">
        <v>2040705</v>
      </c>
      <c r="D325" s="215" t="s">
        <v>531</v>
      </c>
      <c r="E325" s="105"/>
      <c r="F325" s="102">
        <f t="shared" si="126"/>
        <v>0</v>
      </c>
      <c r="G325" s="102">
        <f t="shared" si="127"/>
        <v>0</v>
      </c>
      <c r="H325" s="210">
        <f t="shared" si="128"/>
        <v>0</v>
      </c>
      <c r="K325" t="b">
        <f t="shared" ref="K325:K388" si="129">OR(E325&lt;&gt;0,F325&lt;&gt;0,G325&lt;&gt;0)</f>
        <v>0</v>
      </c>
      <c r="N325" t="s">
        <v>532</v>
      </c>
      <c r="O325">
        <v>90</v>
      </c>
    </row>
    <row r="326" ht="18" customHeight="1" outlineLevel="3" spans="1:15">
      <c r="A326" s="102" t="str">
        <f t="shared" si="124"/>
        <v>204</v>
      </c>
      <c r="B326" s="102" t="str">
        <f t="shared" si="125"/>
        <v>20407</v>
      </c>
      <c r="C326" s="207">
        <v>2040706</v>
      </c>
      <c r="D326" s="215" t="s">
        <v>533</v>
      </c>
      <c r="E326" s="105"/>
      <c r="F326" s="102">
        <f t="shared" si="126"/>
        <v>0</v>
      </c>
      <c r="G326" s="102">
        <f t="shared" si="127"/>
        <v>0</v>
      </c>
      <c r="H326" s="210">
        <f t="shared" si="128"/>
        <v>0</v>
      </c>
      <c r="K326" t="b">
        <f t="shared" si="129"/>
        <v>0</v>
      </c>
      <c r="N326" t="s">
        <v>534</v>
      </c>
      <c r="O326">
        <v>0</v>
      </c>
    </row>
    <row r="327" ht="18" customHeight="1" outlineLevel="3" spans="1:15">
      <c r="A327" s="102" t="str">
        <f t="shared" si="124"/>
        <v>204</v>
      </c>
      <c r="B327" s="102" t="str">
        <f t="shared" si="125"/>
        <v>20407</v>
      </c>
      <c r="C327" s="207">
        <v>2040707</v>
      </c>
      <c r="D327" s="215" t="s">
        <v>201</v>
      </c>
      <c r="E327" s="105"/>
      <c r="F327" s="102">
        <f t="shared" si="126"/>
        <v>0</v>
      </c>
      <c r="G327" s="102">
        <f t="shared" si="127"/>
        <v>0</v>
      </c>
      <c r="H327" s="210">
        <f t="shared" si="128"/>
        <v>0</v>
      </c>
      <c r="K327" t="b">
        <f t="shared" si="129"/>
        <v>0</v>
      </c>
      <c r="N327" t="s">
        <v>535</v>
      </c>
      <c r="O327">
        <v>0</v>
      </c>
    </row>
    <row r="328" ht="18" customHeight="1" outlineLevel="3" spans="1:15">
      <c r="A328" s="102" t="str">
        <f t="shared" si="124"/>
        <v>204</v>
      </c>
      <c r="B328" s="102" t="str">
        <f t="shared" si="125"/>
        <v>20407</v>
      </c>
      <c r="C328" s="207">
        <v>2040750</v>
      </c>
      <c r="D328" s="215" t="s">
        <v>144</v>
      </c>
      <c r="E328" s="105"/>
      <c r="F328" s="102">
        <f t="shared" si="126"/>
        <v>0</v>
      </c>
      <c r="G328" s="102">
        <f t="shared" si="127"/>
        <v>0</v>
      </c>
      <c r="H328" s="210">
        <f t="shared" si="128"/>
        <v>0</v>
      </c>
      <c r="K328" t="b">
        <f t="shared" si="129"/>
        <v>0</v>
      </c>
      <c r="N328" t="s">
        <v>536</v>
      </c>
      <c r="O328">
        <v>4047.861887</v>
      </c>
    </row>
    <row r="329" ht="18" customHeight="1" outlineLevel="3" spans="1:15">
      <c r="A329" s="102" t="str">
        <f t="shared" si="124"/>
        <v>204</v>
      </c>
      <c r="B329" s="102" t="str">
        <f t="shared" si="125"/>
        <v>20407</v>
      </c>
      <c r="C329" s="207">
        <v>2040799</v>
      </c>
      <c r="D329" s="215" t="s">
        <v>537</v>
      </c>
      <c r="E329" s="105"/>
      <c r="F329" s="102">
        <f t="shared" si="126"/>
        <v>0</v>
      </c>
      <c r="G329" s="102">
        <f t="shared" si="127"/>
        <v>0</v>
      </c>
      <c r="H329" s="210">
        <f t="shared" si="128"/>
        <v>0</v>
      </c>
      <c r="K329" t="b">
        <f t="shared" si="129"/>
        <v>0</v>
      </c>
      <c r="N329" t="s">
        <v>538</v>
      </c>
      <c r="O329">
        <v>19.789</v>
      </c>
    </row>
    <row r="330" ht="18" customHeight="1" outlineLevel="1" spans="1:11">
      <c r="A330" s="102"/>
      <c r="B330" s="105" t="s">
        <v>539</v>
      </c>
      <c r="C330" s="207"/>
      <c r="D330" s="216" t="s">
        <v>540</v>
      </c>
      <c r="E330" s="105">
        <f>SUBTOTAL(9,E331:E339)</f>
        <v>0</v>
      </c>
      <c r="F330" s="105">
        <f>SUBTOTAL(9,F331:F339)</f>
        <v>0</v>
      </c>
      <c r="G330" s="105">
        <f>SUBTOTAL(9,G331:G339)</f>
        <v>0</v>
      </c>
      <c r="H330" s="210">
        <f t="shared" si="128"/>
        <v>0</v>
      </c>
      <c r="K330" t="b">
        <f t="shared" si="129"/>
        <v>0</v>
      </c>
    </row>
    <row r="331" ht="18" customHeight="1" outlineLevel="3" spans="1:11">
      <c r="A331" s="102" t="str">
        <f t="shared" ref="A331:A339" si="130">MID(C331,1,3)</f>
        <v>204</v>
      </c>
      <c r="B331" s="102" t="str">
        <f t="shared" ref="B331:B339" si="131">MID(C331,1,5)</f>
        <v>20408</v>
      </c>
      <c r="C331" s="207">
        <v>2040801</v>
      </c>
      <c r="D331" s="215" t="s">
        <v>131</v>
      </c>
      <c r="E331" s="105"/>
      <c r="F331" s="102">
        <f t="shared" ref="F331:F339" si="132">G331-E331</f>
        <v>0</v>
      </c>
      <c r="G331" s="102">
        <f t="shared" ref="G331:G339" si="133">J331</f>
        <v>0</v>
      </c>
      <c r="H331" s="210">
        <f t="shared" si="128"/>
        <v>0</v>
      </c>
      <c r="K331" t="b">
        <f t="shared" si="129"/>
        <v>0</v>
      </c>
    </row>
    <row r="332" ht="18" customHeight="1" outlineLevel="3" spans="1:11">
      <c r="A332" s="102" t="str">
        <f t="shared" si="130"/>
        <v>204</v>
      </c>
      <c r="B332" s="102" t="str">
        <f t="shared" si="131"/>
        <v>20408</v>
      </c>
      <c r="C332" s="207">
        <v>2040802</v>
      </c>
      <c r="D332" s="215" t="s">
        <v>132</v>
      </c>
      <c r="E332" s="105"/>
      <c r="F332" s="102">
        <f t="shared" si="132"/>
        <v>0</v>
      </c>
      <c r="G332" s="102">
        <f t="shared" si="133"/>
        <v>0</v>
      </c>
      <c r="H332" s="210">
        <f t="shared" si="128"/>
        <v>0</v>
      </c>
      <c r="K332" t="b">
        <f t="shared" si="129"/>
        <v>0</v>
      </c>
    </row>
    <row r="333" ht="18" customHeight="1" outlineLevel="3" spans="1:11">
      <c r="A333" s="102" t="str">
        <f t="shared" si="130"/>
        <v>204</v>
      </c>
      <c r="B333" s="102" t="str">
        <f t="shared" si="131"/>
        <v>20408</v>
      </c>
      <c r="C333" s="207">
        <v>2040803</v>
      </c>
      <c r="D333" s="215" t="s">
        <v>133</v>
      </c>
      <c r="E333" s="105"/>
      <c r="F333" s="102">
        <f t="shared" si="132"/>
        <v>0</v>
      </c>
      <c r="G333" s="102">
        <f t="shared" si="133"/>
        <v>0</v>
      </c>
      <c r="H333" s="210">
        <f t="shared" si="128"/>
        <v>0</v>
      </c>
      <c r="K333" t="b">
        <f t="shared" si="129"/>
        <v>0</v>
      </c>
    </row>
    <row r="334" ht="18" customHeight="1" outlineLevel="3" spans="1:11">
      <c r="A334" s="102" t="str">
        <f t="shared" si="130"/>
        <v>204</v>
      </c>
      <c r="B334" s="102" t="str">
        <f t="shared" si="131"/>
        <v>20408</v>
      </c>
      <c r="C334" s="207">
        <v>2040804</v>
      </c>
      <c r="D334" s="215" t="s">
        <v>541</v>
      </c>
      <c r="E334" s="105"/>
      <c r="F334" s="102">
        <f t="shared" si="132"/>
        <v>0</v>
      </c>
      <c r="G334" s="102">
        <f t="shared" si="133"/>
        <v>0</v>
      </c>
      <c r="H334" s="210">
        <f t="shared" si="128"/>
        <v>0</v>
      </c>
      <c r="K334" t="b">
        <f t="shared" si="129"/>
        <v>0</v>
      </c>
    </row>
    <row r="335" ht="18" customHeight="1" outlineLevel="3" spans="1:11">
      <c r="A335" s="102" t="str">
        <f t="shared" si="130"/>
        <v>204</v>
      </c>
      <c r="B335" s="102" t="str">
        <f t="shared" si="131"/>
        <v>20408</v>
      </c>
      <c r="C335" s="207">
        <v>2040805</v>
      </c>
      <c r="D335" s="215" t="s">
        <v>542</v>
      </c>
      <c r="E335" s="105"/>
      <c r="F335" s="102">
        <f t="shared" si="132"/>
        <v>0</v>
      </c>
      <c r="G335" s="102">
        <f t="shared" si="133"/>
        <v>0</v>
      </c>
      <c r="H335" s="210">
        <f t="shared" si="128"/>
        <v>0</v>
      </c>
      <c r="K335" t="b">
        <f t="shared" si="129"/>
        <v>0</v>
      </c>
    </row>
    <row r="336" ht="18" customHeight="1" outlineLevel="3" spans="1:11">
      <c r="A336" s="102" t="str">
        <f t="shared" si="130"/>
        <v>204</v>
      </c>
      <c r="B336" s="102" t="str">
        <f t="shared" si="131"/>
        <v>20408</v>
      </c>
      <c r="C336" s="207">
        <v>2040806</v>
      </c>
      <c r="D336" s="215" t="s">
        <v>543</v>
      </c>
      <c r="E336" s="105"/>
      <c r="F336" s="102">
        <f t="shared" si="132"/>
        <v>0</v>
      </c>
      <c r="G336" s="102">
        <f t="shared" si="133"/>
        <v>0</v>
      </c>
      <c r="H336" s="210">
        <f t="shared" si="128"/>
        <v>0</v>
      </c>
      <c r="K336" t="b">
        <f t="shared" si="129"/>
        <v>0</v>
      </c>
    </row>
    <row r="337" ht="18" customHeight="1" outlineLevel="3" spans="1:11">
      <c r="A337" s="102" t="str">
        <f t="shared" si="130"/>
        <v>204</v>
      </c>
      <c r="B337" s="102" t="str">
        <f t="shared" si="131"/>
        <v>20408</v>
      </c>
      <c r="C337" s="207">
        <v>2040807</v>
      </c>
      <c r="D337" s="215" t="s">
        <v>201</v>
      </c>
      <c r="E337" s="105"/>
      <c r="F337" s="102">
        <f t="shared" si="132"/>
        <v>0</v>
      </c>
      <c r="G337" s="102">
        <f t="shared" si="133"/>
        <v>0</v>
      </c>
      <c r="H337" s="210">
        <f t="shared" si="128"/>
        <v>0</v>
      </c>
      <c r="K337" t="b">
        <f t="shared" si="129"/>
        <v>0</v>
      </c>
    </row>
    <row r="338" ht="18" customHeight="1" outlineLevel="3" spans="1:11">
      <c r="A338" s="102" t="str">
        <f t="shared" si="130"/>
        <v>204</v>
      </c>
      <c r="B338" s="102" t="str">
        <f t="shared" si="131"/>
        <v>20408</v>
      </c>
      <c r="C338" s="207">
        <v>2040850</v>
      </c>
      <c r="D338" s="215" t="s">
        <v>144</v>
      </c>
      <c r="E338" s="105"/>
      <c r="F338" s="102">
        <f t="shared" si="132"/>
        <v>0</v>
      </c>
      <c r="G338" s="102">
        <f t="shared" si="133"/>
        <v>0</v>
      </c>
      <c r="H338" s="210">
        <f t="shared" si="128"/>
        <v>0</v>
      </c>
      <c r="K338" t="b">
        <f t="shared" si="129"/>
        <v>0</v>
      </c>
    </row>
    <row r="339" ht="18" customHeight="1" outlineLevel="3" spans="1:11">
      <c r="A339" s="102" t="str">
        <f t="shared" si="130"/>
        <v>204</v>
      </c>
      <c r="B339" s="102" t="str">
        <f t="shared" si="131"/>
        <v>20408</v>
      </c>
      <c r="C339" s="207">
        <v>2040899</v>
      </c>
      <c r="D339" s="215" t="s">
        <v>544</v>
      </c>
      <c r="E339" s="105"/>
      <c r="F339" s="102">
        <f t="shared" si="132"/>
        <v>0</v>
      </c>
      <c r="G339" s="102">
        <f t="shared" si="133"/>
        <v>0</v>
      </c>
      <c r="H339" s="210">
        <f t="shared" si="128"/>
        <v>0</v>
      </c>
      <c r="K339" t="b">
        <f t="shared" si="129"/>
        <v>0</v>
      </c>
    </row>
    <row r="340" ht="18" customHeight="1" outlineLevel="1" spans="1:11">
      <c r="A340" s="102"/>
      <c r="B340" s="105" t="s">
        <v>545</v>
      </c>
      <c r="C340" s="207"/>
      <c r="D340" s="216" t="s">
        <v>546</v>
      </c>
      <c r="E340" s="105">
        <f>SUBTOTAL(9,E341:E347)</f>
        <v>0</v>
      </c>
      <c r="F340" s="105">
        <f>SUBTOTAL(9,F341:F347)</f>
        <v>0</v>
      </c>
      <c r="G340" s="105">
        <f>SUBTOTAL(9,G341:G347)</f>
        <v>0</v>
      </c>
      <c r="H340" s="210">
        <f t="shared" si="128"/>
        <v>0</v>
      </c>
      <c r="K340" t="b">
        <f t="shared" si="129"/>
        <v>0</v>
      </c>
    </row>
    <row r="341" ht="18" customHeight="1" outlineLevel="3" spans="1:11">
      <c r="A341" s="102" t="str">
        <f t="shared" ref="A341:A347" si="134">MID(C341,1,3)</f>
        <v>204</v>
      </c>
      <c r="B341" s="102" t="str">
        <f t="shared" ref="B341:B347" si="135">MID(C341,1,5)</f>
        <v>20409</v>
      </c>
      <c r="C341" s="207">
        <v>2040901</v>
      </c>
      <c r="D341" s="215" t="s">
        <v>131</v>
      </c>
      <c r="E341" s="105"/>
      <c r="F341" s="102">
        <f t="shared" ref="F341:F347" si="136">G341-E341</f>
        <v>0</v>
      </c>
      <c r="G341" s="102">
        <f t="shared" ref="G341:G347" si="137">J341</f>
        <v>0</v>
      </c>
      <c r="H341" s="210">
        <f t="shared" si="128"/>
        <v>0</v>
      </c>
      <c r="K341" t="b">
        <f t="shared" si="129"/>
        <v>0</v>
      </c>
    </row>
    <row r="342" ht="18" customHeight="1" outlineLevel="3" spans="1:11">
      <c r="A342" s="102" t="str">
        <f t="shared" si="134"/>
        <v>204</v>
      </c>
      <c r="B342" s="102" t="str">
        <f t="shared" si="135"/>
        <v>20409</v>
      </c>
      <c r="C342" s="207">
        <v>2040902</v>
      </c>
      <c r="D342" s="215" t="s">
        <v>132</v>
      </c>
      <c r="E342" s="105"/>
      <c r="F342" s="102">
        <f t="shared" si="136"/>
        <v>0</v>
      </c>
      <c r="G342" s="102">
        <f t="shared" si="137"/>
        <v>0</v>
      </c>
      <c r="H342" s="210">
        <f t="shared" si="128"/>
        <v>0</v>
      </c>
      <c r="K342" t="b">
        <f t="shared" si="129"/>
        <v>0</v>
      </c>
    </row>
    <row r="343" ht="18" customHeight="1" outlineLevel="3" spans="1:11">
      <c r="A343" s="102" t="str">
        <f t="shared" si="134"/>
        <v>204</v>
      </c>
      <c r="B343" s="102" t="str">
        <f t="shared" si="135"/>
        <v>20409</v>
      </c>
      <c r="C343" s="207">
        <v>2040903</v>
      </c>
      <c r="D343" s="215" t="s">
        <v>133</v>
      </c>
      <c r="E343" s="105"/>
      <c r="F343" s="102">
        <f t="shared" si="136"/>
        <v>0</v>
      </c>
      <c r="G343" s="102">
        <f t="shared" si="137"/>
        <v>0</v>
      </c>
      <c r="H343" s="210">
        <f t="shared" si="128"/>
        <v>0</v>
      </c>
      <c r="K343" t="b">
        <f t="shared" si="129"/>
        <v>0</v>
      </c>
    </row>
    <row r="344" ht="18" customHeight="1" outlineLevel="3" spans="1:11">
      <c r="A344" s="102" t="str">
        <f t="shared" si="134"/>
        <v>204</v>
      </c>
      <c r="B344" s="102" t="str">
        <f t="shared" si="135"/>
        <v>20409</v>
      </c>
      <c r="C344" s="207">
        <v>2040904</v>
      </c>
      <c r="D344" s="215" t="s">
        <v>547</v>
      </c>
      <c r="E344" s="105"/>
      <c r="F344" s="102">
        <f t="shared" si="136"/>
        <v>0</v>
      </c>
      <c r="G344" s="102">
        <f t="shared" si="137"/>
        <v>0</v>
      </c>
      <c r="H344" s="210">
        <f t="shared" si="128"/>
        <v>0</v>
      </c>
      <c r="K344" t="b">
        <f t="shared" si="129"/>
        <v>0</v>
      </c>
    </row>
    <row r="345" ht="18" customHeight="1" outlineLevel="3" spans="1:11">
      <c r="A345" s="102" t="str">
        <f t="shared" si="134"/>
        <v>204</v>
      </c>
      <c r="B345" s="102" t="str">
        <f t="shared" si="135"/>
        <v>20409</v>
      </c>
      <c r="C345" s="207">
        <v>2040905</v>
      </c>
      <c r="D345" s="215" t="s">
        <v>548</v>
      </c>
      <c r="E345" s="105"/>
      <c r="F345" s="102">
        <f t="shared" si="136"/>
        <v>0</v>
      </c>
      <c r="G345" s="102">
        <f t="shared" si="137"/>
        <v>0</v>
      </c>
      <c r="H345" s="210">
        <f t="shared" si="128"/>
        <v>0</v>
      </c>
      <c r="K345" t="b">
        <f t="shared" si="129"/>
        <v>0</v>
      </c>
    </row>
    <row r="346" ht="18" customHeight="1" outlineLevel="3" spans="1:11">
      <c r="A346" s="102" t="str">
        <f t="shared" si="134"/>
        <v>204</v>
      </c>
      <c r="B346" s="102" t="str">
        <f t="shared" si="135"/>
        <v>20409</v>
      </c>
      <c r="C346" s="207">
        <v>2040950</v>
      </c>
      <c r="D346" s="215" t="s">
        <v>144</v>
      </c>
      <c r="E346" s="105"/>
      <c r="F346" s="102">
        <f t="shared" si="136"/>
        <v>0</v>
      </c>
      <c r="G346" s="102">
        <f t="shared" si="137"/>
        <v>0</v>
      </c>
      <c r="H346" s="210">
        <f t="shared" si="128"/>
        <v>0</v>
      </c>
      <c r="K346" t="b">
        <f t="shared" si="129"/>
        <v>0</v>
      </c>
    </row>
    <row r="347" ht="18" customHeight="1" outlineLevel="3" spans="1:11">
      <c r="A347" s="102" t="str">
        <f t="shared" si="134"/>
        <v>204</v>
      </c>
      <c r="B347" s="102" t="str">
        <f t="shared" si="135"/>
        <v>20409</v>
      </c>
      <c r="C347" s="207">
        <v>2040999</v>
      </c>
      <c r="D347" s="215" t="s">
        <v>549</v>
      </c>
      <c r="E347" s="105"/>
      <c r="F347" s="102">
        <f t="shared" si="136"/>
        <v>0</v>
      </c>
      <c r="G347" s="102">
        <f t="shared" si="137"/>
        <v>0</v>
      </c>
      <c r="H347" s="210">
        <f t="shared" si="128"/>
        <v>0</v>
      </c>
      <c r="K347" t="b">
        <f t="shared" si="129"/>
        <v>0</v>
      </c>
    </row>
    <row r="348" ht="18" customHeight="1" outlineLevel="1" spans="1:11">
      <c r="A348" s="102"/>
      <c r="B348" s="105" t="s">
        <v>550</v>
      </c>
      <c r="C348" s="207"/>
      <c r="D348" s="216" t="s">
        <v>551</v>
      </c>
      <c r="E348" s="105">
        <f>SUBTOTAL(9,E349:E353)</f>
        <v>0</v>
      </c>
      <c r="F348" s="105">
        <f>SUBTOTAL(9,F349:F353)</f>
        <v>0</v>
      </c>
      <c r="G348" s="105">
        <f>SUBTOTAL(9,G349:G353)</f>
        <v>0</v>
      </c>
      <c r="H348" s="210">
        <f t="shared" si="128"/>
        <v>0</v>
      </c>
      <c r="K348" t="b">
        <f t="shared" si="129"/>
        <v>0</v>
      </c>
    </row>
    <row r="349" ht="18" customHeight="1" outlineLevel="3" spans="1:11">
      <c r="A349" s="102" t="str">
        <f>MID(C349,1,3)</f>
        <v>204</v>
      </c>
      <c r="B349" s="102" t="str">
        <f>MID(C349,1,5)</f>
        <v>20410</v>
      </c>
      <c r="C349" s="207">
        <v>2041001</v>
      </c>
      <c r="D349" s="215" t="s">
        <v>131</v>
      </c>
      <c r="E349" s="105"/>
      <c r="F349" s="102">
        <f t="shared" ref="F349:F353" si="138">G349-E349</f>
        <v>0</v>
      </c>
      <c r="G349" s="102">
        <f t="shared" ref="G349:G353" si="139">J349</f>
        <v>0</v>
      </c>
      <c r="H349" s="210">
        <f t="shared" si="128"/>
        <v>0</v>
      </c>
      <c r="K349" t="b">
        <f t="shared" si="129"/>
        <v>0</v>
      </c>
    </row>
    <row r="350" ht="18" customHeight="1" outlineLevel="3" spans="1:11">
      <c r="A350" s="102" t="str">
        <f>MID(C350,1,3)</f>
        <v>204</v>
      </c>
      <c r="B350" s="102" t="str">
        <f>MID(C350,1,5)</f>
        <v>20410</v>
      </c>
      <c r="C350" s="207">
        <v>2041002</v>
      </c>
      <c r="D350" s="215" t="s">
        <v>132</v>
      </c>
      <c r="E350" s="105"/>
      <c r="F350" s="102">
        <f t="shared" si="138"/>
        <v>0</v>
      </c>
      <c r="G350" s="102">
        <f t="shared" si="139"/>
        <v>0</v>
      </c>
      <c r="H350" s="210">
        <f t="shared" si="128"/>
        <v>0</v>
      </c>
      <c r="K350" t="b">
        <f t="shared" si="129"/>
        <v>0</v>
      </c>
    </row>
    <row r="351" ht="18" customHeight="1" outlineLevel="3" spans="1:11">
      <c r="A351" s="102" t="str">
        <f>MID(C351,1,3)</f>
        <v>204</v>
      </c>
      <c r="B351" s="102" t="str">
        <f>MID(C351,1,5)</f>
        <v>20410</v>
      </c>
      <c r="C351" s="207">
        <v>2041006</v>
      </c>
      <c r="D351" s="215" t="s">
        <v>201</v>
      </c>
      <c r="E351" s="105"/>
      <c r="F351" s="102">
        <f t="shared" si="138"/>
        <v>0</v>
      </c>
      <c r="G351" s="102">
        <f t="shared" si="139"/>
        <v>0</v>
      </c>
      <c r="H351" s="210">
        <f t="shared" si="128"/>
        <v>0</v>
      </c>
      <c r="K351" t="b">
        <f t="shared" si="129"/>
        <v>0</v>
      </c>
    </row>
    <row r="352" ht="18" customHeight="1" outlineLevel="3" spans="1:11">
      <c r="A352" s="102" t="str">
        <f>MID(C352,1,3)</f>
        <v>204</v>
      </c>
      <c r="B352" s="102" t="str">
        <f>MID(C352,1,5)</f>
        <v>20410</v>
      </c>
      <c r="C352" s="207">
        <v>2041007</v>
      </c>
      <c r="D352" s="215" t="s">
        <v>552</v>
      </c>
      <c r="E352" s="105"/>
      <c r="F352" s="102">
        <f t="shared" si="138"/>
        <v>0</v>
      </c>
      <c r="G352" s="102">
        <f t="shared" si="139"/>
        <v>0</v>
      </c>
      <c r="H352" s="210">
        <f t="shared" si="128"/>
        <v>0</v>
      </c>
      <c r="K352" t="b">
        <f t="shared" si="129"/>
        <v>0</v>
      </c>
    </row>
    <row r="353" ht="18" customHeight="1" outlineLevel="3" spans="1:11">
      <c r="A353" s="102" t="str">
        <f>MID(C353,1,3)</f>
        <v>204</v>
      </c>
      <c r="B353" s="102" t="str">
        <f>MID(C353,1,5)</f>
        <v>20410</v>
      </c>
      <c r="C353" s="207">
        <v>2041099</v>
      </c>
      <c r="D353" s="215" t="s">
        <v>553</v>
      </c>
      <c r="E353" s="105"/>
      <c r="F353" s="102">
        <f t="shared" si="138"/>
        <v>0</v>
      </c>
      <c r="G353" s="102">
        <f t="shared" si="139"/>
        <v>0</v>
      </c>
      <c r="H353" s="210">
        <f t="shared" si="128"/>
        <v>0</v>
      </c>
      <c r="K353" t="b">
        <f t="shared" si="129"/>
        <v>0</v>
      </c>
    </row>
    <row r="354" ht="18" customHeight="1" outlineLevel="1" spans="1:11">
      <c r="A354" s="102"/>
      <c r="B354" s="105" t="s">
        <v>554</v>
      </c>
      <c r="C354" s="207"/>
      <c r="D354" s="211" t="s">
        <v>555</v>
      </c>
      <c r="E354" s="209">
        <f>SUBTOTAL(9,E355)</f>
        <v>0</v>
      </c>
      <c r="F354" s="209">
        <f>SUBTOTAL(9,F355)</f>
        <v>2</v>
      </c>
      <c r="G354" s="209">
        <f>SUBTOTAL(9,G355)</f>
        <v>2</v>
      </c>
      <c r="H354" s="210">
        <f t="shared" si="128"/>
        <v>0</v>
      </c>
      <c r="K354" t="b">
        <f t="shared" si="129"/>
        <v>1</v>
      </c>
    </row>
    <row r="355" ht="18" customHeight="1" outlineLevel="3" spans="1:11">
      <c r="A355" s="102" t="str">
        <f>MID(C355,1,3)</f>
        <v>204</v>
      </c>
      <c r="B355" s="102" t="str">
        <f>MID(C355,1,5)</f>
        <v>20499</v>
      </c>
      <c r="C355" s="207">
        <v>2049999</v>
      </c>
      <c r="D355" s="212" t="s">
        <v>556</v>
      </c>
      <c r="E355" s="209"/>
      <c r="F355" s="213">
        <f t="shared" ref="F355:F361" si="140">G355-E355</f>
        <v>2</v>
      </c>
      <c r="G355" s="213">
        <v>2</v>
      </c>
      <c r="H355" s="210">
        <f t="shared" si="128"/>
        <v>0</v>
      </c>
      <c r="K355" t="b">
        <f t="shared" si="129"/>
        <v>1</v>
      </c>
    </row>
    <row r="356" ht="18" customHeight="1" outlineLevel="1" spans="1:11">
      <c r="A356" s="105" t="s">
        <v>557</v>
      </c>
      <c r="B356" s="102"/>
      <c r="C356" s="207"/>
      <c r="D356" s="208" t="s">
        <v>558</v>
      </c>
      <c r="E356" s="209">
        <f>SUBTOTAL(9,E358:E409)</f>
        <v>0</v>
      </c>
      <c r="F356" s="209">
        <f>SUBTOTAL(9,F358:F409)</f>
        <v>0</v>
      </c>
      <c r="G356" s="209">
        <f>SUBTOTAL(9,G358:G409)</f>
        <v>0</v>
      </c>
      <c r="H356" s="210">
        <f t="shared" si="128"/>
        <v>0</v>
      </c>
      <c r="K356" t="b">
        <f t="shared" si="129"/>
        <v>0</v>
      </c>
    </row>
    <row r="357" ht="18" customHeight="1" outlineLevel="1" spans="1:11">
      <c r="A357" s="102"/>
      <c r="B357" s="105" t="s">
        <v>559</v>
      </c>
      <c r="C357" s="207"/>
      <c r="D357" s="211" t="s">
        <v>560</v>
      </c>
      <c r="E357" s="209">
        <f>SUBTOTAL(9,E358:E361)</f>
        <v>0</v>
      </c>
      <c r="F357" s="209">
        <f>SUBTOTAL(9,F358:F361)</f>
        <v>0</v>
      </c>
      <c r="G357" s="209">
        <f>SUBTOTAL(9,G358:G361)</f>
        <v>0</v>
      </c>
      <c r="H357" s="210">
        <f t="shared" si="128"/>
        <v>0</v>
      </c>
      <c r="K357" t="b">
        <f t="shared" si="129"/>
        <v>0</v>
      </c>
    </row>
    <row r="358" ht="18" customHeight="1" outlineLevel="3" spans="1:11">
      <c r="A358" s="102" t="str">
        <f>MID(C358,1,3)</f>
        <v>205</v>
      </c>
      <c r="B358" s="102" t="str">
        <f>MID(C358,1,5)</f>
        <v>20501</v>
      </c>
      <c r="C358" s="207">
        <v>2050101</v>
      </c>
      <c r="D358" s="212" t="s">
        <v>131</v>
      </c>
      <c r="E358" s="209"/>
      <c r="F358" s="213">
        <f t="shared" si="140"/>
        <v>0</v>
      </c>
      <c r="G358" s="213"/>
      <c r="H358" s="210">
        <f t="shared" si="128"/>
        <v>0</v>
      </c>
      <c r="K358" t="b">
        <f t="shared" si="129"/>
        <v>0</v>
      </c>
    </row>
    <row r="359" ht="18" customHeight="1" outlineLevel="3" spans="1:11">
      <c r="A359" s="102" t="str">
        <f>MID(C359,1,3)</f>
        <v>205</v>
      </c>
      <c r="B359" s="102" t="str">
        <f>MID(C359,1,5)</f>
        <v>20501</v>
      </c>
      <c r="C359" s="207">
        <v>2050102</v>
      </c>
      <c r="D359" s="212" t="s">
        <v>132</v>
      </c>
      <c r="E359" s="209"/>
      <c r="F359" s="213">
        <f t="shared" si="140"/>
        <v>0</v>
      </c>
      <c r="G359" s="213"/>
      <c r="H359" s="210">
        <f t="shared" si="128"/>
        <v>0</v>
      </c>
      <c r="K359" t="b">
        <f t="shared" si="129"/>
        <v>0</v>
      </c>
    </row>
    <row r="360" ht="18" customHeight="1" outlineLevel="3" spans="1:11">
      <c r="A360" s="102" t="str">
        <f>MID(C360,1,3)</f>
        <v>205</v>
      </c>
      <c r="B360" s="102" t="str">
        <f>MID(C360,1,5)</f>
        <v>20501</v>
      </c>
      <c r="C360" s="207">
        <v>2050103</v>
      </c>
      <c r="D360" s="215" t="s">
        <v>133</v>
      </c>
      <c r="E360" s="105">
        <v>0</v>
      </c>
      <c r="F360" s="102">
        <f t="shared" si="140"/>
        <v>0</v>
      </c>
      <c r="G360" s="102">
        <f>J360</f>
        <v>0</v>
      </c>
      <c r="H360" s="210">
        <f t="shared" si="128"/>
        <v>0</v>
      </c>
      <c r="K360" t="b">
        <f t="shared" si="129"/>
        <v>0</v>
      </c>
    </row>
    <row r="361" ht="18" customHeight="1" outlineLevel="3" spans="1:11">
      <c r="A361" s="102" t="str">
        <f>MID(C361,1,3)</f>
        <v>205</v>
      </c>
      <c r="B361" s="102" t="str">
        <f>MID(C361,1,5)</f>
        <v>20501</v>
      </c>
      <c r="C361" s="207">
        <v>2050199</v>
      </c>
      <c r="D361" s="212" t="s">
        <v>561</v>
      </c>
      <c r="E361" s="209"/>
      <c r="F361" s="213">
        <f t="shared" si="140"/>
        <v>0</v>
      </c>
      <c r="G361" s="213"/>
      <c r="H361" s="210">
        <f t="shared" si="128"/>
        <v>0</v>
      </c>
      <c r="K361" t="b">
        <f t="shared" si="129"/>
        <v>0</v>
      </c>
    </row>
    <row r="362" ht="18" customHeight="1" outlineLevel="1" spans="1:11">
      <c r="A362" s="102"/>
      <c r="B362" s="105" t="s">
        <v>562</v>
      </c>
      <c r="C362" s="207"/>
      <c r="D362" s="211" t="s">
        <v>563</v>
      </c>
      <c r="E362" s="209">
        <f>SUBTOTAL(9,E363:E370)</f>
        <v>0</v>
      </c>
      <c r="F362" s="209">
        <f>SUBTOTAL(9,F363:F370)</f>
        <v>0</v>
      </c>
      <c r="G362" s="209">
        <f>SUBTOTAL(9,G363:G370)</f>
        <v>0</v>
      </c>
      <c r="H362" s="210">
        <f t="shared" si="128"/>
        <v>0</v>
      </c>
      <c r="K362" t="b">
        <f t="shared" si="129"/>
        <v>0</v>
      </c>
    </row>
    <row r="363" ht="18" customHeight="1" outlineLevel="3" spans="1:11">
      <c r="A363" s="102" t="str">
        <f t="shared" ref="A363:A370" si="141">MID(C363,1,3)</f>
        <v>205</v>
      </c>
      <c r="B363" s="102" t="str">
        <f t="shared" ref="B363:B370" si="142">MID(C363,1,5)</f>
        <v>20502</v>
      </c>
      <c r="C363" s="207">
        <v>2050201</v>
      </c>
      <c r="D363" s="212" t="s">
        <v>564</v>
      </c>
      <c r="E363" s="209"/>
      <c r="F363" s="213">
        <f t="shared" ref="F363:F370" si="143">G363-E363</f>
        <v>0</v>
      </c>
      <c r="G363" s="213"/>
      <c r="H363" s="210">
        <f t="shared" si="128"/>
        <v>0</v>
      </c>
      <c r="K363" t="b">
        <f t="shared" si="129"/>
        <v>0</v>
      </c>
    </row>
    <row r="364" ht="18" customHeight="1" outlineLevel="3" spans="1:11">
      <c r="A364" s="102" t="str">
        <f t="shared" si="141"/>
        <v>205</v>
      </c>
      <c r="B364" s="102" t="str">
        <f t="shared" si="142"/>
        <v>20502</v>
      </c>
      <c r="C364" s="207">
        <v>2050202</v>
      </c>
      <c r="D364" s="212" t="s">
        <v>565</v>
      </c>
      <c r="E364" s="209"/>
      <c r="F364" s="213">
        <f t="shared" si="143"/>
        <v>0</v>
      </c>
      <c r="G364" s="213"/>
      <c r="H364" s="210">
        <f t="shared" si="128"/>
        <v>0</v>
      </c>
      <c r="K364" t="b">
        <f t="shared" si="129"/>
        <v>0</v>
      </c>
    </row>
    <row r="365" ht="18" customHeight="1" outlineLevel="3" spans="1:11">
      <c r="A365" s="102" t="str">
        <f t="shared" si="141"/>
        <v>205</v>
      </c>
      <c r="B365" s="102" t="str">
        <f t="shared" si="142"/>
        <v>20502</v>
      </c>
      <c r="C365" s="207">
        <v>2050203</v>
      </c>
      <c r="D365" s="212" t="s">
        <v>566</v>
      </c>
      <c r="E365" s="209"/>
      <c r="F365" s="213">
        <f t="shared" si="143"/>
        <v>0</v>
      </c>
      <c r="G365" s="213"/>
      <c r="H365" s="210">
        <f t="shared" si="128"/>
        <v>0</v>
      </c>
      <c r="K365" t="b">
        <f t="shared" si="129"/>
        <v>0</v>
      </c>
    </row>
    <row r="366" ht="18" customHeight="1" outlineLevel="3" spans="1:11">
      <c r="A366" s="102" t="str">
        <f t="shared" si="141"/>
        <v>205</v>
      </c>
      <c r="B366" s="102" t="str">
        <f t="shared" si="142"/>
        <v>20502</v>
      </c>
      <c r="C366" s="207">
        <v>2050204</v>
      </c>
      <c r="D366" s="212" t="s">
        <v>567</v>
      </c>
      <c r="E366" s="209"/>
      <c r="F366" s="213">
        <f t="shared" si="143"/>
        <v>0</v>
      </c>
      <c r="G366" s="213"/>
      <c r="H366" s="210">
        <f t="shared" si="128"/>
        <v>0</v>
      </c>
      <c r="K366" t="b">
        <f t="shared" si="129"/>
        <v>0</v>
      </c>
    </row>
    <row r="367" ht="18" customHeight="1" outlineLevel="3" spans="1:11">
      <c r="A367" s="102" t="str">
        <f t="shared" si="141"/>
        <v>205</v>
      </c>
      <c r="B367" s="102" t="str">
        <f t="shared" si="142"/>
        <v>20502</v>
      </c>
      <c r="C367" s="207">
        <v>2050205</v>
      </c>
      <c r="D367" s="215" t="s">
        <v>568</v>
      </c>
      <c r="E367" s="105"/>
      <c r="F367" s="102">
        <f t="shared" si="143"/>
        <v>0</v>
      </c>
      <c r="G367" s="102">
        <f>J367</f>
        <v>0</v>
      </c>
      <c r="H367" s="210">
        <f t="shared" si="128"/>
        <v>0</v>
      </c>
      <c r="K367" t="b">
        <f t="shared" si="129"/>
        <v>0</v>
      </c>
    </row>
    <row r="368" ht="18" customHeight="1" outlineLevel="3" spans="1:11">
      <c r="A368" s="102" t="str">
        <f t="shared" si="141"/>
        <v>205</v>
      </c>
      <c r="B368" s="102" t="str">
        <f t="shared" si="142"/>
        <v>20502</v>
      </c>
      <c r="C368" s="207">
        <v>2050206</v>
      </c>
      <c r="D368" s="215" t="s">
        <v>569</v>
      </c>
      <c r="E368" s="105"/>
      <c r="F368" s="102">
        <f t="shared" si="143"/>
        <v>0</v>
      </c>
      <c r="G368" s="102">
        <f>J368</f>
        <v>0</v>
      </c>
      <c r="H368" s="210">
        <f t="shared" si="128"/>
        <v>0</v>
      </c>
      <c r="K368" t="b">
        <f t="shared" si="129"/>
        <v>0</v>
      </c>
    </row>
    <row r="369" ht="18" customHeight="1" outlineLevel="3" spans="1:11">
      <c r="A369" s="102" t="str">
        <f t="shared" si="141"/>
        <v>205</v>
      </c>
      <c r="B369" s="102" t="str">
        <f t="shared" si="142"/>
        <v>20502</v>
      </c>
      <c r="C369" s="207">
        <v>2050207</v>
      </c>
      <c r="D369" s="215" t="s">
        <v>570</v>
      </c>
      <c r="E369" s="105"/>
      <c r="F369" s="102">
        <f t="shared" si="143"/>
        <v>0</v>
      </c>
      <c r="G369" s="102">
        <f>J369</f>
        <v>0</v>
      </c>
      <c r="H369" s="210">
        <f t="shared" si="128"/>
        <v>0</v>
      </c>
      <c r="K369" t="b">
        <f t="shared" si="129"/>
        <v>0</v>
      </c>
    </row>
    <row r="370" ht="18" customHeight="1" outlineLevel="3" spans="1:11">
      <c r="A370" s="102" t="str">
        <f t="shared" si="141"/>
        <v>205</v>
      </c>
      <c r="B370" s="102" t="str">
        <f t="shared" si="142"/>
        <v>20502</v>
      </c>
      <c r="C370" s="207">
        <v>2050299</v>
      </c>
      <c r="D370" s="212" t="s">
        <v>571</v>
      </c>
      <c r="E370" s="209"/>
      <c r="F370" s="213">
        <f t="shared" si="143"/>
        <v>0</v>
      </c>
      <c r="G370" s="213"/>
      <c r="H370" s="210">
        <f t="shared" si="128"/>
        <v>0</v>
      </c>
      <c r="K370" t="b">
        <f t="shared" si="129"/>
        <v>0</v>
      </c>
    </row>
    <row r="371" ht="18" customHeight="1" outlineLevel="1" spans="1:11">
      <c r="A371" s="102"/>
      <c r="B371" s="105" t="s">
        <v>572</v>
      </c>
      <c r="C371" s="207"/>
      <c r="D371" s="211" t="s">
        <v>573</v>
      </c>
      <c r="E371" s="209">
        <f>SUBTOTAL(9,E372:E376)</f>
        <v>0</v>
      </c>
      <c r="F371" s="209">
        <f>SUBTOTAL(9,F372:F376)</f>
        <v>0</v>
      </c>
      <c r="G371" s="209">
        <f>SUBTOTAL(9,G372:G376)</f>
        <v>0</v>
      </c>
      <c r="H371" s="210">
        <f t="shared" si="128"/>
        <v>0</v>
      </c>
      <c r="K371" t="b">
        <f t="shared" si="129"/>
        <v>0</v>
      </c>
    </row>
    <row r="372" ht="18" customHeight="1" outlineLevel="3" spans="1:11">
      <c r="A372" s="102" t="str">
        <f>MID(C372,1,3)</f>
        <v>205</v>
      </c>
      <c r="B372" s="102" t="str">
        <f>MID(C372,1,5)</f>
        <v>20503</v>
      </c>
      <c r="C372" s="207">
        <v>2050301</v>
      </c>
      <c r="D372" s="215" t="s">
        <v>574</v>
      </c>
      <c r="E372" s="105"/>
      <c r="F372" s="102">
        <f t="shared" ref="F372:F376" si="144">G372-E372</f>
        <v>0</v>
      </c>
      <c r="G372" s="102">
        <f t="shared" ref="G372:G376" si="145">J372</f>
        <v>0</v>
      </c>
      <c r="H372" s="210">
        <f t="shared" si="128"/>
        <v>0</v>
      </c>
      <c r="K372" t="b">
        <f t="shared" si="129"/>
        <v>0</v>
      </c>
    </row>
    <row r="373" ht="18" customHeight="1" outlineLevel="3" spans="1:11">
      <c r="A373" s="102" t="str">
        <f>MID(C373,1,3)</f>
        <v>205</v>
      </c>
      <c r="B373" s="102" t="str">
        <f>MID(C373,1,5)</f>
        <v>20503</v>
      </c>
      <c r="C373" s="207">
        <v>2050302</v>
      </c>
      <c r="D373" s="212" t="s">
        <v>575</v>
      </c>
      <c r="E373" s="209"/>
      <c r="F373" s="213">
        <f t="shared" si="144"/>
        <v>0</v>
      </c>
      <c r="G373" s="213"/>
      <c r="H373" s="210">
        <f t="shared" si="128"/>
        <v>0</v>
      </c>
      <c r="K373" t="b">
        <f t="shared" si="129"/>
        <v>0</v>
      </c>
    </row>
    <row r="374" ht="18" customHeight="1" outlineLevel="3" spans="1:11">
      <c r="A374" s="102" t="str">
        <f>MID(C374,1,3)</f>
        <v>205</v>
      </c>
      <c r="B374" s="102" t="str">
        <f>MID(C374,1,5)</f>
        <v>20503</v>
      </c>
      <c r="C374" s="207">
        <v>2050303</v>
      </c>
      <c r="D374" s="215" t="s">
        <v>576</v>
      </c>
      <c r="E374" s="105"/>
      <c r="F374" s="102">
        <f t="shared" si="144"/>
        <v>0</v>
      </c>
      <c r="G374" s="102">
        <f t="shared" si="145"/>
        <v>0</v>
      </c>
      <c r="H374" s="210">
        <f t="shared" si="128"/>
        <v>0</v>
      </c>
      <c r="K374" t="b">
        <f t="shared" si="129"/>
        <v>0</v>
      </c>
    </row>
    <row r="375" ht="18" customHeight="1" outlineLevel="3" spans="1:11">
      <c r="A375" s="102" t="str">
        <f>MID(C375,1,3)</f>
        <v>205</v>
      </c>
      <c r="B375" s="102" t="str">
        <f>MID(C375,1,5)</f>
        <v>20503</v>
      </c>
      <c r="C375" s="207">
        <v>2050305</v>
      </c>
      <c r="D375" s="215" t="s">
        <v>577</v>
      </c>
      <c r="E375" s="105"/>
      <c r="F375" s="102">
        <f t="shared" si="144"/>
        <v>0</v>
      </c>
      <c r="G375" s="102">
        <f t="shared" si="145"/>
        <v>0</v>
      </c>
      <c r="H375" s="210">
        <f t="shared" si="128"/>
        <v>0</v>
      </c>
      <c r="K375" t="b">
        <f t="shared" si="129"/>
        <v>0</v>
      </c>
    </row>
    <row r="376" ht="18" customHeight="1" outlineLevel="3" spans="1:11">
      <c r="A376" s="102" t="str">
        <f>MID(C376,1,3)</f>
        <v>205</v>
      </c>
      <c r="B376" s="102" t="str">
        <f>MID(C376,1,5)</f>
        <v>20503</v>
      </c>
      <c r="C376" s="207">
        <v>2050399</v>
      </c>
      <c r="D376" s="215" t="s">
        <v>578</v>
      </c>
      <c r="E376" s="105"/>
      <c r="F376" s="102">
        <f t="shared" si="144"/>
        <v>0</v>
      </c>
      <c r="G376" s="102">
        <f t="shared" si="145"/>
        <v>0</v>
      </c>
      <c r="H376" s="210">
        <f t="shared" si="128"/>
        <v>0</v>
      </c>
      <c r="K376" t="b">
        <f t="shared" si="129"/>
        <v>0</v>
      </c>
    </row>
    <row r="377" ht="18" customHeight="1" outlineLevel="1" spans="1:11">
      <c r="A377" s="102"/>
      <c r="B377" s="105" t="s">
        <v>579</v>
      </c>
      <c r="C377" s="207"/>
      <c r="D377" s="216" t="s">
        <v>580</v>
      </c>
      <c r="E377" s="105">
        <f>SUBTOTAL(9,E378:E382)</f>
        <v>0</v>
      </c>
      <c r="F377" s="105">
        <f>SUBTOTAL(9,F378:F382)</f>
        <v>0</v>
      </c>
      <c r="G377" s="105">
        <f>SUBTOTAL(9,G378:G382)</f>
        <v>0</v>
      </c>
      <c r="H377" s="210">
        <f t="shared" si="128"/>
        <v>0</v>
      </c>
      <c r="K377" t="b">
        <f t="shared" si="129"/>
        <v>0</v>
      </c>
    </row>
    <row r="378" ht="18" customHeight="1" outlineLevel="3" spans="1:11">
      <c r="A378" s="102" t="str">
        <f>MID(C378,1,3)</f>
        <v>205</v>
      </c>
      <c r="B378" s="102" t="str">
        <f>MID(C378,1,5)</f>
        <v>20504</v>
      </c>
      <c r="C378" s="207">
        <v>2050401</v>
      </c>
      <c r="D378" s="215" t="s">
        <v>581</v>
      </c>
      <c r="E378" s="105"/>
      <c r="F378" s="102">
        <f t="shared" ref="F378:F382" si="146">G378-E378</f>
        <v>0</v>
      </c>
      <c r="G378" s="102">
        <f t="shared" ref="G378:G382" si="147">J378</f>
        <v>0</v>
      </c>
      <c r="H378" s="210">
        <f t="shared" si="128"/>
        <v>0</v>
      </c>
      <c r="K378" t="b">
        <f t="shared" si="129"/>
        <v>0</v>
      </c>
    </row>
    <row r="379" ht="18" customHeight="1" outlineLevel="3" spans="1:11">
      <c r="A379" s="102" t="str">
        <f>MID(C379,1,3)</f>
        <v>205</v>
      </c>
      <c r="B379" s="102" t="str">
        <f>MID(C379,1,5)</f>
        <v>20504</v>
      </c>
      <c r="C379" s="207">
        <v>2050402</v>
      </c>
      <c r="D379" s="215" t="s">
        <v>582</v>
      </c>
      <c r="E379" s="105"/>
      <c r="F379" s="102">
        <f t="shared" si="146"/>
        <v>0</v>
      </c>
      <c r="G379" s="102">
        <f t="shared" si="147"/>
        <v>0</v>
      </c>
      <c r="H379" s="210">
        <f t="shared" si="128"/>
        <v>0</v>
      </c>
      <c r="K379" t="b">
        <f t="shared" si="129"/>
        <v>0</v>
      </c>
    </row>
    <row r="380" ht="18" customHeight="1" outlineLevel="3" spans="1:11">
      <c r="A380" s="102" t="str">
        <f>MID(C380,1,3)</f>
        <v>205</v>
      </c>
      <c r="B380" s="102" t="str">
        <f>MID(C380,1,5)</f>
        <v>20504</v>
      </c>
      <c r="C380" s="207">
        <v>2050403</v>
      </c>
      <c r="D380" s="215" t="s">
        <v>583</v>
      </c>
      <c r="E380" s="105"/>
      <c r="F380" s="102">
        <f t="shared" si="146"/>
        <v>0</v>
      </c>
      <c r="G380" s="102">
        <f t="shared" si="147"/>
        <v>0</v>
      </c>
      <c r="H380" s="210">
        <f t="shared" si="128"/>
        <v>0</v>
      </c>
      <c r="K380" t="b">
        <f t="shared" si="129"/>
        <v>0</v>
      </c>
    </row>
    <row r="381" ht="18" customHeight="1" outlineLevel="3" spans="1:11">
      <c r="A381" s="102" t="str">
        <f>MID(C381,1,3)</f>
        <v>205</v>
      </c>
      <c r="B381" s="102" t="str">
        <f>MID(C381,1,5)</f>
        <v>20504</v>
      </c>
      <c r="C381" s="207">
        <v>2050404</v>
      </c>
      <c r="D381" s="215" t="s">
        <v>584</v>
      </c>
      <c r="E381" s="105"/>
      <c r="F381" s="102">
        <f t="shared" si="146"/>
        <v>0</v>
      </c>
      <c r="G381" s="102">
        <f t="shared" si="147"/>
        <v>0</v>
      </c>
      <c r="H381" s="210">
        <f t="shared" si="128"/>
        <v>0</v>
      </c>
      <c r="K381" t="b">
        <f t="shared" si="129"/>
        <v>0</v>
      </c>
    </row>
    <row r="382" ht="18" customHeight="1" outlineLevel="3" spans="1:11">
      <c r="A382" s="102" t="str">
        <f>MID(C382,1,3)</f>
        <v>205</v>
      </c>
      <c r="B382" s="102" t="str">
        <f>MID(C382,1,5)</f>
        <v>20504</v>
      </c>
      <c r="C382" s="207">
        <v>2050499</v>
      </c>
      <c r="D382" s="215" t="s">
        <v>585</v>
      </c>
      <c r="E382" s="105"/>
      <c r="F382" s="102">
        <f t="shared" si="146"/>
        <v>0</v>
      </c>
      <c r="G382" s="102">
        <f t="shared" si="147"/>
        <v>0</v>
      </c>
      <c r="H382" s="210">
        <f t="shared" si="128"/>
        <v>0</v>
      </c>
      <c r="K382" t="b">
        <f t="shared" si="129"/>
        <v>0</v>
      </c>
    </row>
    <row r="383" ht="18" customHeight="1" outlineLevel="1" spans="1:11">
      <c r="A383" s="102"/>
      <c r="B383" s="105" t="s">
        <v>586</v>
      </c>
      <c r="C383" s="207"/>
      <c r="D383" s="216" t="s">
        <v>587</v>
      </c>
      <c r="E383" s="105">
        <f>SUBTOTAL(9,E384:E386)</f>
        <v>0</v>
      </c>
      <c r="F383" s="105">
        <f>SUBTOTAL(9,F384:F386)</f>
        <v>0</v>
      </c>
      <c r="G383" s="105">
        <f>SUBTOTAL(9,G384:G386)</f>
        <v>0</v>
      </c>
      <c r="H383" s="210">
        <f t="shared" si="128"/>
        <v>0</v>
      </c>
      <c r="K383" t="b">
        <f t="shared" si="129"/>
        <v>0</v>
      </c>
    </row>
    <row r="384" ht="18" customHeight="1" outlineLevel="3" spans="1:11">
      <c r="A384" s="102" t="str">
        <f>MID(C384,1,3)</f>
        <v>205</v>
      </c>
      <c r="B384" s="102" t="str">
        <f>MID(C384,1,5)</f>
        <v>20505</v>
      </c>
      <c r="C384" s="207">
        <v>2050501</v>
      </c>
      <c r="D384" s="215" t="s">
        <v>588</v>
      </c>
      <c r="E384" s="105"/>
      <c r="F384" s="102">
        <f t="shared" ref="F384:F386" si="148">G384-E384</f>
        <v>0</v>
      </c>
      <c r="G384" s="102">
        <f t="shared" ref="G384:G386" si="149">J384</f>
        <v>0</v>
      </c>
      <c r="H384" s="210">
        <f t="shared" si="128"/>
        <v>0</v>
      </c>
      <c r="K384" t="b">
        <f t="shared" si="129"/>
        <v>0</v>
      </c>
    </row>
    <row r="385" ht="18" customHeight="1" outlineLevel="3" spans="1:11">
      <c r="A385" s="102" t="str">
        <f>MID(C385,1,3)</f>
        <v>205</v>
      </c>
      <c r="B385" s="102" t="str">
        <f>MID(C385,1,5)</f>
        <v>20505</v>
      </c>
      <c r="C385" s="207">
        <v>2050502</v>
      </c>
      <c r="D385" s="215" t="s">
        <v>589</v>
      </c>
      <c r="E385" s="105"/>
      <c r="F385" s="102">
        <f t="shared" si="148"/>
        <v>0</v>
      </c>
      <c r="G385" s="102">
        <f t="shared" si="149"/>
        <v>0</v>
      </c>
      <c r="H385" s="210">
        <f t="shared" si="128"/>
        <v>0</v>
      </c>
      <c r="K385" t="b">
        <f t="shared" si="129"/>
        <v>0</v>
      </c>
    </row>
    <row r="386" ht="18" customHeight="1" outlineLevel="3" spans="1:11">
      <c r="A386" s="102" t="str">
        <f>MID(C386,1,3)</f>
        <v>205</v>
      </c>
      <c r="B386" s="102" t="str">
        <f>MID(C386,1,5)</f>
        <v>20505</v>
      </c>
      <c r="C386" s="207">
        <v>2050599</v>
      </c>
      <c r="D386" s="215" t="s">
        <v>590</v>
      </c>
      <c r="E386" s="105"/>
      <c r="F386" s="102">
        <f t="shared" si="148"/>
        <v>0</v>
      </c>
      <c r="G386" s="102">
        <f t="shared" si="149"/>
        <v>0</v>
      </c>
      <c r="H386" s="210">
        <f t="shared" si="128"/>
        <v>0</v>
      </c>
      <c r="K386" t="b">
        <f t="shared" si="129"/>
        <v>0</v>
      </c>
    </row>
    <row r="387" ht="18" customHeight="1" outlineLevel="1" spans="1:11">
      <c r="A387" s="102"/>
      <c r="B387" s="105" t="s">
        <v>591</v>
      </c>
      <c r="C387" s="207"/>
      <c r="D387" s="216" t="s">
        <v>592</v>
      </c>
      <c r="E387" s="105">
        <f>SUBTOTAL(9,E388:E390)</f>
        <v>0</v>
      </c>
      <c r="F387" s="105">
        <f>SUBTOTAL(9,F388:F390)</f>
        <v>0</v>
      </c>
      <c r="G387" s="105">
        <f>SUBTOTAL(9,G388:G390)</f>
        <v>0</v>
      </c>
      <c r="H387" s="210">
        <f t="shared" si="128"/>
        <v>0</v>
      </c>
      <c r="K387" t="b">
        <f t="shared" si="129"/>
        <v>0</v>
      </c>
    </row>
    <row r="388" ht="18" customHeight="1" outlineLevel="3" spans="1:11">
      <c r="A388" s="102" t="str">
        <f>MID(C388,1,3)</f>
        <v>205</v>
      </c>
      <c r="B388" s="102" t="str">
        <f>MID(C388,1,5)</f>
        <v>20506</v>
      </c>
      <c r="C388" s="207">
        <v>2050601</v>
      </c>
      <c r="D388" s="215" t="s">
        <v>593</v>
      </c>
      <c r="E388" s="105"/>
      <c r="F388" s="102">
        <f t="shared" ref="F388:F390" si="150">G388-E388</f>
        <v>0</v>
      </c>
      <c r="G388" s="102">
        <f t="shared" ref="G388:G390" si="151">J388</f>
        <v>0</v>
      </c>
      <c r="H388" s="210">
        <f t="shared" ref="H388:H451" si="152">IFERROR(G388/E388-1,)</f>
        <v>0</v>
      </c>
      <c r="K388" t="b">
        <f t="shared" si="129"/>
        <v>0</v>
      </c>
    </row>
    <row r="389" ht="18" customHeight="1" outlineLevel="3" spans="1:11">
      <c r="A389" s="102" t="str">
        <f>MID(C389,1,3)</f>
        <v>205</v>
      </c>
      <c r="B389" s="102" t="str">
        <f>MID(C389,1,5)</f>
        <v>20506</v>
      </c>
      <c r="C389" s="207">
        <v>2050602</v>
      </c>
      <c r="D389" s="215" t="s">
        <v>594</v>
      </c>
      <c r="E389" s="105"/>
      <c r="F389" s="102">
        <f t="shared" si="150"/>
        <v>0</v>
      </c>
      <c r="G389" s="102">
        <f t="shared" si="151"/>
        <v>0</v>
      </c>
      <c r="H389" s="210">
        <f t="shared" si="152"/>
        <v>0</v>
      </c>
      <c r="K389" t="b">
        <f t="shared" ref="K389:K452" si="153">OR(E389&lt;&gt;0,F389&lt;&gt;0,G389&lt;&gt;0)</f>
        <v>0</v>
      </c>
    </row>
    <row r="390" ht="18" customHeight="1" outlineLevel="3" spans="1:11">
      <c r="A390" s="102" t="str">
        <f>MID(C390,1,3)</f>
        <v>205</v>
      </c>
      <c r="B390" s="102" t="str">
        <f>MID(C390,1,5)</f>
        <v>20506</v>
      </c>
      <c r="C390" s="207">
        <v>2050699</v>
      </c>
      <c r="D390" s="215" t="s">
        <v>595</v>
      </c>
      <c r="E390" s="105"/>
      <c r="F390" s="102">
        <f t="shared" si="150"/>
        <v>0</v>
      </c>
      <c r="G390" s="102">
        <f t="shared" si="151"/>
        <v>0</v>
      </c>
      <c r="H390" s="210">
        <f t="shared" si="152"/>
        <v>0</v>
      </c>
      <c r="K390" t="b">
        <f t="shared" si="153"/>
        <v>0</v>
      </c>
    </row>
    <row r="391" ht="18" customHeight="1" outlineLevel="1" spans="1:11">
      <c r="A391" s="102"/>
      <c r="B391" s="105" t="s">
        <v>596</v>
      </c>
      <c r="C391" s="207"/>
      <c r="D391" s="211" t="s">
        <v>597</v>
      </c>
      <c r="E391" s="209">
        <f>SUBTOTAL(9,E392:E394)</f>
        <v>0</v>
      </c>
      <c r="F391" s="209">
        <f>SUBTOTAL(9,F392:F394)</f>
        <v>0</v>
      </c>
      <c r="G391" s="209">
        <f>SUBTOTAL(9,G392:G394)</f>
        <v>0</v>
      </c>
      <c r="H391" s="210">
        <f t="shared" si="152"/>
        <v>0</v>
      </c>
      <c r="K391" t="b">
        <f t="shared" si="153"/>
        <v>0</v>
      </c>
    </row>
    <row r="392" ht="18" customHeight="1" outlineLevel="3" spans="1:11">
      <c r="A392" s="102" t="str">
        <f>MID(C392,1,3)</f>
        <v>205</v>
      </c>
      <c r="B392" s="102" t="str">
        <f>MID(C392,1,5)</f>
        <v>20507</v>
      </c>
      <c r="C392" s="207">
        <v>2050701</v>
      </c>
      <c r="D392" s="212" t="s">
        <v>598</v>
      </c>
      <c r="E392" s="209"/>
      <c r="F392" s="213">
        <f t="shared" ref="F392:F394" si="154">G392-E392</f>
        <v>0</v>
      </c>
      <c r="G392" s="213"/>
      <c r="H392" s="210">
        <f t="shared" si="152"/>
        <v>0</v>
      </c>
      <c r="K392" t="b">
        <f t="shared" si="153"/>
        <v>0</v>
      </c>
    </row>
    <row r="393" ht="18" customHeight="1" outlineLevel="3" spans="1:11">
      <c r="A393" s="102" t="str">
        <f>MID(C393,1,3)</f>
        <v>205</v>
      </c>
      <c r="B393" s="102" t="str">
        <f>MID(C393,1,5)</f>
        <v>20507</v>
      </c>
      <c r="C393" s="207">
        <v>2050702</v>
      </c>
      <c r="D393" s="215" t="s">
        <v>599</v>
      </c>
      <c r="E393" s="105"/>
      <c r="F393" s="102">
        <f t="shared" si="154"/>
        <v>0</v>
      </c>
      <c r="G393" s="102">
        <f t="shared" ref="G392:G394" si="155">J393</f>
        <v>0</v>
      </c>
      <c r="H393" s="210">
        <f t="shared" si="152"/>
        <v>0</v>
      </c>
      <c r="K393" t="b">
        <f t="shared" si="153"/>
        <v>0</v>
      </c>
    </row>
    <row r="394" ht="18" customHeight="1" outlineLevel="3" spans="1:11">
      <c r="A394" s="102" t="str">
        <f>MID(C394,1,3)</f>
        <v>205</v>
      </c>
      <c r="B394" s="102" t="str">
        <f>MID(C394,1,5)</f>
        <v>20507</v>
      </c>
      <c r="C394" s="207">
        <v>2050799</v>
      </c>
      <c r="D394" s="215" t="s">
        <v>600</v>
      </c>
      <c r="E394" s="105"/>
      <c r="F394" s="102">
        <f t="shared" si="154"/>
        <v>0</v>
      </c>
      <c r="G394" s="102">
        <f t="shared" si="155"/>
        <v>0</v>
      </c>
      <c r="H394" s="210">
        <f t="shared" si="152"/>
        <v>0</v>
      </c>
      <c r="K394" t="b">
        <f t="shared" si="153"/>
        <v>0</v>
      </c>
    </row>
    <row r="395" ht="18" customHeight="1" outlineLevel="1" spans="1:11">
      <c r="A395" s="102"/>
      <c r="B395" s="105" t="s">
        <v>601</v>
      </c>
      <c r="C395" s="207"/>
      <c r="D395" s="211" t="s">
        <v>602</v>
      </c>
      <c r="E395" s="209">
        <f>SUBTOTAL(9,E396:E400)</f>
        <v>0</v>
      </c>
      <c r="F395" s="209">
        <f>SUBTOTAL(9,F396:F400)</f>
        <v>0</v>
      </c>
      <c r="G395" s="209">
        <f>SUBTOTAL(9,G396:G400)</f>
        <v>0</v>
      </c>
      <c r="H395" s="210">
        <f t="shared" si="152"/>
        <v>0</v>
      </c>
      <c r="K395" t="b">
        <f t="shared" si="153"/>
        <v>0</v>
      </c>
    </row>
    <row r="396" ht="18" customHeight="1" outlineLevel="3" spans="1:11">
      <c r="A396" s="102" t="str">
        <f>MID(C396,1,3)</f>
        <v>205</v>
      </c>
      <c r="B396" s="102" t="str">
        <f>MID(C396,1,5)</f>
        <v>20508</v>
      </c>
      <c r="C396" s="207">
        <v>2050801</v>
      </c>
      <c r="D396" s="215" t="s">
        <v>603</v>
      </c>
      <c r="E396" s="105"/>
      <c r="F396" s="102">
        <f t="shared" ref="F396:F400" si="156">G396-E396</f>
        <v>0</v>
      </c>
      <c r="G396" s="102">
        <f t="shared" ref="G396:G400" si="157">J396</f>
        <v>0</v>
      </c>
      <c r="H396" s="210">
        <f t="shared" si="152"/>
        <v>0</v>
      </c>
      <c r="K396" t="b">
        <f t="shared" si="153"/>
        <v>0</v>
      </c>
    </row>
    <row r="397" ht="18" customHeight="1" outlineLevel="3" spans="1:11">
      <c r="A397" s="102" t="str">
        <f>MID(C397,1,3)</f>
        <v>205</v>
      </c>
      <c r="B397" s="102" t="str">
        <f>MID(C397,1,5)</f>
        <v>20508</v>
      </c>
      <c r="C397" s="207">
        <v>2050802</v>
      </c>
      <c r="D397" s="212" t="s">
        <v>604</v>
      </c>
      <c r="E397" s="209"/>
      <c r="F397" s="213">
        <f t="shared" si="156"/>
        <v>0</v>
      </c>
      <c r="G397" s="213"/>
      <c r="H397" s="210">
        <f t="shared" si="152"/>
        <v>0</v>
      </c>
      <c r="K397" t="b">
        <f t="shared" si="153"/>
        <v>0</v>
      </c>
    </row>
    <row r="398" ht="18" customHeight="1" outlineLevel="3" spans="1:11">
      <c r="A398" s="102" t="str">
        <f>MID(C398,1,3)</f>
        <v>205</v>
      </c>
      <c r="B398" s="102" t="str">
        <f>MID(C398,1,5)</f>
        <v>20508</v>
      </c>
      <c r="C398" s="207">
        <v>2050803</v>
      </c>
      <c r="D398" s="212" t="s">
        <v>605</v>
      </c>
      <c r="E398" s="209"/>
      <c r="F398" s="213">
        <f t="shared" si="156"/>
        <v>0</v>
      </c>
      <c r="G398" s="213"/>
      <c r="H398" s="210">
        <f t="shared" si="152"/>
        <v>0</v>
      </c>
      <c r="K398" t="b">
        <f t="shared" si="153"/>
        <v>0</v>
      </c>
    </row>
    <row r="399" ht="18" customHeight="1" outlineLevel="3" spans="1:11">
      <c r="A399" s="102" t="str">
        <f>MID(C399,1,3)</f>
        <v>205</v>
      </c>
      <c r="B399" s="102" t="str">
        <f>MID(C399,1,5)</f>
        <v>20508</v>
      </c>
      <c r="C399" s="207">
        <v>2050804</v>
      </c>
      <c r="D399" s="215" t="s">
        <v>606</v>
      </c>
      <c r="E399" s="105"/>
      <c r="F399" s="102">
        <f t="shared" si="156"/>
        <v>0</v>
      </c>
      <c r="G399" s="102">
        <f t="shared" si="157"/>
        <v>0</v>
      </c>
      <c r="H399" s="210">
        <f t="shared" si="152"/>
        <v>0</v>
      </c>
      <c r="K399" t="b">
        <f t="shared" si="153"/>
        <v>0</v>
      </c>
    </row>
    <row r="400" ht="18" customHeight="1" outlineLevel="3" spans="1:11">
      <c r="A400" s="102" t="str">
        <f>MID(C400,1,3)</f>
        <v>205</v>
      </c>
      <c r="B400" s="102" t="str">
        <f>MID(C400,1,5)</f>
        <v>20508</v>
      </c>
      <c r="C400" s="207">
        <v>2050899</v>
      </c>
      <c r="D400" s="215" t="s">
        <v>607</v>
      </c>
      <c r="E400" s="105"/>
      <c r="F400" s="102">
        <f t="shared" si="156"/>
        <v>0</v>
      </c>
      <c r="G400" s="102">
        <f t="shared" si="157"/>
        <v>0</v>
      </c>
      <c r="H400" s="210">
        <f t="shared" si="152"/>
        <v>0</v>
      </c>
      <c r="K400" t="b">
        <f t="shared" si="153"/>
        <v>0</v>
      </c>
    </row>
    <row r="401" ht="18" customHeight="1" outlineLevel="1" spans="1:11">
      <c r="A401" s="102"/>
      <c r="B401" s="105" t="s">
        <v>608</v>
      </c>
      <c r="C401" s="207"/>
      <c r="D401" s="211" t="s">
        <v>609</v>
      </c>
      <c r="E401" s="209">
        <f>SUBTOTAL(9,E402:E407)</f>
        <v>0</v>
      </c>
      <c r="F401" s="209">
        <f>SUBTOTAL(9,F402:F407)</f>
        <v>0</v>
      </c>
      <c r="G401" s="209">
        <f>SUBTOTAL(9,G402:G407)</f>
        <v>0</v>
      </c>
      <c r="H401" s="210">
        <f t="shared" si="152"/>
        <v>0</v>
      </c>
      <c r="K401" t="b">
        <f t="shared" si="153"/>
        <v>0</v>
      </c>
    </row>
    <row r="402" ht="18" customHeight="1" outlineLevel="3" spans="1:11">
      <c r="A402" s="102" t="str">
        <f t="shared" ref="A402:A407" si="158">MID(C402,1,3)</f>
        <v>205</v>
      </c>
      <c r="B402" s="102" t="str">
        <f t="shared" ref="B402:B407" si="159">MID(C402,1,5)</f>
        <v>20509</v>
      </c>
      <c r="C402" s="207">
        <v>2050901</v>
      </c>
      <c r="D402" s="215" t="s">
        <v>610</v>
      </c>
      <c r="E402" s="105"/>
      <c r="F402" s="102">
        <f t="shared" ref="F402:F407" si="160">G402-E402</f>
        <v>0</v>
      </c>
      <c r="G402" s="102">
        <f t="shared" ref="G402:G407" si="161">J402</f>
        <v>0</v>
      </c>
      <c r="H402" s="210">
        <f t="shared" si="152"/>
        <v>0</v>
      </c>
      <c r="K402" t="b">
        <f t="shared" si="153"/>
        <v>0</v>
      </c>
    </row>
    <row r="403" ht="18" customHeight="1" outlineLevel="3" spans="1:11">
      <c r="A403" s="102" t="str">
        <f t="shared" si="158"/>
        <v>205</v>
      </c>
      <c r="B403" s="102" t="str">
        <f t="shared" si="159"/>
        <v>20509</v>
      </c>
      <c r="C403" s="207">
        <v>2050902</v>
      </c>
      <c r="D403" s="212" t="s">
        <v>611</v>
      </c>
      <c r="E403" s="209"/>
      <c r="F403" s="213">
        <f t="shared" si="160"/>
        <v>0</v>
      </c>
      <c r="G403" s="213"/>
      <c r="H403" s="210">
        <f t="shared" si="152"/>
        <v>0</v>
      </c>
      <c r="K403" t="b">
        <f t="shared" si="153"/>
        <v>0</v>
      </c>
    </row>
    <row r="404" ht="18" customHeight="1" outlineLevel="3" spans="1:11">
      <c r="A404" s="102" t="str">
        <f t="shared" si="158"/>
        <v>205</v>
      </c>
      <c r="B404" s="102" t="str">
        <f t="shared" si="159"/>
        <v>20509</v>
      </c>
      <c r="C404" s="207">
        <v>2050903</v>
      </c>
      <c r="D404" s="215" t="s">
        <v>612</v>
      </c>
      <c r="E404" s="105"/>
      <c r="F404" s="102">
        <f t="shared" si="160"/>
        <v>0</v>
      </c>
      <c r="G404" s="102">
        <f t="shared" si="161"/>
        <v>0</v>
      </c>
      <c r="H404" s="210">
        <f t="shared" si="152"/>
        <v>0</v>
      </c>
      <c r="K404" t="b">
        <f t="shared" si="153"/>
        <v>0</v>
      </c>
    </row>
    <row r="405" ht="18" customHeight="1" outlineLevel="3" spans="1:11">
      <c r="A405" s="102" t="str">
        <f t="shared" si="158"/>
        <v>205</v>
      </c>
      <c r="B405" s="102" t="str">
        <f t="shared" si="159"/>
        <v>20509</v>
      </c>
      <c r="C405" s="207">
        <v>2050904</v>
      </c>
      <c r="D405" s="215" t="s">
        <v>613</v>
      </c>
      <c r="E405" s="105"/>
      <c r="F405" s="102">
        <f t="shared" si="160"/>
        <v>0</v>
      </c>
      <c r="G405" s="102">
        <f t="shared" si="161"/>
        <v>0</v>
      </c>
      <c r="H405" s="210">
        <f t="shared" si="152"/>
        <v>0</v>
      </c>
      <c r="K405" t="b">
        <f t="shared" si="153"/>
        <v>0</v>
      </c>
    </row>
    <row r="406" ht="18" customHeight="1" outlineLevel="3" spans="1:11">
      <c r="A406" s="102" t="str">
        <f t="shared" si="158"/>
        <v>205</v>
      </c>
      <c r="B406" s="102" t="str">
        <f t="shared" si="159"/>
        <v>20509</v>
      </c>
      <c r="C406" s="207">
        <v>2050905</v>
      </c>
      <c r="D406" s="215" t="s">
        <v>614</v>
      </c>
      <c r="E406" s="105"/>
      <c r="F406" s="102">
        <f t="shared" si="160"/>
        <v>0</v>
      </c>
      <c r="G406" s="102">
        <f t="shared" si="161"/>
        <v>0</v>
      </c>
      <c r="H406" s="210">
        <f t="shared" si="152"/>
        <v>0</v>
      </c>
      <c r="K406" t="b">
        <f t="shared" si="153"/>
        <v>0</v>
      </c>
    </row>
    <row r="407" ht="18" customHeight="1" outlineLevel="3" spans="1:11">
      <c r="A407" s="102" t="str">
        <f t="shared" si="158"/>
        <v>205</v>
      </c>
      <c r="B407" s="102" t="str">
        <f t="shared" si="159"/>
        <v>20509</v>
      </c>
      <c r="C407" s="207">
        <v>2050999</v>
      </c>
      <c r="D407" s="212" t="s">
        <v>615</v>
      </c>
      <c r="E407" s="222"/>
      <c r="F407" s="213">
        <f t="shared" si="160"/>
        <v>0</v>
      </c>
      <c r="G407" s="213"/>
      <c r="H407" s="210">
        <f t="shared" si="152"/>
        <v>0</v>
      </c>
      <c r="K407" t="b">
        <f t="shared" si="153"/>
        <v>0</v>
      </c>
    </row>
    <row r="408" ht="18" customHeight="1" outlineLevel="1" spans="1:11">
      <c r="A408" s="102"/>
      <c r="B408" s="105" t="s">
        <v>616</v>
      </c>
      <c r="C408" s="207"/>
      <c r="D408" s="211" t="s">
        <v>617</v>
      </c>
      <c r="E408" s="209">
        <f>SUBTOTAL(9,E409)</f>
        <v>0</v>
      </c>
      <c r="F408" s="209">
        <f>SUBTOTAL(9,F409)</f>
        <v>0</v>
      </c>
      <c r="G408" s="209">
        <f>SUBTOTAL(9,G409)</f>
        <v>0</v>
      </c>
      <c r="H408" s="210">
        <f t="shared" si="152"/>
        <v>0</v>
      </c>
      <c r="K408" t="b">
        <f t="shared" si="153"/>
        <v>0</v>
      </c>
    </row>
    <row r="409" ht="18" customHeight="1" outlineLevel="3" spans="1:11">
      <c r="A409" s="102" t="str">
        <f>MID(C409,1,3)</f>
        <v>205</v>
      </c>
      <c r="B409" s="102" t="str">
        <f>MID(C409,1,5)</f>
        <v>20599</v>
      </c>
      <c r="C409" s="207">
        <v>2059999</v>
      </c>
      <c r="D409" s="212" t="s">
        <v>618</v>
      </c>
      <c r="E409" s="222"/>
      <c r="F409" s="213">
        <f t="shared" ref="F409:F415" si="162">G409-E409</f>
        <v>0</v>
      </c>
      <c r="G409" s="213"/>
      <c r="H409" s="210">
        <f t="shared" si="152"/>
        <v>0</v>
      </c>
      <c r="K409" t="b">
        <f t="shared" si="153"/>
        <v>0</v>
      </c>
    </row>
    <row r="410" s="199" customFormat="1" ht="18" customHeight="1" outlineLevel="1" spans="1:11">
      <c r="A410" s="105" t="s">
        <v>619</v>
      </c>
      <c r="B410" s="205"/>
      <c r="C410" s="226"/>
      <c r="D410" s="227" t="s">
        <v>620</v>
      </c>
      <c r="E410" s="209">
        <f>SUBTOTAL(9,E412:E462)</f>
        <v>0</v>
      </c>
      <c r="F410" s="209">
        <f>SUBTOTAL(9,F412:F462)</f>
        <v>4</v>
      </c>
      <c r="G410" s="209">
        <f>SUBTOTAL(9,G412:G462)</f>
        <v>4</v>
      </c>
      <c r="H410" s="228">
        <f t="shared" si="152"/>
        <v>0</v>
      </c>
      <c r="I410"/>
      <c r="J410"/>
      <c r="K410" s="199" t="b">
        <f t="shared" si="153"/>
        <v>1</v>
      </c>
    </row>
    <row r="411" ht="18" customHeight="1" outlineLevel="1" spans="1:11">
      <c r="A411" s="102"/>
      <c r="B411" s="105" t="s">
        <v>621</v>
      </c>
      <c r="C411" s="207"/>
      <c r="D411" s="211" t="s">
        <v>622</v>
      </c>
      <c r="E411" s="209">
        <f>SUBTOTAL(9,E412:E415)</f>
        <v>0</v>
      </c>
      <c r="F411" s="209">
        <f>SUBTOTAL(9,F412:F415)</f>
        <v>0</v>
      </c>
      <c r="G411" s="209">
        <f>SUBTOTAL(9,G412:G415)</f>
        <v>0</v>
      </c>
      <c r="H411" s="210">
        <f t="shared" si="152"/>
        <v>0</v>
      </c>
      <c r="K411" t="b">
        <f t="shared" si="153"/>
        <v>0</v>
      </c>
    </row>
    <row r="412" ht="18" customHeight="1" outlineLevel="3" spans="1:11">
      <c r="A412" s="102" t="str">
        <f>MID(C412,1,3)</f>
        <v>206</v>
      </c>
      <c r="B412" s="102" t="str">
        <f>MID(C412,1,5)</f>
        <v>20601</v>
      </c>
      <c r="C412" s="207">
        <v>2060101</v>
      </c>
      <c r="D412" s="212" t="s">
        <v>131</v>
      </c>
      <c r="E412" s="222"/>
      <c r="F412" s="213">
        <f t="shared" si="162"/>
        <v>0</v>
      </c>
      <c r="G412" s="213"/>
      <c r="H412" s="210">
        <f t="shared" si="152"/>
        <v>0</v>
      </c>
      <c r="K412" t="b">
        <f t="shared" si="153"/>
        <v>0</v>
      </c>
    </row>
    <row r="413" ht="18" customHeight="1" outlineLevel="3" spans="1:11">
      <c r="A413" s="102" t="str">
        <f>MID(C413,1,3)</f>
        <v>206</v>
      </c>
      <c r="B413" s="102" t="str">
        <f>MID(C413,1,5)</f>
        <v>20601</v>
      </c>
      <c r="C413" s="207">
        <v>2060102</v>
      </c>
      <c r="D413" s="212" t="s">
        <v>132</v>
      </c>
      <c r="E413" s="105"/>
      <c r="F413" s="102">
        <f t="shared" si="162"/>
        <v>0</v>
      </c>
      <c r="G413" s="102"/>
      <c r="H413" s="210">
        <f t="shared" si="152"/>
        <v>0</v>
      </c>
      <c r="K413" t="b">
        <f t="shared" si="153"/>
        <v>0</v>
      </c>
    </row>
    <row r="414" ht="18" customHeight="1" outlineLevel="3" spans="1:11">
      <c r="A414" s="102" t="str">
        <f>MID(C414,1,3)</f>
        <v>206</v>
      </c>
      <c r="B414" s="102" t="str">
        <f>MID(C414,1,5)</f>
        <v>20601</v>
      </c>
      <c r="C414" s="207">
        <v>2060103</v>
      </c>
      <c r="D414" s="215" t="s">
        <v>133</v>
      </c>
      <c r="E414" s="105"/>
      <c r="F414" s="102">
        <f t="shared" si="162"/>
        <v>0</v>
      </c>
      <c r="G414" s="102">
        <f>J414</f>
        <v>0</v>
      </c>
      <c r="H414" s="210">
        <f t="shared" si="152"/>
        <v>0</v>
      </c>
      <c r="K414" t="b">
        <f t="shared" si="153"/>
        <v>0</v>
      </c>
    </row>
    <row r="415" ht="18" customHeight="1" outlineLevel="3" spans="1:11">
      <c r="A415" s="102" t="str">
        <f>MID(C415,1,3)</f>
        <v>206</v>
      </c>
      <c r="B415" s="102" t="str">
        <f>MID(C415,1,5)</f>
        <v>20601</v>
      </c>
      <c r="C415" s="207">
        <v>2060199</v>
      </c>
      <c r="D415" s="215" t="s">
        <v>623</v>
      </c>
      <c r="E415" s="105"/>
      <c r="F415" s="102">
        <f t="shared" si="162"/>
        <v>0</v>
      </c>
      <c r="G415" s="102">
        <f>J415</f>
        <v>0</v>
      </c>
      <c r="H415" s="210">
        <f t="shared" si="152"/>
        <v>0</v>
      </c>
      <c r="K415" t="b">
        <f t="shared" si="153"/>
        <v>0</v>
      </c>
    </row>
    <row r="416" ht="18" customHeight="1" outlineLevel="1" spans="1:11">
      <c r="A416" s="102"/>
      <c r="B416" s="105" t="s">
        <v>624</v>
      </c>
      <c r="C416" s="207"/>
      <c r="D416" s="216" t="s">
        <v>625</v>
      </c>
      <c r="E416" s="105">
        <f>SUBTOTAL(9,E417:E423)</f>
        <v>0</v>
      </c>
      <c r="F416" s="105">
        <f>SUBTOTAL(9,F417:F423)</f>
        <v>0</v>
      </c>
      <c r="G416" s="105">
        <f>SUBTOTAL(9,G417:G423)</f>
        <v>0</v>
      </c>
      <c r="H416" s="210">
        <f t="shared" si="152"/>
        <v>0</v>
      </c>
      <c r="K416" t="b">
        <f t="shared" si="153"/>
        <v>0</v>
      </c>
    </row>
    <row r="417" ht="18" customHeight="1" outlineLevel="3" spans="1:11">
      <c r="A417" s="102" t="str">
        <f t="shared" ref="A417:A423" si="163">MID(C417,1,3)</f>
        <v>206</v>
      </c>
      <c r="B417" s="102" t="str">
        <f t="shared" ref="B417:B423" si="164">MID(C417,1,5)</f>
        <v>20602</v>
      </c>
      <c r="C417" s="207">
        <v>2060201</v>
      </c>
      <c r="D417" s="215" t="s">
        <v>626</v>
      </c>
      <c r="E417" s="105"/>
      <c r="F417" s="102">
        <f t="shared" ref="F417:F423" si="165">G417-E417</f>
        <v>0</v>
      </c>
      <c r="G417" s="102">
        <f t="shared" ref="G417:G423" si="166">J417</f>
        <v>0</v>
      </c>
      <c r="H417" s="210">
        <f t="shared" si="152"/>
        <v>0</v>
      </c>
      <c r="K417" t="b">
        <f t="shared" si="153"/>
        <v>0</v>
      </c>
    </row>
    <row r="418" ht="18" customHeight="1" outlineLevel="3" spans="1:11">
      <c r="A418" s="102" t="str">
        <f t="shared" si="163"/>
        <v>206</v>
      </c>
      <c r="B418" s="102" t="str">
        <f t="shared" si="164"/>
        <v>20602</v>
      </c>
      <c r="C418" s="207">
        <v>2060203</v>
      </c>
      <c r="D418" s="215" t="s">
        <v>627</v>
      </c>
      <c r="E418" s="105"/>
      <c r="F418" s="102">
        <f t="shared" si="165"/>
        <v>0</v>
      </c>
      <c r="G418" s="102">
        <f t="shared" si="166"/>
        <v>0</v>
      </c>
      <c r="H418" s="210">
        <f t="shared" si="152"/>
        <v>0</v>
      </c>
      <c r="K418" t="b">
        <f t="shared" si="153"/>
        <v>0</v>
      </c>
    </row>
    <row r="419" ht="18" customHeight="1" outlineLevel="3" spans="1:11">
      <c r="A419" s="102" t="str">
        <f t="shared" si="163"/>
        <v>206</v>
      </c>
      <c r="B419" s="102" t="str">
        <f t="shared" si="164"/>
        <v>20602</v>
      </c>
      <c r="C419" s="207">
        <v>2060204</v>
      </c>
      <c r="D419" s="215" t="s">
        <v>628</v>
      </c>
      <c r="E419" s="105"/>
      <c r="F419" s="102">
        <f t="shared" si="165"/>
        <v>0</v>
      </c>
      <c r="G419" s="102">
        <f t="shared" si="166"/>
        <v>0</v>
      </c>
      <c r="H419" s="210">
        <f t="shared" si="152"/>
        <v>0</v>
      </c>
      <c r="K419" t="b">
        <f t="shared" si="153"/>
        <v>0</v>
      </c>
    </row>
    <row r="420" ht="18" customHeight="1" outlineLevel="3" spans="1:11">
      <c r="A420" s="102" t="str">
        <f t="shared" si="163"/>
        <v>206</v>
      </c>
      <c r="B420" s="102" t="str">
        <f t="shared" si="164"/>
        <v>20602</v>
      </c>
      <c r="C420" s="207">
        <v>2060205</v>
      </c>
      <c r="D420" s="215" t="s">
        <v>629</v>
      </c>
      <c r="E420" s="105"/>
      <c r="F420" s="102">
        <f t="shared" si="165"/>
        <v>0</v>
      </c>
      <c r="G420" s="102">
        <f t="shared" si="166"/>
        <v>0</v>
      </c>
      <c r="H420" s="210">
        <f t="shared" si="152"/>
        <v>0</v>
      </c>
      <c r="K420" t="b">
        <f t="shared" si="153"/>
        <v>0</v>
      </c>
    </row>
    <row r="421" ht="18" customHeight="1" outlineLevel="3" spans="1:11">
      <c r="A421" s="102" t="str">
        <f t="shared" si="163"/>
        <v>206</v>
      </c>
      <c r="B421" s="102" t="str">
        <f t="shared" si="164"/>
        <v>20602</v>
      </c>
      <c r="C421" s="207">
        <v>2060206</v>
      </c>
      <c r="D421" s="215" t="s">
        <v>630</v>
      </c>
      <c r="E421" s="105"/>
      <c r="F421" s="102">
        <f t="shared" si="165"/>
        <v>0</v>
      </c>
      <c r="G421" s="102">
        <f t="shared" si="166"/>
        <v>0</v>
      </c>
      <c r="H421" s="210">
        <f t="shared" si="152"/>
        <v>0</v>
      </c>
      <c r="K421" t="b">
        <f t="shared" si="153"/>
        <v>0</v>
      </c>
    </row>
    <row r="422" ht="18" customHeight="1" outlineLevel="3" spans="1:11">
      <c r="A422" s="102" t="str">
        <f t="shared" si="163"/>
        <v>206</v>
      </c>
      <c r="B422" s="102" t="str">
        <f t="shared" si="164"/>
        <v>20602</v>
      </c>
      <c r="C422" s="207">
        <v>2060207</v>
      </c>
      <c r="D422" s="215" t="s">
        <v>631</v>
      </c>
      <c r="E422" s="105"/>
      <c r="F422" s="102">
        <f t="shared" si="165"/>
        <v>0</v>
      </c>
      <c r="G422" s="102">
        <f t="shared" si="166"/>
        <v>0</v>
      </c>
      <c r="H422" s="210">
        <f t="shared" si="152"/>
        <v>0</v>
      </c>
      <c r="K422" t="b">
        <f t="shared" si="153"/>
        <v>0</v>
      </c>
    </row>
    <row r="423" ht="18" customHeight="1" outlineLevel="3" spans="1:11">
      <c r="A423" s="102" t="str">
        <f t="shared" si="163"/>
        <v>206</v>
      </c>
      <c r="B423" s="102" t="str">
        <f t="shared" si="164"/>
        <v>20602</v>
      </c>
      <c r="C423" s="207">
        <v>2060299</v>
      </c>
      <c r="D423" s="215" t="s">
        <v>632</v>
      </c>
      <c r="E423" s="105"/>
      <c r="F423" s="102">
        <f t="shared" si="165"/>
        <v>0</v>
      </c>
      <c r="G423" s="102">
        <f t="shared" si="166"/>
        <v>0</v>
      </c>
      <c r="H423" s="210">
        <f t="shared" si="152"/>
        <v>0</v>
      </c>
      <c r="K423" t="b">
        <f t="shared" si="153"/>
        <v>0</v>
      </c>
    </row>
    <row r="424" ht="18" customHeight="1" outlineLevel="1" spans="1:11">
      <c r="A424" s="102"/>
      <c r="B424" s="105" t="s">
        <v>633</v>
      </c>
      <c r="C424" s="207"/>
      <c r="D424" s="216" t="s">
        <v>634</v>
      </c>
      <c r="E424" s="105">
        <f>SUBTOTAL(9,E425:E429)</f>
        <v>0</v>
      </c>
      <c r="F424" s="105">
        <f>SUBTOTAL(9,F425:F429)</f>
        <v>0</v>
      </c>
      <c r="G424" s="105">
        <f>SUBTOTAL(9,G425:G429)</f>
        <v>0</v>
      </c>
      <c r="H424" s="210">
        <f t="shared" si="152"/>
        <v>0</v>
      </c>
      <c r="K424" t="b">
        <f t="shared" si="153"/>
        <v>0</v>
      </c>
    </row>
    <row r="425" ht="18" customHeight="1" outlineLevel="3" spans="1:11">
      <c r="A425" s="102" t="str">
        <f>MID(C425,1,3)</f>
        <v>206</v>
      </c>
      <c r="B425" s="102" t="str">
        <f>MID(C425,1,5)</f>
        <v>20603</v>
      </c>
      <c r="C425" s="207">
        <v>2060301</v>
      </c>
      <c r="D425" s="215" t="s">
        <v>626</v>
      </c>
      <c r="E425" s="105"/>
      <c r="F425" s="102">
        <f t="shared" ref="F425:F429" si="167">G425-E425</f>
        <v>0</v>
      </c>
      <c r="G425" s="102">
        <f t="shared" ref="G425:G429" si="168">J425</f>
        <v>0</v>
      </c>
      <c r="H425" s="210">
        <f t="shared" si="152"/>
        <v>0</v>
      </c>
      <c r="K425" t="b">
        <f t="shared" si="153"/>
        <v>0</v>
      </c>
    </row>
    <row r="426" ht="18" customHeight="1" outlineLevel="3" spans="1:11">
      <c r="A426" s="102" t="str">
        <f>MID(C426,1,3)</f>
        <v>206</v>
      </c>
      <c r="B426" s="102" t="str">
        <f>MID(C426,1,5)</f>
        <v>20603</v>
      </c>
      <c r="C426" s="207">
        <v>2060302</v>
      </c>
      <c r="D426" s="215" t="s">
        <v>635</v>
      </c>
      <c r="E426" s="105"/>
      <c r="F426" s="102">
        <f t="shared" si="167"/>
        <v>0</v>
      </c>
      <c r="G426" s="102">
        <f t="shared" si="168"/>
        <v>0</v>
      </c>
      <c r="H426" s="210">
        <f t="shared" si="152"/>
        <v>0</v>
      </c>
      <c r="K426" t="b">
        <f t="shared" si="153"/>
        <v>0</v>
      </c>
    </row>
    <row r="427" ht="18" customHeight="1" outlineLevel="3" spans="1:11">
      <c r="A427" s="102" t="str">
        <f>MID(C427,1,3)</f>
        <v>206</v>
      </c>
      <c r="B427" s="102" t="str">
        <f>MID(C427,1,5)</f>
        <v>20603</v>
      </c>
      <c r="C427" s="207">
        <v>2060303</v>
      </c>
      <c r="D427" s="215" t="s">
        <v>636</v>
      </c>
      <c r="E427" s="105"/>
      <c r="F427" s="102">
        <f t="shared" si="167"/>
        <v>0</v>
      </c>
      <c r="G427" s="102">
        <f t="shared" si="168"/>
        <v>0</v>
      </c>
      <c r="H427" s="210">
        <f t="shared" si="152"/>
        <v>0</v>
      </c>
      <c r="K427" t="b">
        <f t="shared" si="153"/>
        <v>0</v>
      </c>
    </row>
    <row r="428" ht="18" customHeight="1" outlineLevel="3" spans="1:11">
      <c r="A428" s="102" t="str">
        <f>MID(C428,1,3)</f>
        <v>206</v>
      </c>
      <c r="B428" s="102" t="str">
        <f>MID(C428,1,5)</f>
        <v>20603</v>
      </c>
      <c r="C428" s="207">
        <v>2060304</v>
      </c>
      <c r="D428" s="215" t="s">
        <v>637</v>
      </c>
      <c r="E428" s="105"/>
      <c r="F428" s="102">
        <f t="shared" si="167"/>
        <v>0</v>
      </c>
      <c r="G428" s="102">
        <f t="shared" si="168"/>
        <v>0</v>
      </c>
      <c r="H428" s="210">
        <f t="shared" si="152"/>
        <v>0</v>
      </c>
      <c r="K428" t="b">
        <f t="shared" si="153"/>
        <v>0</v>
      </c>
    </row>
    <row r="429" ht="18" customHeight="1" outlineLevel="3" spans="1:11">
      <c r="A429" s="102" t="str">
        <f>MID(C429,1,3)</f>
        <v>206</v>
      </c>
      <c r="B429" s="102" t="str">
        <f>MID(C429,1,5)</f>
        <v>20603</v>
      </c>
      <c r="C429" s="207">
        <v>2060399</v>
      </c>
      <c r="D429" s="215" t="s">
        <v>638</v>
      </c>
      <c r="E429" s="105"/>
      <c r="F429" s="102">
        <f t="shared" si="167"/>
        <v>0</v>
      </c>
      <c r="G429" s="102">
        <f t="shared" si="168"/>
        <v>0</v>
      </c>
      <c r="H429" s="210">
        <f t="shared" si="152"/>
        <v>0</v>
      </c>
      <c r="K429" t="b">
        <f t="shared" si="153"/>
        <v>0</v>
      </c>
    </row>
    <row r="430" ht="18" customHeight="1" outlineLevel="1" spans="1:11">
      <c r="A430" s="102"/>
      <c r="B430" s="105" t="s">
        <v>639</v>
      </c>
      <c r="C430" s="207"/>
      <c r="D430" s="211" t="s">
        <v>640</v>
      </c>
      <c r="E430" s="209">
        <f>SUBTOTAL(9,E431:E433)</f>
        <v>0</v>
      </c>
      <c r="F430" s="209">
        <f>SUBTOTAL(9,F431:F433)</f>
        <v>0</v>
      </c>
      <c r="G430" s="209">
        <f>SUBTOTAL(9,G431:G433)</f>
        <v>0</v>
      </c>
      <c r="H430" s="210">
        <f t="shared" si="152"/>
        <v>0</v>
      </c>
      <c r="K430" t="b">
        <f t="shared" si="153"/>
        <v>0</v>
      </c>
    </row>
    <row r="431" ht="18" customHeight="1" outlineLevel="3" spans="1:11">
      <c r="A431" s="102" t="str">
        <f>MID(C431,1,3)</f>
        <v>206</v>
      </c>
      <c r="B431" s="102" t="str">
        <f>MID(C431,1,5)</f>
        <v>20604</v>
      </c>
      <c r="C431" s="207">
        <v>2060401</v>
      </c>
      <c r="D431" s="215" t="s">
        <v>626</v>
      </c>
      <c r="E431" s="105"/>
      <c r="F431" s="102">
        <f t="shared" ref="F431:F433" si="169">G431-E431</f>
        <v>0</v>
      </c>
      <c r="G431" s="102">
        <f t="shared" ref="G431:G433" si="170">J431</f>
        <v>0</v>
      </c>
      <c r="H431" s="210">
        <f t="shared" si="152"/>
        <v>0</v>
      </c>
      <c r="K431" t="b">
        <f t="shared" si="153"/>
        <v>0</v>
      </c>
    </row>
    <row r="432" ht="18" customHeight="1" outlineLevel="3" spans="1:11">
      <c r="A432" s="102" t="str">
        <f>MID(C432,1,3)</f>
        <v>206</v>
      </c>
      <c r="B432" s="102" t="str">
        <f>MID(C432,1,5)</f>
        <v>20604</v>
      </c>
      <c r="C432" s="207">
        <v>2060404</v>
      </c>
      <c r="D432" s="212" t="s">
        <v>641</v>
      </c>
      <c r="E432" s="105"/>
      <c r="F432" s="102">
        <f t="shared" si="169"/>
        <v>0</v>
      </c>
      <c r="G432" s="102"/>
      <c r="H432" s="210">
        <f t="shared" si="152"/>
        <v>0</v>
      </c>
      <c r="K432" t="b">
        <f t="shared" si="153"/>
        <v>0</v>
      </c>
    </row>
    <row r="433" ht="18" customHeight="1" outlineLevel="3" spans="1:11">
      <c r="A433" s="102" t="str">
        <f>MID(C433,1,3)</f>
        <v>206</v>
      </c>
      <c r="B433" s="102" t="str">
        <f>MID(C433,1,5)</f>
        <v>20604</v>
      </c>
      <c r="C433" s="207">
        <v>2060499</v>
      </c>
      <c r="D433" s="212" t="s">
        <v>642</v>
      </c>
      <c r="E433" s="222"/>
      <c r="F433" s="213">
        <f t="shared" si="169"/>
        <v>0</v>
      </c>
      <c r="G433" s="213"/>
      <c r="H433" s="210">
        <f t="shared" si="152"/>
        <v>0</v>
      </c>
      <c r="K433" t="b">
        <f t="shared" si="153"/>
        <v>0</v>
      </c>
    </row>
    <row r="434" ht="18" customHeight="1" outlineLevel="1" spans="1:11">
      <c r="A434" s="102"/>
      <c r="B434" s="105" t="s">
        <v>643</v>
      </c>
      <c r="C434" s="207"/>
      <c r="D434" s="211" t="s">
        <v>644</v>
      </c>
      <c r="E434" s="105">
        <f>SUBTOTAL(9,E435:E438)</f>
        <v>0</v>
      </c>
      <c r="F434" s="105">
        <f>SUBTOTAL(9,F435:F438)</f>
        <v>0</v>
      </c>
      <c r="G434" s="105">
        <f>SUBTOTAL(9,G435:G438)</f>
        <v>0</v>
      </c>
      <c r="H434" s="210">
        <f t="shared" si="152"/>
        <v>0</v>
      </c>
      <c r="K434" t="b">
        <f t="shared" si="153"/>
        <v>0</v>
      </c>
    </row>
    <row r="435" ht="18" customHeight="1" outlineLevel="3" spans="1:11">
      <c r="A435" s="102" t="str">
        <f>MID(C435,1,3)</f>
        <v>206</v>
      </c>
      <c r="B435" s="102" t="str">
        <f>MID(C435,1,5)</f>
        <v>20605</v>
      </c>
      <c r="C435" s="207">
        <v>2060501</v>
      </c>
      <c r="D435" s="215" t="s">
        <v>626</v>
      </c>
      <c r="E435" s="105"/>
      <c r="F435" s="102">
        <f t="shared" ref="F435:F438" si="171">G435-E435</f>
        <v>0</v>
      </c>
      <c r="G435" s="102">
        <f t="shared" ref="G435:G438" si="172">J435</f>
        <v>0</v>
      </c>
      <c r="H435" s="210">
        <f t="shared" si="152"/>
        <v>0</v>
      </c>
      <c r="K435" t="b">
        <f t="shared" si="153"/>
        <v>0</v>
      </c>
    </row>
    <row r="436" ht="18" customHeight="1" outlineLevel="3" spans="1:11">
      <c r="A436" s="102" t="str">
        <f>MID(C436,1,3)</f>
        <v>206</v>
      </c>
      <c r="B436" s="102" t="str">
        <f>MID(C436,1,5)</f>
        <v>20605</v>
      </c>
      <c r="C436" s="207">
        <v>2060502</v>
      </c>
      <c r="D436" s="215" t="s">
        <v>645</v>
      </c>
      <c r="E436" s="105"/>
      <c r="F436" s="102">
        <f t="shared" si="171"/>
        <v>0</v>
      </c>
      <c r="G436" s="102">
        <f t="shared" si="172"/>
        <v>0</v>
      </c>
      <c r="H436" s="210">
        <f t="shared" si="152"/>
        <v>0</v>
      </c>
      <c r="K436" t="b">
        <f t="shared" si="153"/>
        <v>0</v>
      </c>
    </row>
    <row r="437" ht="18" customHeight="1" outlineLevel="3" spans="1:11">
      <c r="A437" s="102" t="str">
        <f>MID(C437,1,3)</f>
        <v>206</v>
      </c>
      <c r="B437" s="102" t="str">
        <f>MID(C437,1,5)</f>
        <v>20605</v>
      </c>
      <c r="C437" s="207">
        <v>2060503</v>
      </c>
      <c r="D437" s="212" t="s">
        <v>646</v>
      </c>
      <c r="E437" s="223"/>
      <c r="F437" s="102">
        <f t="shared" si="171"/>
        <v>0</v>
      </c>
      <c r="G437" s="102"/>
      <c r="H437" s="210">
        <f t="shared" si="152"/>
        <v>0</v>
      </c>
      <c r="K437" t="b">
        <f t="shared" si="153"/>
        <v>0</v>
      </c>
    </row>
    <row r="438" ht="18" customHeight="1" outlineLevel="3" spans="1:11">
      <c r="A438" s="102" t="str">
        <f>MID(C438,1,3)</f>
        <v>206</v>
      </c>
      <c r="B438" s="102" t="str">
        <f>MID(C438,1,5)</f>
        <v>20605</v>
      </c>
      <c r="C438" s="207">
        <v>2060599</v>
      </c>
      <c r="D438" s="215" t="s">
        <v>647</v>
      </c>
      <c r="E438" s="105"/>
      <c r="F438" s="102">
        <f t="shared" si="171"/>
        <v>0</v>
      </c>
      <c r="G438" s="102">
        <f t="shared" si="172"/>
        <v>0</v>
      </c>
      <c r="H438" s="210">
        <f t="shared" si="152"/>
        <v>0</v>
      </c>
      <c r="K438" t="b">
        <f t="shared" si="153"/>
        <v>0</v>
      </c>
    </row>
    <row r="439" ht="18" customHeight="1" outlineLevel="1" spans="1:11">
      <c r="A439" s="102"/>
      <c r="B439" s="105" t="s">
        <v>648</v>
      </c>
      <c r="C439" s="207"/>
      <c r="D439" s="216" t="s">
        <v>649</v>
      </c>
      <c r="E439" s="105">
        <f>SUBTOTAL(9,E440:E443)</f>
        <v>0</v>
      </c>
      <c r="F439" s="105">
        <f>SUBTOTAL(9,F440:F443)</f>
        <v>0</v>
      </c>
      <c r="G439" s="105">
        <f>SUBTOTAL(9,G440:G443)</f>
        <v>0</v>
      </c>
      <c r="H439" s="210">
        <f t="shared" si="152"/>
        <v>0</v>
      </c>
      <c r="K439" t="b">
        <f t="shared" si="153"/>
        <v>0</v>
      </c>
    </row>
    <row r="440" ht="18" customHeight="1" outlineLevel="3" spans="1:11">
      <c r="A440" s="102" t="str">
        <f>MID(C440,1,3)</f>
        <v>206</v>
      </c>
      <c r="B440" s="102" t="str">
        <f>MID(C440,1,5)</f>
        <v>20606</v>
      </c>
      <c r="C440" s="207">
        <v>2060601</v>
      </c>
      <c r="D440" s="215" t="s">
        <v>650</v>
      </c>
      <c r="E440" s="105"/>
      <c r="F440" s="102">
        <f t="shared" ref="F440:F443" si="173">G440-E440</f>
        <v>0</v>
      </c>
      <c r="G440" s="102">
        <f t="shared" ref="G440:G443" si="174">J440</f>
        <v>0</v>
      </c>
      <c r="H440" s="210">
        <f t="shared" si="152"/>
        <v>0</v>
      </c>
      <c r="K440" t="b">
        <f t="shared" si="153"/>
        <v>0</v>
      </c>
    </row>
    <row r="441" ht="18" customHeight="1" outlineLevel="3" spans="1:11">
      <c r="A441" s="102" t="str">
        <f>MID(C441,1,3)</f>
        <v>206</v>
      </c>
      <c r="B441" s="102" t="str">
        <f>MID(C441,1,5)</f>
        <v>20606</v>
      </c>
      <c r="C441" s="207">
        <v>2060602</v>
      </c>
      <c r="D441" s="215" t="s">
        <v>651</v>
      </c>
      <c r="E441" s="105"/>
      <c r="F441" s="102">
        <f t="shared" si="173"/>
        <v>0</v>
      </c>
      <c r="G441" s="102">
        <f t="shared" si="174"/>
        <v>0</v>
      </c>
      <c r="H441" s="210">
        <f t="shared" si="152"/>
        <v>0</v>
      </c>
      <c r="K441" t="b">
        <f t="shared" si="153"/>
        <v>0</v>
      </c>
    </row>
    <row r="442" ht="18" customHeight="1" outlineLevel="3" spans="1:11">
      <c r="A442" s="102" t="str">
        <f>MID(C442,1,3)</f>
        <v>206</v>
      </c>
      <c r="B442" s="102" t="str">
        <f>MID(C442,1,5)</f>
        <v>20606</v>
      </c>
      <c r="C442" s="207">
        <v>2060603</v>
      </c>
      <c r="D442" s="215" t="s">
        <v>652</v>
      </c>
      <c r="E442" s="105"/>
      <c r="F442" s="102">
        <f t="shared" si="173"/>
        <v>0</v>
      </c>
      <c r="G442" s="102">
        <f t="shared" si="174"/>
        <v>0</v>
      </c>
      <c r="H442" s="210">
        <f t="shared" si="152"/>
        <v>0</v>
      </c>
      <c r="K442" t="b">
        <f t="shared" si="153"/>
        <v>0</v>
      </c>
    </row>
    <row r="443" ht="18" customHeight="1" outlineLevel="3" spans="1:11">
      <c r="A443" s="102" t="str">
        <f>MID(C443,1,3)</f>
        <v>206</v>
      </c>
      <c r="B443" s="102" t="str">
        <f>MID(C443,1,5)</f>
        <v>20606</v>
      </c>
      <c r="C443" s="207">
        <v>2060699</v>
      </c>
      <c r="D443" s="215" t="s">
        <v>653</v>
      </c>
      <c r="E443" s="105"/>
      <c r="F443" s="102">
        <f t="shared" si="173"/>
        <v>0</v>
      </c>
      <c r="G443" s="102">
        <f t="shared" si="174"/>
        <v>0</v>
      </c>
      <c r="H443" s="210">
        <f t="shared" si="152"/>
        <v>0</v>
      </c>
      <c r="K443" t="b">
        <f t="shared" si="153"/>
        <v>0</v>
      </c>
    </row>
    <row r="444" ht="18" customHeight="1" outlineLevel="1" spans="1:11">
      <c r="A444" s="102"/>
      <c r="B444" s="105" t="s">
        <v>654</v>
      </c>
      <c r="C444" s="207"/>
      <c r="D444" s="211" t="s">
        <v>655</v>
      </c>
      <c r="E444" s="209">
        <f>SUBTOTAL(9,E445:E450)</f>
        <v>0</v>
      </c>
      <c r="F444" s="209">
        <f>SUBTOTAL(9,F445:F450)</f>
        <v>4</v>
      </c>
      <c r="G444" s="209">
        <f>SUBTOTAL(9,G445:G450)</f>
        <v>4</v>
      </c>
      <c r="H444" s="210">
        <f t="shared" si="152"/>
        <v>0</v>
      </c>
      <c r="K444" t="b">
        <f t="shared" si="153"/>
        <v>1</v>
      </c>
    </row>
    <row r="445" ht="18" customHeight="1" outlineLevel="3" spans="1:11">
      <c r="A445" s="102" t="str">
        <f t="shared" ref="A445:A452" si="175">MID(C445,1,3)</f>
        <v>206</v>
      </c>
      <c r="B445" s="102" t="str">
        <f t="shared" ref="B445:B453" si="176">MID(C445,1,5)</f>
        <v>20607</v>
      </c>
      <c r="C445" s="207">
        <v>2060701</v>
      </c>
      <c r="D445" s="215" t="s">
        <v>626</v>
      </c>
      <c r="E445" s="223"/>
      <c r="F445" s="102">
        <f t="shared" ref="F445:F450" si="177">G445-E445</f>
        <v>0</v>
      </c>
      <c r="G445" s="102">
        <f t="shared" ref="G445:G450" si="178">J445</f>
        <v>0</v>
      </c>
      <c r="H445" s="210">
        <f t="shared" si="152"/>
        <v>0</v>
      </c>
      <c r="K445" t="b">
        <f t="shared" si="153"/>
        <v>0</v>
      </c>
    </row>
    <row r="446" ht="18" customHeight="1" outlineLevel="3" spans="1:11">
      <c r="A446" s="102" t="str">
        <f t="shared" si="175"/>
        <v>206</v>
      </c>
      <c r="B446" s="102" t="str">
        <f t="shared" si="176"/>
        <v>20607</v>
      </c>
      <c r="C446" s="207">
        <v>2060702</v>
      </c>
      <c r="D446" s="212" t="s">
        <v>656</v>
      </c>
      <c r="E446" s="222"/>
      <c r="F446" s="213">
        <f t="shared" si="177"/>
        <v>4</v>
      </c>
      <c r="G446" s="213">
        <v>4</v>
      </c>
      <c r="H446" s="210">
        <f t="shared" si="152"/>
        <v>0</v>
      </c>
      <c r="K446" t="b">
        <f t="shared" si="153"/>
        <v>1</v>
      </c>
    </row>
    <row r="447" ht="18" customHeight="1" outlineLevel="3" spans="1:11">
      <c r="A447" s="102" t="str">
        <f t="shared" si="175"/>
        <v>206</v>
      </c>
      <c r="B447" s="102" t="str">
        <f t="shared" si="176"/>
        <v>20607</v>
      </c>
      <c r="C447" s="207">
        <v>2060703</v>
      </c>
      <c r="D447" s="215" t="s">
        <v>657</v>
      </c>
      <c r="E447" s="223"/>
      <c r="F447" s="102">
        <f t="shared" si="177"/>
        <v>0</v>
      </c>
      <c r="G447" s="102">
        <f t="shared" si="178"/>
        <v>0</v>
      </c>
      <c r="H447" s="210">
        <f t="shared" si="152"/>
        <v>0</v>
      </c>
      <c r="K447" t="b">
        <f t="shared" si="153"/>
        <v>0</v>
      </c>
    </row>
    <row r="448" ht="18" customHeight="1" outlineLevel="3" spans="1:11">
      <c r="A448" s="102" t="str">
        <f t="shared" si="175"/>
        <v>206</v>
      </c>
      <c r="B448" s="102" t="str">
        <f t="shared" si="176"/>
        <v>20607</v>
      </c>
      <c r="C448" s="207">
        <v>2060704</v>
      </c>
      <c r="D448" s="215" t="s">
        <v>658</v>
      </c>
      <c r="E448" s="223"/>
      <c r="F448" s="102">
        <f t="shared" si="177"/>
        <v>0</v>
      </c>
      <c r="G448" s="102">
        <f t="shared" si="178"/>
        <v>0</v>
      </c>
      <c r="H448" s="210">
        <f t="shared" si="152"/>
        <v>0</v>
      </c>
      <c r="K448" t="b">
        <f t="shared" si="153"/>
        <v>0</v>
      </c>
    </row>
    <row r="449" ht="18" customHeight="1" outlineLevel="3" spans="1:11">
      <c r="A449" s="102" t="str">
        <f t="shared" si="175"/>
        <v>206</v>
      </c>
      <c r="B449" s="102" t="str">
        <f t="shared" si="176"/>
        <v>20607</v>
      </c>
      <c r="C449" s="207">
        <v>2060705</v>
      </c>
      <c r="D449" s="215" t="s">
        <v>659</v>
      </c>
      <c r="E449" s="223"/>
      <c r="F449" s="102">
        <f t="shared" si="177"/>
        <v>0</v>
      </c>
      <c r="G449" s="102">
        <f t="shared" si="178"/>
        <v>0</v>
      </c>
      <c r="H449" s="210">
        <f t="shared" si="152"/>
        <v>0</v>
      </c>
      <c r="K449" t="b">
        <f t="shared" si="153"/>
        <v>0</v>
      </c>
    </row>
    <row r="450" ht="18" customHeight="1" outlineLevel="3" spans="1:11">
      <c r="A450" s="102" t="str">
        <f t="shared" si="175"/>
        <v>206</v>
      </c>
      <c r="B450" s="102" t="str">
        <f t="shared" si="176"/>
        <v>20607</v>
      </c>
      <c r="C450" s="207">
        <v>2060799</v>
      </c>
      <c r="D450" s="212" t="s">
        <v>660</v>
      </c>
      <c r="E450" s="222"/>
      <c r="F450" s="213">
        <f t="shared" si="177"/>
        <v>0</v>
      </c>
      <c r="G450" s="213"/>
      <c r="H450" s="210">
        <f t="shared" si="152"/>
        <v>0</v>
      </c>
      <c r="K450" t="b">
        <f t="shared" si="153"/>
        <v>0</v>
      </c>
    </row>
    <row r="451" ht="18" customHeight="1" outlineLevel="1" spans="1:11">
      <c r="A451" s="102"/>
      <c r="B451" s="105" t="s">
        <v>661</v>
      </c>
      <c r="C451" s="207"/>
      <c r="D451" s="216" t="s">
        <v>662</v>
      </c>
      <c r="E451" s="105">
        <f>SUBTOTAL(9,E452:E454)</f>
        <v>0</v>
      </c>
      <c r="F451" s="105">
        <f>SUBTOTAL(9,F452:F454)</f>
        <v>0</v>
      </c>
      <c r="G451" s="105">
        <f>SUBTOTAL(9,G452:G454)</f>
        <v>0</v>
      </c>
      <c r="H451" s="210">
        <f t="shared" si="152"/>
        <v>0</v>
      </c>
      <c r="K451" t="b">
        <f t="shared" si="153"/>
        <v>0</v>
      </c>
    </row>
    <row r="452" ht="18" customHeight="1" outlineLevel="3" spans="1:11">
      <c r="A452" s="102" t="str">
        <f>MID(C452,1,3)</f>
        <v>206</v>
      </c>
      <c r="B452" s="102" t="str">
        <f>MID(C452,1,5)</f>
        <v>20608</v>
      </c>
      <c r="C452" s="207">
        <v>2060801</v>
      </c>
      <c r="D452" s="215" t="s">
        <v>663</v>
      </c>
      <c r="E452" s="105"/>
      <c r="F452" s="102">
        <f t="shared" ref="F452:F454" si="179">G452-E452</f>
        <v>0</v>
      </c>
      <c r="G452" s="102">
        <f t="shared" ref="G452:G454" si="180">J452</f>
        <v>0</v>
      </c>
      <c r="H452" s="210">
        <f t="shared" ref="H452:H515" si="181">IFERROR(G452/E452-1,)</f>
        <v>0</v>
      </c>
      <c r="K452" t="b">
        <f t="shared" si="153"/>
        <v>0</v>
      </c>
    </row>
    <row r="453" ht="18" customHeight="1" outlineLevel="3" spans="1:11">
      <c r="A453" s="102" t="str">
        <f>MID(C453,1,3)</f>
        <v>206</v>
      </c>
      <c r="B453" s="102" t="str">
        <f>MID(C453,1,5)</f>
        <v>20608</v>
      </c>
      <c r="C453" s="207">
        <v>2060802</v>
      </c>
      <c r="D453" s="215" t="s">
        <v>664</v>
      </c>
      <c r="E453" s="105"/>
      <c r="F453" s="102">
        <f t="shared" si="179"/>
        <v>0</v>
      </c>
      <c r="G453" s="102">
        <f t="shared" si="180"/>
        <v>0</v>
      </c>
      <c r="H453" s="210">
        <f t="shared" si="181"/>
        <v>0</v>
      </c>
      <c r="K453" t="b">
        <f t="shared" ref="K453:K516" si="182">OR(E453&lt;&gt;0,F453&lt;&gt;0,G453&lt;&gt;0)</f>
        <v>0</v>
      </c>
    </row>
    <row r="454" ht="18" customHeight="1" outlineLevel="3" spans="1:11">
      <c r="A454" s="102" t="str">
        <f>MID(C454,1,3)</f>
        <v>206</v>
      </c>
      <c r="B454" s="102" t="str">
        <f>MID(C454,1,5)</f>
        <v>20608</v>
      </c>
      <c r="C454" s="207">
        <v>2060899</v>
      </c>
      <c r="D454" s="215" t="s">
        <v>665</v>
      </c>
      <c r="E454" s="105"/>
      <c r="F454" s="102">
        <f t="shared" si="179"/>
        <v>0</v>
      </c>
      <c r="G454" s="102">
        <f t="shared" si="180"/>
        <v>0</v>
      </c>
      <c r="H454" s="210">
        <f t="shared" si="181"/>
        <v>0</v>
      </c>
      <c r="K454" t="b">
        <f t="shared" si="182"/>
        <v>0</v>
      </c>
    </row>
    <row r="455" ht="18" customHeight="1" outlineLevel="1" spans="1:11">
      <c r="A455" s="102"/>
      <c r="B455" s="105" t="s">
        <v>666</v>
      </c>
      <c r="C455" s="207"/>
      <c r="D455" s="216" t="s">
        <v>667</v>
      </c>
      <c r="E455" s="105">
        <f>SUBTOTAL(9,E456:E457)</f>
        <v>0</v>
      </c>
      <c r="F455" s="105">
        <f>SUBTOTAL(9,F456:F457)</f>
        <v>0</v>
      </c>
      <c r="G455" s="105">
        <f>SUBTOTAL(9,G456:G457)</f>
        <v>0</v>
      </c>
      <c r="H455" s="210">
        <f t="shared" si="181"/>
        <v>0</v>
      </c>
      <c r="K455" t="b">
        <f t="shared" si="182"/>
        <v>0</v>
      </c>
    </row>
    <row r="456" ht="18" customHeight="1" outlineLevel="3" spans="1:11">
      <c r="A456" s="102" t="str">
        <f>MID(C456,1,3)</f>
        <v>206</v>
      </c>
      <c r="B456" s="102" t="str">
        <f>MID(C456,1,5)</f>
        <v>20609</v>
      </c>
      <c r="C456" s="207">
        <v>2060901</v>
      </c>
      <c r="D456" s="215" t="s">
        <v>668</v>
      </c>
      <c r="E456" s="105"/>
      <c r="F456" s="102">
        <f t="shared" ref="F456:F462" si="183">G456-E456</f>
        <v>0</v>
      </c>
      <c r="G456" s="102">
        <f t="shared" ref="G456:G462" si="184">J456</f>
        <v>0</v>
      </c>
      <c r="H456" s="210">
        <f t="shared" si="181"/>
        <v>0</v>
      </c>
      <c r="K456" t="b">
        <f t="shared" si="182"/>
        <v>0</v>
      </c>
    </row>
    <row r="457" ht="18" customHeight="1" outlineLevel="3" spans="1:11">
      <c r="A457" s="102" t="str">
        <f>MID(C457,1,3)</f>
        <v>206</v>
      </c>
      <c r="B457" s="102" t="str">
        <f>MID(C457,1,5)</f>
        <v>20609</v>
      </c>
      <c r="C457" s="207">
        <v>2060902</v>
      </c>
      <c r="D457" s="215" t="s">
        <v>669</v>
      </c>
      <c r="E457" s="105"/>
      <c r="F457" s="102">
        <f t="shared" si="183"/>
        <v>0</v>
      </c>
      <c r="G457" s="102">
        <f t="shared" si="184"/>
        <v>0</v>
      </c>
      <c r="H457" s="210">
        <f t="shared" si="181"/>
        <v>0</v>
      </c>
      <c r="K457" t="b">
        <f t="shared" si="182"/>
        <v>0</v>
      </c>
    </row>
    <row r="458" ht="18" customHeight="1" outlineLevel="1" spans="1:11">
      <c r="A458" s="102"/>
      <c r="B458" s="105" t="s">
        <v>670</v>
      </c>
      <c r="C458" s="207"/>
      <c r="D458" s="211" t="s">
        <v>671</v>
      </c>
      <c r="E458" s="209">
        <f>SUBTOTAL(9,E459:E462)</f>
        <v>0</v>
      </c>
      <c r="F458" s="209">
        <f>SUBTOTAL(9,F459:F462)</f>
        <v>0</v>
      </c>
      <c r="G458" s="209">
        <f>SUBTOTAL(9,G459:G462)</f>
        <v>0</v>
      </c>
      <c r="H458" s="210">
        <f t="shared" si="181"/>
        <v>0</v>
      </c>
      <c r="K458" t="b">
        <f t="shared" si="182"/>
        <v>0</v>
      </c>
    </row>
    <row r="459" ht="18" customHeight="1" outlineLevel="3" spans="1:11">
      <c r="A459" s="102" t="str">
        <f>MID(C459,1,3)</f>
        <v>206</v>
      </c>
      <c r="B459" s="102" t="str">
        <f>MID(C459,1,5)</f>
        <v>20699</v>
      </c>
      <c r="C459" s="207">
        <v>2069901</v>
      </c>
      <c r="D459" s="215" t="s">
        <v>672</v>
      </c>
      <c r="E459" s="105"/>
      <c r="F459" s="102">
        <f t="shared" si="183"/>
        <v>0</v>
      </c>
      <c r="G459" s="102">
        <f t="shared" si="184"/>
        <v>0</v>
      </c>
      <c r="H459" s="210">
        <f t="shared" si="181"/>
        <v>0</v>
      </c>
      <c r="K459" t="b">
        <f t="shared" si="182"/>
        <v>0</v>
      </c>
    </row>
    <row r="460" ht="18" customHeight="1" outlineLevel="3" spans="1:11">
      <c r="A460" s="102" t="str">
        <f>MID(C460,1,3)</f>
        <v>206</v>
      </c>
      <c r="B460" s="102" t="str">
        <f>MID(C460,1,5)</f>
        <v>20699</v>
      </c>
      <c r="C460" s="207">
        <v>2069902</v>
      </c>
      <c r="D460" s="215" t="s">
        <v>673</v>
      </c>
      <c r="E460" s="105"/>
      <c r="F460" s="102">
        <f t="shared" si="183"/>
        <v>0</v>
      </c>
      <c r="G460" s="102">
        <f t="shared" si="184"/>
        <v>0</v>
      </c>
      <c r="H460" s="210">
        <f t="shared" si="181"/>
        <v>0</v>
      </c>
      <c r="K460" t="b">
        <f t="shared" si="182"/>
        <v>0</v>
      </c>
    </row>
    <row r="461" ht="18" customHeight="1" outlineLevel="3" spans="1:11">
      <c r="A461" s="102" t="str">
        <f>MID(C461,1,3)</f>
        <v>206</v>
      </c>
      <c r="B461" s="102" t="str">
        <f>MID(C461,1,5)</f>
        <v>20699</v>
      </c>
      <c r="C461" s="207">
        <v>2069903</v>
      </c>
      <c r="D461" s="215" t="s">
        <v>674</v>
      </c>
      <c r="E461" s="105"/>
      <c r="F461" s="102">
        <f t="shared" si="183"/>
        <v>0</v>
      </c>
      <c r="G461" s="102">
        <f t="shared" si="184"/>
        <v>0</v>
      </c>
      <c r="H461" s="210">
        <f t="shared" si="181"/>
        <v>0</v>
      </c>
      <c r="K461" t="b">
        <f t="shared" si="182"/>
        <v>0</v>
      </c>
    </row>
    <row r="462" ht="18" customHeight="1" outlineLevel="3" spans="1:11">
      <c r="A462" s="102" t="str">
        <f>MID(C462,1,3)</f>
        <v>206</v>
      </c>
      <c r="B462" s="102" t="str">
        <f>MID(C462,1,5)</f>
        <v>20699</v>
      </c>
      <c r="C462" s="207">
        <v>2069999</v>
      </c>
      <c r="D462" s="212" t="s">
        <v>671</v>
      </c>
      <c r="E462" s="209"/>
      <c r="F462" s="213">
        <f t="shared" si="183"/>
        <v>0</v>
      </c>
      <c r="G462" s="213"/>
      <c r="H462" s="210">
        <f t="shared" si="181"/>
        <v>0</v>
      </c>
      <c r="K462" t="b">
        <f t="shared" si="182"/>
        <v>0</v>
      </c>
    </row>
    <row r="463" ht="18" customHeight="1" outlineLevel="1" spans="1:11">
      <c r="A463" s="105" t="s">
        <v>675</v>
      </c>
      <c r="B463" s="102"/>
      <c r="C463" s="207"/>
      <c r="D463" s="208" t="s">
        <v>676</v>
      </c>
      <c r="E463" s="209">
        <f>SUBTOTAL(9,E465:E519)</f>
        <v>0</v>
      </c>
      <c r="F463" s="209">
        <f>SUBTOTAL(9,F465:F519)</f>
        <v>9</v>
      </c>
      <c r="G463" s="209">
        <f>SUBTOTAL(9,G465:G519)</f>
        <v>9</v>
      </c>
      <c r="H463" s="210">
        <f t="shared" si="181"/>
        <v>0</v>
      </c>
      <c r="K463" t="b">
        <f t="shared" si="182"/>
        <v>1</v>
      </c>
    </row>
    <row r="464" ht="18" customHeight="1" outlineLevel="1" spans="1:11">
      <c r="A464" s="102"/>
      <c r="B464" s="105" t="s">
        <v>677</v>
      </c>
      <c r="C464" s="207"/>
      <c r="D464" s="211" t="s">
        <v>678</v>
      </c>
      <c r="E464" s="209">
        <f>SUBTOTAL(9,E465:E479)</f>
        <v>0</v>
      </c>
      <c r="F464" s="209">
        <f>SUBTOTAL(9,F465:F479)</f>
        <v>7</v>
      </c>
      <c r="G464" s="209">
        <f>SUBTOTAL(9,G465:G479)</f>
        <v>7</v>
      </c>
      <c r="H464" s="210">
        <f t="shared" si="181"/>
        <v>0</v>
      </c>
      <c r="K464" t="b">
        <f t="shared" si="182"/>
        <v>1</v>
      </c>
    </row>
    <row r="465" ht="18" customHeight="1" outlineLevel="3" spans="1:11">
      <c r="A465" s="102" t="str">
        <f t="shared" ref="A465:A479" si="185">MID(C465,1,3)</f>
        <v>207</v>
      </c>
      <c r="B465" s="102" t="str">
        <f t="shared" ref="B465:B479" si="186">MID(C465,1,5)</f>
        <v>20701</v>
      </c>
      <c r="C465" s="207">
        <v>2070101</v>
      </c>
      <c r="D465" s="212" t="s">
        <v>131</v>
      </c>
      <c r="E465" s="222"/>
      <c r="F465" s="213">
        <f t="shared" ref="F465:F479" si="187">G465-E465</f>
        <v>0</v>
      </c>
      <c r="G465" s="213"/>
      <c r="H465" s="210">
        <f t="shared" si="181"/>
        <v>0</v>
      </c>
      <c r="K465" t="b">
        <f t="shared" si="182"/>
        <v>0</v>
      </c>
    </row>
    <row r="466" ht="18" customHeight="1" outlineLevel="3" spans="1:11">
      <c r="A466" s="102" t="str">
        <f t="shared" si="185"/>
        <v>207</v>
      </c>
      <c r="B466" s="102" t="str">
        <f t="shared" si="186"/>
        <v>20701</v>
      </c>
      <c r="C466" s="207">
        <v>2070102</v>
      </c>
      <c r="D466" s="215" t="s">
        <v>132</v>
      </c>
      <c r="E466" s="223">
        <v>0</v>
      </c>
      <c r="F466" s="102">
        <f t="shared" si="187"/>
        <v>0</v>
      </c>
      <c r="G466" s="102">
        <f>J466</f>
        <v>0</v>
      </c>
      <c r="H466" s="210">
        <f t="shared" si="181"/>
        <v>0</v>
      </c>
      <c r="K466" t="b">
        <f t="shared" si="182"/>
        <v>0</v>
      </c>
    </row>
    <row r="467" ht="18" customHeight="1" outlineLevel="3" spans="1:11">
      <c r="A467" s="102" t="str">
        <f t="shared" si="185"/>
        <v>207</v>
      </c>
      <c r="B467" s="102" t="str">
        <f t="shared" si="186"/>
        <v>20701</v>
      </c>
      <c r="C467" s="207">
        <v>2070103</v>
      </c>
      <c r="D467" s="215" t="s">
        <v>133</v>
      </c>
      <c r="E467" s="223">
        <v>0</v>
      </c>
      <c r="F467" s="102">
        <f t="shared" si="187"/>
        <v>0</v>
      </c>
      <c r="G467" s="102">
        <f>J467</f>
        <v>0</v>
      </c>
      <c r="H467" s="210">
        <f t="shared" si="181"/>
        <v>0</v>
      </c>
      <c r="K467" t="b">
        <f t="shared" si="182"/>
        <v>0</v>
      </c>
    </row>
    <row r="468" ht="18" customHeight="1" outlineLevel="3" spans="1:11">
      <c r="A468" s="102" t="str">
        <f t="shared" si="185"/>
        <v>207</v>
      </c>
      <c r="B468" s="102" t="str">
        <f t="shared" si="186"/>
        <v>20701</v>
      </c>
      <c r="C468" s="207">
        <v>2070104</v>
      </c>
      <c r="D468" s="212" t="s">
        <v>679</v>
      </c>
      <c r="E468" s="222"/>
      <c r="F468" s="213">
        <f t="shared" si="187"/>
        <v>0</v>
      </c>
      <c r="G468" s="213"/>
      <c r="H468" s="210">
        <f t="shared" si="181"/>
        <v>0</v>
      </c>
      <c r="K468" t="b">
        <f t="shared" si="182"/>
        <v>0</v>
      </c>
    </row>
    <row r="469" ht="18" customHeight="1" outlineLevel="3" spans="1:11">
      <c r="A469" s="102" t="str">
        <f t="shared" si="185"/>
        <v>207</v>
      </c>
      <c r="B469" s="102" t="str">
        <f t="shared" si="186"/>
        <v>20701</v>
      </c>
      <c r="C469" s="207">
        <v>2070105</v>
      </c>
      <c r="D469" s="212" t="s">
        <v>680</v>
      </c>
      <c r="E469" s="222"/>
      <c r="F469" s="213">
        <f t="shared" si="187"/>
        <v>0</v>
      </c>
      <c r="G469" s="213"/>
      <c r="H469" s="210">
        <f t="shared" si="181"/>
        <v>0</v>
      </c>
      <c r="K469" t="b">
        <f t="shared" si="182"/>
        <v>0</v>
      </c>
    </row>
    <row r="470" ht="18" customHeight="1" outlineLevel="3" spans="1:11">
      <c r="A470" s="102" t="str">
        <f t="shared" si="185"/>
        <v>207</v>
      </c>
      <c r="B470" s="102" t="str">
        <f t="shared" si="186"/>
        <v>20701</v>
      </c>
      <c r="C470" s="207">
        <v>2070106</v>
      </c>
      <c r="D470" s="215" t="s">
        <v>681</v>
      </c>
      <c r="E470" s="223">
        <v>0</v>
      </c>
      <c r="F470" s="102">
        <f t="shared" si="187"/>
        <v>0</v>
      </c>
      <c r="G470" s="102">
        <f>J470</f>
        <v>0</v>
      </c>
      <c r="H470" s="210">
        <f t="shared" si="181"/>
        <v>0</v>
      </c>
      <c r="K470" t="b">
        <f t="shared" si="182"/>
        <v>0</v>
      </c>
    </row>
    <row r="471" ht="18" customHeight="1" outlineLevel="3" spans="1:11">
      <c r="A471" s="102" t="str">
        <f t="shared" si="185"/>
        <v>207</v>
      </c>
      <c r="B471" s="102" t="str">
        <f t="shared" si="186"/>
        <v>20701</v>
      </c>
      <c r="C471" s="207">
        <v>2070107</v>
      </c>
      <c r="D471" s="212" t="s">
        <v>682</v>
      </c>
      <c r="E471" s="222"/>
      <c r="F471" s="213">
        <f t="shared" si="187"/>
        <v>0</v>
      </c>
      <c r="G471" s="213"/>
      <c r="H471" s="210">
        <f t="shared" si="181"/>
        <v>0</v>
      </c>
      <c r="K471" t="b">
        <f t="shared" si="182"/>
        <v>0</v>
      </c>
    </row>
    <row r="472" ht="15" customHeight="1" outlineLevel="3" spans="1:11">
      <c r="A472" s="102" t="str">
        <f t="shared" si="185"/>
        <v>207</v>
      </c>
      <c r="B472" s="102" t="str">
        <f t="shared" si="186"/>
        <v>20701</v>
      </c>
      <c r="C472" s="207">
        <v>2070108</v>
      </c>
      <c r="D472" s="215" t="s">
        <v>682</v>
      </c>
      <c r="E472" s="223"/>
      <c r="F472" s="102">
        <f t="shared" si="187"/>
        <v>0</v>
      </c>
      <c r="G472" s="102"/>
      <c r="H472" s="210">
        <f t="shared" si="181"/>
        <v>0</v>
      </c>
      <c r="K472" t="b">
        <f t="shared" si="182"/>
        <v>0</v>
      </c>
    </row>
    <row r="473" ht="18" customHeight="1" outlineLevel="3" spans="1:11">
      <c r="A473" s="102" t="str">
        <f t="shared" si="185"/>
        <v>207</v>
      </c>
      <c r="B473" s="102" t="str">
        <f t="shared" si="186"/>
        <v>20701</v>
      </c>
      <c r="C473" s="207">
        <v>2070109</v>
      </c>
      <c r="D473" s="212" t="s">
        <v>683</v>
      </c>
      <c r="E473" s="222"/>
      <c r="F473" s="213">
        <f t="shared" si="187"/>
        <v>0</v>
      </c>
      <c r="G473" s="213"/>
      <c r="H473" s="210">
        <f t="shared" si="181"/>
        <v>0</v>
      </c>
      <c r="K473" t="b">
        <f t="shared" si="182"/>
        <v>0</v>
      </c>
    </row>
    <row r="474" ht="18" customHeight="1" outlineLevel="3" spans="1:11">
      <c r="A474" s="102" t="str">
        <f t="shared" si="185"/>
        <v>207</v>
      </c>
      <c r="B474" s="102" t="str">
        <f t="shared" si="186"/>
        <v>20701</v>
      </c>
      <c r="C474" s="207">
        <v>2070110</v>
      </c>
      <c r="D474" s="215" t="s">
        <v>684</v>
      </c>
      <c r="E474" s="223">
        <v>0</v>
      </c>
      <c r="F474" s="102">
        <f t="shared" si="187"/>
        <v>0</v>
      </c>
      <c r="G474" s="102">
        <f>J474</f>
        <v>0</v>
      </c>
      <c r="H474" s="210">
        <f t="shared" si="181"/>
        <v>0</v>
      </c>
      <c r="K474" t="b">
        <f t="shared" si="182"/>
        <v>0</v>
      </c>
    </row>
    <row r="475" ht="18" customHeight="1" outlineLevel="3" spans="1:11">
      <c r="A475" s="102" t="str">
        <f t="shared" si="185"/>
        <v>207</v>
      </c>
      <c r="B475" s="102" t="str">
        <f t="shared" si="186"/>
        <v>20701</v>
      </c>
      <c r="C475" s="207">
        <v>2070111</v>
      </c>
      <c r="D475" s="212" t="s">
        <v>685</v>
      </c>
      <c r="E475" s="222"/>
      <c r="F475" s="213">
        <f t="shared" si="187"/>
        <v>0</v>
      </c>
      <c r="G475" s="213"/>
      <c r="H475" s="210">
        <f t="shared" si="181"/>
        <v>0</v>
      </c>
      <c r="K475" t="b">
        <f t="shared" si="182"/>
        <v>0</v>
      </c>
    </row>
    <row r="476" ht="18" customHeight="1" outlineLevel="3" spans="1:11">
      <c r="A476" s="102" t="str">
        <f t="shared" si="185"/>
        <v>207</v>
      </c>
      <c r="B476" s="102" t="str">
        <f t="shared" si="186"/>
        <v>20701</v>
      </c>
      <c r="C476" s="207">
        <v>2070112</v>
      </c>
      <c r="D476" s="212" t="s">
        <v>686</v>
      </c>
      <c r="E476" s="222"/>
      <c r="F476" s="213">
        <f t="shared" si="187"/>
        <v>0</v>
      </c>
      <c r="G476" s="213"/>
      <c r="H476" s="210">
        <f t="shared" si="181"/>
        <v>0</v>
      </c>
      <c r="K476" t="b">
        <f t="shared" si="182"/>
        <v>0</v>
      </c>
    </row>
    <row r="477" ht="18" customHeight="1" outlineLevel="3" spans="1:11">
      <c r="A477" s="102" t="str">
        <f t="shared" si="185"/>
        <v>207</v>
      </c>
      <c r="B477" s="102" t="str">
        <f t="shared" si="186"/>
        <v>20701</v>
      </c>
      <c r="C477" s="207">
        <v>2070113</v>
      </c>
      <c r="D477" s="212" t="s">
        <v>687</v>
      </c>
      <c r="E477" s="222"/>
      <c r="F477" s="213">
        <f t="shared" si="187"/>
        <v>0</v>
      </c>
      <c r="G477" s="213"/>
      <c r="H477" s="210">
        <f t="shared" si="181"/>
        <v>0</v>
      </c>
      <c r="K477" t="b">
        <f t="shared" si="182"/>
        <v>0</v>
      </c>
    </row>
    <row r="478" ht="18" customHeight="1" outlineLevel="3" spans="1:11">
      <c r="A478" s="102" t="str">
        <f t="shared" si="185"/>
        <v>207</v>
      </c>
      <c r="B478" s="102" t="str">
        <f t="shared" si="186"/>
        <v>20701</v>
      </c>
      <c r="C478" s="207">
        <v>2070114</v>
      </c>
      <c r="D478" s="212" t="s">
        <v>688</v>
      </c>
      <c r="E478" s="222"/>
      <c r="F478" s="213">
        <f t="shared" si="187"/>
        <v>0</v>
      </c>
      <c r="G478" s="213"/>
      <c r="H478" s="210">
        <f t="shared" si="181"/>
        <v>0</v>
      </c>
      <c r="K478" t="b">
        <f t="shared" si="182"/>
        <v>0</v>
      </c>
    </row>
    <row r="479" ht="18" customHeight="1" outlineLevel="3" spans="1:11">
      <c r="A479" s="102" t="str">
        <f t="shared" si="185"/>
        <v>207</v>
      </c>
      <c r="B479" s="102" t="str">
        <f t="shared" si="186"/>
        <v>20701</v>
      </c>
      <c r="C479" s="207">
        <v>2070199</v>
      </c>
      <c r="D479" s="212" t="s">
        <v>689</v>
      </c>
      <c r="E479" s="222"/>
      <c r="F479" s="213">
        <f t="shared" si="187"/>
        <v>7</v>
      </c>
      <c r="G479" s="213">
        <v>7</v>
      </c>
      <c r="H479" s="210">
        <f t="shared" si="181"/>
        <v>0</v>
      </c>
      <c r="K479" t="b">
        <f t="shared" si="182"/>
        <v>1</v>
      </c>
    </row>
    <row r="480" ht="18" customHeight="1" outlineLevel="1" spans="1:11">
      <c r="A480" s="102"/>
      <c r="B480" s="105" t="s">
        <v>690</v>
      </c>
      <c r="C480" s="207"/>
      <c r="D480" s="211" t="s">
        <v>691</v>
      </c>
      <c r="E480" s="209">
        <f>SUBTOTAL(9,E481:E487)</f>
        <v>0</v>
      </c>
      <c r="F480" s="209">
        <f>SUBTOTAL(9,F481:F487)</f>
        <v>0</v>
      </c>
      <c r="G480" s="209">
        <f>SUBTOTAL(9,G481:G487)</f>
        <v>0</v>
      </c>
      <c r="H480" s="210">
        <f t="shared" si="181"/>
        <v>0</v>
      </c>
      <c r="K480" t="b">
        <f t="shared" si="182"/>
        <v>0</v>
      </c>
    </row>
    <row r="481" ht="18" customHeight="1" outlineLevel="3" spans="1:11">
      <c r="A481" s="102" t="str">
        <f t="shared" ref="A481:A487" si="188">MID(C481,1,3)</f>
        <v>207</v>
      </c>
      <c r="B481" s="102" t="str">
        <f t="shared" ref="B481:B487" si="189">MID(C481,1,5)</f>
        <v>20702</v>
      </c>
      <c r="C481" s="207">
        <v>2070201</v>
      </c>
      <c r="D481" s="215" t="s">
        <v>131</v>
      </c>
      <c r="E481" s="105"/>
      <c r="F481" s="102">
        <f t="shared" ref="F481:F487" si="190">G481-E481</f>
        <v>0</v>
      </c>
      <c r="G481" s="102">
        <f t="shared" ref="G481:G487" si="191">J481</f>
        <v>0</v>
      </c>
      <c r="H481" s="210">
        <f t="shared" si="181"/>
        <v>0</v>
      </c>
      <c r="K481" t="b">
        <f t="shared" si="182"/>
        <v>0</v>
      </c>
    </row>
    <row r="482" ht="18" customHeight="1" outlineLevel="3" spans="1:11">
      <c r="A482" s="102" t="str">
        <f t="shared" si="188"/>
        <v>207</v>
      </c>
      <c r="B482" s="102" t="str">
        <f t="shared" si="189"/>
        <v>20702</v>
      </c>
      <c r="C482" s="207">
        <v>2070202</v>
      </c>
      <c r="D482" s="215" t="s">
        <v>132</v>
      </c>
      <c r="E482" s="105"/>
      <c r="F482" s="102">
        <f t="shared" si="190"/>
        <v>0</v>
      </c>
      <c r="G482" s="102">
        <f t="shared" si="191"/>
        <v>0</v>
      </c>
      <c r="H482" s="210">
        <f t="shared" si="181"/>
        <v>0</v>
      </c>
      <c r="K482" t="b">
        <f t="shared" si="182"/>
        <v>0</v>
      </c>
    </row>
    <row r="483" ht="18" customHeight="1" outlineLevel="3" spans="1:11">
      <c r="A483" s="102" t="str">
        <f t="shared" si="188"/>
        <v>207</v>
      </c>
      <c r="B483" s="102" t="str">
        <f t="shared" si="189"/>
        <v>20702</v>
      </c>
      <c r="C483" s="207">
        <v>2070203</v>
      </c>
      <c r="D483" s="215" t="s">
        <v>133</v>
      </c>
      <c r="E483" s="105"/>
      <c r="F483" s="102">
        <f t="shared" si="190"/>
        <v>0</v>
      </c>
      <c r="G483" s="102">
        <f t="shared" si="191"/>
        <v>0</v>
      </c>
      <c r="H483" s="210">
        <f t="shared" si="181"/>
        <v>0</v>
      </c>
      <c r="K483" t="b">
        <f t="shared" si="182"/>
        <v>0</v>
      </c>
    </row>
    <row r="484" ht="18" customHeight="1" outlineLevel="3" spans="1:11">
      <c r="A484" s="102" t="str">
        <f t="shared" si="188"/>
        <v>207</v>
      </c>
      <c r="B484" s="102" t="str">
        <f t="shared" si="189"/>
        <v>20702</v>
      </c>
      <c r="C484" s="207">
        <v>2070204</v>
      </c>
      <c r="D484" s="212" t="s">
        <v>692</v>
      </c>
      <c r="E484" s="209"/>
      <c r="F484" s="213">
        <f t="shared" si="190"/>
        <v>0</v>
      </c>
      <c r="G484" s="213"/>
      <c r="H484" s="210">
        <f t="shared" si="181"/>
        <v>0</v>
      </c>
      <c r="K484" t="b">
        <f t="shared" si="182"/>
        <v>0</v>
      </c>
    </row>
    <row r="485" ht="18" customHeight="1" outlineLevel="3" spans="1:11">
      <c r="A485" s="102" t="str">
        <f t="shared" si="188"/>
        <v>207</v>
      </c>
      <c r="B485" s="102" t="str">
        <f t="shared" si="189"/>
        <v>20702</v>
      </c>
      <c r="C485" s="207">
        <v>2070205</v>
      </c>
      <c r="D485" s="212" t="s">
        <v>693</v>
      </c>
      <c r="E485" s="209"/>
      <c r="F485" s="213">
        <f t="shared" si="190"/>
        <v>0</v>
      </c>
      <c r="G485" s="213"/>
      <c r="H485" s="210">
        <f t="shared" si="181"/>
        <v>0</v>
      </c>
      <c r="K485" t="b">
        <f t="shared" si="182"/>
        <v>0</v>
      </c>
    </row>
    <row r="486" ht="24" customHeight="1" outlineLevel="3" spans="1:11">
      <c r="A486" s="102" t="str">
        <f t="shared" si="188"/>
        <v>207</v>
      </c>
      <c r="B486" s="102" t="str">
        <f t="shared" si="189"/>
        <v>20702</v>
      </c>
      <c r="C486" s="207">
        <v>2070207</v>
      </c>
      <c r="D486" s="215" t="s">
        <v>694</v>
      </c>
      <c r="E486" s="105"/>
      <c r="F486" s="102">
        <f t="shared" si="190"/>
        <v>0</v>
      </c>
      <c r="G486" s="102">
        <f t="shared" si="191"/>
        <v>0</v>
      </c>
      <c r="H486" s="210">
        <f t="shared" si="181"/>
        <v>0</v>
      </c>
      <c r="K486" t="b">
        <f t="shared" si="182"/>
        <v>0</v>
      </c>
    </row>
    <row r="487" ht="18" customHeight="1" outlineLevel="3" spans="1:11">
      <c r="A487" s="102" t="str">
        <f t="shared" si="188"/>
        <v>207</v>
      </c>
      <c r="B487" s="102" t="str">
        <f t="shared" si="189"/>
        <v>20702</v>
      </c>
      <c r="C487" s="207">
        <v>2070299</v>
      </c>
      <c r="D487" s="212" t="s">
        <v>695</v>
      </c>
      <c r="E487" s="209"/>
      <c r="F487" s="213">
        <f t="shared" si="190"/>
        <v>0</v>
      </c>
      <c r="G487" s="213"/>
      <c r="H487" s="210">
        <f t="shared" si="181"/>
        <v>0</v>
      </c>
      <c r="K487" t="b">
        <f t="shared" si="182"/>
        <v>0</v>
      </c>
    </row>
    <row r="488" ht="18" customHeight="1" outlineLevel="1" spans="1:11">
      <c r="A488" s="102"/>
      <c r="B488" s="105" t="s">
        <v>696</v>
      </c>
      <c r="C488" s="207"/>
      <c r="D488" s="211" t="s">
        <v>697</v>
      </c>
      <c r="E488" s="209">
        <f>SUBTOTAL(9,E489:E498)</f>
        <v>0</v>
      </c>
      <c r="F488" s="209">
        <f>SUBTOTAL(9,F489:F498)</f>
        <v>0</v>
      </c>
      <c r="G488" s="209">
        <f>SUBTOTAL(9,G489:G498)</f>
        <v>0</v>
      </c>
      <c r="H488" s="210">
        <f t="shared" si="181"/>
        <v>0</v>
      </c>
      <c r="K488" t="b">
        <f t="shared" si="182"/>
        <v>0</v>
      </c>
    </row>
    <row r="489" ht="18" customHeight="1" outlineLevel="3" spans="1:11">
      <c r="A489" s="102" t="str">
        <f t="shared" ref="A489:A498" si="192">MID(C489,1,3)</f>
        <v>207</v>
      </c>
      <c r="B489" s="102" t="str">
        <f t="shared" ref="B489:B498" si="193">MID(C489,1,5)</f>
        <v>20703</v>
      </c>
      <c r="C489" s="207">
        <v>2070301</v>
      </c>
      <c r="D489" s="215" t="s">
        <v>131</v>
      </c>
      <c r="E489" s="105"/>
      <c r="F489" s="102">
        <f t="shared" ref="F489:F498" si="194">G489-E489</f>
        <v>0</v>
      </c>
      <c r="G489" s="102">
        <f t="shared" ref="G489:G498" si="195">J489</f>
        <v>0</v>
      </c>
      <c r="H489" s="210">
        <f t="shared" si="181"/>
        <v>0</v>
      </c>
      <c r="K489" t="b">
        <f t="shared" si="182"/>
        <v>0</v>
      </c>
    </row>
    <row r="490" ht="18" customHeight="1" outlineLevel="3" spans="1:11">
      <c r="A490" s="102" t="str">
        <f t="shared" si="192"/>
        <v>207</v>
      </c>
      <c r="B490" s="102" t="str">
        <f t="shared" si="193"/>
        <v>20703</v>
      </c>
      <c r="C490" s="207">
        <v>2070302</v>
      </c>
      <c r="D490" s="212" t="s">
        <v>132</v>
      </c>
      <c r="E490" s="209"/>
      <c r="F490" s="213">
        <f t="shared" si="194"/>
        <v>0</v>
      </c>
      <c r="G490" s="213"/>
      <c r="H490" s="210">
        <f t="shared" si="181"/>
        <v>0</v>
      </c>
      <c r="K490" t="b">
        <f t="shared" si="182"/>
        <v>0</v>
      </c>
    </row>
    <row r="491" ht="18" customHeight="1" outlineLevel="3" spans="1:11">
      <c r="A491" s="102" t="str">
        <f t="shared" si="192"/>
        <v>207</v>
      </c>
      <c r="B491" s="102" t="str">
        <f t="shared" si="193"/>
        <v>20703</v>
      </c>
      <c r="C491" s="207">
        <v>2070303</v>
      </c>
      <c r="D491" s="215" t="s">
        <v>133</v>
      </c>
      <c r="E491" s="105"/>
      <c r="F491" s="102">
        <f t="shared" si="194"/>
        <v>0</v>
      </c>
      <c r="G491" s="102">
        <f t="shared" si="195"/>
        <v>0</v>
      </c>
      <c r="H491" s="210">
        <f t="shared" si="181"/>
        <v>0</v>
      </c>
      <c r="K491" t="b">
        <f t="shared" si="182"/>
        <v>0</v>
      </c>
    </row>
    <row r="492" ht="18" customHeight="1" outlineLevel="3" spans="1:11">
      <c r="A492" s="102" t="str">
        <f t="shared" si="192"/>
        <v>207</v>
      </c>
      <c r="B492" s="102" t="str">
        <f t="shared" si="193"/>
        <v>20703</v>
      </c>
      <c r="C492" s="207">
        <v>2070304</v>
      </c>
      <c r="D492" s="215" t="s">
        <v>698</v>
      </c>
      <c r="E492" s="105"/>
      <c r="F492" s="102">
        <f t="shared" si="194"/>
        <v>0</v>
      </c>
      <c r="G492" s="102">
        <f t="shared" si="195"/>
        <v>0</v>
      </c>
      <c r="H492" s="210">
        <f t="shared" si="181"/>
        <v>0</v>
      </c>
      <c r="K492" t="b">
        <f t="shared" si="182"/>
        <v>0</v>
      </c>
    </row>
    <row r="493" ht="18" customHeight="1" outlineLevel="3" spans="1:11">
      <c r="A493" s="102" t="str">
        <f t="shared" si="192"/>
        <v>207</v>
      </c>
      <c r="B493" s="102" t="str">
        <f t="shared" si="193"/>
        <v>20703</v>
      </c>
      <c r="C493" s="207">
        <v>2070305</v>
      </c>
      <c r="D493" s="215" t="s">
        <v>699</v>
      </c>
      <c r="E493" s="105"/>
      <c r="F493" s="102">
        <f t="shared" si="194"/>
        <v>0</v>
      </c>
      <c r="G493" s="102">
        <f t="shared" si="195"/>
        <v>0</v>
      </c>
      <c r="H493" s="210">
        <f t="shared" si="181"/>
        <v>0</v>
      </c>
      <c r="K493" t="b">
        <f t="shared" si="182"/>
        <v>0</v>
      </c>
    </row>
    <row r="494" ht="18" customHeight="1" outlineLevel="3" spans="1:11">
      <c r="A494" s="102" t="str">
        <f t="shared" si="192"/>
        <v>207</v>
      </c>
      <c r="B494" s="102" t="str">
        <f t="shared" si="193"/>
        <v>20703</v>
      </c>
      <c r="C494" s="207">
        <v>2070306</v>
      </c>
      <c r="D494" s="215" t="s">
        <v>700</v>
      </c>
      <c r="E494" s="105"/>
      <c r="F494" s="102">
        <f t="shared" si="194"/>
        <v>0</v>
      </c>
      <c r="G494" s="102">
        <f t="shared" si="195"/>
        <v>0</v>
      </c>
      <c r="H494" s="210">
        <f t="shared" si="181"/>
        <v>0</v>
      </c>
      <c r="K494" t="b">
        <f t="shared" si="182"/>
        <v>0</v>
      </c>
    </row>
    <row r="495" ht="18" customHeight="1" outlineLevel="3" spans="1:11">
      <c r="A495" s="102" t="str">
        <f t="shared" si="192"/>
        <v>207</v>
      </c>
      <c r="B495" s="102" t="str">
        <f t="shared" si="193"/>
        <v>20703</v>
      </c>
      <c r="C495" s="207">
        <v>2070307</v>
      </c>
      <c r="D495" s="212" t="s">
        <v>701</v>
      </c>
      <c r="E495" s="209"/>
      <c r="F495" s="213">
        <f t="shared" si="194"/>
        <v>0</v>
      </c>
      <c r="G495" s="213"/>
      <c r="H495" s="210">
        <f t="shared" si="181"/>
        <v>0</v>
      </c>
      <c r="K495" t="b">
        <f t="shared" si="182"/>
        <v>0</v>
      </c>
    </row>
    <row r="496" ht="18" customHeight="1" outlineLevel="3" spans="1:11">
      <c r="A496" s="102" t="str">
        <f t="shared" si="192"/>
        <v>207</v>
      </c>
      <c r="B496" s="102" t="str">
        <f t="shared" si="193"/>
        <v>20703</v>
      </c>
      <c r="C496" s="207">
        <v>2070308</v>
      </c>
      <c r="D496" s="215" t="s">
        <v>702</v>
      </c>
      <c r="E496" s="105"/>
      <c r="F496" s="102">
        <f t="shared" si="194"/>
        <v>0</v>
      </c>
      <c r="G496" s="102"/>
      <c r="H496" s="210">
        <f t="shared" si="181"/>
        <v>0</v>
      </c>
      <c r="K496" t="b">
        <f t="shared" si="182"/>
        <v>0</v>
      </c>
    </row>
    <row r="497" ht="18" customHeight="1" outlineLevel="3" spans="1:11">
      <c r="A497" s="102" t="str">
        <f t="shared" si="192"/>
        <v>207</v>
      </c>
      <c r="B497" s="102" t="str">
        <f t="shared" si="193"/>
        <v>20703</v>
      </c>
      <c r="C497" s="207">
        <v>2070309</v>
      </c>
      <c r="D497" s="215" t="s">
        <v>703</v>
      </c>
      <c r="E497" s="105"/>
      <c r="F497" s="102">
        <f t="shared" si="194"/>
        <v>0</v>
      </c>
      <c r="G497" s="102">
        <f t="shared" si="195"/>
        <v>0</v>
      </c>
      <c r="H497" s="210">
        <f t="shared" si="181"/>
        <v>0</v>
      </c>
      <c r="K497" t="b">
        <f t="shared" si="182"/>
        <v>0</v>
      </c>
    </row>
    <row r="498" ht="18" customHeight="1" outlineLevel="3" spans="1:11">
      <c r="A498" s="102" t="str">
        <f t="shared" si="192"/>
        <v>207</v>
      </c>
      <c r="B498" s="102" t="str">
        <f t="shared" si="193"/>
        <v>20703</v>
      </c>
      <c r="C498" s="207">
        <v>2070399</v>
      </c>
      <c r="D498" s="215" t="s">
        <v>704</v>
      </c>
      <c r="E498" s="105"/>
      <c r="F498" s="102">
        <f t="shared" si="194"/>
        <v>0</v>
      </c>
      <c r="G498" s="102">
        <f t="shared" si="195"/>
        <v>0</v>
      </c>
      <c r="H498" s="210">
        <f t="shared" si="181"/>
        <v>0</v>
      </c>
      <c r="K498" t="b">
        <f t="shared" si="182"/>
        <v>0</v>
      </c>
    </row>
    <row r="499" ht="18" customHeight="1" outlineLevel="1" spans="1:11">
      <c r="A499" s="102"/>
      <c r="B499" s="105" t="s">
        <v>705</v>
      </c>
      <c r="C499" s="113"/>
      <c r="D499" s="229" t="s">
        <v>706</v>
      </c>
      <c r="E499" s="105">
        <f>SUBTOTAL(9,E500:E507)</f>
        <v>0</v>
      </c>
      <c r="F499" s="105">
        <f>SUBTOTAL(9,F500:F507)</f>
        <v>0</v>
      </c>
      <c r="G499" s="105">
        <f>SUBTOTAL(9,G500:G507)</f>
        <v>0</v>
      </c>
      <c r="H499" s="210">
        <f t="shared" si="181"/>
        <v>0</v>
      </c>
      <c r="K499" t="b">
        <f t="shared" si="182"/>
        <v>0</v>
      </c>
    </row>
    <row r="500" ht="18" customHeight="1" outlineLevel="3" spans="1:11">
      <c r="A500" s="102" t="str">
        <f t="shared" ref="A500:A507" si="196">MID(C500,1,3)</f>
        <v>207</v>
      </c>
      <c r="B500" s="102" t="str">
        <f t="shared" ref="B500:B507" si="197">MID(C500,1,5)</f>
        <v>20706</v>
      </c>
      <c r="C500" s="113">
        <v>2070601</v>
      </c>
      <c r="D500" s="230" t="s">
        <v>131</v>
      </c>
      <c r="E500" s="105"/>
      <c r="F500" s="102">
        <f t="shared" ref="F500:F507" si="198">G500-E500</f>
        <v>0</v>
      </c>
      <c r="G500" s="102">
        <f t="shared" ref="G500:G507" si="199">J500</f>
        <v>0</v>
      </c>
      <c r="H500" s="210">
        <f t="shared" si="181"/>
        <v>0</v>
      </c>
      <c r="K500" t="b">
        <f t="shared" si="182"/>
        <v>0</v>
      </c>
    </row>
    <row r="501" ht="18" customHeight="1" outlineLevel="3" spans="1:11">
      <c r="A501" s="102" t="str">
        <f t="shared" si="196"/>
        <v>207</v>
      </c>
      <c r="B501" s="102" t="str">
        <f t="shared" si="197"/>
        <v>20706</v>
      </c>
      <c r="C501" s="113">
        <v>2070602</v>
      </c>
      <c r="D501" s="230" t="s">
        <v>132</v>
      </c>
      <c r="E501" s="105"/>
      <c r="F501" s="102">
        <f t="shared" si="198"/>
        <v>0</v>
      </c>
      <c r="G501" s="102">
        <f t="shared" si="199"/>
        <v>0</v>
      </c>
      <c r="H501" s="210">
        <f t="shared" si="181"/>
        <v>0</v>
      </c>
      <c r="K501" t="b">
        <f t="shared" si="182"/>
        <v>0</v>
      </c>
    </row>
    <row r="502" ht="18" customHeight="1" outlineLevel="3" spans="1:11">
      <c r="A502" s="102" t="str">
        <f t="shared" si="196"/>
        <v>207</v>
      </c>
      <c r="B502" s="102" t="str">
        <f t="shared" si="197"/>
        <v>20706</v>
      </c>
      <c r="C502" s="113">
        <v>2070603</v>
      </c>
      <c r="D502" s="230" t="s">
        <v>133</v>
      </c>
      <c r="E502" s="105"/>
      <c r="F502" s="102">
        <f t="shared" si="198"/>
        <v>0</v>
      </c>
      <c r="G502" s="102">
        <f t="shared" si="199"/>
        <v>0</v>
      </c>
      <c r="H502" s="210">
        <f t="shared" si="181"/>
        <v>0</v>
      </c>
      <c r="K502" t="b">
        <f t="shared" si="182"/>
        <v>0</v>
      </c>
    </row>
    <row r="503" ht="18" customHeight="1" outlineLevel="3" spans="1:11">
      <c r="A503" s="102" t="str">
        <f t="shared" si="196"/>
        <v>207</v>
      </c>
      <c r="B503" s="102" t="str">
        <f t="shared" si="197"/>
        <v>20706</v>
      </c>
      <c r="C503" s="113">
        <v>2070604</v>
      </c>
      <c r="D503" s="230" t="s">
        <v>707</v>
      </c>
      <c r="E503" s="105"/>
      <c r="F503" s="102">
        <f t="shared" si="198"/>
        <v>0</v>
      </c>
      <c r="G503" s="102">
        <f t="shared" si="199"/>
        <v>0</v>
      </c>
      <c r="H503" s="210">
        <f t="shared" si="181"/>
        <v>0</v>
      </c>
      <c r="K503" t="b">
        <f t="shared" si="182"/>
        <v>0</v>
      </c>
    </row>
    <row r="504" ht="18" customHeight="1" outlineLevel="3" spans="1:11">
      <c r="A504" s="102" t="str">
        <f t="shared" si="196"/>
        <v>207</v>
      </c>
      <c r="B504" s="102" t="str">
        <f t="shared" si="197"/>
        <v>20706</v>
      </c>
      <c r="C504" s="113">
        <v>2070605</v>
      </c>
      <c r="D504" s="230" t="s">
        <v>708</v>
      </c>
      <c r="E504" s="105"/>
      <c r="F504" s="102">
        <f t="shared" si="198"/>
        <v>0</v>
      </c>
      <c r="G504" s="102">
        <f t="shared" si="199"/>
        <v>0</v>
      </c>
      <c r="H504" s="210">
        <f t="shared" si="181"/>
        <v>0</v>
      </c>
      <c r="K504" t="b">
        <f t="shared" si="182"/>
        <v>0</v>
      </c>
    </row>
    <row r="505" ht="18" customHeight="1" outlineLevel="3" spans="1:11">
      <c r="A505" s="102" t="str">
        <f t="shared" si="196"/>
        <v>207</v>
      </c>
      <c r="B505" s="102" t="str">
        <f t="shared" si="197"/>
        <v>20706</v>
      </c>
      <c r="C505" s="113">
        <v>2070606</v>
      </c>
      <c r="D505" s="230" t="s">
        <v>709</v>
      </c>
      <c r="E505" s="105"/>
      <c r="F505" s="102">
        <f t="shared" si="198"/>
        <v>0</v>
      </c>
      <c r="G505" s="102">
        <f t="shared" si="199"/>
        <v>0</v>
      </c>
      <c r="H505" s="210">
        <f t="shared" si="181"/>
        <v>0</v>
      </c>
      <c r="K505" t="b">
        <f t="shared" si="182"/>
        <v>0</v>
      </c>
    </row>
    <row r="506" ht="18" customHeight="1" outlineLevel="3" spans="1:11">
      <c r="A506" s="102" t="str">
        <f t="shared" si="196"/>
        <v>207</v>
      </c>
      <c r="B506" s="102" t="str">
        <f t="shared" si="197"/>
        <v>20706</v>
      </c>
      <c r="C506" s="113">
        <v>2070607</v>
      </c>
      <c r="D506" s="230" t="s">
        <v>710</v>
      </c>
      <c r="E506" s="105"/>
      <c r="F506" s="102">
        <f t="shared" si="198"/>
        <v>0</v>
      </c>
      <c r="G506" s="102">
        <f t="shared" si="199"/>
        <v>0</v>
      </c>
      <c r="H506" s="210">
        <f t="shared" si="181"/>
        <v>0</v>
      </c>
      <c r="K506" t="b">
        <f t="shared" si="182"/>
        <v>0</v>
      </c>
    </row>
    <row r="507" ht="18" customHeight="1" outlineLevel="3" spans="1:11">
      <c r="A507" s="102" t="str">
        <f t="shared" si="196"/>
        <v>207</v>
      </c>
      <c r="B507" s="102" t="str">
        <f t="shared" si="197"/>
        <v>20706</v>
      </c>
      <c r="C507" s="113">
        <v>2070699</v>
      </c>
      <c r="D507" s="230" t="s">
        <v>711</v>
      </c>
      <c r="E507" s="105"/>
      <c r="F507" s="102">
        <f t="shared" si="198"/>
        <v>0</v>
      </c>
      <c r="G507" s="102">
        <f t="shared" si="199"/>
        <v>0</v>
      </c>
      <c r="H507" s="210">
        <f t="shared" si="181"/>
        <v>0</v>
      </c>
      <c r="K507" t="b">
        <f t="shared" si="182"/>
        <v>0</v>
      </c>
    </row>
    <row r="508" ht="18" customHeight="1" outlineLevel="1" spans="1:11">
      <c r="A508" s="102"/>
      <c r="B508" s="105" t="s">
        <v>712</v>
      </c>
      <c r="C508" s="207"/>
      <c r="D508" s="211" t="s">
        <v>713</v>
      </c>
      <c r="E508" s="209">
        <f>SUBTOTAL(9,E509:E515)</f>
        <v>0</v>
      </c>
      <c r="F508" s="209">
        <f>SUBTOTAL(9,F509:F515)</f>
        <v>0</v>
      </c>
      <c r="G508" s="209">
        <f>SUBTOTAL(9,G509:G515)</f>
        <v>0</v>
      </c>
      <c r="H508" s="210">
        <f t="shared" si="181"/>
        <v>0</v>
      </c>
      <c r="K508" t="b">
        <f t="shared" si="182"/>
        <v>0</v>
      </c>
    </row>
    <row r="509" ht="18" customHeight="1" outlineLevel="3" spans="1:11">
      <c r="A509" s="102" t="str">
        <f t="shared" ref="A509:A515" si="200">MID(C509,1,3)</f>
        <v>207</v>
      </c>
      <c r="B509" s="102" t="str">
        <f t="shared" ref="B509:B515" si="201">MID(C509,1,5)</f>
        <v>20708</v>
      </c>
      <c r="C509" s="207">
        <v>2070801</v>
      </c>
      <c r="D509" s="212" t="s">
        <v>131</v>
      </c>
      <c r="E509" s="209"/>
      <c r="F509" s="213">
        <f t="shared" ref="F509:F515" si="202">G509-E509</f>
        <v>0</v>
      </c>
      <c r="G509" s="213"/>
      <c r="H509" s="210">
        <f t="shared" si="181"/>
        <v>0</v>
      </c>
      <c r="K509" t="b">
        <f t="shared" si="182"/>
        <v>0</v>
      </c>
    </row>
    <row r="510" ht="18" customHeight="1" outlineLevel="3" spans="1:11">
      <c r="A510" s="102" t="str">
        <f t="shared" si="200"/>
        <v>207</v>
      </c>
      <c r="B510" s="102" t="str">
        <f t="shared" si="201"/>
        <v>20708</v>
      </c>
      <c r="C510" s="207">
        <v>2070802</v>
      </c>
      <c r="D510" s="215" t="s">
        <v>132</v>
      </c>
      <c r="E510" s="105">
        <v>0</v>
      </c>
      <c r="F510" s="102">
        <f t="shared" si="202"/>
        <v>0</v>
      </c>
      <c r="G510" s="102">
        <f t="shared" ref="G509:G515" si="203">J510</f>
        <v>0</v>
      </c>
      <c r="H510" s="210">
        <f t="shared" si="181"/>
        <v>0</v>
      </c>
      <c r="K510" t="b">
        <f t="shared" si="182"/>
        <v>0</v>
      </c>
    </row>
    <row r="511" ht="18" customHeight="1" outlineLevel="3" spans="1:11">
      <c r="A511" s="102" t="str">
        <f t="shared" si="200"/>
        <v>207</v>
      </c>
      <c r="B511" s="102" t="str">
        <f t="shared" si="201"/>
        <v>20708</v>
      </c>
      <c r="C511" s="207">
        <v>2070803</v>
      </c>
      <c r="D511" s="215" t="s">
        <v>133</v>
      </c>
      <c r="E511" s="105"/>
      <c r="F511" s="102">
        <f t="shared" si="202"/>
        <v>0</v>
      </c>
      <c r="G511" s="102">
        <f t="shared" si="203"/>
        <v>0</v>
      </c>
      <c r="H511" s="210">
        <f t="shared" si="181"/>
        <v>0</v>
      </c>
      <c r="K511" t="b">
        <f t="shared" si="182"/>
        <v>0</v>
      </c>
    </row>
    <row r="512" ht="18" customHeight="1" outlineLevel="3" spans="1:11">
      <c r="A512" s="102" t="str">
        <f t="shared" si="200"/>
        <v>207</v>
      </c>
      <c r="B512" s="102" t="str">
        <f t="shared" si="201"/>
        <v>20708</v>
      </c>
      <c r="C512" s="113">
        <v>2070804</v>
      </c>
      <c r="D512" s="230" t="s">
        <v>714</v>
      </c>
      <c r="E512" s="105">
        <v>0</v>
      </c>
      <c r="F512" s="102">
        <f t="shared" si="202"/>
        <v>0</v>
      </c>
      <c r="G512" s="102">
        <f t="shared" si="203"/>
        <v>0</v>
      </c>
      <c r="H512" s="210">
        <f t="shared" si="181"/>
        <v>0</v>
      </c>
      <c r="K512" t="b">
        <f t="shared" si="182"/>
        <v>0</v>
      </c>
    </row>
    <row r="513" ht="18" customHeight="1" outlineLevel="3" spans="1:11">
      <c r="A513" s="102" t="str">
        <f t="shared" si="200"/>
        <v>207</v>
      </c>
      <c r="B513" s="102" t="str">
        <f t="shared" si="201"/>
        <v>20708</v>
      </c>
      <c r="C513" s="113">
        <v>2070806</v>
      </c>
      <c r="D513" s="231" t="s">
        <v>715</v>
      </c>
      <c r="E513" s="209"/>
      <c r="F513" s="213">
        <f t="shared" si="202"/>
        <v>0</v>
      </c>
      <c r="G513" s="213"/>
      <c r="H513" s="210">
        <f t="shared" si="181"/>
        <v>0</v>
      </c>
      <c r="K513" t="b">
        <f t="shared" si="182"/>
        <v>0</v>
      </c>
    </row>
    <row r="514" ht="17" customHeight="1" outlineLevel="3" spans="1:11">
      <c r="A514" s="102" t="str">
        <f t="shared" si="200"/>
        <v>207</v>
      </c>
      <c r="B514" s="102" t="str">
        <f t="shared" si="201"/>
        <v>20708</v>
      </c>
      <c r="C514" s="113">
        <v>2070808</v>
      </c>
      <c r="D514" s="231" t="s">
        <v>716</v>
      </c>
      <c r="E514" s="105"/>
      <c r="F514" s="102">
        <f t="shared" si="202"/>
        <v>0</v>
      </c>
      <c r="G514" s="213"/>
      <c r="H514" s="210">
        <f t="shared" si="181"/>
        <v>0</v>
      </c>
      <c r="K514" t="b">
        <f t="shared" si="182"/>
        <v>0</v>
      </c>
    </row>
    <row r="515" ht="18" customHeight="1" outlineLevel="3" spans="1:11">
      <c r="A515" s="102" t="str">
        <f t="shared" si="200"/>
        <v>207</v>
      </c>
      <c r="B515" s="102" t="str">
        <f t="shared" si="201"/>
        <v>20708</v>
      </c>
      <c r="C515" s="207">
        <v>2070899</v>
      </c>
      <c r="D515" s="212" t="s">
        <v>717</v>
      </c>
      <c r="E515" s="209"/>
      <c r="F515" s="213">
        <f t="shared" si="202"/>
        <v>0</v>
      </c>
      <c r="G515" s="213"/>
      <c r="H515" s="210">
        <f t="shared" si="181"/>
        <v>0</v>
      </c>
      <c r="K515" t="b">
        <f t="shared" si="182"/>
        <v>0</v>
      </c>
    </row>
    <row r="516" ht="18" customHeight="1" outlineLevel="1" spans="1:11">
      <c r="A516" s="102"/>
      <c r="B516" s="105" t="s">
        <v>718</v>
      </c>
      <c r="C516" s="207"/>
      <c r="D516" s="211" t="s">
        <v>719</v>
      </c>
      <c r="E516" s="209">
        <f>SUBTOTAL(9,E517:E519)</f>
        <v>0</v>
      </c>
      <c r="F516" s="209">
        <f>SUBTOTAL(9,F517:F519)</f>
        <v>2</v>
      </c>
      <c r="G516" s="209">
        <f>SUBTOTAL(9,G517:G519)</f>
        <v>2</v>
      </c>
      <c r="H516" s="210">
        <f t="shared" ref="H516:H579" si="204">IFERROR(G516/E516-1,)</f>
        <v>0</v>
      </c>
      <c r="K516" t="b">
        <f t="shared" si="182"/>
        <v>1</v>
      </c>
    </row>
    <row r="517" ht="18" customHeight="1" outlineLevel="3" spans="1:11">
      <c r="A517" s="102" t="str">
        <f>MID(C517,1,3)</f>
        <v>207</v>
      </c>
      <c r="B517" s="102" t="str">
        <f>MID(C517,1,5)</f>
        <v>20799</v>
      </c>
      <c r="C517" s="207">
        <v>2079902</v>
      </c>
      <c r="D517" s="215" t="s">
        <v>720</v>
      </c>
      <c r="E517" s="105"/>
      <c r="F517" s="102">
        <f t="shared" ref="F517:F519" si="205">G517-E517</f>
        <v>0</v>
      </c>
      <c r="G517" s="102">
        <f t="shared" ref="G517:G519" si="206">J517</f>
        <v>0</v>
      </c>
      <c r="H517" s="210">
        <f t="shared" si="204"/>
        <v>0</v>
      </c>
      <c r="K517" t="b">
        <f t="shared" ref="K517:K580" si="207">OR(E517&lt;&gt;0,F517&lt;&gt;0,G517&lt;&gt;0)</f>
        <v>0</v>
      </c>
    </row>
    <row r="518" ht="18" customHeight="1" outlineLevel="3" spans="1:11">
      <c r="A518" s="102" t="str">
        <f>MID(C518,1,3)</f>
        <v>207</v>
      </c>
      <c r="B518" s="102" t="str">
        <f>MID(C518,1,5)</f>
        <v>20799</v>
      </c>
      <c r="C518" s="207">
        <v>2079903</v>
      </c>
      <c r="D518" s="215" t="s">
        <v>721</v>
      </c>
      <c r="E518" s="105"/>
      <c r="F518" s="102">
        <f t="shared" si="205"/>
        <v>0</v>
      </c>
      <c r="G518" s="102">
        <f t="shared" si="206"/>
        <v>0</v>
      </c>
      <c r="H518" s="210">
        <f t="shared" si="204"/>
        <v>0</v>
      </c>
      <c r="K518" t="b">
        <f t="shared" si="207"/>
        <v>0</v>
      </c>
    </row>
    <row r="519" ht="18" customHeight="1" outlineLevel="3" spans="1:11">
      <c r="A519" s="102" t="str">
        <f>MID(C519,1,3)</f>
        <v>207</v>
      </c>
      <c r="B519" s="102" t="str">
        <f>MID(C519,1,5)</f>
        <v>20799</v>
      </c>
      <c r="C519" s="207">
        <v>2079999</v>
      </c>
      <c r="D519" s="212" t="s">
        <v>719</v>
      </c>
      <c r="E519" s="209"/>
      <c r="F519" s="213">
        <f t="shared" si="205"/>
        <v>2</v>
      </c>
      <c r="G519" s="213">
        <v>2</v>
      </c>
      <c r="H519" s="210">
        <f t="shared" si="204"/>
        <v>0</v>
      </c>
      <c r="K519" t="b">
        <f t="shared" si="207"/>
        <v>1</v>
      </c>
    </row>
    <row r="520" ht="18" customHeight="1" outlineLevel="1" spans="1:11">
      <c r="A520" s="105" t="s">
        <v>722</v>
      </c>
      <c r="B520" s="102"/>
      <c r="C520" s="207"/>
      <c r="D520" s="208" t="s">
        <v>723</v>
      </c>
      <c r="E520" s="209">
        <f>SUBTOTAL(9,E522:E640)</f>
        <v>105</v>
      </c>
      <c r="F520" s="209">
        <f>SUBTOTAL(9,F522:F640)</f>
        <v>17</v>
      </c>
      <c r="G520" s="209">
        <f>SUBTOTAL(9,G522:G640)</f>
        <v>122</v>
      </c>
      <c r="H520" s="210">
        <f t="shared" si="204"/>
        <v>0.161904761904762</v>
      </c>
      <c r="K520" t="b">
        <f t="shared" si="207"/>
        <v>1</v>
      </c>
    </row>
    <row r="521" ht="18" customHeight="1" outlineLevel="1" spans="1:11">
      <c r="A521" s="102"/>
      <c r="B521" s="105" t="s">
        <v>724</v>
      </c>
      <c r="C521" s="207"/>
      <c r="D521" s="211" t="s">
        <v>725</v>
      </c>
      <c r="E521" s="209">
        <f>SUBTOTAL(9,E522:E534)</f>
        <v>0</v>
      </c>
      <c r="F521" s="209">
        <f>SUBTOTAL(9,F522:F534)</f>
        <v>0</v>
      </c>
      <c r="G521" s="209">
        <f>SUBTOTAL(9,G522:G534)</f>
        <v>0</v>
      </c>
      <c r="H521" s="210">
        <f t="shared" si="204"/>
        <v>0</v>
      </c>
      <c r="K521" t="b">
        <f t="shared" si="207"/>
        <v>0</v>
      </c>
    </row>
    <row r="522" ht="18" customHeight="1" outlineLevel="3" spans="1:11">
      <c r="A522" s="102" t="str">
        <f t="shared" ref="A522:A534" si="208">MID(C522,1,3)</f>
        <v>208</v>
      </c>
      <c r="B522" s="102" t="str">
        <f t="shared" ref="B522:B534" si="209">MID(C522,1,5)</f>
        <v>20801</v>
      </c>
      <c r="C522" s="207">
        <v>2080101</v>
      </c>
      <c r="D522" s="212" t="s">
        <v>131</v>
      </c>
      <c r="E522" s="209"/>
      <c r="F522" s="213">
        <f t="shared" ref="F522:F534" si="210">G522-E522</f>
        <v>0</v>
      </c>
      <c r="G522" s="213"/>
      <c r="H522" s="210">
        <f t="shared" si="204"/>
        <v>0</v>
      </c>
      <c r="K522" t="b">
        <f t="shared" si="207"/>
        <v>0</v>
      </c>
    </row>
    <row r="523" ht="18" customHeight="1" outlineLevel="3" spans="1:11">
      <c r="A523" s="102" t="str">
        <f t="shared" si="208"/>
        <v>208</v>
      </c>
      <c r="B523" s="102" t="str">
        <f t="shared" si="209"/>
        <v>20801</v>
      </c>
      <c r="C523" s="207">
        <v>2080102</v>
      </c>
      <c r="D523" s="212" t="s">
        <v>132</v>
      </c>
      <c r="E523" s="209"/>
      <c r="F523" s="213">
        <f t="shared" si="210"/>
        <v>0</v>
      </c>
      <c r="G523" s="213"/>
      <c r="H523" s="210">
        <f t="shared" si="204"/>
        <v>0</v>
      </c>
      <c r="K523" t="b">
        <f t="shared" si="207"/>
        <v>0</v>
      </c>
    </row>
    <row r="524" ht="18" customHeight="1" outlineLevel="3" spans="1:11">
      <c r="A524" s="102" t="str">
        <f t="shared" si="208"/>
        <v>208</v>
      </c>
      <c r="B524" s="102" t="str">
        <f t="shared" si="209"/>
        <v>20801</v>
      </c>
      <c r="C524" s="207">
        <v>2080103</v>
      </c>
      <c r="D524" s="215" t="s">
        <v>133</v>
      </c>
      <c r="E524" s="105"/>
      <c r="F524" s="102">
        <f t="shared" si="210"/>
        <v>0</v>
      </c>
      <c r="G524" s="102">
        <f t="shared" ref="G522:G534" si="211">J524</f>
        <v>0</v>
      </c>
      <c r="H524" s="210">
        <f t="shared" si="204"/>
        <v>0</v>
      </c>
      <c r="K524" t="b">
        <f t="shared" si="207"/>
        <v>0</v>
      </c>
    </row>
    <row r="525" ht="18" customHeight="1" outlineLevel="3" spans="1:11">
      <c r="A525" s="102" t="str">
        <f t="shared" si="208"/>
        <v>208</v>
      </c>
      <c r="B525" s="102" t="str">
        <f t="shared" si="209"/>
        <v>20801</v>
      </c>
      <c r="C525" s="207">
        <v>2080104</v>
      </c>
      <c r="D525" s="215" t="s">
        <v>726</v>
      </c>
      <c r="E525" s="105"/>
      <c r="F525" s="102">
        <f t="shared" si="210"/>
        <v>0</v>
      </c>
      <c r="G525" s="102">
        <f t="shared" si="211"/>
        <v>0</v>
      </c>
      <c r="H525" s="210">
        <f t="shared" si="204"/>
        <v>0</v>
      </c>
      <c r="K525" t="b">
        <f t="shared" si="207"/>
        <v>0</v>
      </c>
    </row>
    <row r="526" ht="18" customHeight="1" outlineLevel="3" spans="1:11">
      <c r="A526" s="102" t="str">
        <f t="shared" si="208"/>
        <v>208</v>
      </c>
      <c r="B526" s="102" t="str">
        <f t="shared" si="209"/>
        <v>20801</v>
      </c>
      <c r="C526" s="207">
        <v>2080105</v>
      </c>
      <c r="D526" s="215" t="s">
        <v>727</v>
      </c>
      <c r="E526" s="105"/>
      <c r="F526" s="102">
        <f t="shared" si="210"/>
        <v>0</v>
      </c>
      <c r="G526" s="102">
        <f t="shared" si="211"/>
        <v>0</v>
      </c>
      <c r="H526" s="210">
        <f t="shared" si="204"/>
        <v>0</v>
      </c>
      <c r="K526" t="b">
        <f t="shared" si="207"/>
        <v>0</v>
      </c>
    </row>
    <row r="527" ht="18" customHeight="1" outlineLevel="3" spans="1:11">
      <c r="A527" s="102" t="str">
        <f t="shared" si="208"/>
        <v>208</v>
      </c>
      <c r="B527" s="102" t="str">
        <f t="shared" si="209"/>
        <v>20801</v>
      </c>
      <c r="C527" s="207">
        <v>2080106</v>
      </c>
      <c r="D527" s="212" t="s">
        <v>728</v>
      </c>
      <c r="E527" s="209"/>
      <c r="F527" s="213">
        <f t="shared" si="210"/>
        <v>0</v>
      </c>
      <c r="G527" s="213"/>
      <c r="H527" s="210">
        <f t="shared" si="204"/>
        <v>0</v>
      </c>
      <c r="K527" t="b">
        <f t="shared" si="207"/>
        <v>0</v>
      </c>
    </row>
    <row r="528" ht="18" customHeight="1" outlineLevel="3" spans="1:11">
      <c r="A528" s="102" t="str">
        <f t="shared" si="208"/>
        <v>208</v>
      </c>
      <c r="B528" s="102" t="str">
        <f t="shared" si="209"/>
        <v>20801</v>
      </c>
      <c r="C528" s="207">
        <v>2080107</v>
      </c>
      <c r="D528" s="215" t="s">
        <v>729</v>
      </c>
      <c r="E528" s="105">
        <v>0</v>
      </c>
      <c r="F528" s="102">
        <f t="shared" si="210"/>
        <v>0</v>
      </c>
      <c r="G528" s="102">
        <f t="shared" si="211"/>
        <v>0</v>
      </c>
      <c r="H528" s="210">
        <f t="shared" si="204"/>
        <v>0</v>
      </c>
      <c r="K528" t="b">
        <f t="shared" si="207"/>
        <v>0</v>
      </c>
    </row>
    <row r="529" ht="18" customHeight="1" outlineLevel="3" spans="1:11">
      <c r="A529" s="102" t="str">
        <f t="shared" si="208"/>
        <v>208</v>
      </c>
      <c r="B529" s="102" t="str">
        <f t="shared" si="209"/>
        <v>20801</v>
      </c>
      <c r="C529" s="207">
        <v>2080108</v>
      </c>
      <c r="D529" s="215" t="s">
        <v>201</v>
      </c>
      <c r="E529" s="105">
        <v>0</v>
      </c>
      <c r="F529" s="102">
        <f t="shared" si="210"/>
        <v>0</v>
      </c>
      <c r="G529" s="102">
        <f t="shared" si="211"/>
        <v>0</v>
      </c>
      <c r="H529" s="210">
        <f t="shared" si="204"/>
        <v>0</v>
      </c>
      <c r="K529" t="b">
        <f t="shared" si="207"/>
        <v>0</v>
      </c>
    </row>
    <row r="530" ht="18" customHeight="1" outlineLevel="3" spans="1:11">
      <c r="A530" s="102" t="str">
        <f t="shared" si="208"/>
        <v>208</v>
      </c>
      <c r="B530" s="102" t="str">
        <f t="shared" si="209"/>
        <v>20801</v>
      </c>
      <c r="C530" s="207">
        <v>2080109</v>
      </c>
      <c r="D530" s="212" t="s">
        <v>730</v>
      </c>
      <c r="E530" s="209"/>
      <c r="F530" s="213">
        <f t="shared" si="210"/>
        <v>0</v>
      </c>
      <c r="G530" s="213"/>
      <c r="H530" s="210">
        <f t="shared" si="204"/>
        <v>0</v>
      </c>
      <c r="K530" t="b">
        <f t="shared" si="207"/>
        <v>0</v>
      </c>
    </row>
    <row r="531" ht="18" customHeight="1" outlineLevel="3" spans="1:11">
      <c r="A531" s="102" t="str">
        <f t="shared" si="208"/>
        <v>208</v>
      </c>
      <c r="B531" s="102" t="str">
        <f t="shared" si="209"/>
        <v>20801</v>
      </c>
      <c r="C531" s="207">
        <v>2080110</v>
      </c>
      <c r="D531" s="215" t="s">
        <v>731</v>
      </c>
      <c r="E531" s="105">
        <v>0</v>
      </c>
      <c r="F531" s="102">
        <f t="shared" si="210"/>
        <v>0</v>
      </c>
      <c r="G531" s="102">
        <f t="shared" si="211"/>
        <v>0</v>
      </c>
      <c r="H531" s="210">
        <f t="shared" si="204"/>
        <v>0</v>
      </c>
      <c r="K531" t="b">
        <f t="shared" si="207"/>
        <v>0</v>
      </c>
    </row>
    <row r="532" ht="18" customHeight="1" outlineLevel="3" spans="1:11">
      <c r="A532" s="102" t="str">
        <f t="shared" si="208"/>
        <v>208</v>
      </c>
      <c r="B532" s="102" t="str">
        <f t="shared" si="209"/>
        <v>20801</v>
      </c>
      <c r="C532" s="207">
        <v>2080111</v>
      </c>
      <c r="D532" s="215" t="s">
        <v>732</v>
      </c>
      <c r="E532" s="105">
        <v>0</v>
      </c>
      <c r="F532" s="102">
        <f t="shared" si="210"/>
        <v>0</v>
      </c>
      <c r="G532" s="102">
        <f t="shared" si="211"/>
        <v>0</v>
      </c>
      <c r="H532" s="210">
        <f t="shared" si="204"/>
        <v>0</v>
      </c>
      <c r="K532" t="b">
        <f t="shared" si="207"/>
        <v>0</v>
      </c>
    </row>
    <row r="533" ht="18" customHeight="1" outlineLevel="3" spans="1:11">
      <c r="A533" s="102" t="str">
        <f t="shared" si="208"/>
        <v>208</v>
      </c>
      <c r="B533" s="102" t="str">
        <f t="shared" si="209"/>
        <v>20801</v>
      </c>
      <c r="C533" s="207">
        <v>2080112</v>
      </c>
      <c r="D533" s="215" t="s">
        <v>733</v>
      </c>
      <c r="E533" s="105">
        <v>0</v>
      </c>
      <c r="F533" s="102">
        <f t="shared" si="210"/>
        <v>0</v>
      </c>
      <c r="G533" s="102">
        <f t="shared" si="211"/>
        <v>0</v>
      </c>
      <c r="H533" s="210">
        <f t="shared" si="204"/>
        <v>0</v>
      </c>
      <c r="K533" t="b">
        <f t="shared" si="207"/>
        <v>0</v>
      </c>
    </row>
    <row r="534" ht="18" customHeight="1" outlineLevel="3" spans="1:11">
      <c r="A534" s="102" t="str">
        <f t="shared" si="208"/>
        <v>208</v>
      </c>
      <c r="B534" s="102" t="str">
        <f t="shared" si="209"/>
        <v>20801</v>
      </c>
      <c r="C534" s="207">
        <v>2080199</v>
      </c>
      <c r="D534" s="232" t="s">
        <v>734</v>
      </c>
      <c r="E534" s="209"/>
      <c r="F534" s="213">
        <f t="shared" si="210"/>
        <v>0</v>
      </c>
      <c r="G534" s="213"/>
      <c r="H534" s="210">
        <f t="shared" si="204"/>
        <v>0</v>
      </c>
      <c r="K534" t="b">
        <f t="shared" si="207"/>
        <v>0</v>
      </c>
    </row>
    <row r="535" ht="18" customHeight="1" outlineLevel="1" spans="1:11">
      <c r="A535" s="102"/>
      <c r="B535" s="105" t="s">
        <v>735</v>
      </c>
      <c r="C535" s="207"/>
      <c r="D535" s="211" t="s">
        <v>736</v>
      </c>
      <c r="E535" s="209">
        <f>SUBTOTAL(9,E536:E542)</f>
        <v>0</v>
      </c>
      <c r="F535" s="209">
        <f>SUBTOTAL(9,F536:F542)</f>
        <v>0</v>
      </c>
      <c r="G535" s="209">
        <f>SUBTOTAL(9,G536:G542)</f>
        <v>0</v>
      </c>
      <c r="H535" s="210">
        <f t="shared" si="204"/>
        <v>0</v>
      </c>
      <c r="K535" t="b">
        <f t="shared" si="207"/>
        <v>0</v>
      </c>
    </row>
    <row r="536" ht="18" customHeight="1" outlineLevel="3" spans="1:11">
      <c r="A536" s="102" t="str">
        <f t="shared" ref="A536:A542" si="212">MID(C536,1,3)</f>
        <v>208</v>
      </c>
      <c r="B536" s="102" t="str">
        <f t="shared" ref="B536:B542" si="213">MID(C536,1,5)</f>
        <v>20802</v>
      </c>
      <c r="C536" s="207">
        <v>2080201</v>
      </c>
      <c r="D536" s="212" t="s">
        <v>131</v>
      </c>
      <c r="E536" s="209"/>
      <c r="F536" s="213">
        <f t="shared" ref="F536:F542" si="214">G536-E536</f>
        <v>0</v>
      </c>
      <c r="G536" s="213"/>
      <c r="H536" s="210">
        <f t="shared" si="204"/>
        <v>0</v>
      </c>
      <c r="K536" t="b">
        <f t="shared" si="207"/>
        <v>0</v>
      </c>
    </row>
    <row r="537" ht="36" customHeight="1" outlineLevel="3" spans="1:11">
      <c r="A537" s="102" t="str">
        <f t="shared" si="212"/>
        <v>208</v>
      </c>
      <c r="B537" s="102" t="str">
        <f t="shared" si="213"/>
        <v>20802</v>
      </c>
      <c r="C537" s="207">
        <v>2080202</v>
      </c>
      <c r="D537" s="212" t="s">
        <v>132</v>
      </c>
      <c r="E537" s="209"/>
      <c r="F537" s="213">
        <f t="shared" si="214"/>
        <v>0</v>
      </c>
      <c r="G537" s="213"/>
      <c r="H537" s="210">
        <f t="shared" si="204"/>
        <v>0</v>
      </c>
      <c r="K537" t="b">
        <f t="shared" si="207"/>
        <v>0</v>
      </c>
    </row>
    <row r="538" ht="18" customHeight="1" outlineLevel="3" spans="1:11">
      <c r="A538" s="102" t="str">
        <f t="shared" si="212"/>
        <v>208</v>
      </c>
      <c r="B538" s="102" t="str">
        <f t="shared" si="213"/>
        <v>20802</v>
      </c>
      <c r="C538" s="207">
        <v>2080203</v>
      </c>
      <c r="D538" s="215" t="s">
        <v>133</v>
      </c>
      <c r="E538" s="105"/>
      <c r="F538" s="102">
        <f t="shared" si="214"/>
        <v>0</v>
      </c>
      <c r="G538" s="102">
        <f>J538</f>
        <v>0</v>
      </c>
      <c r="H538" s="210">
        <f t="shared" si="204"/>
        <v>0</v>
      </c>
      <c r="K538" t="b">
        <f t="shared" si="207"/>
        <v>0</v>
      </c>
    </row>
    <row r="539" ht="18" customHeight="1" outlineLevel="3" spans="1:11">
      <c r="A539" s="102" t="str">
        <f t="shared" si="212"/>
        <v>208</v>
      </c>
      <c r="B539" s="102" t="str">
        <f t="shared" si="213"/>
        <v>20802</v>
      </c>
      <c r="C539" s="207">
        <v>2080206</v>
      </c>
      <c r="D539" s="215" t="s">
        <v>737</v>
      </c>
      <c r="E539" s="105"/>
      <c r="F539" s="102">
        <f t="shared" si="214"/>
        <v>0</v>
      </c>
      <c r="G539" s="102">
        <f>J539</f>
        <v>0</v>
      </c>
      <c r="H539" s="210">
        <f t="shared" si="204"/>
        <v>0</v>
      </c>
      <c r="K539" t="b">
        <f t="shared" si="207"/>
        <v>0</v>
      </c>
    </row>
    <row r="540" ht="18" customHeight="1" outlineLevel="3" spans="1:11">
      <c r="A540" s="102" t="str">
        <f t="shared" si="212"/>
        <v>208</v>
      </c>
      <c r="B540" s="102" t="str">
        <f t="shared" si="213"/>
        <v>20802</v>
      </c>
      <c r="C540" s="207">
        <v>2080207</v>
      </c>
      <c r="D540" s="212" t="s">
        <v>738</v>
      </c>
      <c r="E540" s="209"/>
      <c r="F540" s="213">
        <f t="shared" si="214"/>
        <v>0</v>
      </c>
      <c r="G540" s="213"/>
      <c r="H540" s="210">
        <f t="shared" si="204"/>
        <v>0</v>
      </c>
      <c r="K540" t="b">
        <f t="shared" si="207"/>
        <v>0</v>
      </c>
    </row>
    <row r="541" ht="14" customHeight="1" outlineLevel="3" spans="1:11">
      <c r="A541" s="102" t="str">
        <f t="shared" si="212"/>
        <v>208</v>
      </c>
      <c r="B541" s="102" t="str">
        <f t="shared" si="213"/>
        <v>20802</v>
      </c>
      <c r="C541" s="207">
        <v>2080208</v>
      </c>
      <c r="D541" s="212" t="s">
        <v>739</v>
      </c>
      <c r="E541" s="209"/>
      <c r="F541" s="213">
        <f t="shared" si="214"/>
        <v>0</v>
      </c>
      <c r="G541" s="213"/>
      <c r="H541" s="210">
        <f t="shared" si="204"/>
        <v>0</v>
      </c>
      <c r="K541" t="b">
        <f t="shared" si="207"/>
        <v>0</v>
      </c>
    </row>
    <row r="542" ht="18" customHeight="1" outlineLevel="3" spans="1:11">
      <c r="A542" s="102" t="str">
        <f t="shared" si="212"/>
        <v>208</v>
      </c>
      <c r="B542" s="102" t="str">
        <f t="shared" si="213"/>
        <v>20802</v>
      </c>
      <c r="C542" s="207">
        <v>2080299</v>
      </c>
      <c r="D542" s="212" t="s">
        <v>740</v>
      </c>
      <c r="E542" s="209"/>
      <c r="F542" s="213">
        <f t="shared" si="214"/>
        <v>0</v>
      </c>
      <c r="G542" s="213"/>
      <c r="H542" s="210">
        <f t="shared" si="204"/>
        <v>0</v>
      </c>
      <c r="K542" t="b">
        <f t="shared" si="207"/>
        <v>0</v>
      </c>
    </row>
    <row r="543" ht="18" customHeight="1" outlineLevel="1" spans="1:11">
      <c r="A543" s="102"/>
      <c r="B543" s="105" t="s">
        <v>741</v>
      </c>
      <c r="C543" s="207"/>
      <c r="D543" s="216" t="s">
        <v>742</v>
      </c>
      <c r="E543" s="105">
        <f>SUBTOTAL(9,E544)</f>
        <v>0</v>
      </c>
      <c r="F543" s="105">
        <f>SUBTOTAL(9,F544)</f>
        <v>0</v>
      </c>
      <c r="G543" s="105">
        <f>SUBTOTAL(9,G544)</f>
        <v>0</v>
      </c>
      <c r="H543" s="210">
        <f t="shared" si="204"/>
        <v>0</v>
      </c>
      <c r="K543" t="b">
        <f t="shared" si="207"/>
        <v>0</v>
      </c>
    </row>
    <row r="544" ht="18" customHeight="1" outlineLevel="3" spans="1:11">
      <c r="A544" s="102" t="str">
        <f>MID(C544,1,3)</f>
        <v>208</v>
      </c>
      <c r="B544" s="102" t="str">
        <f>MID(C544,1,5)</f>
        <v>20804</v>
      </c>
      <c r="C544" s="207">
        <v>2080402</v>
      </c>
      <c r="D544" s="215" t="s">
        <v>743</v>
      </c>
      <c r="E544" s="105"/>
      <c r="F544" s="102">
        <f t="shared" ref="F544:F552" si="215">G544-E544</f>
        <v>0</v>
      </c>
      <c r="G544" s="102">
        <f>J544</f>
        <v>0</v>
      </c>
      <c r="H544" s="210">
        <f t="shared" si="204"/>
        <v>0</v>
      </c>
      <c r="K544" t="b">
        <f t="shared" si="207"/>
        <v>0</v>
      </c>
    </row>
    <row r="545" ht="18" customHeight="1" outlineLevel="1" spans="1:11">
      <c r="A545" s="102"/>
      <c r="B545" s="105" t="s">
        <v>744</v>
      </c>
      <c r="C545" s="207"/>
      <c r="D545" s="211" t="s">
        <v>745</v>
      </c>
      <c r="E545" s="209">
        <f>SUBTOTAL(9,E546:E552)</f>
        <v>105</v>
      </c>
      <c r="F545" s="209">
        <f>SUBTOTAL(9,F546:F552)</f>
        <v>0</v>
      </c>
      <c r="G545" s="209">
        <f>SUBTOTAL(9,G546:G552)</f>
        <v>105</v>
      </c>
      <c r="H545" s="210">
        <f t="shared" si="204"/>
        <v>0</v>
      </c>
      <c r="K545" t="b">
        <f t="shared" si="207"/>
        <v>1</v>
      </c>
    </row>
    <row r="546" ht="18" customHeight="1" outlineLevel="3" spans="1:11">
      <c r="A546" s="102" t="str">
        <f t="shared" ref="A546:A552" si="216">MID(C546,1,3)</f>
        <v>208</v>
      </c>
      <c r="B546" s="102" t="str">
        <f t="shared" ref="B546:B552" si="217">MID(C546,1,5)</f>
        <v>20805</v>
      </c>
      <c r="C546" s="207">
        <v>2080501</v>
      </c>
      <c r="D546" s="212" t="s">
        <v>746</v>
      </c>
      <c r="E546" s="209">
        <v>17</v>
      </c>
      <c r="F546" s="213">
        <f t="shared" si="215"/>
        <v>0</v>
      </c>
      <c r="G546" s="213">
        <v>17</v>
      </c>
      <c r="H546" s="210">
        <f t="shared" si="204"/>
        <v>0</v>
      </c>
      <c r="K546" t="b">
        <f t="shared" si="207"/>
        <v>1</v>
      </c>
    </row>
    <row r="547" ht="18" customHeight="1" outlineLevel="3" spans="1:11">
      <c r="A547" s="102" t="str">
        <f t="shared" si="216"/>
        <v>208</v>
      </c>
      <c r="B547" s="102" t="str">
        <f t="shared" si="217"/>
        <v>20805</v>
      </c>
      <c r="C547" s="207">
        <v>2080502</v>
      </c>
      <c r="D547" s="212" t="s">
        <v>747</v>
      </c>
      <c r="E547" s="209">
        <v>9</v>
      </c>
      <c r="F547" s="213">
        <f t="shared" si="215"/>
        <v>0</v>
      </c>
      <c r="G547" s="213">
        <v>9</v>
      </c>
      <c r="H547" s="210">
        <f t="shared" si="204"/>
        <v>0</v>
      </c>
      <c r="K547" t="b">
        <f t="shared" si="207"/>
        <v>1</v>
      </c>
    </row>
    <row r="548" ht="18" customHeight="1" outlineLevel="3" spans="1:11">
      <c r="A548" s="102" t="str">
        <f t="shared" si="216"/>
        <v>208</v>
      </c>
      <c r="B548" s="102" t="str">
        <f t="shared" si="217"/>
        <v>20805</v>
      </c>
      <c r="C548" s="207">
        <v>2080503</v>
      </c>
      <c r="D548" s="215" t="s">
        <v>748</v>
      </c>
      <c r="E548" s="209">
        <v>3</v>
      </c>
      <c r="F548" s="102">
        <f t="shared" si="215"/>
        <v>0</v>
      </c>
      <c r="G548" s="102">
        <v>3</v>
      </c>
      <c r="H548" s="210">
        <f t="shared" si="204"/>
        <v>0</v>
      </c>
      <c r="K548" t="b">
        <f t="shared" si="207"/>
        <v>1</v>
      </c>
    </row>
    <row r="549" ht="18" customHeight="1" outlineLevel="3" spans="1:11">
      <c r="A549" s="102" t="str">
        <f t="shared" si="216"/>
        <v>208</v>
      </c>
      <c r="B549" s="102" t="str">
        <f t="shared" si="217"/>
        <v>20805</v>
      </c>
      <c r="C549" s="207">
        <v>2080505</v>
      </c>
      <c r="D549" s="212" t="s">
        <v>749</v>
      </c>
      <c r="E549" s="209">
        <v>76</v>
      </c>
      <c r="F549" s="213">
        <f t="shared" si="215"/>
        <v>0</v>
      </c>
      <c r="G549" s="213">
        <v>76</v>
      </c>
      <c r="H549" s="210">
        <f t="shared" si="204"/>
        <v>0</v>
      </c>
      <c r="K549" t="b">
        <f t="shared" si="207"/>
        <v>1</v>
      </c>
    </row>
    <row r="550" ht="18" customHeight="1" outlineLevel="3" spans="1:11">
      <c r="A550" s="102" t="str">
        <f t="shared" si="216"/>
        <v>208</v>
      </c>
      <c r="B550" s="102" t="str">
        <f t="shared" si="217"/>
        <v>20805</v>
      </c>
      <c r="C550" s="207">
        <v>2080506</v>
      </c>
      <c r="D550" s="212" t="s">
        <v>750</v>
      </c>
      <c r="E550" s="209"/>
      <c r="F550" s="213">
        <f t="shared" si="215"/>
        <v>0</v>
      </c>
      <c r="G550" s="213"/>
      <c r="H550" s="210">
        <f t="shared" si="204"/>
        <v>0</v>
      </c>
      <c r="K550" t="b">
        <f t="shared" si="207"/>
        <v>0</v>
      </c>
    </row>
    <row r="551" ht="18" customHeight="1" outlineLevel="3" spans="1:11">
      <c r="A551" s="102" t="str">
        <f t="shared" si="216"/>
        <v>208</v>
      </c>
      <c r="B551" s="102" t="str">
        <f t="shared" si="217"/>
        <v>20805</v>
      </c>
      <c r="C551" s="207">
        <v>2080507</v>
      </c>
      <c r="D551" s="212" t="s">
        <v>751</v>
      </c>
      <c r="E551" s="209"/>
      <c r="F551" s="213">
        <f t="shared" si="215"/>
        <v>0</v>
      </c>
      <c r="G551" s="213"/>
      <c r="H551" s="210">
        <f t="shared" si="204"/>
        <v>0</v>
      </c>
      <c r="K551" t="b">
        <f t="shared" si="207"/>
        <v>0</v>
      </c>
    </row>
    <row r="552" ht="18" customHeight="1" outlineLevel="3" spans="1:11">
      <c r="A552" s="102" t="str">
        <f t="shared" si="216"/>
        <v>208</v>
      </c>
      <c r="B552" s="102" t="str">
        <f t="shared" si="217"/>
        <v>20805</v>
      </c>
      <c r="C552" s="207">
        <v>2080599</v>
      </c>
      <c r="D552" s="212" t="s">
        <v>752</v>
      </c>
      <c r="E552" s="209"/>
      <c r="F552" s="213">
        <f t="shared" si="215"/>
        <v>0</v>
      </c>
      <c r="G552" s="213"/>
      <c r="H552" s="210">
        <f t="shared" si="204"/>
        <v>0</v>
      </c>
      <c r="K552" t="b">
        <f t="shared" si="207"/>
        <v>0</v>
      </c>
    </row>
    <row r="553" ht="18" customHeight="1" outlineLevel="1" spans="1:11">
      <c r="A553" s="102"/>
      <c r="B553" s="105" t="s">
        <v>753</v>
      </c>
      <c r="C553" s="207"/>
      <c r="D553" s="216" t="s">
        <v>754</v>
      </c>
      <c r="E553" s="105">
        <f>SUBTOTAL(9,E554:E556)</f>
        <v>0</v>
      </c>
      <c r="F553" s="105">
        <f>SUBTOTAL(9,F554:F556)</f>
        <v>0</v>
      </c>
      <c r="G553" s="105">
        <f>SUBTOTAL(9,G554:G556)</f>
        <v>0</v>
      </c>
      <c r="H553" s="210">
        <f t="shared" si="204"/>
        <v>0</v>
      </c>
      <c r="K553" t="b">
        <f t="shared" si="207"/>
        <v>0</v>
      </c>
    </row>
    <row r="554" ht="18" customHeight="1" outlineLevel="3" spans="1:11">
      <c r="A554" s="102" t="str">
        <f>MID(C554,1,3)</f>
        <v>208</v>
      </c>
      <c r="B554" s="102" t="str">
        <f>MID(C554,1,5)</f>
        <v>20806</v>
      </c>
      <c r="C554" s="207">
        <v>2080601</v>
      </c>
      <c r="D554" s="215" t="s">
        <v>755</v>
      </c>
      <c r="E554" s="105"/>
      <c r="F554" s="102">
        <f t="shared" ref="F554:F556" si="218">G554-E554</f>
        <v>0</v>
      </c>
      <c r="G554" s="102">
        <f t="shared" ref="G554:G556" si="219">J554</f>
        <v>0</v>
      </c>
      <c r="H554" s="210">
        <f t="shared" si="204"/>
        <v>0</v>
      </c>
      <c r="K554" t="b">
        <f t="shared" si="207"/>
        <v>0</v>
      </c>
    </row>
    <row r="555" ht="18" customHeight="1" outlineLevel="3" spans="1:11">
      <c r="A555" s="102" t="str">
        <f>MID(C555,1,3)</f>
        <v>208</v>
      </c>
      <c r="B555" s="102" t="str">
        <f>MID(C555,1,5)</f>
        <v>20806</v>
      </c>
      <c r="C555" s="207">
        <v>2080602</v>
      </c>
      <c r="D555" s="215" t="s">
        <v>756</v>
      </c>
      <c r="E555" s="105"/>
      <c r="F555" s="102">
        <f t="shared" si="218"/>
        <v>0</v>
      </c>
      <c r="G555" s="102">
        <f t="shared" si="219"/>
        <v>0</v>
      </c>
      <c r="H555" s="210">
        <f t="shared" si="204"/>
        <v>0</v>
      </c>
      <c r="K555" t="b">
        <f t="shared" si="207"/>
        <v>0</v>
      </c>
    </row>
    <row r="556" ht="18" customHeight="1" outlineLevel="3" spans="1:11">
      <c r="A556" s="102" t="str">
        <f>MID(C556,1,3)</f>
        <v>208</v>
      </c>
      <c r="B556" s="102" t="str">
        <f>MID(C556,1,5)</f>
        <v>20806</v>
      </c>
      <c r="C556" s="207">
        <v>2080699</v>
      </c>
      <c r="D556" s="215" t="s">
        <v>757</v>
      </c>
      <c r="E556" s="105"/>
      <c r="F556" s="102">
        <f t="shared" si="218"/>
        <v>0</v>
      </c>
      <c r="G556" s="102">
        <f t="shared" si="219"/>
        <v>0</v>
      </c>
      <c r="H556" s="210">
        <f t="shared" si="204"/>
        <v>0</v>
      </c>
      <c r="K556" t="b">
        <f t="shared" si="207"/>
        <v>0</v>
      </c>
    </row>
    <row r="557" ht="18" customHeight="1" outlineLevel="1" spans="1:11">
      <c r="A557" s="102"/>
      <c r="B557" s="105" t="s">
        <v>758</v>
      </c>
      <c r="C557" s="207"/>
      <c r="D557" s="211" t="s">
        <v>759</v>
      </c>
      <c r="E557" s="209">
        <f>SUBTOTAL(9,E558:E566)</f>
        <v>0</v>
      </c>
      <c r="F557" s="209">
        <f>SUBTOTAL(9,F558:F566)</f>
        <v>0</v>
      </c>
      <c r="G557" s="209">
        <f>SUBTOTAL(9,G558:G566)</f>
        <v>0</v>
      </c>
      <c r="H557" s="210">
        <f t="shared" si="204"/>
        <v>0</v>
      </c>
      <c r="K557" t="b">
        <f t="shared" si="207"/>
        <v>0</v>
      </c>
    </row>
    <row r="558" ht="18" customHeight="1" outlineLevel="3" spans="1:11">
      <c r="A558" s="102" t="str">
        <f t="shared" ref="A558:A566" si="220">MID(C558,1,3)</f>
        <v>208</v>
      </c>
      <c r="B558" s="102" t="str">
        <f t="shared" ref="B558:B566" si="221">MID(C558,1,5)</f>
        <v>20807</v>
      </c>
      <c r="C558" s="207">
        <v>2080701</v>
      </c>
      <c r="D558" s="215" t="s">
        <v>760</v>
      </c>
      <c r="E558" s="105"/>
      <c r="F558" s="102">
        <f t="shared" ref="F558:F566" si="222">G558-E558</f>
        <v>0</v>
      </c>
      <c r="G558" s="102">
        <f t="shared" ref="G558:G566" si="223">J558</f>
        <v>0</v>
      </c>
      <c r="H558" s="210">
        <f t="shared" si="204"/>
        <v>0</v>
      </c>
      <c r="K558" t="b">
        <f t="shared" si="207"/>
        <v>0</v>
      </c>
    </row>
    <row r="559" ht="18" customHeight="1" outlineLevel="3" spans="1:11">
      <c r="A559" s="102" t="str">
        <f t="shared" si="220"/>
        <v>208</v>
      </c>
      <c r="B559" s="102" t="str">
        <f t="shared" si="221"/>
        <v>20807</v>
      </c>
      <c r="C559" s="207">
        <v>2080702</v>
      </c>
      <c r="D559" s="215" t="s">
        <v>761</v>
      </c>
      <c r="E559" s="105"/>
      <c r="F559" s="102">
        <f t="shared" si="222"/>
        <v>0</v>
      </c>
      <c r="G559" s="102">
        <f t="shared" si="223"/>
        <v>0</v>
      </c>
      <c r="H559" s="210">
        <f t="shared" si="204"/>
        <v>0</v>
      </c>
      <c r="K559" t="b">
        <f t="shared" si="207"/>
        <v>0</v>
      </c>
    </row>
    <row r="560" ht="18" customHeight="1" outlineLevel="3" spans="1:11">
      <c r="A560" s="102" t="str">
        <f t="shared" si="220"/>
        <v>208</v>
      </c>
      <c r="B560" s="102" t="str">
        <f t="shared" si="221"/>
        <v>20807</v>
      </c>
      <c r="C560" s="207">
        <v>2080704</v>
      </c>
      <c r="D560" s="215" t="s">
        <v>762</v>
      </c>
      <c r="E560" s="105"/>
      <c r="F560" s="102">
        <f t="shared" si="222"/>
        <v>0</v>
      </c>
      <c r="G560" s="102">
        <f t="shared" si="223"/>
        <v>0</v>
      </c>
      <c r="H560" s="210">
        <f t="shared" si="204"/>
        <v>0</v>
      </c>
      <c r="K560" t="b">
        <f t="shared" si="207"/>
        <v>0</v>
      </c>
    </row>
    <row r="561" ht="18" customHeight="1" outlineLevel="3" spans="1:11">
      <c r="A561" s="102" t="str">
        <f t="shared" si="220"/>
        <v>208</v>
      </c>
      <c r="B561" s="102" t="str">
        <f t="shared" si="221"/>
        <v>20807</v>
      </c>
      <c r="C561" s="207">
        <v>2080705</v>
      </c>
      <c r="D561" s="215" t="s">
        <v>763</v>
      </c>
      <c r="E561" s="105"/>
      <c r="F561" s="102">
        <f t="shared" si="222"/>
        <v>0</v>
      </c>
      <c r="G561" s="102">
        <f t="shared" si="223"/>
        <v>0</v>
      </c>
      <c r="H561" s="210">
        <f t="shared" si="204"/>
        <v>0</v>
      </c>
      <c r="K561" t="b">
        <f t="shared" si="207"/>
        <v>0</v>
      </c>
    </row>
    <row r="562" ht="18" customHeight="1" outlineLevel="3" spans="1:11">
      <c r="A562" s="102" t="str">
        <f t="shared" si="220"/>
        <v>208</v>
      </c>
      <c r="B562" s="102" t="str">
        <f t="shared" si="221"/>
        <v>20807</v>
      </c>
      <c r="C562" s="207">
        <v>2080709</v>
      </c>
      <c r="D562" s="215" t="s">
        <v>764</v>
      </c>
      <c r="E562" s="105"/>
      <c r="F562" s="102">
        <f t="shared" si="222"/>
        <v>0</v>
      </c>
      <c r="G562" s="102">
        <f t="shared" si="223"/>
        <v>0</v>
      </c>
      <c r="H562" s="210">
        <f t="shared" si="204"/>
        <v>0</v>
      </c>
      <c r="K562" t="b">
        <f t="shared" si="207"/>
        <v>0</v>
      </c>
    </row>
    <row r="563" ht="18" customHeight="1" outlineLevel="3" spans="1:11">
      <c r="A563" s="102" t="str">
        <f t="shared" si="220"/>
        <v>208</v>
      </c>
      <c r="B563" s="102" t="str">
        <f t="shared" si="221"/>
        <v>20807</v>
      </c>
      <c r="C563" s="207">
        <v>2080711</v>
      </c>
      <c r="D563" s="212" t="s">
        <v>765</v>
      </c>
      <c r="E563" s="209"/>
      <c r="F563" s="213">
        <f t="shared" si="222"/>
        <v>0</v>
      </c>
      <c r="G563" s="213"/>
      <c r="H563" s="210">
        <f t="shared" si="204"/>
        <v>0</v>
      </c>
      <c r="K563" t="b">
        <f t="shared" si="207"/>
        <v>0</v>
      </c>
    </row>
    <row r="564" ht="18" customHeight="1" outlineLevel="3" spans="1:11">
      <c r="A564" s="102" t="str">
        <f t="shared" si="220"/>
        <v>208</v>
      </c>
      <c r="B564" s="102" t="str">
        <f t="shared" si="221"/>
        <v>20807</v>
      </c>
      <c r="C564" s="207">
        <v>2080712</v>
      </c>
      <c r="D564" s="215" t="s">
        <v>766</v>
      </c>
      <c r="E564" s="105">
        <v>0</v>
      </c>
      <c r="F564" s="102">
        <f t="shared" si="222"/>
        <v>0</v>
      </c>
      <c r="G564" s="102">
        <f t="shared" si="223"/>
        <v>0</v>
      </c>
      <c r="H564" s="210">
        <f t="shared" si="204"/>
        <v>0</v>
      </c>
      <c r="K564" t="b">
        <f t="shared" si="207"/>
        <v>0</v>
      </c>
    </row>
    <row r="565" ht="18" customHeight="1" outlineLevel="3" spans="1:11">
      <c r="A565" s="102" t="str">
        <f t="shared" si="220"/>
        <v>208</v>
      </c>
      <c r="B565" s="102" t="str">
        <f t="shared" si="221"/>
        <v>20807</v>
      </c>
      <c r="C565" s="207">
        <v>2080713</v>
      </c>
      <c r="D565" s="215" t="s">
        <v>767</v>
      </c>
      <c r="E565" s="105">
        <v>0</v>
      </c>
      <c r="F565" s="102">
        <f t="shared" si="222"/>
        <v>0</v>
      </c>
      <c r="G565" s="102">
        <f t="shared" si="223"/>
        <v>0</v>
      </c>
      <c r="H565" s="210">
        <f t="shared" si="204"/>
        <v>0</v>
      </c>
      <c r="K565" t="b">
        <f t="shared" si="207"/>
        <v>0</v>
      </c>
    </row>
    <row r="566" ht="18" customHeight="1" outlineLevel="3" spans="1:11">
      <c r="A566" s="102" t="str">
        <f t="shared" si="220"/>
        <v>208</v>
      </c>
      <c r="B566" s="102" t="str">
        <f t="shared" si="221"/>
        <v>20807</v>
      </c>
      <c r="C566" s="207">
        <v>2080799</v>
      </c>
      <c r="D566" s="212" t="s">
        <v>768</v>
      </c>
      <c r="E566" s="209"/>
      <c r="F566" s="213">
        <f t="shared" si="222"/>
        <v>0</v>
      </c>
      <c r="G566" s="213"/>
      <c r="H566" s="210">
        <f t="shared" si="204"/>
        <v>0</v>
      </c>
      <c r="K566" t="b">
        <f t="shared" si="207"/>
        <v>0</v>
      </c>
    </row>
    <row r="567" ht="18" customHeight="1" outlineLevel="1" spans="1:11">
      <c r="A567" s="102"/>
      <c r="B567" s="105" t="s">
        <v>769</v>
      </c>
      <c r="C567" s="207"/>
      <c r="D567" s="211" t="s">
        <v>770</v>
      </c>
      <c r="E567" s="209">
        <f>SUBTOTAL(9,E568:E574)</f>
        <v>0</v>
      </c>
      <c r="F567" s="209">
        <f>SUBTOTAL(9,F568:F574)</f>
        <v>0</v>
      </c>
      <c r="G567" s="209">
        <f>SUBTOTAL(9,G568:G574)</f>
        <v>0</v>
      </c>
      <c r="H567" s="210">
        <f t="shared" si="204"/>
        <v>0</v>
      </c>
      <c r="K567" t="b">
        <f t="shared" si="207"/>
        <v>0</v>
      </c>
    </row>
    <row r="568" ht="18" customHeight="1" outlineLevel="3" spans="1:11">
      <c r="A568" s="102" t="str">
        <f t="shared" ref="A568:A574" si="224">MID(C568,1,3)</f>
        <v>208</v>
      </c>
      <c r="B568" s="102" t="str">
        <f t="shared" ref="B568:B574" si="225">MID(C568,1,5)</f>
        <v>20808</v>
      </c>
      <c r="C568" s="207">
        <v>2080801</v>
      </c>
      <c r="D568" s="212" t="s">
        <v>771</v>
      </c>
      <c r="E568" s="209"/>
      <c r="F568" s="213">
        <f t="shared" ref="F568:F574" si="226">G568-E568</f>
        <v>0</v>
      </c>
      <c r="G568" s="213"/>
      <c r="H568" s="210">
        <f t="shared" si="204"/>
        <v>0</v>
      </c>
      <c r="K568" t="b">
        <f t="shared" si="207"/>
        <v>0</v>
      </c>
    </row>
    <row r="569" ht="18" customHeight="1" outlineLevel="3" spans="1:11">
      <c r="A569" s="102" t="str">
        <f t="shared" si="224"/>
        <v>208</v>
      </c>
      <c r="B569" s="102" t="str">
        <f t="shared" si="225"/>
        <v>20808</v>
      </c>
      <c r="C569" s="207">
        <v>2080802</v>
      </c>
      <c r="D569" s="212" t="s">
        <v>772</v>
      </c>
      <c r="E569" s="209"/>
      <c r="F569" s="213">
        <f t="shared" si="226"/>
        <v>0</v>
      </c>
      <c r="G569" s="213"/>
      <c r="H569" s="210">
        <f t="shared" si="204"/>
        <v>0</v>
      </c>
      <c r="K569" t="b">
        <f t="shared" si="207"/>
        <v>0</v>
      </c>
    </row>
    <row r="570" ht="18" customHeight="1" outlineLevel="3" spans="1:11">
      <c r="A570" s="102" t="str">
        <f t="shared" si="224"/>
        <v>208</v>
      </c>
      <c r="B570" s="102" t="str">
        <f t="shared" si="225"/>
        <v>20808</v>
      </c>
      <c r="C570" s="207">
        <v>2080803</v>
      </c>
      <c r="D570" s="212" t="s">
        <v>773</v>
      </c>
      <c r="E570" s="209"/>
      <c r="F570" s="213">
        <f t="shared" si="226"/>
        <v>0</v>
      </c>
      <c r="G570" s="213"/>
      <c r="H570" s="210">
        <f t="shared" si="204"/>
        <v>0</v>
      </c>
      <c r="K570" t="b">
        <f t="shared" si="207"/>
        <v>0</v>
      </c>
    </row>
    <row r="571" ht="18" customHeight="1" outlineLevel="3" spans="1:11">
      <c r="A571" s="102" t="str">
        <f t="shared" si="224"/>
        <v>208</v>
      </c>
      <c r="B571" s="102" t="str">
        <f t="shared" si="225"/>
        <v>20808</v>
      </c>
      <c r="C571" s="207">
        <v>2080804</v>
      </c>
      <c r="D571" s="215" t="s">
        <v>774</v>
      </c>
      <c r="E571" s="105">
        <v>0</v>
      </c>
      <c r="F571" s="102">
        <f t="shared" si="226"/>
        <v>0</v>
      </c>
      <c r="G571" s="102">
        <f>J571</f>
        <v>0</v>
      </c>
      <c r="H571" s="210">
        <f t="shared" si="204"/>
        <v>0</v>
      </c>
      <c r="K571" t="b">
        <f t="shared" si="207"/>
        <v>0</v>
      </c>
    </row>
    <row r="572" ht="18" customHeight="1" outlineLevel="3" spans="1:11">
      <c r="A572" s="102" t="str">
        <f t="shared" si="224"/>
        <v>208</v>
      </c>
      <c r="B572" s="102" t="str">
        <f t="shared" si="225"/>
        <v>20808</v>
      </c>
      <c r="C572" s="207">
        <v>2080805</v>
      </c>
      <c r="D572" s="212" t="s">
        <v>775</v>
      </c>
      <c r="E572" s="209"/>
      <c r="F572" s="213">
        <f t="shared" si="226"/>
        <v>0</v>
      </c>
      <c r="G572" s="213"/>
      <c r="H572" s="210">
        <f t="shared" si="204"/>
        <v>0</v>
      </c>
      <c r="K572" t="b">
        <f t="shared" si="207"/>
        <v>0</v>
      </c>
    </row>
    <row r="573" ht="18" customHeight="1" outlineLevel="3" spans="1:11">
      <c r="A573" s="102" t="str">
        <f t="shared" si="224"/>
        <v>208</v>
      </c>
      <c r="B573" s="102" t="str">
        <f t="shared" si="225"/>
        <v>20808</v>
      </c>
      <c r="C573" s="207">
        <v>2080806</v>
      </c>
      <c r="D573" s="215" t="s">
        <v>776</v>
      </c>
      <c r="E573" s="105">
        <v>0</v>
      </c>
      <c r="F573" s="102">
        <f t="shared" si="226"/>
        <v>0</v>
      </c>
      <c r="G573" s="102">
        <f>J573</f>
        <v>0</v>
      </c>
      <c r="H573" s="210">
        <f t="shared" si="204"/>
        <v>0</v>
      </c>
      <c r="K573" t="b">
        <f t="shared" si="207"/>
        <v>0</v>
      </c>
    </row>
    <row r="574" ht="18" customHeight="1" outlineLevel="3" spans="1:11">
      <c r="A574" s="102" t="str">
        <f t="shared" si="224"/>
        <v>208</v>
      </c>
      <c r="B574" s="102" t="str">
        <f t="shared" si="225"/>
        <v>20808</v>
      </c>
      <c r="C574" s="207">
        <v>2080899</v>
      </c>
      <c r="D574" s="212" t="s">
        <v>777</v>
      </c>
      <c r="E574" s="209"/>
      <c r="F574" s="213">
        <f t="shared" si="226"/>
        <v>0</v>
      </c>
      <c r="G574" s="213"/>
      <c r="H574" s="210">
        <f t="shared" si="204"/>
        <v>0</v>
      </c>
      <c r="K574" t="b">
        <f t="shared" si="207"/>
        <v>0</v>
      </c>
    </row>
    <row r="575" ht="18" customHeight="1" outlineLevel="1" spans="1:11">
      <c r="A575" s="102"/>
      <c r="B575" s="105" t="s">
        <v>778</v>
      </c>
      <c r="C575" s="207"/>
      <c r="D575" s="211" t="s">
        <v>779</v>
      </c>
      <c r="E575" s="209">
        <f>SUBTOTAL(9,E576:E581)</f>
        <v>0</v>
      </c>
      <c r="F575" s="209">
        <f>SUBTOTAL(9,F576:F581)</f>
        <v>0</v>
      </c>
      <c r="G575" s="209">
        <f>SUBTOTAL(9,G576:G581)</f>
        <v>0</v>
      </c>
      <c r="H575" s="210">
        <f t="shared" si="204"/>
        <v>0</v>
      </c>
      <c r="K575" t="b">
        <f t="shared" si="207"/>
        <v>0</v>
      </c>
    </row>
    <row r="576" ht="18" customHeight="1" outlineLevel="3" spans="1:11">
      <c r="A576" s="102" t="str">
        <f t="shared" ref="A576:A581" si="227">MID(C576,1,3)</f>
        <v>208</v>
      </c>
      <c r="B576" s="102" t="str">
        <f t="shared" ref="B576:B581" si="228">MID(C576,1,5)</f>
        <v>20809</v>
      </c>
      <c r="C576" s="207">
        <v>2080901</v>
      </c>
      <c r="D576" s="212" t="s">
        <v>780</v>
      </c>
      <c r="E576" s="209"/>
      <c r="F576" s="213">
        <f t="shared" ref="F576:F581" si="229">G576-E576</f>
        <v>0</v>
      </c>
      <c r="G576" s="213"/>
      <c r="H576" s="210">
        <f t="shared" si="204"/>
        <v>0</v>
      </c>
      <c r="K576" t="b">
        <f t="shared" si="207"/>
        <v>0</v>
      </c>
    </row>
    <row r="577" ht="18" customHeight="1" outlineLevel="3" spans="1:11">
      <c r="A577" s="102" t="str">
        <f t="shared" si="227"/>
        <v>208</v>
      </c>
      <c r="B577" s="102" t="str">
        <f t="shared" si="228"/>
        <v>20809</v>
      </c>
      <c r="C577" s="207">
        <v>2080902</v>
      </c>
      <c r="D577" s="212" t="s">
        <v>781</v>
      </c>
      <c r="E577" s="209"/>
      <c r="F577" s="213">
        <f t="shared" si="229"/>
        <v>0</v>
      </c>
      <c r="G577" s="213"/>
      <c r="H577" s="210">
        <f t="shared" si="204"/>
        <v>0</v>
      </c>
      <c r="K577" t="b">
        <f t="shared" si="207"/>
        <v>0</v>
      </c>
    </row>
    <row r="578" ht="18" customHeight="1" outlineLevel="3" spans="1:11">
      <c r="A578" s="102" t="str">
        <f t="shared" si="227"/>
        <v>208</v>
      </c>
      <c r="B578" s="102" t="str">
        <f t="shared" si="228"/>
        <v>20809</v>
      </c>
      <c r="C578" s="207">
        <v>2080903</v>
      </c>
      <c r="D578" s="212" t="s">
        <v>782</v>
      </c>
      <c r="E578" s="209"/>
      <c r="F578" s="213">
        <f t="shared" si="229"/>
        <v>0</v>
      </c>
      <c r="G578" s="213"/>
      <c r="H578" s="210">
        <f t="shared" si="204"/>
        <v>0</v>
      </c>
      <c r="K578" t="b">
        <f t="shared" si="207"/>
        <v>0</v>
      </c>
    </row>
    <row r="579" ht="15" customHeight="1" outlineLevel="3" spans="1:11">
      <c r="A579" s="102" t="str">
        <f t="shared" si="227"/>
        <v>208</v>
      </c>
      <c r="B579" s="102" t="str">
        <f t="shared" si="228"/>
        <v>20809</v>
      </c>
      <c r="C579" s="207">
        <v>2080904</v>
      </c>
      <c r="D579" s="215" t="s">
        <v>783</v>
      </c>
      <c r="E579" s="105"/>
      <c r="F579" s="102">
        <f t="shared" si="229"/>
        <v>0</v>
      </c>
      <c r="G579" s="102"/>
      <c r="H579" s="210">
        <f t="shared" si="204"/>
        <v>0</v>
      </c>
      <c r="K579" t="b">
        <f t="shared" si="207"/>
        <v>0</v>
      </c>
    </row>
    <row r="580" ht="18" customHeight="1" outlineLevel="3" spans="1:11">
      <c r="A580" s="102" t="str">
        <f t="shared" si="227"/>
        <v>208</v>
      </c>
      <c r="B580" s="102" t="str">
        <f t="shared" si="228"/>
        <v>20809</v>
      </c>
      <c r="C580" s="207">
        <v>2080905</v>
      </c>
      <c r="D580" s="215" t="s">
        <v>784</v>
      </c>
      <c r="E580" s="105"/>
      <c r="F580" s="102">
        <f t="shared" si="229"/>
        <v>0</v>
      </c>
      <c r="G580" s="102"/>
      <c r="H580" s="210">
        <f t="shared" ref="H580:H643" si="230">IFERROR(G580/E580-1,)</f>
        <v>0</v>
      </c>
      <c r="K580" t="b">
        <f t="shared" si="207"/>
        <v>0</v>
      </c>
    </row>
    <row r="581" ht="18" customHeight="1" outlineLevel="3" spans="1:11">
      <c r="A581" s="102" t="str">
        <f t="shared" si="227"/>
        <v>208</v>
      </c>
      <c r="B581" s="102" t="str">
        <f t="shared" si="228"/>
        <v>20809</v>
      </c>
      <c r="C581" s="207">
        <v>2080999</v>
      </c>
      <c r="D581" s="212" t="s">
        <v>785</v>
      </c>
      <c r="E581" s="209"/>
      <c r="F581" s="213">
        <f t="shared" si="229"/>
        <v>0</v>
      </c>
      <c r="G581" s="213"/>
      <c r="H581" s="210">
        <f t="shared" si="230"/>
        <v>0</v>
      </c>
      <c r="K581" t="b">
        <f t="shared" ref="K581:K644" si="231">OR(E581&lt;&gt;0,F581&lt;&gt;0,G581&lt;&gt;0)</f>
        <v>0</v>
      </c>
    </row>
    <row r="582" ht="18" customHeight="1" outlineLevel="1" spans="1:11">
      <c r="A582" s="102"/>
      <c r="B582" s="105" t="s">
        <v>786</v>
      </c>
      <c r="C582" s="207"/>
      <c r="D582" s="211" t="s">
        <v>787</v>
      </c>
      <c r="E582" s="209">
        <f>SUBTOTAL(9,E583:E589)</f>
        <v>0</v>
      </c>
      <c r="F582" s="209">
        <f>SUBTOTAL(9,F583:F589)</f>
        <v>8</v>
      </c>
      <c r="G582" s="209">
        <f>SUBTOTAL(9,G583:G589)</f>
        <v>8</v>
      </c>
      <c r="H582" s="210">
        <f t="shared" si="230"/>
        <v>0</v>
      </c>
      <c r="K582" t="b">
        <f t="shared" si="231"/>
        <v>1</v>
      </c>
    </row>
    <row r="583" ht="18" customHeight="1" outlineLevel="3" spans="1:11">
      <c r="A583" s="102" t="str">
        <f t="shared" ref="A583:A589" si="232">MID(C583,1,3)</f>
        <v>208</v>
      </c>
      <c r="B583" s="102" t="str">
        <f t="shared" ref="B583:B589" si="233">MID(C583,1,5)</f>
        <v>20810</v>
      </c>
      <c r="C583" s="207">
        <v>2081001</v>
      </c>
      <c r="D583" s="212" t="s">
        <v>788</v>
      </c>
      <c r="E583" s="209"/>
      <c r="F583" s="213">
        <f t="shared" ref="F583:F589" si="234">G583-E583</f>
        <v>0</v>
      </c>
      <c r="G583" s="213"/>
      <c r="H583" s="210">
        <f t="shared" si="230"/>
        <v>0</v>
      </c>
      <c r="K583" t="b">
        <f t="shared" si="231"/>
        <v>0</v>
      </c>
    </row>
    <row r="584" ht="18" customHeight="1" outlineLevel="3" spans="1:11">
      <c r="A584" s="102" t="str">
        <f t="shared" si="232"/>
        <v>208</v>
      </c>
      <c r="B584" s="102" t="str">
        <f t="shared" si="233"/>
        <v>20810</v>
      </c>
      <c r="C584" s="207">
        <v>2081002</v>
      </c>
      <c r="D584" s="212" t="s">
        <v>789</v>
      </c>
      <c r="E584" s="209"/>
      <c r="F584" s="213">
        <f t="shared" si="234"/>
        <v>0</v>
      </c>
      <c r="G584" s="213"/>
      <c r="H584" s="210">
        <f t="shared" si="230"/>
        <v>0</v>
      </c>
      <c r="K584" t="b">
        <f t="shared" si="231"/>
        <v>0</v>
      </c>
    </row>
    <row r="585" ht="18" customHeight="1" outlineLevel="3" spans="1:11">
      <c r="A585" s="102" t="str">
        <f t="shared" si="232"/>
        <v>208</v>
      </c>
      <c r="B585" s="102" t="str">
        <f t="shared" si="233"/>
        <v>20810</v>
      </c>
      <c r="C585" s="207">
        <v>2081003</v>
      </c>
      <c r="D585" s="215" t="s">
        <v>790</v>
      </c>
      <c r="E585" s="105">
        <v>0</v>
      </c>
      <c r="F585" s="102">
        <f t="shared" si="234"/>
        <v>0</v>
      </c>
      <c r="G585" s="102">
        <f>J585</f>
        <v>0</v>
      </c>
      <c r="H585" s="210">
        <f t="shared" si="230"/>
        <v>0</v>
      </c>
      <c r="K585" t="b">
        <f t="shared" si="231"/>
        <v>0</v>
      </c>
    </row>
    <row r="586" ht="18" customHeight="1" outlineLevel="3" spans="1:11">
      <c r="A586" s="102" t="str">
        <f t="shared" si="232"/>
        <v>208</v>
      </c>
      <c r="B586" s="102" t="str">
        <f t="shared" si="233"/>
        <v>20810</v>
      </c>
      <c r="C586" s="207">
        <v>2081004</v>
      </c>
      <c r="D586" s="212" t="s">
        <v>791</v>
      </c>
      <c r="E586" s="209"/>
      <c r="F586" s="213">
        <f t="shared" si="234"/>
        <v>0</v>
      </c>
      <c r="G586" s="213"/>
      <c r="H586" s="210">
        <f t="shared" si="230"/>
        <v>0</v>
      </c>
      <c r="K586" t="b">
        <f t="shared" si="231"/>
        <v>0</v>
      </c>
    </row>
    <row r="587" ht="18" customHeight="1" outlineLevel="3" spans="1:11">
      <c r="A587" s="102" t="str">
        <f t="shared" si="232"/>
        <v>208</v>
      </c>
      <c r="B587" s="102" t="str">
        <f t="shared" si="233"/>
        <v>20810</v>
      </c>
      <c r="C587" s="207">
        <v>2081005</v>
      </c>
      <c r="D587" s="212" t="s">
        <v>792</v>
      </c>
      <c r="E587" s="209"/>
      <c r="F587" s="213">
        <f t="shared" si="234"/>
        <v>0</v>
      </c>
      <c r="G587" s="213"/>
      <c r="H587" s="210">
        <f t="shared" si="230"/>
        <v>0</v>
      </c>
      <c r="K587" t="b">
        <f t="shared" si="231"/>
        <v>0</v>
      </c>
    </row>
    <row r="588" ht="18" customHeight="1" outlineLevel="3" spans="1:11">
      <c r="A588" s="102" t="str">
        <f t="shared" si="232"/>
        <v>208</v>
      </c>
      <c r="B588" s="102" t="str">
        <f t="shared" si="233"/>
        <v>20810</v>
      </c>
      <c r="C588" s="207">
        <v>2081006</v>
      </c>
      <c r="D588" s="212" t="s">
        <v>793</v>
      </c>
      <c r="E588" s="209"/>
      <c r="F588" s="213">
        <f t="shared" si="234"/>
        <v>8</v>
      </c>
      <c r="G588" s="213">
        <v>8</v>
      </c>
      <c r="H588" s="210">
        <f t="shared" si="230"/>
        <v>0</v>
      </c>
      <c r="K588" t="b">
        <f t="shared" si="231"/>
        <v>1</v>
      </c>
    </row>
    <row r="589" ht="18" customHeight="1" outlineLevel="3" spans="1:11">
      <c r="A589" s="102" t="str">
        <f t="shared" si="232"/>
        <v>208</v>
      </c>
      <c r="B589" s="102" t="str">
        <f t="shared" si="233"/>
        <v>20810</v>
      </c>
      <c r="C589" s="207">
        <v>2081099</v>
      </c>
      <c r="D589" s="215" t="s">
        <v>794</v>
      </c>
      <c r="E589" s="105"/>
      <c r="F589" s="102">
        <f t="shared" si="234"/>
        <v>0</v>
      </c>
      <c r="G589" s="102">
        <f>J589</f>
        <v>0</v>
      </c>
      <c r="H589" s="210">
        <f t="shared" si="230"/>
        <v>0</v>
      </c>
      <c r="K589" t="b">
        <f t="shared" si="231"/>
        <v>0</v>
      </c>
    </row>
    <row r="590" ht="18" customHeight="1" outlineLevel="1" spans="1:11">
      <c r="A590" s="102"/>
      <c r="B590" s="105" t="s">
        <v>795</v>
      </c>
      <c r="C590" s="207"/>
      <c r="D590" s="211" t="s">
        <v>796</v>
      </c>
      <c r="E590" s="209">
        <f>SUBTOTAL(9,E591:E598)</f>
        <v>0</v>
      </c>
      <c r="F590" s="209">
        <f>SUBTOTAL(9,F591:F598)</f>
        <v>2</v>
      </c>
      <c r="G590" s="209">
        <f>SUBTOTAL(9,G591:G598)</f>
        <v>2</v>
      </c>
      <c r="H590" s="210">
        <f t="shared" si="230"/>
        <v>0</v>
      </c>
      <c r="K590" t="b">
        <f t="shared" si="231"/>
        <v>1</v>
      </c>
    </row>
    <row r="591" ht="18" customHeight="1" outlineLevel="3" spans="1:11">
      <c r="A591" s="102" t="str">
        <f t="shared" ref="A591:A601" si="235">MID(C591,1,3)</f>
        <v>208</v>
      </c>
      <c r="B591" s="102" t="str">
        <f t="shared" ref="B591:B602" si="236">MID(C591,1,5)</f>
        <v>20811</v>
      </c>
      <c r="C591" s="207">
        <v>2081101</v>
      </c>
      <c r="D591" s="212" t="s">
        <v>131</v>
      </c>
      <c r="E591" s="209"/>
      <c r="F591" s="213">
        <f t="shared" ref="F591:F598" si="237">G591-E591</f>
        <v>0</v>
      </c>
      <c r="G591" s="213"/>
      <c r="H591" s="210">
        <f t="shared" si="230"/>
        <v>0</v>
      </c>
      <c r="K591" t="b">
        <f t="shared" si="231"/>
        <v>0</v>
      </c>
    </row>
    <row r="592" ht="18" customHeight="1" outlineLevel="3" spans="1:11">
      <c r="A592" s="102" t="str">
        <f t="shared" si="235"/>
        <v>208</v>
      </c>
      <c r="B592" s="102" t="str">
        <f t="shared" si="236"/>
        <v>20811</v>
      </c>
      <c r="C592" s="207">
        <v>2081102</v>
      </c>
      <c r="D592" s="215" t="s">
        <v>132</v>
      </c>
      <c r="E592" s="105">
        <v>0</v>
      </c>
      <c r="F592" s="102">
        <f t="shared" si="237"/>
        <v>0</v>
      </c>
      <c r="G592" s="102">
        <f>J592</f>
        <v>0</v>
      </c>
      <c r="H592" s="210">
        <f t="shared" si="230"/>
        <v>0</v>
      </c>
      <c r="K592" t="b">
        <f t="shared" si="231"/>
        <v>0</v>
      </c>
    </row>
    <row r="593" ht="18" customHeight="1" outlineLevel="3" spans="1:11">
      <c r="A593" s="102" t="str">
        <f t="shared" si="235"/>
        <v>208</v>
      </c>
      <c r="B593" s="102" t="str">
        <f t="shared" si="236"/>
        <v>20811</v>
      </c>
      <c r="C593" s="207">
        <v>2081103</v>
      </c>
      <c r="D593" s="215" t="s">
        <v>133</v>
      </c>
      <c r="E593" s="105">
        <v>0</v>
      </c>
      <c r="F593" s="102">
        <f t="shared" si="237"/>
        <v>0</v>
      </c>
      <c r="G593" s="102">
        <f>J593</f>
        <v>0</v>
      </c>
      <c r="H593" s="210">
        <f t="shared" si="230"/>
        <v>0</v>
      </c>
      <c r="K593" t="b">
        <f t="shared" si="231"/>
        <v>0</v>
      </c>
    </row>
    <row r="594" ht="18" customHeight="1" outlineLevel="3" spans="1:11">
      <c r="A594" s="102" t="str">
        <f t="shared" si="235"/>
        <v>208</v>
      </c>
      <c r="B594" s="102" t="str">
        <f t="shared" si="236"/>
        <v>20811</v>
      </c>
      <c r="C594" s="207">
        <v>2081104</v>
      </c>
      <c r="D594" s="212" t="s">
        <v>797</v>
      </c>
      <c r="E594" s="209"/>
      <c r="F594" s="213">
        <f t="shared" si="237"/>
        <v>0</v>
      </c>
      <c r="G594" s="213"/>
      <c r="H594" s="210">
        <f t="shared" si="230"/>
        <v>0</v>
      </c>
      <c r="K594" t="b">
        <f t="shared" si="231"/>
        <v>0</v>
      </c>
    </row>
    <row r="595" ht="18" customHeight="1" outlineLevel="3" spans="1:11">
      <c r="A595" s="102" t="str">
        <f t="shared" si="235"/>
        <v>208</v>
      </c>
      <c r="B595" s="102" t="str">
        <f t="shared" si="236"/>
        <v>20811</v>
      </c>
      <c r="C595" s="207">
        <v>2081105</v>
      </c>
      <c r="D595" s="212" t="s">
        <v>798</v>
      </c>
      <c r="E595" s="209"/>
      <c r="F595" s="213">
        <f t="shared" si="237"/>
        <v>1</v>
      </c>
      <c r="G595" s="213">
        <v>1</v>
      </c>
      <c r="H595" s="210">
        <f t="shared" si="230"/>
        <v>0</v>
      </c>
      <c r="K595" t="b">
        <f t="shared" si="231"/>
        <v>1</v>
      </c>
    </row>
    <row r="596" ht="18" customHeight="1" outlineLevel="3" spans="1:11">
      <c r="A596" s="102" t="str">
        <f t="shared" si="235"/>
        <v>208</v>
      </c>
      <c r="B596" s="102" t="str">
        <f t="shared" si="236"/>
        <v>20811</v>
      </c>
      <c r="C596" s="207">
        <v>2081106</v>
      </c>
      <c r="D596" s="215" t="s">
        <v>799</v>
      </c>
      <c r="E596" s="105"/>
      <c r="F596" s="102">
        <f t="shared" si="237"/>
        <v>0</v>
      </c>
      <c r="G596" s="102"/>
      <c r="H596" s="210">
        <f t="shared" si="230"/>
        <v>0</v>
      </c>
      <c r="K596" t="b">
        <f t="shared" si="231"/>
        <v>0</v>
      </c>
    </row>
    <row r="597" ht="18" customHeight="1" outlineLevel="3" spans="1:11">
      <c r="A597" s="102" t="str">
        <f t="shared" si="235"/>
        <v>208</v>
      </c>
      <c r="B597" s="102" t="str">
        <f t="shared" si="236"/>
        <v>20811</v>
      </c>
      <c r="C597" s="207">
        <v>2081107</v>
      </c>
      <c r="D597" s="212" t="s">
        <v>800</v>
      </c>
      <c r="E597" s="209"/>
      <c r="F597" s="213">
        <f t="shared" si="237"/>
        <v>0</v>
      </c>
      <c r="G597" s="213"/>
      <c r="H597" s="210">
        <f t="shared" si="230"/>
        <v>0</v>
      </c>
      <c r="K597" t="b">
        <f t="shared" si="231"/>
        <v>0</v>
      </c>
    </row>
    <row r="598" ht="18" customHeight="1" outlineLevel="3" spans="1:11">
      <c r="A598" s="102" t="str">
        <f t="shared" si="235"/>
        <v>208</v>
      </c>
      <c r="B598" s="102" t="str">
        <f t="shared" si="236"/>
        <v>20811</v>
      </c>
      <c r="C598" s="207">
        <v>2081199</v>
      </c>
      <c r="D598" s="212" t="s">
        <v>801</v>
      </c>
      <c r="E598" s="209"/>
      <c r="F598" s="213">
        <f t="shared" si="237"/>
        <v>1</v>
      </c>
      <c r="G598" s="213">
        <v>1</v>
      </c>
      <c r="H598" s="210">
        <f t="shared" si="230"/>
        <v>0</v>
      </c>
      <c r="K598" t="b">
        <f t="shared" si="231"/>
        <v>1</v>
      </c>
    </row>
    <row r="599" ht="18" customHeight="1" outlineLevel="1" spans="1:11">
      <c r="A599" s="102"/>
      <c r="B599" s="105" t="s">
        <v>802</v>
      </c>
      <c r="C599" s="207"/>
      <c r="D599" s="211" t="s">
        <v>803</v>
      </c>
      <c r="E599" s="209">
        <f>SUBTOTAL(9,E600:E603)</f>
        <v>0</v>
      </c>
      <c r="F599" s="209">
        <f>SUBTOTAL(9,F600:F603)</f>
        <v>0</v>
      </c>
      <c r="G599" s="209">
        <f>SUBTOTAL(9,G600:G603)</f>
        <v>0</v>
      </c>
      <c r="H599" s="210">
        <f t="shared" si="230"/>
        <v>0</v>
      </c>
      <c r="K599" t="b">
        <f t="shared" si="231"/>
        <v>0</v>
      </c>
    </row>
    <row r="600" ht="18" customHeight="1" outlineLevel="3" spans="1:11">
      <c r="A600" s="102" t="str">
        <f>MID(C600,1,3)</f>
        <v>208</v>
      </c>
      <c r="B600" s="102" t="str">
        <f>MID(C600,1,5)</f>
        <v>20816</v>
      </c>
      <c r="C600" s="207">
        <v>2081601</v>
      </c>
      <c r="D600" s="212" t="s">
        <v>131</v>
      </c>
      <c r="E600" s="209"/>
      <c r="F600" s="213">
        <f t="shared" ref="F600:F603" si="238">G600-E600</f>
        <v>0</v>
      </c>
      <c r="G600" s="213"/>
      <c r="H600" s="210">
        <f t="shared" si="230"/>
        <v>0</v>
      </c>
      <c r="K600" t="b">
        <f t="shared" si="231"/>
        <v>0</v>
      </c>
    </row>
    <row r="601" ht="18" customHeight="1" outlineLevel="3" spans="1:11">
      <c r="A601" s="102" t="str">
        <f>MID(C601,1,3)</f>
        <v>208</v>
      </c>
      <c r="B601" s="102" t="str">
        <f>MID(C601,1,5)</f>
        <v>20816</v>
      </c>
      <c r="C601" s="207">
        <v>2081602</v>
      </c>
      <c r="D601" s="212" t="s">
        <v>132</v>
      </c>
      <c r="E601" s="209">
        <v>0</v>
      </c>
      <c r="F601" s="213">
        <f t="shared" si="238"/>
        <v>0</v>
      </c>
      <c r="G601" s="213"/>
      <c r="H601" s="210">
        <f t="shared" si="230"/>
        <v>0</v>
      </c>
      <c r="K601" t="b">
        <f t="shared" si="231"/>
        <v>0</v>
      </c>
    </row>
    <row r="602" ht="18" customHeight="1" outlineLevel="3" spans="1:11">
      <c r="A602" s="102" t="str">
        <f>MID(C602,1,3)</f>
        <v>208</v>
      </c>
      <c r="B602" s="102" t="str">
        <f>MID(C602,1,5)</f>
        <v>20816</v>
      </c>
      <c r="C602" s="207">
        <v>2081603</v>
      </c>
      <c r="D602" s="215" t="s">
        <v>133</v>
      </c>
      <c r="E602" s="105">
        <v>0</v>
      </c>
      <c r="F602" s="102">
        <f t="shared" si="238"/>
        <v>0</v>
      </c>
      <c r="G602" s="102">
        <f>J602</f>
        <v>0</v>
      </c>
      <c r="H602" s="210">
        <f t="shared" si="230"/>
        <v>0</v>
      </c>
      <c r="K602" t="b">
        <f t="shared" si="231"/>
        <v>0</v>
      </c>
    </row>
    <row r="603" ht="18" customHeight="1" outlineLevel="3" spans="1:11">
      <c r="A603" s="102" t="str">
        <f>MID(C603,1,3)</f>
        <v>208</v>
      </c>
      <c r="B603" s="102" t="str">
        <f>MID(C603,1,5)</f>
        <v>20816</v>
      </c>
      <c r="C603" s="207">
        <v>2081699</v>
      </c>
      <c r="D603" s="212" t="s">
        <v>804</v>
      </c>
      <c r="E603" s="209"/>
      <c r="F603" s="213">
        <f t="shared" si="238"/>
        <v>0</v>
      </c>
      <c r="G603" s="213"/>
      <c r="H603" s="210">
        <f t="shared" si="230"/>
        <v>0</v>
      </c>
      <c r="K603" t="b">
        <f t="shared" si="231"/>
        <v>0</v>
      </c>
    </row>
    <row r="604" ht="18" customHeight="1" outlineLevel="1" spans="1:11">
      <c r="A604" s="102"/>
      <c r="B604" s="105" t="s">
        <v>805</v>
      </c>
      <c r="C604" s="207"/>
      <c r="D604" s="211" t="s">
        <v>806</v>
      </c>
      <c r="E604" s="209">
        <f>SUBTOTAL(9,E605:E606)</f>
        <v>0</v>
      </c>
      <c r="F604" s="209">
        <f>SUBTOTAL(9,F605:F606)</f>
        <v>0</v>
      </c>
      <c r="G604" s="209">
        <f>SUBTOTAL(9,G605:G606)</f>
        <v>0</v>
      </c>
      <c r="H604" s="210">
        <f t="shared" si="230"/>
        <v>0</v>
      </c>
      <c r="K604" t="b">
        <f t="shared" si="231"/>
        <v>0</v>
      </c>
    </row>
    <row r="605" ht="18" customHeight="1" outlineLevel="3" spans="1:11">
      <c r="A605" s="102" t="str">
        <f>MID(C605,1,3)</f>
        <v>208</v>
      </c>
      <c r="B605" s="102" t="str">
        <f>MID(C605,1,5)</f>
        <v>20819</v>
      </c>
      <c r="C605" s="207">
        <v>2081901</v>
      </c>
      <c r="D605" s="212" t="s">
        <v>807</v>
      </c>
      <c r="E605" s="209"/>
      <c r="F605" s="213">
        <f t="shared" ref="F605:F609" si="239">G605-E605</f>
        <v>0</v>
      </c>
      <c r="G605" s="213"/>
      <c r="H605" s="210">
        <f t="shared" si="230"/>
        <v>0</v>
      </c>
      <c r="K605" t="b">
        <f t="shared" si="231"/>
        <v>0</v>
      </c>
    </row>
    <row r="606" ht="18" customHeight="1" outlineLevel="3" spans="1:11">
      <c r="A606" s="102" t="str">
        <f>MID(C606,1,3)</f>
        <v>208</v>
      </c>
      <c r="B606" s="102" t="str">
        <f>MID(C606,1,5)</f>
        <v>20819</v>
      </c>
      <c r="C606" s="207">
        <v>2081902</v>
      </c>
      <c r="D606" s="212" t="s">
        <v>808</v>
      </c>
      <c r="E606" s="209"/>
      <c r="F606" s="213">
        <f t="shared" si="239"/>
        <v>0</v>
      </c>
      <c r="G606" s="213"/>
      <c r="H606" s="210">
        <f t="shared" si="230"/>
        <v>0</v>
      </c>
      <c r="K606" t="b">
        <f t="shared" si="231"/>
        <v>0</v>
      </c>
    </row>
    <row r="607" ht="18" customHeight="1" outlineLevel="1" spans="1:11">
      <c r="A607" s="102"/>
      <c r="B607" s="105" t="s">
        <v>809</v>
      </c>
      <c r="C607" s="207"/>
      <c r="D607" s="211" t="s">
        <v>810</v>
      </c>
      <c r="E607" s="209">
        <f>SUBTOTAL(9,E608:E609)</f>
        <v>0</v>
      </c>
      <c r="F607" s="209">
        <f>SUBTOTAL(9,F608:F609)</f>
        <v>7</v>
      </c>
      <c r="G607" s="209">
        <f>SUBTOTAL(9,G608:G609)</f>
        <v>7</v>
      </c>
      <c r="H607" s="210">
        <f t="shared" si="230"/>
        <v>0</v>
      </c>
      <c r="K607" t="b">
        <f t="shared" si="231"/>
        <v>1</v>
      </c>
    </row>
    <row r="608" ht="18" customHeight="1" outlineLevel="3" spans="1:11">
      <c r="A608" s="102" t="str">
        <f>MID(C608,1,3)</f>
        <v>208</v>
      </c>
      <c r="B608" s="102" t="str">
        <f>MID(C608,1,5)</f>
        <v>20820</v>
      </c>
      <c r="C608" s="207">
        <v>2082001</v>
      </c>
      <c r="D608" s="212" t="s">
        <v>811</v>
      </c>
      <c r="E608" s="209"/>
      <c r="F608" s="213">
        <f t="shared" si="239"/>
        <v>7</v>
      </c>
      <c r="G608" s="213">
        <v>7</v>
      </c>
      <c r="H608" s="210">
        <f t="shared" si="230"/>
        <v>0</v>
      </c>
      <c r="K608" t="b">
        <f t="shared" si="231"/>
        <v>1</v>
      </c>
    </row>
    <row r="609" ht="18" customHeight="1" outlineLevel="3" spans="1:11">
      <c r="A609" s="102" t="str">
        <f>MID(C609,1,3)</f>
        <v>208</v>
      </c>
      <c r="B609" s="102" t="str">
        <f>MID(C609,1,5)</f>
        <v>20820</v>
      </c>
      <c r="C609" s="207">
        <v>2082002</v>
      </c>
      <c r="D609" s="212" t="s">
        <v>812</v>
      </c>
      <c r="E609" s="209"/>
      <c r="F609" s="213">
        <f t="shared" si="239"/>
        <v>0</v>
      </c>
      <c r="G609" s="213"/>
      <c r="H609" s="210">
        <f t="shared" si="230"/>
        <v>0</v>
      </c>
      <c r="K609" t="b">
        <f t="shared" si="231"/>
        <v>0</v>
      </c>
    </row>
    <row r="610" ht="18" customHeight="1" outlineLevel="1" spans="1:11">
      <c r="A610" s="102"/>
      <c r="B610" s="105" t="s">
        <v>813</v>
      </c>
      <c r="C610" s="207"/>
      <c r="D610" s="211" t="s">
        <v>814</v>
      </c>
      <c r="E610" s="209">
        <f>SUBTOTAL(9,E611:E612)</f>
        <v>0</v>
      </c>
      <c r="F610" s="209">
        <f>SUBTOTAL(9,F611:F612)</f>
        <v>0</v>
      </c>
      <c r="G610" s="209">
        <f>SUBTOTAL(9,G611:G612)</f>
        <v>0</v>
      </c>
      <c r="H610" s="210">
        <f t="shared" si="230"/>
        <v>0</v>
      </c>
      <c r="K610" t="b">
        <f t="shared" si="231"/>
        <v>0</v>
      </c>
    </row>
    <row r="611" ht="18" customHeight="1" outlineLevel="3" spans="1:11">
      <c r="A611" s="102" t="str">
        <f>MID(C611,1,3)</f>
        <v>208</v>
      </c>
      <c r="B611" s="102" t="str">
        <f>MID(C611,1,5)</f>
        <v>20821</v>
      </c>
      <c r="C611" s="207">
        <v>2082101</v>
      </c>
      <c r="D611" s="212" t="s">
        <v>815</v>
      </c>
      <c r="E611" s="209"/>
      <c r="F611" s="213">
        <f t="shared" ref="F611:F615" si="240">G611-E611</f>
        <v>0</v>
      </c>
      <c r="G611" s="213"/>
      <c r="H611" s="210">
        <f t="shared" si="230"/>
        <v>0</v>
      </c>
      <c r="K611" t="b">
        <f t="shared" si="231"/>
        <v>0</v>
      </c>
    </row>
    <row r="612" ht="18" customHeight="1" outlineLevel="3" spans="1:11">
      <c r="A612" s="102" t="str">
        <f>MID(C612,1,3)</f>
        <v>208</v>
      </c>
      <c r="B612" s="102" t="str">
        <f>MID(C612,1,5)</f>
        <v>20821</v>
      </c>
      <c r="C612" s="207">
        <v>2082102</v>
      </c>
      <c r="D612" s="212" t="s">
        <v>816</v>
      </c>
      <c r="E612" s="209"/>
      <c r="F612" s="213">
        <f t="shared" si="240"/>
        <v>0</v>
      </c>
      <c r="G612" s="213"/>
      <c r="H612" s="210">
        <f t="shared" si="230"/>
        <v>0</v>
      </c>
      <c r="K612" t="b">
        <f t="shared" si="231"/>
        <v>0</v>
      </c>
    </row>
    <row r="613" ht="18" customHeight="1" outlineLevel="1" spans="1:11">
      <c r="A613" s="102"/>
      <c r="B613" s="105" t="s">
        <v>817</v>
      </c>
      <c r="C613" s="207"/>
      <c r="D613" s="216" t="s">
        <v>818</v>
      </c>
      <c r="E613" s="105">
        <f>SUBTOTAL(9,E614:E615)</f>
        <v>0</v>
      </c>
      <c r="F613" s="105">
        <f>SUBTOTAL(9,F614:F615)</f>
        <v>0</v>
      </c>
      <c r="G613" s="105">
        <f>SUBTOTAL(9,G614:G615)</f>
        <v>0</v>
      </c>
      <c r="H613" s="210">
        <f t="shared" si="230"/>
        <v>0</v>
      </c>
      <c r="K613" t="b">
        <f t="shared" si="231"/>
        <v>0</v>
      </c>
    </row>
    <row r="614" ht="18" customHeight="1" outlineLevel="3" spans="1:11">
      <c r="A614" s="102" t="str">
        <f>MID(C614,1,3)</f>
        <v>208</v>
      </c>
      <c r="B614" s="102" t="str">
        <f>MID(C614,1,5)</f>
        <v>20824</v>
      </c>
      <c r="C614" s="207">
        <v>2082401</v>
      </c>
      <c r="D614" s="215" t="s">
        <v>819</v>
      </c>
      <c r="E614" s="105"/>
      <c r="F614" s="102">
        <f t="shared" si="240"/>
        <v>0</v>
      </c>
      <c r="G614" s="102">
        <f t="shared" ref="G611:G615" si="241">J614</f>
        <v>0</v>
      </c>
      <c r="H614" s="210">
        <f t="shared" si="230"/>
        <v>0</v>
      </c>
      <c r="K614" t="b">
        <f t="shared" si="231"/>
        <v>0</v>
      </c>
    </row>
    <row r="615" ht="18" customHeight="1" outlineLevel="3" spans="1:11">
      <c r="A615" s="102" t="str">
        <f>MID(C615,1,3)</f>
        <v>208</v>
      </c>
      <c r="B615" s="102" t="str">
        <f>MID(C615,1,5)</f>
        <v>20824</v>
      </c>
      <c r="C615" s="207">
        <v>2082402</v>
      </c>
      <c r="D615" s="215" t="s">
        <v>820</v>
      </c>
      <c r="E615" s="105"/>
      <c r="F615" s="102">
        <f t="shared" si="240"/>
        <v>0</v>
      </c>
      <c r="G615" s="102">
        <f t="shared" si="241"/>
        <v>0</v>
      </c>
      <c r="H615" s="210">
        <f t="shared" si="230"/>
        <v>0</v>
      </c>
      <c r="K615" t="b">
        <f t="shared" si="231"/>
        <v>0</v>
      </c>
    </row>
    <row r="616" ht="18" customHeight="1" outlineLevel="1" spans="1:11">
      <c r="A616" s="102"/>
      <c r="B616" s="105" t="s">
        <v>821</v>
      </c>
      <c r="C616" s="207"/>
      <c r="D616" s="211" t="s">
        <v>822</v>
      </c>
      <c r="E616" s="209">
        <f>SUBTOTAL(9,E617:E618)</f>
        <v>0</v>
      </c>
      <c r="F616" s="209">
        <f>SUBTOTAL(9,F617:F618)</f>
        <v>0</v>
      </c>
      <c r="G616" s="209">
        <f>SUBTOTAL(9,G617:G618)</f>
        <v>0</v>
      </c>
      <c r="H616" s="210">
        <f t="shared" si="230"/>
        <v>0</v>
      </c>
      <c r="K616" t="b">
        <f t="shared" si="231"/>
        <v>0</v>
      </c>
    </row>
    <row r="617" ht="18" customHeight="1" outlineLevel="3" spans="1:11">
      <c r="A617" s="102" t="str">
        <f>MID(C617,1,3)</f>
        <v>208</v>
      </c>
      <c r="B617" s="102" t="str">
        <f>MID(C617,1,5)</f>
        <v>20825</v>
      </c>
      <c r="C617" s="207">
        <v>2082501</v>
      </c>
      <c r="D617" s="212" t="s">
        <v>823</v>
      </c>
      <c r="E617" s="209"/>
      <c r="F617" s="213">
        <f t="shared" ref="F617:F622" si="242">G617-E617</f>
        <v>0</v>
      </c>
      <c r="G617" s="213"/>
      <c r="H617" s="210">
        <f t="shared" si="230"/>
        <v>0</v>
      </c>
      <c r="K617" t="b">
        <f t="shared" si="231"/>
        <v>0</v>
      </c>
    </row>
    <row r="618" ht="18" customHeight="1" outlineLevel="3" spans="1:11">
      <c r="A618" s="102" t="str">
        <f>MID(C618,1,3)</f>
        <v>208</v>
      </c>
      <c r="B618" s="102" t="str">
        <f>MID(C618,1,5)</f>
        <v>20825</v>
      </c>
      <c r="C618" s="207">
        <v>2082502</v>
      </c>
      <c r="D618" s="212" t="s">
        <v>824</v>
      </c>
      <c r="E618" s="209"/>
      <c r="F618" s="213">
        <f t="shared" si="242"/>
        <v>0</v>
      </c>
      <c r="G618" s="213"/>
      <c r="H618" s="210">
        <f t="shared" si="230"/>
        <v>0</v>
      </c>
      <c r="K618" t="b">
        <f t="shared" si="231"/>
        <v>0</v>
      </c>
    </row>
    <row r="619" ht="18" customHeight="1" outlineLevel="1" spans="1:11">
      <c r="A619" s="102"/>
      <c r="B619" s="105" t="s">
        <v>825</v>
      </c>
      <c r="C619" s="207"/>
      <c r="D619" s="211" t="s">
        <v>826</v>
      </c>
      <c r="E619" s="209">
        <f>SUBTOTAL(9,E620:E622)</f>
        <v>0</v>
      </c>
      <c r="F619" s="209">
        <f>SUBTOTAL(9,F620:F622)</f>
        <v>0</v>
      </c>
      <c r="G619" s="209">
        <f>SUBTOTAL(9,G620:G622)</f>
        <v>0</v>
      </c>
      <c r="H619" s="210">
        <f t="shared" si="230"/>
        <v>0</v>
      </c>
      <c r="K619" t="b">
        <f t="shared" si="231"/>
        <v>0</v>
      </c>
    </row>
    <row r="620" ht="18" customHeight="1" outlineLevel="3" spans="1:11">
      <c r="A620" s="102" t="str">
        <f>MID(C620,1,3)</f>
        <v>208</v>
      </c>
      <c r="B620" s="102" t="str">
        <f>MID(C620,1,5)</f>
        <v>20826</v>
      </c>
      <c r="C620" s="207">
        <v>2082601</v>
      </c>
      <c r="D620" s="233" t="s">
        <v>827</v>
      </c>
      <c r="E620" s="105"/>
      <c r="F620" s="102">
        <f t="shared" si="242"/>
        <v>0</v>
      </c>
      <c r="G620" s="102">
        <f>J620</f>
        <v>0</v>
      </c>
      <c r="H620" s="210">
        <f t="shared" si="230"/>
        <v>0</v>
      </c>
      <c r="K620" t="b">
        <f t="shared" si="231"/>
        <v>0</v>
      </c>
    </row>
    <row r="621" ht="18" customHeight="1" outlineLevel="3" spans="1:11">
      <c r="A621" s="102" t="str">
        <f>MID(C621,1,3)</f>
        <v>208</v>
      </c>
      <c r="B621" s="102" t="str">
        <f>MID(C621,1,5)</f>
        <v>20826</v>
      </c>
      <c r="C621" s="207">
        <v>2082602</v>
      </c>
      <c r="D621" s="232" t="s">
        <v>828</v>
      </c>
      <c r="E621" s="209"/>
      <c r="F621" s="213">
        <f t="shared" si="242"/>
        <v>0</v>
      </c>
      <c r="G621" s="213"/>
      <c r="H621" s="210">
        <f t="shared" si="230"/>
        <v>0</v>
      </c>
      <c r="K621" t="b">
        <f t="shared" si="231"/>
        <v>0</v>
      </c>
    </row>
    <row r="622" ht="18" customHeight="1" outlineLevel="3" spans="1:11">
      <c r="A622" s="102" t="str">
        <f>MID(C622,1,3)</f>
        <v>208</v>
      </c>
      <c r="B622" s="102" t="str">
        <f>MID(C622,1,5)</f>
        <v>20826</v>
      </c>
      <c r="C622" s="207">
        <v>2082699</v>
      </c>
      <c r="D622" s="215" t="s">
        <v>829</v>
      </c>
      <c r="E622" s="105"/>
      <c r="F622" s="102">
        <f t="shared" si="242"/>
        <v>0</v>
      </c>
      <c r="G622" s="102">
        <f>J622</f>
        <v>0</v>
      </c>
      <c r="H622" s="210">
        <f t="shared" si="230"/>
        <v>0</v>
      </c>
      <c r="K622" t="b">
        <f t="shared" si="231"/>
        <v>0</v>
      </c>
    </row>
    <row r="623" ht="15" customHeight="1" outlineLevel="1" spans="1:11">
      <c r="A623" s="102"/>
      <c r="B623" s="105" t="s">
        <v>830</v>
      </c>
      <c r="C623" s="207"/>
      <c r="D623" s="216" t="s">
        <v>831</v>
      </c>
      <c r="E623" s="105">
        <f>SUBTOTAL(9,E624:E627)</f>
        <v>0</v>
      </c>
      <c r="F623" s="105">
        <f>SUBTOTAL(9,F624:F627)</f>
        <v>0</v>
      </c>
      <c r="G623" s="105">
        <f>SUBTOTAL(9,G624:G627)</f>
        <v>0</v>
      </c>
      <c r="H623" s="210">
        <f t="shared" si="230"/>
        <v>0</v>
      </c>
      <c r="K623" t="b">
        <f t="shared" si="231"/>
        <v>0</v>
      </c>
    </row>
    <row r="624" ht="15" customHeight="1" outlineLevel="3" spans="1:11">
      <c r="A624" s="102" t="str">
        <f>MID(C624,1,3)</f>
        <v>208</v>
      </c>
      <c r="B624" s="102" t="str">
        <f>MID(C624,1,5)</f>
        <v>20827</v>
      </c>
      <c r="C624" s="207">
        <v>2082701</v>
      </c>
      <c r="D624" s="215" t="s">
        <v>832</v>
      </c>
      <c r="E624" s="105"/>
      <c r="F624" s="102">
        <f t="shared" ref="F624:F627" si="243">G624-E624</f>
        <v>0</v>
      </c>
      <c r="G624" s="102">
        <f t="shared" ref="G624:G627" si="244">J624</f>
        <v>0</v>
      </c>
      <c r="H624" s="210">
        <f t="shared" si="230"/>
        <v>0</v>
      </c>
      <c r="K624" t="b">
        <f t="shared" si="231"/>
        <v>0</v>
      </c>
    </row>
    <row r="625" ht="14" customHeight="1" outlineLevel="3" spans="1:11">
      <c r="A625" s="102" t="str">
        <f>MID(C625,1,3)</f>
        <v>208</v>
      </c>
      <c r="B625" s="102" t="str">
        <f>MID(C625,1,5)</f>
        <v>20827</v>
      </c>
      <c r="C625" s="207">
        <v>2082702</v>
      </c>
      <c r="D625" s="215" t="s">
        <v>833</v>
      </c>
      <c r="E625" s="105"/>
      <c r="F625" s="102">
        <f t="shared" si="243"/>
        <v>0</v>
      </c>
      <c r="G625" s="102">
        <f t="shared" si="244"/>
        <v>0</v>
      </c>
      <c r="H625" s="210">
        <f t="shared" si="230"/>
        <v>0</v>
      </c>
      <c r="K625" t="b">
        <f t="shared" si="231"/>
        <v>0</v>
      </c>
    </row>
    <row r="626" ht="15" customHeight="1" outlineLevel="3" spans="1:11">
      <c r="A626" s="102" t="str">
        <f>MID(C626,1,3)</f>
        <v>208</v>
      </c>
      <c r="B626" s="102" t="str">
        <f>MID(C626,1,5)</f>
        <v>20827</v>
      </c>
      <c r="C626" s="207">
        <v>2082703</v>
      </c>
      <c r="D626" s="215" t="s">
        <v>834</v>
      </c>
      <c r="E626" s="105"/>
      <c r="F626" s="102">
        <f t="shared" si="243"/>
        <v>0</v>
      </c>
      <c r="G626" s="102">
        <f t="shared" si="244"/>
        <v>0</v>
      </c>
      <c r="H626" s="210">
        <f t="shared" si="230"/>
        <v>0</v>
      </c>
      <c r="K626" t="b">
        <f t="shared" si="231"/>
        <v>0</v>
      </c>
    </row>
    <row r="627" ht="16" customHeight="1" outlineLevel="3" spans="1:11">
      <c r="A627" s="102" t="str">
        <f>MID(C627,1,3)</f>
        <v>208</v>
      </c>
      <c r="B627" s="102" t="str">
        <f>MID(C627,1,5)</f>
        <v>20827</v>
      </c>
      <c r="C627" s="207">
        <v>2082799</v>
      </c>
      <c r="D627" s="215" t="s">
        <v>835</v>
      </c>
      <c r="E627" s="105"/>
      <c r="F627" s="102">
        <f t="shared" si="243"/>
        <v>0</v>
      </c>
      <c r="G627" s="102"/>
      <c r="H627" s="210">
        <f t="shared" si="230"/>
        <v>0</v>
      </c>
      <c r="K627" t="b">
        <f t="shared" si="231"/>
        <v>0</v>
      </c>
    </row>
    <row r="628" ht="18" customHeight="1" outlineLevel="1" spans="1:11">
      <c r="A628" s="102"/>
      <c r="B628" s="105" t="s">
        <v>836</v>
      </c>
      <c r="C628" s="207"/>
      <c r="D628" s="211" t="s">
        <v>837</v>
      </c>
      <c r="E628" s="209">
        <f>SUBTOTAL(9,E629:E635)</f>
        <v>0</v>
      </c>
      <c r="F628" s="209">
        <f>SUBTOTAL(9,F629:F635)</f>
        <v>0</v>
      </c>
      <c r="G628" s="209">
        <f>SUBTOTAL(9,G629:G635)</f>
        <v>0</v>
      </c>
      <c r="H628" s="210">
        <f t="shared" si="230"/>
        <v>0</v>
      </c>
      <c r="K628" t="b">
        <f t="shared" si="231"/>
        <v>0</v>
      </c>
    </row>
    <row r="629" ht="18" customHeight="1" outlineLevel="3" spans="1:11">
      <c r="A629" s="102" t="str">
        <f t="shared" ref="A629:A635" si="245">MID(C629,1,3)</f>
        <v>208</v>
      </c>
      <c r="B629" s="102" t="str">
        <f t="shared" ref="B629:B635" si="246">MID(C629,1,5)</f>
        <v>20828</v>
      </c>
      <c r="C629" s="207">
        <v>2082801</v>
      </c>
      <c r="D629" s="212" t="s">
        <v>131</v>
      </c>
      <c r="E629" s="209"/>
      <c r="F629" s="213">
        <f t="shared" ref="F629:F635" si="247">G629-E629</f>
        <v>0</v>
      </c>
      <c r="G629" s="213"/>
      <c r="H629" s="210">
        <f t="shared" si="230"/>
        <v>0</v>
      </c>
      <c r="K629" t="b">
        <f t="shared" si="231"/>
        <v>0</v>
      </c>
    </row>
    <row r="630" ht="18" customHeight="1" outlineLevel="3" spans="1:11">
      <c r="A630" s="102" t="str">
        <f t="shared" si="245"/>
        <v>208</v>
      </c>
      <c r="B630" s="102" t="str">
        <f t="shared" si="246"/>
        <v>20828</v>
      </c>
      <c r="C630" s="207">
        <v>2082802</v>
      </c>
      <c r="D630" s="212" t="s">
        <v>132</v>
      </c>
      <c r="E630" s="209"/>
      <c r="F630" s="213">
        <f t="shared" si="247"/>
        <v>0</v>
      </c>
      <c r="G630" s="213"/>
      <c r="H630" s="210">
        <f t="shared" si="230"/>
        <v>0</v>
      </c>
      <c r="K630" t="b">
        <f t="shared" si="231"/>
        <v>0</v>
      </c>
    </row>
    <row r="631" ht="18" customHeight="1" outlineLevel="3" spans="1:11">
      <c r="A631" s="102" t="str">
        <f t="shared" si="245"/>
        <v>208</v>
      </c>
      <c r="B631" s="102" t="str">
        <f t="shared" si="246"/>
        <v>20828</v>
      </c>
      <c r="C631" s="207">
        <v>2082803</v>
      </c>
      <c r="D631" s="215" t="s">
        <v>133</v>
      </c>
      <c r="E631" s="105"/>
      <c r="F631" s="102">
        <f t="shared" si="247"/>
        <v>0</v>
      </c>
      <c r="G631" s="102">
        <f t="shared" ref="G629:G635" si="248">J631</f>
        <v>0</v>
      </c>
      <c r="H631" s="210">
        <f t="shared" si="230"/>
        <v>0</v>
      </c>
      <c r="K631" t="b">
        <f t="shared" si="231"/>
        <v>0</v>
      </c>
    </row>
    <row r="632" ht="18" customHeight="1" outlineLevel="3" spans="1:11">
      <c r="A632" s="102" t="str">
        <f t="shared" si="245"/>
        <v>208</v>
      </c>
      <c r="B632" s="102" t="str">
        <f t="shared" si="246"/>
        <v>20828</v>
      </c>
      <c r="C632" s="207">
        <v>2082804</v>
      </c>
      <c r="D632" s="212" t="s">
        <v>838</v>
      </c>
      <c r="E632" s="209"/>
      <c r="F632" s="213">
        <f t="shared" si="247"/>
        <v>0</v>
      </c>
      <c r="G632" s="213"/>
      <c r="H632" s="210">
        <f t="shared" si="230"/>
        <v>0</v>
      </c>
      <c r="K632" t="b">
        <f t="shared" si="231"/>
        <v>0</v>
      </c>
    </row>
    <row r="633" ht="18" customHeight="1" outlineLevel="3" spans="1:11">
      <c r="A633" s="102" t="str">
        <f t="shared" si="245"/>
        <v>208</v>
      </c>
      <c r="B633" s="102" t="str">
        <f t="shared" si="246"/>
        <v>20828</v>
      </c>
      <c r="C633" s="207">
        <v>2082805</v>
      </c>
      <c r="D633" s="215" t="s">
        <v>839</v>
      </c>
      <c r="E633" s="105"/>
      <c r="F633" s="102">
        <f t="shared" si="247"/>
        <v>0</v>
      </c>
      <c r="G633" s="102">
        <f t="shared" si="248"/>
        <v>0</v>
      </c>
      <c r="H633" s="210">
        <f t="shared" si="230"/>
        <v>0</v>
      </c>
      <c r="K633" t="b">
        <f t="shared" si="231"/>
        <v>0</v>
      </c>
    </row>
    <row r="634" ht="18" customHeight="1" outlineLevel="3" spans="1:11">
      <c r="A634" s="102" t="str">
        <f t="shared" si="245"/>
        <v>208</v>
      </c>
      <c r="B634" s="102" t="str">
        <f t="shared" si="246"/>
        <v>20828</v>
      </c>
      <c r="C634" s="207">
        <v>2082850</v>
      </c>
      <c r="D634" s="215" t="s">
        <v>144</v>
      </c>
      <c r="E634" s="105"/>
      <c r="F634" s="102">
        <f t="shared" si="247"/>
        <v>0</v>
      </c>
      <c r="G634" s="102">
        <f t="shared" si="248"/>
        <v>0</v>
      </c>
      <c r="H634" s="210">
        <f t="shared" si="230"/>
        <v>0</v>
      </c>
      <c r="K634" t="b">
        <f t="shared" si="231"/>
        <v>0</v>
      </c>
    </row>
    <row r="635" ht="18" customHeight="1" outlineLevel="3" spans="1:11">
      <c r="A635" s="102" t="str">
        <f t="shared" si="245"/>
        <v>208</v>
      </c>
      <c r="B635" s="102" t="str">
        <f t="shared" si="246"/>
        <v>20828</v>
      </c>
      <c r="C635" s="207">
        <v>2082899</v>
      </c>
      <c r="D635" s="212" t="s">
        <v>840</v>
      </c>
      <c r="E635" s="209"/>
      <c r="F635" s="213">
        <f t="shared" si="247"/>
        <v>0</v>
      </c>
      <c r="G635" s="213"/>
      <c r="H635" s="210">
        <f t="shared" si="230"/>
        <v>0</v>
      </c>
      <c r="K635" t="b">
        <f t="shared" si="231"/>
        <v>0</v>
      </c>
    </row>
    <row r="636" ht="18" customHeight="1" outlineLevel="1" spans="1:11">
      <c r="A636" s="102"/>
      <c r="B636" s="105" t="s">
        <v>841</v>
      </c>
      <c r="C636" s="207"/>
      <c r="D636" s="211" t="s">
        <v>842</v>
      </c>
      <c r="E636" s="209">
        <f>SUBTOTAL(9,E637:E638)</f>
        <v>0</v>
      </c>
      <c r="F636" s="209">
        <f>SUBTOTAL(9,F637:F638)</f>
        <v>0</v>
      </c>
      <c r="G636" s="209">
        <f>SUBTOTAL(9,G637:G638)</f>
        <v>0</v>
      </c>
      <c r="H636" s="210">
        <f t="shared" si="230"/>
        <v>0</v>
      </c>
      <c r="K636" t="b">
        <f t="shared" si="231"/>
        <v>0</v>
      </c>
    </row>
    <row r="637" ht="18" customHeight="1" outlineLevel="3" spans="1:11">
      <c r="A637" s="102" t="str">
        <f>MID(C637,1,3)</f>
        <v>208</v>
      </c>
      <c r="B637" s="102" t="str">
        <f>MID(C637,1,5)</f>
        <v>20830</v>
      </c>
      <c r="C637" s="207">
        <v>2083001</v>
      </c>
      <c r="D637" s="212" t="s">
        <v>843</v>
      </c>
      <c r="E637" s="222"/>
      <c r="F637" s="213">
        <f t="shared" ref="F637:F640" si="249">G637-E637</f>
        <v>0</v>
      </c>
      <c r="G637" s="213"/>
      <c r="H637" s="210">
        <f t="shared" si="230"/>
        <v>0</v>
      </c>
      <c r="K637" t="b">
        <f t="shared" si="231"/>
        <v>0</v>
      </c>
    </row>
    <row r="638" ht="18" customHeight="1" outlineLevel="3" spans="1:11">
      <c r="A638" s="102" t="str">
        <f>MID(C638,1,3)</f>
        <v>208</v>
      </c>
      <c r="B638" s="102" t="str">
        <f>MID(C638,1,5)</f>
        <v>20830</v>
      </c>
      <c r="C638" s="207">
        <v>2083099</v>
      </c>
      <c r="D638" s="212" t="s">
        <v>844</v>
      </c>
      <c r="E638" s="222"/>
      <c r="F638" s="213">
        <f t="shared" si="249"/>
        <v>0</v>
      </c>
      <c r="G638" s="213"/>
      <c r="H638" s="210">
        <f t="shared" si="230"/>
        <v>0</v>
      </c>
      <c r="K638" t="b">
        <f t="shared" si="231"/>
        <v>0</v>
      </c>
    </row>
    <row r="639" ht="18" customHeight="1" outlineLevel="1" spans="1:11">
      <c r="A639" s="102"/>
      <c r="B639" s="105" t="s">
        <v>845</v>
      </c>
      <c r="C639" s="207"/>
      <c r="D639" s="211" t="s">
        <v>846</v>
      </c>
      <c r="E639" s="209">
        <f>SUBTOTAL(9,E640)</f>
        <v>0</v>
      </c>
      <c r="F639" s="209">
        <f>SUBTOTAL(9,F640)</f>
        <v>0</v>
      </c>
      <c r="G639" s="209">
        <f>SUBTOTAL(9,G640)</f>
        <v>0</v>
      </c>
      <c r="H639" s="210">
        <f t="shared" si="230"/>
        <v>0</v>
      </c>
      <c r="K639" t="b">
        <f t="shared" si="231"/>
        <v>0</v>
      </c>
    </row>
    <row r="640" ht="18" customHeight="1" outlineLevel="3" spans="1:11">
      <c r="A640" s="102" t="str">
        <f>MID(C640,1,3)</f>
        <v>208</v>
      </c>
      <c r="B640" s="102" t="str">
        <f>MID(C640,1,5)</f>
        <v>20899</v>
      </c>
      <c r="C640" s="207">
        <v>2089999</v>
      </c>
      <c r="D640" s="212" t="s">
        <v>846</v>
      </c>
      <c r="E640" s="209"/>
      <c r="F640" s="213">
        <f t="shared" si="249"/>
        <v>0</v>
      </c>
      <c r="G640" s="213"/>
      <c r="H640" s="210">
        <f t="shared" si="230"/>
        <v>0</v>
      </c>
      <c r="K640" t="b">
        <f t="shared" si="231"/>
        <v>0</v>
      </c>
    </row>
    <row r="641" ht="18" customHeight="1" outlineLevel="1" spans="1:11">
      <c r="A641" s="105" t="s">
        <v>847</v>
      </c>
      <c r="B641" s="102"/>
      <c r="C641" s="207"/>
      <c r="D641" s="208" t="s">
        <v>848</v>
      </c>
      <c r="E641" s="209">
        <f>SUBTOTAL(9,E643:E712)</f>
        <v>65</v>
      </c>
      <c r="F641" s="209">
        <f>SUBTOTAL(9,F643:F712)</f>
        <v>4</v>
      </c>
      <c r="G641" s="209">
        <f>SUBTOTAL(9,G643:G712)</f>
        <v>69</v>
      </c>
      <c r="H641" s="210">
        <f t="shared" si="230"/>
        <v>0.0615384615384615</v>
      </c>
      <c r="K641" t="b">
        <f t="shared" si="231"/>
        <v>1</v>
      </c>
    </row>
    <row r="642" ht="18" customHeight="1" outlineLevel="1" spans="1:11">
      <c r="A642" s="102"/>
      <c r="B642" s="105" t="s">
        <v>849</v>
      </c>
      <c r="C642" s="207"/>
      <c r="D642" s="211" t="s">
        <v>850</v>
      </c>
      <c r="E642" s="209">
        <f>SUBTOTAL(9,E643:E646)</f>
        <v>0</v>
      </c>
      <c r="F642" s="209">
        <f>SUBTOTAL(9,F643:F646)</f>
        <v>0</v>
      </c>
      <c r="G642" s="209">
        <f>SUBTOTAL(9,G643:G646)</f>
        <v>0</v>
      </c>
      <c r="H642" s="210">
        <f t="shared" si="230"/>
        <v>0</v>
      </c>
      <c r="K642" t="b">
        <f t="shared" si="231"/>
        <v>0</v>
      </c>
    </row>
    <row r="643" ht="18" customHeight="1" outlineLevel="3" spans="1:11">
      <c r="A643" s="102" t="str">
        <f>MID(C643,1,3)</f>
        <v>210</v>
      </c>
      <c r="B643" s="102" t="str">
        <f>MID(C643,1,5)</f>
        <v>21001</v>
      </c>
      <c r="C643" s="207">
        <v>2100101</v>
      </c>
      <c r="D643" s="212" t="s">
        <v>131</v>
      </c>
      <c r="E643" s="222"/>
      <c r="F643" s="213">
        <f t="shared" ref="F643:F646" si="250">G643-E643</f>
        <v>0</v>
      </c>
      <c r="G643" s="213"/>
      <c r="H643" s="210">
        <f t="shared" si="230"/>
        <v>0</v>
      </c>
      <c r="K643" t="b">
        <f t="shared" si="231"/>
        <v>0</v>
      </c>
    </row>
    <row r="644" ht="18" customHeight="1" outlineLevel="3" spans="1:11">
      <c r="A644" s="102" t="str">
        <f>MID(C644,1,3)</f>
        <v>210</v>
      </c>
      <c r="B644" s="102" t="str">
        <f>MID(C644,1,5)</f>
        <v>21001</v>
      </c>
      <c r="C644" s="207">
        <v>2100102</v>
      </c>
      <c r="D644" s="215" t="s">
        <v>132</v>
      </c>
      <c r="E644" s="223">
        <v>0</v>
      </c>
      <c r="F644" s="102">
        <f t="shared" si="250"/>
        <v>0</v>
      </c>
      <c r="G644" s="102">
        <f t="shared" ref="G643:G646" si="251">J644</f>
        <v>0</v>
      </c>
      <c r="H644" s="210">
        <f t="shared" ref="H644:H707" si="252">IFERROR(G644/E644-1,)</f>
        <v>0</v>
      </c>
      <c r="K644" t="b">
        <f t="shared" si="231"/>
        <v>0</v>
      </c>
    </row>
    <row r="645" ht="18" customHeight="1" outlineLevel="3" spans="1:11">
      <c r="A645" s="102" t="str">
        <f>MID(C645,1,3)</f>
        <v>210</v>
      </c>
      <c r="B645" s="102" t="str">
        <f>MID(C645,1,5)</f>
        <v>21001</v>
      </c>
      <c r="C645" s="207">
        <v>2100103</v>
      </c>
      <c r="D645" s="215" t="s">
        <v>133</v>
      </c>
      <c r="E645" s="223">
        <v>0</v>
      </c>
      <c r="F645" s="102">
        <f t="shared" si="250"/>
        <v>0</v>
      </c>
      <c r="G645" s="102">
        <f t="shared" si="251"/>
        <v>0</v>
      </c>
      <c r="H645" s="210">
        <f t="shared" si="252"/>
        <v>0</v>
      </c>
      <c r="K645" t="b">
        <f t="shared" ref="K645:K708" si="253">OR(E645&lt;&gt;0,F645&lt;&gt;0,G645&lt;&gt;0)</f>
        <v>0</v>
      </c>
    </row>
    <row r="646" ht="18" customHeight="1" outlineLevel="3" spans="1:11">
      <c r="A646" s="102" t="str">
        <f>MID(C646,1,3)</f>
        <v>210</v>
      </c>
      <c r="B646" s="102" t="str">
        <f>MID(C646,1,5)</f>
        <v>21001</v>
      </c>
      <c r="C646" s="207">
        <v>2100199</v>
      </c>
      <c r="D646" s="212" t="s">
        <v>851</v>
      </c>
      <c r="E646" s="222"/>
      <c r="F646" s="213">
        <f t="shared" si="250"/>
        <v>0</v>
      </c>
      <c r="G646" s="213"/>
      <c r="H646" s="210">
        <f t="shared" si="252"/>
        <v>0</v>
      </c>
      <c r="K646" t="b">
        <f t="shared" si="253"/>
        <v>0</v>
      </c>
    </row>
    <row r="647" ht="18" customHeight="1" outlineLevel="1" spans="1:11">
      <c r="A647" s="102"/>
      <c r="B647" s="105" t="s">
        <v>852</v>
      </c>
      <c r="C647" s="207"/>
      <c r="D647" s="211" t="s">
        <v>853</v>
      </c>
      <c r="E647" s="209">
        <f>SUBTOTAL(9,E648:E660)</f>
        <v>0</v>
      </c>
      <c r="F647" s="209">
        <f>SUBTOTAL(9,F648:F660)</f>
        <v>0</v>
      </c>
      <c r="G647" s="209">
        <f>SUBTOTAL(9,G648:G660)</f>
        <v>0</v>
      </c>
      <c r="H647" s="210">
        <f t="shared" si="252"/>
        <v>0</v>
      </c>
      <c r="K647" t="b">
        <f t="shared" si="253"/>
        <v>0</v>
      </c>
    </row>
    <row r="648" ht="18" customHeight="1" outlineLevel="3" spans="1:11">
      <c r="A648" s="102" t="str">
        <f t="shared" ref="A648:A660" si="254">MID(C648,1,3)</f>
        <v>210</v>
      </c>
      <c r="B648" s="102" t="str">
        <f t="shared" ref="B648:B660" si="255">MID(C648,1,5)</f>
        <v>21002</v>
      </c>
      <c r="C648" s="207">
        <v>2100201</v>
      </c>
      <c r="D648" s="212" t="s">
        <v>854</v>
      </c>
      <c r="E648" s="209"/>
      <c r="F648" s="213">
        <f t="shared" ref="F648:F660" si="256">G648-E648</f>
        <v>0</v>
      </c>
      <c r="G648" s="213"/>
      <c r="H648" s="210">
        <f t="shared" si="252"/>
        <v>0</v>
      </c>
      <c r="K648" t="b">
        <f t="shared" si="253"/>
        <v>0</v>
      </c>
    </row>
    <row r="649" ht="18" customHeight="1" outlineLevel="3" spans="1:11">
      <c r="A649" s="102" t="str">
        <f t="shared" si="254"/>
        <v>210</v>
      </c>
      <c r="B649" s="102" t="str">
        <f t="shared" si="255"/>
        <v>21002</v>
      </c>
      <c r="C649" s="207">
        <v>2100202</v>
      </c>
      <c r="D649" s="212" t="s">
        <v>855</v>
      </c>
      <c r="E649" s="209"/>
      <c r="F649" s="213">
        <f t="shared" si="256"/>
        <v>0</v>
      </c>
      <c r="G649" s="213"/>
      <c r="H649" s="210">
        <f t="shared" si="252"/>
        <v>0</v>
      </c>
      <c r="K649" t="b">
        <f t="shared" si="253"/>
        <v>0</v>
      </c>
    </row>
    <row r="650" ht="18" customHeight="1" outlineLevel="3" spans="1:11">
      <c r="A650" s="102" t="str">
        <f t="shared" si="254"/>
        <v>210</v>
      </c>
      <c r="B650" s="102" t="str">
        <f t="shared" si="255"/>
        <v>21002</v>
      </c>
      <c r="C650" s="207">
        <v>2100203</v>
      </c>
      <c r="D650" s="215" t="s">
        <v>856</v>
      </c>
      <c r="E650" s="105"/>
      <c r="F650" s="102">
        <f t="shared" si="256"/>
        <v>0</v>
      </c>
      <c r="G650" s="102">
        <f t="shared" ref="G648:G660" si="257">J650</f>
        <v>0</v>
      </c>
      <c r="H650" s="210">
        <f t="shared" si="252"/>
        <v>0</v>
      </c>
      <c r="K650" t="b">
        <f t="shared" si="253"/>
        <v>0</v>
      </c>
    </row>
    <row r="651" ht="18" customHeight="1" outlineLevel="3" spans="1:11">
      <c r="A651" s="102" t="str">
        <f t="shared" si="254"/>
        <v>210</v>
      </c>
      <c r="B651" s="102" t="str">
        <f t="shared" si="255"/>
        <v>21002</v>
      </c>
      <c r="C651" s="207">
        <v>2100204</v>
      </c>
      <c r="D651" s="215" t="s">
        <v>857</v>
      </c>
      <c r="E651" s="105"/>
      <c r="F651" s="102">
        <f t="shared" si="256"/>
        <v>0</v>
      </c>
      <c r="G651" s="102">
        <f t="shared" si="257"/>
        <v>0</v>
      </c>
      <c r="H651" s="210">
        <f t="shared" si="252"/>
        <v>0</v>
      </c>
      <c r="K651" t="b">
        <f t="shared" si="253"/>
        <v>0</v>
      </c>
    </row>
    <row r="652" ht="18" customHeight="1" outlineLevel="3" spans="1:11">
      <c r="A652" s="102" t="str">
        <f t="shared" si="254"/>
        <v>210</v>
      </c>
      <c r="B652" s="102" t="str">
        <f t="shared" si="255"/>
        <v>21002</v>
      </c>
      <c r="C652" s="207">
        <v>2100205</v>
      </c>
      <c r="D652" s="215" t="s">
        <v>858</v>
      </c>
      <c r="E652" s="105"/>
      <c r="F652" s="102">
        <f t="shared" si="256"/>
        <v>0</v>
      </c>
      <c r="G652" s="102">
        <f t="shared" si="257"/>
        <v>0</v>
      </c>
      <c r="H652" s="210">
        <f t="shared" si="252"/>
        <v>0</v>
      </c>
      <c r="K652" t="b">
        <f t="shared" si="253"/>
        <v>0</v>
      </c>
    </row>
    <row r="653" ht="18" customHeight="1" outlineLevel="3" spans="1:11">
      <c r="A653" s="102" t="str">
        <f t="shared" si="254"/>
        <v>210</v>
      </c>
      <c r="B653" s="102" t="str">
        <f t="shared" si="255"/>
        <v>21002</v>
      </c>
      <c r="C653" s="207">
        <v>2100206</v>
      </c>
      <c r="D653" s="215" t="s">
        <v>859</v>
      </c>
      <c r="E653" s="105"/>
      <c r="F653" s="102">
        <f t="shared" si="256"/>
        <v>0</v>
      </c>
      <c r="G653" s="102">
        <f t="shared" si="257"/>
        <v>0</v>
      </c>
      <c r="H653" s="210">
        <f t="shared" si="252"/>
        <v>0</v>
      </c>
      <c r="K653" t="b">
        <f t="shared" si="253"/>
        <v>0</v>
      </c>
    </row>
    <row r="654" ht="18" customHeight="1" outlineLevel="3" spans="1:11">
      <c r="A654" s="102" t="str">
        <f t="shared" si="254"/>
        <v>210</v>
      </c>
      <c r="B654" s="102" t="str">
        <f t="shared" si="255"/>
        <v>21002</v>
      </c>
      <c r="C654" s="207">
        <v>2100207</v>
      </c>
      <c r="D654" s="215" t="s">
        <v>860</v>
      </c>
      <c r="E654" s="105"/>
      <c r="F654" s="102">
        <f t="shared" si="256"/>
        <v>0</v>
      </c>
      <c r="G654" s="102">
        <f t="shared" si="257"/>
        <v>0</v>
      </c>
      <c r="H654" s="210">
        <f t="shared" si="252"/>
        <v>0</v>
      </c>
      <c r="K654" t="b">
        <f t="shared" si="253"/>
        <v>0</v>
      </c>
    </row>
    <row r="655" ht="18" customHeight="1" outlineLevel="3" spans="1:11">
      <c r="A655" s="102" t="str">
        <f t="shared" si="254"/>
        <v>210</v>
      </c>
      <c r="B655" s="102" t="str">
        <f t="shared" si="255"/>
        <v>21002</v>
      </c>
      <c r="C655" s="207">
        <v>2100208</v>
      </c>
      <c r="D655" s="215" t="s">
        <v>861</v>
      </c>
      <c r="E655" s="105"/>
      <c r="F655" s="102">
        <f t="shared" si="256"/>
        <v>0</v>
      </c>
      <c r="G655" s="102">
        <f t="shared" si="257"/>
        <v>0</v>
      </c>
      <c r="H655" s="210">
        <f t="shared" si="252"/>
        <v>0</v>
      </c>
      <c r="K655" t="b">
        <f t="shared" si="253"/>
        <v>0</v>
      </c>
    </row>
    <row r="656" ht="18" customHeight="1" outlineLevel="3" spans="1:11">
      <c r="A656" s="102" t="str">
        <f t="shared" si="254"/>
        <v>210</v>
      </c>
      <c r="B656" s="102" t="str">
        <f t="shared" si="255"/>
        <v>21002</v>
      </c>
      <c r="C656" s="207">
        <v>2100209</v>
      </c>
      <c r="D656" s="215" t="s">
        <v>862</v>
      </c>
      <c r="E656" s="105"/>
      <c r="F656" s="102">
        <f t="shared" si="256"/>
        <v>0</v>
      </c>
      <c r="G656" s="102">
        <f t="shared" si="257"/>
        <v>0</v>
      </c>
      <c r="H656" s="210">
        <f t="shared" si="252"/>
        <v>0</v>
      </c>
      <c r="K656" t="b">
        <f t="shared" si="253"/>
        <v>0</v>
      </c>
    </row>
    <row r="657" ht="18" customHeight="1" outlineLevel="3" spans="1:11">
      <c r="A657" s="102" t="str">
        <f t="shared" si="254"/>
        <v>210</v>
      </c>
      <c r="B657" s="102" t="str">
        <f t="shared" si="255"/>
        <v>21002</v>
      </c>
      <c r="C657" s="207">
        <v>2100210</v>
      </c>
      <c r="D657" s="215" t="s">
        <v>863</v>
      </c>
      <c r="E657" s="105"/>
      <c r="F657" s="102">
        <f t="shared" si="256"/>
        <v>0</v>
      </c>
      <c r="G657" s="102">
        <f t="shared" si="257"/>
        <v>0</v>
      </c>
      <c r="H657" s="210">
        <f t="shared" si="252"/>
        <v>0</v>
      </c>
      <c r="K657" t="b">
        <f t="shared" si="253"/>
        <v>0</v>
      </c>
    </row>
    <row r="658" ht="18" customHeight="1" outlineLevel="3" spans="1:11">
      <c r="A658" s="102" t="str">
        <f t="shared" si="254"/>
        <v>210</v>
      </c>
      <c r="B658" s="102" t="str">
        <f t="shared" si="255"/>
        <v>21002</v>
      </c>
      <c r="C658" s="207">
        <v>2100211</v>
      </c>
      <c r="D658" s="215" t="s">
        <v>864</v>
      </c>
      <c r="E658" s="105"/>
      <c r="F658" s="102">
        <f t="shared" si="256"/>
        <v>0</v>
      </c>
      <c r="G658" s="102">
        <f t="shared" si="257"/>
        <v>0</v>
      </c>
      <c r="H658" s="210">
        <f t="shared" si="252"/>
        <v>0</v>
      </c>
      <c r="K658" t="b">
        <f t="shared" si="253"/>
        <v>0</v>
      </c>
    </row>
    <row r="659" ht="18" customHeight="1" outlineLevel="3" spans="1:11">
      <c r="A659" s="102" t="str">
        <f t="shared" si="254"/>
        <v>210</v>
      </c>
      <c r="B659" s="102" t="str">
        <f t="shared" si="255"/>
        <v>21002</v>
      </c>
      <c r="C659" s="207">
        <v>2100212</v>
      </c>
      <c r="D659" s="215" t="s">
        <v>865</v>
      </c>
      <c r="E659" s="105"/>
      <c r="F659" s="102">
        <f t="shared" si="256"/>
        <v>0</v>
      </c>
      <c r="G659" s="102">
        <f t="shared" si="257"/>
        <v>0</v>
      </c>
      <c r="H659" s="210">
        <f t="shared" si="252"/>
        <v>0</v>
      </c>
      <c r="K659" t="b">
        <f t="shared" si="253"/>
        <v>0</v>
      </c>
    </row>
    <row r="660" ht="18" customHeight="1" outlineLevel="3" spans="1:11">
      <c r="A660" s="102" t="str">
        <f t="shared" si="254"/>
        <v>210</v>
      </c>
      <c r="B660" s="102" t="str">
        <f t="shared" si="255"/>
        <v>21002</v>
      </c>
      <c r="C660" s="207">
        <v>2100299</v>
      </c>
      <c r="D660" s="212" t="s">
        <v>866</v>
      </c>
      <c r="E660" s="209"/>
      <c r="F660" s="213">
        <f t="shared" si="256"/>
        <v>0</v>
      </c>
      <c r="G660" s="213"/>
      <c r="H660" s="210">
        <f t="shared" si="252"/>
        <v>0</v>
      </c>
      <c r="K660" t="b">
        <f t="shared" si="253"/>
        <v>0</v>
      </c>
    </row>
    <row r="661" ht="18" customHeight="1" outlineLevel="1" spans="1:11">
      <c r="A661" s="102"/>
      <c r="B661" s="105" t="s">
        <v>867</v>
      </c>
      <c r="C661" s="207"/>
      <c r="D661" s="211" t="s">
        <v>868</v>
      </c>
      <c r="E661" s="209">
        <f>SUBTOTAL(9,E662:E664)</f>
        <v>0</v>
      </c>
      <c r="F661" s="209">
        <f>SUBTOTAL(9,F662:F664)</f>
        <v>0</v>
      </c>
      <c r="G661" s="209">
        <f>SUBTOTAL(9,G662:G664)</f>
        <v>0</v>
      </c>
      <c r="H661" s="210">
        <f t="shared" si="252"/>
        <v>0</v>
      </c>
      <c r="K661" t="b">
        <f t="shared" si="253"/>
        <v>0</v>
      </c>
    </row>
    <row r="662" ht="18" customHeight="1" outlineLevel="3" spans="1:11">
      <c r="A662" s="102" t="str">
        <f>MID(C662,1,3)</f>
        <v>210</v>
      </c>
      <c r="B662" s="102" t="str">
        <f>MID(C662,1,5)</f>
        <v>21003</v>
      </c>
      <c r="C662" s="207">
        <v>2100301</v>
      </c>
      <c r="D662" s="212" t="s">
        <v>869</v>
      </c>
      <c r="E662" s="209"/>
      <c r="F662" s="213">
        <f t="shared" ref="F662:F664" si="258">G662-E662</f>
        <v>0</v>
      </c>
      <c r="G662" s="213"/>
      <c r="H662" s="210">
        <f t="shared" si="252"/>
        <v>0</v>
      </c>
      <c r="K662" t="b">
        <f t="shared" si="253"/>
        <v>0</v>
      </c>
    </row>
    <row r="663" ht="18" customHeight="1" outlineLevel="3" spans="1:11">
      <c r="A663" s="102" t="str">
        <f>MID(C663,1,3)</f>
        <v>210</v>
      </c>
      <c r="B663" s="102" t="str">
        <f>MID(C663,1,5)</f>
        <v>21003</v>
      </c>
      <c r="C663" s="207">
        <v>2100302</v>
      </c>
      <c r="D663" s="212" t="s">
        <v>870</v>
      </c>
      <c r="E663" s="209"/>
      <c r="F663" s="213">
        <f t="shared" si="258"/>
        <v>0</v>
      </c>
      <c r="G663" s="213"/>
      <c r="H663" s="210">
        <f t="shared" si="252"/>
        <v>0</v>
      </c>
      <c r="K663" t="b">
        <f t="shared" si="253"/>
        <v>0</v>
      </c>
    </row>
    <row r="664" ht="18" customHeight="1" outlineLevel="3" spans="1:11">
      <c r="A664" s="102" t="str">
        <f>MID(C664,1,3)</f>
        <v>210</v>
      </c>
      <c r="B664" s="102" t="str">
        <f>MID(C664,1,5)</f>
        <v>21003</v>
      </c>
      <c r="C664" s="207">
        <v>2100399</v>
      </c>
      <c r="D664" s="212" t="s">
        <v>871</v>
      </c>
      <c r="E664" s="209"/>
      <c r="F664" s="213">
        <f t="shared" si="258"/>
        <v>0</v>
      </c>
      <c r="G664" s="213"/>
      <c r="H664" s="210">
        <f t="shared" si="252"/>
        <v>0</v>
      </c>
      <c r="K664" t="b">
        <f t="shared" si="253"/>
        <v>0</v>
      </c>
    </row>
    <row r="665" ht="18" customHeight="1" outlineLevel="1" spans="1:11">
      <c r="A665" s="102"/>
      <c r="B665" s="105" t="s">
        <v>872</v>
      </c>
      <c r="C665" s="207"/>
      <c r="D665" s="211" t="s">
        <v>873</v>
      </c>
      <c r="E665" s="209">
        <f>SUBTOTAL(9,E666:E676)</f>
        <v>0</v>
      </c>
      <c r="F665" s="209">
        <f>SUBTOTAL(9,F666:F676)</f>
        <v>2</v>
      </c>
      <c r="G665" s="209">
        <f>SUBTOTAL(9,G666:G676)</f>
        <v>2</v>
      </c>
      <c r="H665" s="210">
        <f t="shared" si="252"/>
        <v>0</v>
      </c>
      <c r="K665" t="b">
        <f t="shared" si="253"/>
        <v>1</v>
      </c>
    </row>
    <row r="666" ht="18" customHeight="1" outlineLevel="3" spans="1:11">
      <c r="A666" s="102" t="str">
        <f t="shared" ref="A666:A681" si="259">MID(C666,1,3)</f>
        <v>210</v>
      </c>
      <c r="B666" s="102" t="str">
        <f t="shared" ref="B666:B682" si="260">MID(C666,1,5)</f>
        <v>21004</v>
      </c>
      <c r="C666" s="207">
        <v>2100401</v>
      </c>
      <c r="D666" s="212" t="s">
        <v>874</v>
      </c>
      <c r="E666" s="209"/>
      <c r="F666" s="213">
        <f t="shared" ref="F666:F676" si="261">G666-E666</f>
        <v>0</v>
      </c>
      <c r="G666" s="213"/>
      <c r="H666" s="210">
        <f t="shared" si="252"/>
        <v>0</v>
      </c>
      <c r="K666" t="b">
        <f t="shared" si="253"/>
        <v>0</v>
      </c>
    </row>
    <row r="667" ht="18" customHeight="1" outlineLevel="3" spans="1:11">
      <c r="A667" s="102" t="str">
        <f t="shared" si="259"/>
        <v>210</v>
      </c>
      <c r="B667" s="102" t="str">
        <f t="shared" si="260"/>
        <v>21004</v>
      </c>
      <c r="C667" s="207">
        <v>2100402</v>
      </c>
      <c r="D667" s="212" t="s">
        <v>875</v>
      </c>
      <c r="E667" s="209"/>
      <c r="F667" s="213">
        <f t="shared" si="261"/>
        <v>0</v>
      </c>
      <c r="G667" s="213"/>
      <c r="H667" s="210">
        <f t="shared" si="252"/>
        <v>0</v>
      </c>
      <c r="K667" t="b">
        <f t="shared" si="253"/>
        <v>0</v>
      </c>
    </row>
    <row r="668" ht="18" customHeight="1" outlineLevel="3" spans="1:11">
      <c r="A668" s="102" t="str">
        <f t="shared" si="259"/>
        <v>210</v>
      </c>
      <c r="B668" s="102" t="str">
        <f t="shared" si="260"/>
        <v>21004</v>
      </c>
      <c r="C668" s="207">
        <v>2100403</v>
      </c>
      <c r="D668" s="212" t="s">
        <v>876</v>
      </c>
      <c r="E668" s="209"/>
      <c r="F668" s="213">
        <f t="shared" si="261"/>
        <v>0</v>
      </c>
      <c r="G668" s="213"/>
      <c r="H668" s="210">
        <f t="shared" si="252"/>
        <v>0</v>
      </c>
      <c r="K668" t="b">
        <f t="shared" si="253"/>
        <v>0</v>
      </c>
    </row>
    <row r="669" ht="18" customHeight="1" outlineLevel="3" spans="1:11">
      <c r="A669" s="102" t="str">
        <f t="shared" si="259"/>
        <v>210</v>
      </c>
      <c r="B669" s="102" t="str">
        <f t="shared" si="260"/>
        <v>21004</v>
      </c>
      <c r="C669" s="207">
        <v>2100404</v>
      </c>
      <c r="D669" s="215" t="s">
        <v>877</v>
      </c>
      <c r="E669" s="105"/>
      <c r="F669" s="102">
        <f t="shared" si="261"/>
        <v>0</v>
      </c>
      <c r="G669" s="102">
        <f>J669</f>
        <v>0</v>
      </c>
      <c r="H669" s="210">
        <f t="shared" si="252"/>
        <v>0</v>
      </c>
      <c r="K669" t="b">
        <f t="shared" si="253"/>
        <v>0</v>
      </c>
    </row>
    <row r="670" ht="18" customHeight="1" outlineLevel="3" spans="1:11">
      <c r="A670" s="102" t="str">
        <f t="shared" si="259"/>
        <v>210</v>
      </c>
      <c r="B670" s="102" t="str">
        <f t="shared" si="260"/>
        <v>21004</v>
      </c>
      <c r="C670" s="207">
        <v>2100405</v>
      </c>
      <c r="D670" s="215" t="s">
        <v>878</v>
      </c>
      <c r="E670" s="105"/>
      <c r="F670" s="102">
        <f t="shared" si="261"/>
        <v>0</v>
      </c>
      <c r="G670" s="102">
        <f>J670</f>
        <v>0</v>
      </c>
      <c r="H670" s="210">
        <f t="shared" si="252"/>
        <v>0</v>
      </c>
      <c r="K670" t="b">
        <f t="shared" si="253"/>
        <v>0</v>
      </c>
    </row>
    <row r="671" ht="18" customHeight="1" outlineLevel="3" spans="1:11">
      <c r="A671" s="102" t="str">
        <f t="shared" si="259"/>
        <v>210</v>
      </c>
      <c r="B671" s="102" t="str">
        <f t="shared" si="260"/>
        <v>21004</v>
      </c>
      <c r="C671" s="207">
        <v>2100406</v>
      </c>
      <c r="D671" s="215" t="s">
        <v>879</v>
      </c>
      <c r="E671" s="105"/>
      <c r="F671" s="102">
        <f t="shared" si="261"/>
        <v>0</v>
      </c>
      <c r="G671" s="102">
        <f>J671</f>
        <v>0</v>
      </c>
      <c r="H671" s="210">
        <f t="shared" si="252"/>
        <v>0</v>
      </c>
      <c r="K671" t="b">
        <f t="shared" si="253"/>
        <v>0</v>
      </c>
    </row>
    <row r="672" ht="18" customHeight="1" outlineLevel="3" spans="1:11">
      <c r="A672" s="102" t="str">
        <f t="shared" si="259"/>
        <v>210</v>
      </c>
      <c r="B672" s="102" t="str">
        <f t="shared" si="260"/>
        <v>21004</v>
      </c>
      <c r="C672" s="207">
        <v>2100407</v>
      </c>
      <c r="D672" s="215" t="s">
        <v>880</v>
      </c>
      <c r="E672" s="105"/>
      <c r="F672" s="102">
        <f t="shared" si="261"/>
        <v>0</v>
      </c>
      <c r="G672" s="102">
        <f>J672</f>
        <v>0</v>
      </c>
      <c r="H672" s="210">
        <f t="shared" si="252"/>
        <v>0</v>
      </c>
      <c r="K672" t="b">
        <f t="shared" si="253"/>
        <v>0</v>
      </c>
    </row>
    <row r="673" ht="18" customHeight="1" outlineLevel="3" spans="1:11">
      <c r="A673" s="102" t="str">
        <f t="shared" si="259"/>
        <v>210</v>
      </c>
      <c r="B673" s="102" t="str">
        <f t="shared" si="260"/>
        <v>21004</v>
      </c>
      <c r="C673" s="207">
        <v>2100408</v>
      </c>
      <c r="D673" s="212" t="s">
        <v>881</v>
      </c>
      <c r="E673" s="209"/>
      <c r="F673" s="213">
        <f t="shared" si="261"/>
        <v>0</v>
      </c>
      <c r="G673" s="213"/>
      <c r="H673" s="210">
        <f t="shared" si="252"/>
        <v>0</v>
      </c>
      <c r="K673" t="b">
        <f t="shared" si="253"/>
        <v>0</v>
      </c>
    </row>
    <row r="674" ht="18" customHeight="1" outlineLevel="3" spans="1:11">
      <c r="A674" s="102" t="str">
        <f t="shared" si="259"/>
        <v>210</v>
      </c>
      <c r="B674" s="102" t="str">
        <f t="shared" si="260"/>
        <v>21004</v>
      </c>
      <c r="C674" s="207">
        <v>2100409</v>
      </c>
      <c r="D674" s="212" t="s">
        <v>882</v>
      </c>
      <c r="E674" s="209"/>
      <c r="F674" s="213">
        <f t="shared" si="261"/>
        <v>0</v>
      </c>
      <c r="G674" s="213"/>
      <c r="H674" s="210">
        <f t="shared" si="252"/>
        <v>0</v>
      </c>
      <c r="K674" t="b">
        <f t="shared" si="253"/>
        <v>0</v>
      </c>
    </row>
    <row r="675" ht="18" customHeight="1" outlineLevel="3" spans="1:11">
      <c r="A675" s="102" t="str">
        <f t="shared" si="259"/>
        <v>210</v>
      </c>
      <c r="B675" s="102" t="str">
        <f t="shared" si="260"/>
        <v>21004</v>
      </c>
      <c r="C675" s="207">
        <v>2100410</v>
      </c>
      <c r="D675" s="212" t="s">
        <v>883</v>
      </c>
      <c r="E675" s="209"/>
      <c r="F675" s="213">
        <f t="shared" si="261"/>
        <v>2</v>
      </c>
      <c r="G675" s="213">
        <v>2</v>
      </c>
      <c r="H675" s="210">
        <f t="shared" si="252"/>
        <v>0</v>
      </c>
      <c r="K675" t="b">
        <f t="shared" si="253"/>
        <v>1</v>
      </c>
    </row>
    <row r="676" ht="18" customHeight="1" outlineLevel="3" spans="1:11">
      <c r="A676" s="102" t="str">
        <f t="shared" si="259"/>
        <v>210</v>
      </c>
      <c r="B676" s="102" t="str">
        <f t="shared" si="260"/>
        <v>21004</v>
      </c>
      <c r="C676" s="207">
        <v>2100499</v>
      </c>
      <c r="D676" s="212" t="s">
        <v>884</v>
      </c>
      <c r="E676" s="209"/>
      <c r="F676" s="213">
        <f t="shared" si="261"/>
        <v>0</v>
      </c>
      <c r="G676" s="213"/>
      <c r="H676" s="210">
        <f t="shared" si="252"/>
        <v>0</v>
      </c>
      <c r="K676" t="b">
        <f t="shared" si="253"/>
        <v>0</v>
      </c>
    </row>
    <row r="677" ht="18" customHeight="1" outlineLevel="1" spans="1:11">
      <c r="A677" s="102"/>
      <c r="B677" s="105" t="s">
        <v>885</v>
      </c>
      <c r="C677" s="207"/>
      <c r="D677" s="216" t="s">
        <v>886</v>
      </c>
      <c r="E677" s="105">
        <f>SUBTOTAL(9,E678:E679)</f>
        <v>0</v>
      </c>
      <c r="F677" s="105">
        <f>SUBTOTAL(9,F678:F679)</f>
        <v>0</v>
      </c>
      <c r="G677" s="105">
        <f>SUBTOTAL(9,G678:G679)</f>
        <v>0</v>
      </c>
      <c r="H677" s="210">
        <f t="shared" si="252"/>
        <v>0</v>
      </c>
      <c r="K677" t="b">
        <f t="shared" si="253"/>
        <v>0</v>
      </c>
    </row>
    <row r="678" ht="18" customHeight="1" outlineLevel="3" spans="1:11">
      <c r="A678" s="102" t="str">
        <f>MID(C678,1,3)</f>
        <v>210</v>
      </c>
      <c r="B678" s="102" t="str">
        <f>MID(C678,1,5)</f>
        <v>21006</v>
      </c>
      <c r="C678" s="207">
        <v>2100601</v>
      </c>
      <c r="D678" s="215" t="s">
        <v>887</v>
      </c>
      <c r="E678" s="105"/>
      <c r="F678" s="102">
        <f t="shared" ref="F678:F683" si="262">G678-E678</f>
        <v>0</v>
      </c>
      <c r="G678" s="102">
        <f t="shared" ref="G678:G683" si="263">J678</f>
        <v>0</v>
      </c>
      <c r="H678" s="210">
        <f t="shared" si="252"/>
        <v>0</v>
      </c>
      <c r="K678" t="b">
        <f t="shared" si="253"/>
        <v>0</v>
      </c>
    </row>
    <row r="679" ht="18" customHeight="1" outlineLevel="3" spans="1:11">
      <c r="A679" s="102" t="str">
        <f>MID(C679,1,3)</f>
        <v>210</v>
      </c>
      <c r="B679" s="102" t="str">
        <f>MID(C679,1,5)</f>
        <v>21006</v>
      </c>
      <c r="C679" s="207">
        <v>2100699</v>
      </c>
      <c r="D679" s="215" t="s">
        <v>888</v>
      </c>
      <c r="E679" s="105"/>
      <c r="F679" s="102">
        <f t="shared" si="262"/>
        <v>0</v>
      </c>
      <c r="G679" s="102">
        <f t="shared" si="263"/>
        <v>0</v>
      </c>
      <c r="H679" s="210">
        <f t="shared" si="252"/>
        <v>0</v>
      </c>
      <c r="K679" t="b">
        <f t="shared" si="253"/>
        <v>0</v>
      </c>
    </row>
    <row r="680" ht="18" customHeight="1" outlineLevel="1" spans="1:11">
      <c r="A680" s="102"/>
      <c r="B680" s="105" t="s">
        <v>889</v>
      </c>
      <c r="C680" s="207"/>
      <c r="D680" s="211" t="s">
        <v>890</v>
      </c>
      <c r="E680" s="209">
        <f>SUBTOTAL(9,E681:E683)</f>
        <v>0</v>
      </c>
      <c r="F680" s="209">
        <f>SUBTOTAL(9,F681:F683)</f>
        <v>0</v>
      </c>
      <c r="G680" s="209">
        <f>SUBTOTAL(9,G681:G683)</f>
        <v>0</v>
      </c>
      <c r="H680" s="210">
        <f t="shared" si="252"/>
        <v>0</v>
      </c>
      <c r="K680" t="b">
        <f t="shared" si="253"/>
        <v>0</v>
      </c>
    </row>
    <row r="681" ht="18" customHeight="1" outlineLevel="3" spans="1:11">
      <c r="A681" s="102" t="str">
        <f>MID(C681,1,3)</f>
        <v>210</v>
      </c>
      <c r="B681" s="102" t="str">
        <f>MID(C681,1,5)</f>
        <v>21007</v>
      </c>
      <c r="C681" s="207">
        <v>2100716</v>
      </c>
      <c r="D681" s="215" t="s">
        <v>891</v>
      </c>
      <c r="E681" s="105"/>
      <c r="F681" s="102">
        <f t="shared" si="262"/>
        <v>0</v>
      </c>
      <c r="G681" s="102">
        <f t="shared" si="263"/>
        <v>0</v>
      </c>
      <c r="H681" s="210">
        <f t="shared" si="252"/>
        <v>0</v>
      </c>
      <c r="K681" t="b">
        <f t="shared" si="253"/>
        <v>0</v>
      </c>
    </row>
    <row r="682" ht="18" customHeight="1" outlineLevel="3" spans="1:11">
      <c r="A682" s="102" t="str">
        <f>MID(C682,1,3)</f>
        <v>210</v>
      </c>
      <c r="B682" s="102" t="str">
        <f>MID(C682,1,5)</f>
        <v>21007</v>
      </c>
      <c r="C682" s="207">
        <v>2100717</v>
      </c>
      <c r="D682" s="212" t="s">
        <v>892</v>
      </c>
      <c r="E682" s="209"/>
      <c r="F682" s="213">
        <f t="shared" si="262"/>
        <v>0</v>
      </c>
      <c r="G682" s="213"/>
      <c r="H682" s="210">
        <f t="shared" si="252"/>
        <v>0</v>
      </c>
      <c r="K682" t="b">
        <f t="shared" si="253"/>
        <v>0</v>
      </c>
    </row>
    <row r="683" ht="18" customHeight="1" outlineLevel="3" spans="1:11">
      <c r="A683" s="102" t="str">
        <f>MID(C683,1,3)</f>
        <v>210</v>
      </c>
      <c r="B683" s="102" t="str">
        <f>MID(C683,1,5)</f>
        <v>21007</v>
      </c>
      <c r="C683" s="207">
        <v>2100799</v>
      </c>
      <c r="D683" s="212" t="s">
        <v>893</v>
      </c>
      <c r="E683" s="209"/>
      <c r="F683" s="213">
        <f t="shared" si="262"/>
        <v>0</v>
      </c>
      <c r="G683" s="213"/>
      <c r="H683" s="210">
        <f t="shared" si="252"/>
        <v>0</v>
      </c>
      <c r="K683" t="b">
        <f t="shared" si="253"/>
        <v>0</v>
      </c>
    </row>
    <row r="684" ht="18" customHeight="1" outlineLevel="1" spans="1:11">
      <c r="A684" s="102"/>
      <c r="B684" s="105" t="s">
        <v>894</v>
      </c>
      <c r="C684" s="207"/>
      <c r="D684" s="211" t="s">
        <v>895</v>
      </c>
      <c r="E684" s="209">
        <f>SUBTOTAL(9,E685:E688)</f>
        <v>65</v>
      </c>
      <c r="F684" s="209">
        <f>SUBTOTAL(9,F685:F688)</f>
        <v>0</v>
      </c>
      <c r="G684" s="209">
        <f>SUBTOTAL(9,G685:G688)</f>
        <v>65</v>
      </c>
      <c r="H684" s="210">
        <f t="shared" si="252"/>
        <v>0</v>
      </c>
      <c r="K684" t="b">
        <f t="shared" si="253"/>
        <v>1</v>
      </c>
    </row>
    <row r="685" ht="18" customHeight="1" outlineLevel="3" spans="1:11">
      <c r="A685" s="102" t="str">
        <f>MID(C685,1,3)</f>
        <v>210</v>
      </c>
      <c r="B685" s="102" t="str">
        <f>MID(C685,1,5)</f>
        <v>21011</v>
      </c>
      <c r="C685" s="207">
        <v>2101101</v>
      </c>
      <c r="D685" s="212" t="s">
        <v>896</v>
      </c>
      <c r="E685" s="222">
        <v>16</v>
      </c>
      <c r="F685" s="213">
        <f t="shared" ref="F685:F688" si="264">G685-E685</f>
        <v>0</v>
      </c>
      <c r="G685" s="213">
        <v>16</v>
      </c>
      <c r="H685" s="210">
        <f t="shared" si="252"/>
        <v>0</v>
      </c>
      <c r="K685" t="b">
        <f t="shared" si="253"/>
        <v>1</v>
      </c>
    </row>
    <row r="686" ht="18" customHeight="1" outlineLevel="3" spans="1:11">
      <c r="A686" s="102" t="str">
        <f>MID(C686,1,3)</f>
        <v>210</v>
      </c>
      <c r="B686" s="102" t="str">
        <f>MID(C686,1,5)</f>
        <v>21011</v>
      </c>
      <c r="C686" s="207">
        <v>2101102</v>
      </c>
      <c r="D686" s="212" t="s">
        <v>897</v>
      </c>
      <c r="E686" s="222">
        <v>25</v>
      </c>
      <c r="F686" s="213">
        <f t="shared" si="264"/>
        <v>0</v>
      </c>
      <c r="G686" s="213">
        <v>25</v>
      </c>
      <c r="H686" s="210">
        <f t="shared" si="252"/>
        <v>0</v>
      </c>
      <c r="K686" t="b">
        <f t="shared" si="253"/>
        <v>1</v>
      </c>
    </row>
    <row r="687" ht="18" customHeight="1" outlineLevel="3" spans="1:11">
      <c r="A687" s="102" t="str">
        <f>MID(C687,1,3)</f>
        <v>210</v>
      </c>
      <c r="B687" s="102" t="str">
        <f>MID(C687,1,5)</f>
        <v>21011</v>
      </c>
      <c r="C687" s="207">
        <v>2101103</v>
      </c>
      <c r="D687" s="212" t="s">
        <v>898</v>
      </c>
      <c r="E687" s="222">
        <v>24</v>
      </c>
      <c r="F687" s="213">
        <f t="shared" si="264"/>
        <v>0</v>
      </c>
      <c r="G687" s="213">
        <v>24</v>
      </c>
      <c r="H687" s="210">
        <f t="shared" si="252"/>
        <v>0</v>
      </c>
      <c r="K687" t="b">
        <f t="shared" si="253"/>
        <v>1</v>
      </c>
    </row>
    <row r="688" ht="18" customHeight="1" outlineLevel="3" spans="1:11">
      <c r="A688" s="102" t="str">
        <f>MID(C688,1,3)</f>
        <v>210</v>
      </c>
      <c r="B688" s="102" t="str">
        <f>MID(C688,1,5)</f>
        <v>21011</v>
      </c>
      <c r="C688" s="207">
        <v>2101199</v>
      </c>
      <c r="D688" s="212" t="s">
        <v>899</v>
      </c>
      <c r="E688" s="222"/>
      <c r="F688" s="213">
        <f t="shared" si="264"/>
        <v>0</v>
      </c>
      <c r="G688" s="213"/>
      <c r="H688" s="210">
        <f t="shared" si="252"/>
        <v>0</v>
      </c>
      <c r="K688" t="b">
        <f t="shared" si="253"/>
        <v>0</v>
      </c>
    </row>
    <row r="689" ht="18" customHeight="1" outlineLevel="1" spans="1:11">
      <c r="A689" s="102"/>
      <c r="B689" s="105" t="s">
        <v>900</v>
      </c>
      <c r="C689" s="207"/>
      <c r="D689" s="211" t="s">
        <v>901</v>
      </c>
      <c r="E689" s="209">
        <f>SUBTOTAL(9,E690:E692)</f>
        <v>0</v>
      </c>
      <c r="F689" s="209">
        <f>SUBTOTAL(9,F690:F692)</f>
        <v>0</v>
      </c>
      <c r="G689" s="209">
        <f>SUBTOTAL(9,G690:G692)</f>
        <v>0</v>
      </c>
      <c r="H689" s="210">
        <f t="shared" si="252"/>
        <v>0</v>
      </c>
      <c r="K689" t="b">
        <f t="shared" si="253"/>
        <v>0</v>
      </c>
    </row>
    <row r="690" ht="18" customHeight="1" outlineLevel="3" spans="1:11">
      <c r="A690" s="102" t="str">
        <f>MID(C690,1,3)</f>
        <v>210</v>
      </c>
      <c r="B690" s="102" t="str">
        <f>MID(C690,1,5)</f>
        <v>21012</v>
      </c>
      <c r="C690" s="207">
        <v>2101201</v>
      </c>
      <c r="D690" s="215" t="s">
        <v>902</v>
      </c>
      <c r="E690" s="105"/>
      <c r="F690" s="102">
        <f t="shared" ref="F690:F692" si="265">G690-E690</f>
        <v>0</v>
      </c>
      <c r="G690" s="102">
        <f t="shared" ref="G690:G692" si="266">J690</f>
        <v>0</v>
      </c>
      <c r="H690" s="210">
        <f t="shared" si="252"/>
        <v>0</v>
      </c>
      <c r="K690" t="b">
        <f t="shared" si="253"/>
        <v>0</v>
      </c>
    </row>
    <row r="691" ht="18" customHeight="1" outlineLevel="3" spans="1:11">
      <c r="A691" s="102" t="str">
        <f>MID(C691,1,3)</f>
        <v>210</v>
      </c>
      <c r="B691" s="102" t="str">
        <f>MID(C691,1,5)</f>
        <v>21012</v>
      </c>
      <c r="C691" s="207">
        <v>2101202</v>
      </c>
      <c r="D691" s="232" t="s">
        <v>903</v>
      </c>
      <c r="E691" s="222"/>
      <c r="F691" s="213">
        <f t="shared" si="265"/>
        <v>0</v>
      </c>
      <c r="G691" s="213"/>
      <c r="H691" s="210">
        <f t="shared" si="252"/>
        <v>0</v>
      </c>
      <c r="K691" t="b">
        <f t="shared" si="253"/>
        <v>0</v>
      </c>
    </row>
    <row r="692" ht="18" customHeight="1" outlineLevel="3" spans="1:11">
      <c r="A692" s="102" t="str">
        <f>MID(C692,1,3)</f>
        <v>210</v>
      </c>
      <c r="B692" s="102" t="str">
        <f>MID(C692,1,5)</f>
        <v>21012</v>
      </c>
      <c r="C692" s="207">
        <v>2101299</v>
      </c>
      <c r="D692" s="215" t="s">
        <v>904</v>
      </c>
      <c r="E692" s="105"/>
      <c r="F692" s="102">
        <f t="shared" si="265"/>
        <v>0</v>
      </c>
      <c r="G692" s="102">
        <f t="shared" si="266"/>
        <v>0</v>
      </c>
      <c r="H692" s="210">
        <f t="shared" si="252"/>
        <v>0</v>
      </c>
      <c r="K692" t="b">
        <f t="shared" si="253"/>
        <v>0</v>
      </c>
    </row>
    <row r="693" ht="18" customHeight="1" outlineLevel="1" spans="1:11">
      <c r="A693" s="102"/>
      <c r="B693" s="105" t="s">
        <v>905</v>
      </c>
      <c r="C693" s="207"/>
      <c r="D693" s="211" t="s">
        <v>906</v>
      </c>
      <c r="E693" s="209">
        <f>SUBTOTAL(9,E694:E696)</f>
        <v>0</v>
      </c>
      <c r="F693" s="209">
        <f>SUBTOTAL(9,F694:F696)</f>
        <v>0</v>
      </c>
      <c r="G693" s="209">
        <f>SUBTOTAL(9,G694:G696)</f>
        <v>0</v>
      </c>
      <c r="H693" s="210">
        <f t="shared" si="252"/>
        <v>0</v>
      </c>
      <c r="K693" t="b">
        <f t="shared" si="253"/>
        <v>0</v>
      </c>
    </row>
    <row r="694" ht="18" customHeight="1" outlineLevel="3" spans="1:11">
      <c r="A694" s="102" t="str">
        <f>MID(C694,1,3)</f>
        <v>210</v>
      </c>
      <c r="B694" s="102" t="str">
        <f>MID(C694,1,5)</f>
        <v>21013</v>
      </c>
      <c r="C694" s="207">
        <v>2101301</v>
      </c>
      <c r="D694" s="212" t="s">
        <v>907</v>
      </c>
      <c r="E694" s="222"/>
      <c r="F694" s="213">
        <f t="shared" ref="F694:F696" si="267">G694-E694</f>
        <v>0</v>
      </c>
      <c r="G694" s="213"/>
      <c r="H694" s="210">
        <f t="shared" si="252"/>
        <v>0</v>
      </c>
      <c r="K694" t="b">
        <f t="shared" si="253"/>
        <v>0</v>
      </c>
    </row>
    <row r="695" ht="18" customHeight="1" outlineLevel="3" spans="1:11">
      <c r="A695" s="102" t="str">
        <f>MID(C695,1,3)</f>
        <v>210</v>
      </c>
      <c r="B695" s="102" t="str">
        <f>MID(C695,1,5)</f>
        <v>21013</v>
      </c>
      <c r="C695" s="207">
        <v>2101302</v>
      </c>
      <c r="D695" s="215" t="s">
        <v>908</v>
      </c>
      <c r="E695" s="223">
        <v>0</v>
      </c>
      <c r="F695" s="102">
        <f t="shared" si="267"/>
        <v>0</v>
      </c>
      <c r="G695" s="102">
        <f t="shared" ref="G694:G696" si="268">J695</f>
        <v>0</v>
      </c>
      <c r="H695" s="210">
        <f t="shared" si="252"/>
        <v>0</v>
      </c>
      <c r="K695" t="b">
        <f t="shared" si="253"/>
        <v>0</v>
      </c>
    </row>
    <row r="696" ht="18" customHeight="1" outlineLevel="3" spans="1:11">
      <c r="A696" s="102" t="str">
        <f>MID(C696,1,3)</f>
        <v>210</v>
      </c>
      <c r="B696" s="102" t="str">
        <f>MID(C696,1,5)</f>
        <v>21013</v>
      </c>
      <c r="C696" s="207">
        <v>2101399</v>
      </c>
      <c r="D696" s="212" t="s">
        <v>909</v>
      </c>
      <c r="E696" s="222"/>
      <c r="F696" s="213">
        <f t="shared" si="267"/>
        <v>0</v>
      </c>
      <c r="G696" s="213"/>
      <c r="H696" s="210">
        <f t="shared" si="252"/>
        <v>0</v>
      </c>
      <c r="K696" t="b">
        <f t="shared" si="253"/>
        <v>0</v>
      </c>
    </row>
    <row r="697" ht="18" customHeight="1" outlineLevel="1" spans="1:11">
      <c r="A697" s="102"/>
      <c r="B697" s="105" t="s">
        <v>910</v>
      </c>
      <c r="C697" s="207"/>
      <c r="D697" s="211" t="s">
        <v>911</v>
      </c>
      <c r="E697" s="209">
        <f>SUBTOTAL(9,E698:E699)</f>
        <v>0</v>
      </c>
      <c r="F697" s="209">
        <f>SUBTOTAL(9,F698:F699)</f>
        <v>0</v>
      </c>
      <c r="G697" s="209">
        <f>SUBTOTAL(9,G698:G699)</f>
        <v>0</v>
      </c>
      <c r="H697" s="210">
        <f t="shared" si="252"/>
        <v>0</v>
      </c>
      <c r="K697" t="b">
        <f t="shared" si="253"/>
        <v>0</v>
      </c>
    </row>
    <row r="698" ht="18" customHeight="1" outlineLevel="3" spans="1:11">
      <c r="A698" s="102" t="str">
        <f>MID(C698,1,3)</f>
        <v>210</v>
      </c>
      <c r="B698" s="102" t="str">
        <f>MID(C698,1,5)</f>
        <v>21014</v>
      </c>
      <c r="C698" s="207">
        <v>2101401</v>
      </c>
      <c r="D698" s="212" t="s">
        <v>912</v>
      </c>
      <c r="E698" s="222"/>
      <c r="F698" s="213">
        <f t="shared" ref="F698:F708" si="269">G698-E698</f>
        <v>0</v>
      </c>
      <c r="G698" s="213"/>
      <c r="H698" s="210">
        <f t="shared" si="252"/>
        <v>0</v>
      </c>
      <c r="K698" t="b">
        <f t="shared" si="253"/>
        <v>0</v>
      </c>
    </row>
    <row r="699" ht="18" customHeight="1" outlineLevel="3" spans="1:11">
      <c r="A699" s="102" t="str">
        <f>MID(C699,1,3)</f>
        <v>210</v>
      </c>
      <c r="B699" s="102" t="str">
        <f>MID(C699,1,5)</f>
        <v>21014</v>
      </c>
      <c r="C699" s="207">
        <v>2101499</v>
      </c>
      <c r="D699" s="212" t="s">
        <v>913</v>
      </c>
      <c r="E699" s="209"/>
      <c r="F699" s="213">
        <f t="shared" si="269"/>
        <v>0</v>
      </c>
      <c r="G699" s="213"/>
      <c r="H699" s="210">
        <f t="shared" si="252"/>
        <v>0</v>
      </c>
      <c r="K699" t="b">
        <f t="shared" si="253"/>
        <v>0</v>
      </c>
    </row>
    <row r="700" ht="18" customHeight="1" outlineLevel="1" spans="1:11">
      <c r="A700" s="102"/>
      <c r="B700" s="105" t="s">
        <v>914</v>
      </c>
      <c r="C700" s="207"/>
      <c r="D700" s="211" t="s">
        <v>915</v>
      </c>
      <c r="E700" s="209">
        <f>SUBTOTAL(9,E701:E708)</f>
        <v>0</v>
      </c>
      <c r="F700" s="209">
        <f>SUBTOTAL(9,F701:F708)</f>
        <v>1</v>
      </c>
      <c r="G700" s="209">
        <f>SUBTOTAL(9,G701:G708)</f>
        <v>1</v>
      </c>
      <c r="H700" s="210">
        <f t="shared" si="252"/>
        <v>0</v>
      </c>
      <c r="K700" t="b">
        <f t="shared" si="253"/>
        <v>1</v>
      </c>
    </row>
    <row r="701" ht="18" customHeight="1" outlineLevel="3" spans="1:11">
      <c r="A701" s="102" t="str">
        <f t="shared" ref="A701:A708" si="270">MID(C701,1,3)</f>
        <v>210</v>
      </c>
      <c r="B701" s="102" t="str">
        <f t="shared" ref="B701:B708" si="271">MID(C701,1,5)</f>
        <v>21015</v>
      </c>
      <c r="C701" s="207">
        <v>2101501</v>
      </c>
      <c r="D701" s="212" t="s">
        <v>131</v>
      </c>
      <c r="E701" s="222"/>
      <c r="F701" s="213">
        <f t="shared" si="269"/>
        <v>0</v>
      </c>
      <c r="G701" s="213"/>
      <c r="H701" s="210">
        <f t="shared" si="252"/>
        <v>0</v>
      </c>
      <c r="K701" t="b">
        <f t="shared" si="253"/>
        <v>0</v>
      </c>
    </row>
    <row r="702" ht="18" customHeight="1" outlineLevel="3" spans="1:11">
      <c r="A702" s="102" t="str">
        <f t="shared" si="270"/>
        <v>210</v>
      </c>
      <c r="B702" s="102" t="str">
        <f t="shared" si="271"/>
        <v>21015</v>
      </c>
      <c r="C702" s="207">
        <v>2101502</v>
      </c>
      <c r="D702" s="212" t="s">
        <v>132</v>
      </c>
      <c r="E702" s="222"/>
      <c r="F702" s="213">
        <f t="shared" si="269"/>
        <v>0</v>
      </c>
      <c r="G702" s="213"/>
      <c r="H702" s="210">
        <f t="shared" si="252"/>
        <v>0</v>
      </c>
      <c r="K702" t="b">
        <f t="shared" si="253"/>
        <v>0</v>
      </c>
    </row>
    <row r="703" ht="18" customHeight="1" outlineLevel="3" spans="1:11">
      <c r="A703" s="102" t="str">
        <f t="shared" si="270"/>
        <v>210</v>
      </c>
      <c r="B703" s="102" t="str">
        <f t="shared" si="271"/>
        <v>21015</v>
      </c>
      <c r="C703" s="207">
        <v>2101503</v>
      </c>
      <c r="D703" s="215" t="s">
        <v>916</v>
      </c>
      <c r="E703" s="223"/>
      <c r="F703" s="102">
        <f t="shared" si="269"/>
        <v>0</v>
      </c>
      <c r="G703" s="102">
        <f t="shared" ref="G698:G708" si="272">J703</f>
        <v>0</v>
      </c>
      <c r="H703" s="210">
        <f t="shared" si="252"/>
        <v>0</v>
      </c>
      <c r="K703" t="b">
        <f t="shared" si="253"/>
        <v>0</v>
      </c>
    </row>
    <row r="704" ht="18" customHeight="1" outlineLevel="3" spans="1:11">
      <c r="A704" s="102" t="str">
        <f t="shared" si="270"/>
        <v>210</v>
      </c>
      <c r="B704" s="102" t="str">
        <f t="shared" si="271"/>
        <v>21015</v>
      </c>
      <c r="C704" s="207">
        <v>2101504</v>
      </c>
      <c r="D704" s="215" t="s">
        <v>917</v>
      </c>
      <c r="E704" s="223"/>
      <c r="F704" s="102">
        <f t="shared" si="269"/>
        <v>0</v>
      </c>
      <c r="G704" s="102">
        <f t="shared" si="272"/>
        <v>0</v>
      </c>
      <c r="H704" s="210">
        <f t="shared" si="252"/>
        <v>0</v>
      </c>
      <c r="K704" t="b">
        <f t="shared" si="253"/>
        <v>0</v>
      </c>
    </row>
    <row r="705" ht="19" customHeight="1" outlineLevel="3" spans="1:11">
      <c r="A705" s="102" t="str">
        <f t="shared" si="270"/>
        <v>210</v>
      </c>
      <c r="B705" s="102" t="str">
        <f t="shared" si="271"/>
        <v>21015</v>
      </c>
      <c r="C705" s="207">
        <v>2101505</v>
      </c>
      <c r="D705" s="215" t="s">
        <v>918</v>
      </c>
      <c r="E705" s="223"/>
      <c r="F705" s="102">
        <f t="shared" si="269"/>
        <v>1</v>
      </c>
      <c r="G705" s="102">
        <v>1</v>
      </c>
      <c r="H705" s="210">
        <f t="shared" si="252"/>
        <v>0</v>
      </c>
      <c r="K705" t="b">
        <f t="shared" si="253"/>
        <v>1</v>
      </c>
    </row>
    <row r="706" ht="18" customHeight="1" outlineLevel="3" spans="1:11">
      <c r="A706" s="102" t="str">
        <f t="shared" si="270"/>
        <v>210</v>
      </c>
      <c r="B706" s="102" t="str">
        <f t="shared" si="271"/>
        <v>21015</v>
      </c>
      <c r="C706" s="207">
        <v>2101506</v>
      </c>
      <c r="D706" s="215" t="s">
        <v>919</v>
      </c>
      <c r="E706" s="223"/>
      <c r="F706" s="102">
        <f t="shared" si="269"/>
        <v>0</v>
      </c>
      <c r="G706" s="102">
        <f t="shared" si="272"/>
        <v>0</v>
      </c>
      <c r="H706" s="210">
        <f t="shared" si="252"/>
        <v>0</v>
      </c>
      <c r="K706" t="b">
        <f t="shared" si="253"/>
        <v>0</v>
      </c>
    </row>
    <row r="707" ht="18" customHeight="1" outlineLevel="3" spans="1:11">
      <c r="A707" s="102" t="str">
        <f t="shared" si="270"/>
        <v>210</v>
      </c>
      <c r="B707" s="102" t="str">
        <f t="shared" si="271"/>
        <v>21015</v>
      </c>
      <c r="C707" s="207">
        <v>2101550</v>
      </c>
      <c r="D707" s="215" t="s">
        <v>920</v>
      </c>
      <c r="E707" s="223"/>
      <c r="F707" s="102">
        <f t="shared" si="269"/>
        <v>0</v>
      </c>
      <c r="G707" s="102">
        <f t="shared" si="272"/>
        <v>0</v>
      </c>
      <c r="H707" s="210">
        <f t="shared" si="252"/>
        <v>0</v>
      </c>
      <c r="K707" t="b">
        <f t="shared" si="253"/>
        <v>0</v>
      </c>
    </row>
    <row r="708" ht="18" customHeight="1" outlineLevel="3" spans="1:11">
      <c r="A708" s="102" t="str">
        <f t="shared" si="270"/>
        <v>210</v>
      </c>
      <c r="B708" s="102" t="str">
        <f t="shared" si="271"/>
        <v>21015</v>
      </c>
      <c r="C708" s="207">
        <v>2101599</v>
      </c>
      <c r="D708" s="215" t="s">
        <v>921</v>
      </c>
      <c r="E708" s="223"/>
      <c r="F708" s="102">
        <f t="shared" si="269"/>
        <v>0</v>
      </c>
      <c r="G708" s="102">
        <f t="shared" si="272"/>
        <v>0</v>
      </c>
      <c r="H708" s="210">
        <f t="shared" ref="H708:H771" si="273">IFERROR(G708/E708-1,)</f>
        <v>0</v>
      </c>
      <c r="K708" t="b">
        <f t="shared" si="253"/>
        <v>0</v>
      </c>
    </row>
    <row r="709" ht="18" customHeight="1" outlineLevel="1" spans="1:11">
      <c r="A709" s="102"/>
      <c r="B709" s="105" t="s">
        <v>922</v>
      </c>
      <c r="C709" s="207"/>
      <c r="D709" s="211" t="s">
        <v>923</v>
      </c>
      <c r="E709" s="209">
        <f>SUBTOTAL(9,E710)</f>
        <v>0</v>
      </c>
      <c r="F709" s="209">
        <f>SUBTOTAL(9,F710)</f>
        <v>1</v>
      </c>
      <c r="G709" s="209">
        <f>SUBTOTAL(9,G710)</f>
        <v>1</v>
      </c>
      <c r="H709" s="210">
        <f t="shared" si="273"/>
        <v>0</v>
      </c>
      <c r="K709" t="b">
        <f t="shared" ref="K709:K772" si="274">OR(E709&lt;&gt;0,F709&lt;&gt;0,G709&lt;&gt;0)</f>
        <v>1</v>
      </c>
    </row>
    <row r="710" ht="18" customHeight="1" outlineLevel="3" spans="1:11">
      <c r="A710" s="102" t="str">
        <f>MID(C710,1,3)</f>
        <v>210</v>
      </c>
      <c r="B710" s="102" t="str">
        <f>MID(C710,1,5)</f>
        <v>21016</v>
      </c>
      <c r="C710" s="207">
        <v>2101601</v>
      </c>
      <c r="D710" s="212" t="s">
        <v>923</v>
      </c>
      <c r="E710" s="222"/>
      <c r="F710" s="213">
        <f t="shared" ref="F710:F723" si="275">G710-E710</f>
        <v>1</v>
      </c>
      <c r="G710" s="213">
        <v>1</v>
      </c>
      <c r="H710" s="210">
        <f t="shared" si="273"/>
        <v>0</v>
      </c>
      <c r="K710" t="b">
        <f t="shared" si="274"/>
        <v>1</v>
      </c>
    </row>
    <row r="711" ht="18" customHeight="1" outlineLevel="1" spans="1:11">
      <c r="A711" s="102"/>
      <c r="B711" s="105" t="s">
        <v>924</v>
      </c>
      <c r="C711" s="207"/>
      <c r="D711" s="211" t="s">
        <v>925</v>
      </c>
      <c r="E711" s="209">
        <f>SUBTOTAL(9,E712)</f>
        <v>0</v>
      </c>
      <c r="F711" s="209">
        <f>SUBTOTAL(9,F712)</f>
        <v>0</v>
      </c>
      <c r="G711" s="209">
        <f>SUBTOTAL(9,G712)</f>
        <v>0</v>
      </c>
      <c r="H711" s="210">
        <f t="shared" si="273"/>
        <v>0</v>
      </c>
      <c r="K711" t="b">
        <f t="shared" si="274"/>
        <v>0</v>
      </c>
    </row>
    <row r="712" ht="18" customHeight="1" outlineLevel="3" spans="1:11">
      <c r="A712" s="102" t="str">
        <f>MID(C712,1,3)</f>
        <v>210</v>
      </c>
      <c r="B712" s="102" t="str">
        <f>MID(C712,1,5)</f>
        <v>21099</v>
      </c>
      <c r="C712" s="207">
        <v>2109901</v>
      </c>
      <c r="D712" s="212" t="s">
        <v>925</v>
      </c>
      <c r="E712" s="222"/>
      <c r="F712" s="213">
        <f t="shared" si="275"/>
        <v>0</v>
      </c>
      <c r="G712" s="213"/>
      <c r="H712" s="210">
        <f t="shared" si="273"/>
        <v>0</v>
      </c>
      <c r="K712" t="b">
        <f t="shared" si="274"/>
        <v>0</v>
      </c>
    </row>
    <row r="713" ht="18" customHeight="1" outlineLevel="1" spans="1:11">
      <c r="A713" s="105" t="s">
        <v>926</v>
      </c>
      <c r="B713" s="102"/>
      <c r="C713" s="207"/>
      <c r="D713" s="208" t="s">
        <v>927</v>
      </c>
      <c r="E713" s="209">
        <f>SUBTOTAL(9,E715:E790)</f>
        <v>239</v>
      </c>
      <c r="F713" s="209">
        <f>SUBTOTAL(9,F715:F790)</f>
        <v>437</v>
      </c>
      <c r="G713" s="209">
        <f>SUBTOTAL(9,G715:G790)</f>
        <v>676</v>
      </c>
      <c r="H713" s="210">
        <f t="shared" si="273"/>
        <v>1.82845188284519</v>
      </c>
      <c r="K713" t="b">
        <f t="shared" si="274"/>
        <v>1</v>
      </c>
    </row>
    <row r="714" ht="18" customHeight="1" outlineLevel="1" spans="1:11">
      <c r="A714" s="102"/>
      <c r="B714" s="105" t="s">
        <v>928</v>
      </c>
      <c r="C714" s="207"/>
      <c r="D714" s="211" t="s">
        <v>929</v>
      </c>
      <c r="E714" s="209">
        <f>SUBTOTAL(9,E715:E723)</f>
        <v>0</v>
      </c>
      <c r="F714" s="209">
        <f>SUBTOTAL(9,F715:F723)</f>
        <v>0</v>
      </c>
      <c r="G714" s="209">
        <f>SUBTOTAL(9,G715:G723)</f>
        <v>0</v>
      </c>
      <c r="H714" s="210">
        <f t="shared" si="273"/>
        <v>0</v>
      </c>
      <c r="K714" t="b">
        <f t="shared" si="274"/>
        <v>0</v>
      </c>
    </row>
    <row r="715" ht="18" customHeight="1" outlineLevel="3" spans="1:11">
      <c r="A715" s="102" t="str">
        <f t="shared" ref="A715:A723" si="276">MID(C715,1,3)</f>
        <v>211</v>
      </c>
      <c r="B715" s="102" t="str">
        <f t="shared" ref="B715:B723" si="277">MID(C715,1,5)</f>
        <v>21101</v>
      </c>
      <c r="C715" s="207">
        <v>2110101</v>
      </c>
      <c r="D715" s="212" t="s">
        <v>131</v>
      </c>
      <c r="E715" s="222"/>
      <c r="F715" s="213">
        <f t="shared" si="275"/>
        <v>0</v>
      </c>
      <c r="G715" s="213"/>
      <c r="H715" s="210">
        <f t="shared" si="273"/>
        <v>0</v>
      </c>
      <c r="K715" t="b">
        <f t="shared" si="274"/>
        <v>0</v>
      </c>
    </row>
    <row r="716" ht="18" customHeight="1" outlineLevel="3" spans="1:11">
      <c r="A716" s="102" t="str">
        <f t="shared" si="276"/>
        <v>211</v>
      </c>
      <c r="B716" s="102" t="str">
        <f t="shared" si="277"/>
        <v>21101</v>
      </c>
      <c r="C716" s="207">
        <v>2110102</v>
      </c>
      <c r="D716" s="215" t="s">
        <v>132</v>
      </c>
      <c r="E716" s="223"/>
      <c r="F716" s="102">
        <f t="shared" si="275"/>
        <v>0</v>
      </c>
      <c r="G716" s="102">
        <f t="shared" ref="G710:G723" si="278">J716</f>
        <v>0</v>
      </c>
      <c r="H716" s="210">
        <f t="shared" si="273"/>
        <v>0</v>
      </c>
      <c r="K716" t="b">
        <f t="shared" si="274"/>
        <v>0</v>
      </c>
    </row>
    <row r="717" ht="18" customHeight="1" outlineLevel="3" spans="1:11">
      <c r="A717" s="102" t="str">
        <f t="shared" si="276"/>
        <v>211</v>
      </c>
      <c r="B717" s="102" t="str">
        <f t="shared" si="277"/>
        <v>21101</v>
      </c>
      <c r="C717" s="207">
        <v>2110103</v>
      </c>
      <c r="D717" s="215" t="s">
        <v>133</v>
      </c>
      <c r="E717" s="223"/>
      <c r="F717" s="102">
        <f t="shared" si="275"/>
        <v>0</v>
      </c>
      <c r="G717" s="102">
        <f t="shared" si="278"/>
        <v>0</v>
      </c>
      <c r="H717" s="210">
        <f t="shared" si="273"/>
        <v>0</v>
      </c>
      <c r="K717" t="b">
        <f t="shared" si="274"/>
        <v>0</v>
      </c>
    </row>
    <row r="718" ht="18" customHeight="1" outlineLevel="3" spans="1:11">
      <c r="A718" s="102" t="str">
        <f t="shared" si="276"/>
        <v>211</v>
      </c>
      <c r="B718" s="102" t="str">
        <f t="shared" si="277"/>
        <v>21101</v>
      </c>
      <c r="C718" s="207">
        <v>2110104</v>
      </c>
      <c r="D718" s="215" t="s">
        <v>930</v>
      </c>
      <c r="E718" s="223"/>
      <c r="F718" s="102">
        <f t="shared" si="275"/>
        <v>0</v>
      </c>
      <c r="G718" s="102">
        <f t="shared" si="278"/>
        <v>0</v>
      </c>
      <c r="H718" s="210">
        <f t="shared" si="273"/>
        <v>0</v>
      </c>
      <c r="K718" t="b">
        <f t="shared" si="274"/>
        <v>0</v>
      </c>
    </row>
    <row r="719" ht="18" customHeight="1" outlineLevel="3" spans="1:11">
      <c r="A719" s="102" t="str">
        <f t="shared" si="276"/>
        <v>211</v>
      </c>
      <c r="B719" s="102" t="str">
        <f t="shared" si="277"/>
        <v>21101</v>
      </c>
      <c r="C719" s="207">
        <v>2110105</v>
      </c>
      <c r="D719" s="215" t="s">
        <v>931</v>
      </c>
      <c r="E719" s="223"/>
      <c r="F719" s="102">
        <f t="shared" si="275"/>
        <v>0</v>
      </c>
      <c r="G719" s="102">
        <f t="shared" si="278"/>
        <v>0</v>
      </c>
      <c r="H719" s="210">
        <f t="shared" si="273"/>
        <v>0</v>
      </c>
      <c r="K719" t="b">
        <f t="shared" si="274"/>
        <v>0</v>
      </c>
    </row>
    <row r="720" ht="18" customHeight="1" outlineLevel="3" spans="1:11">
      <c r="A720" s="102" t="str">
        <f t="shared" si="276"/>
        <v>211</v>
      </c>
      <c r="B720" s="102" t="str">
        <f t="shared" si="277"/>
        <v>21101</v>
      </c>
      <c r="C720" s="207">
        <v>2110106</v>
      </c>
      <c r="D720" s="215" t="s">
        <v>932</v>
      </c>
      <c r="E720" s="223"/>
      <c r="F720" s="102">
        <f t="shared" si="275"/>
        <v>0</v>
      </c>
      <c r="G720" s="102">
        <f t="shared" si="278"/>
        <v>0</v>
      </c>
      <c r="H720" s="210">
        <f t="shared" si="273"/>
        <v>0</v>
      </c>
      <c r="K720" t="b">
        <f t="shared" si="274"/>
        <v>0</v>
      </c>
    </row>
    <row r="721" ht="18" customHeight="1" outlineLevel="3" spans="1:11">
      <c r="A721" s="102" t="str">
        <f t="shared" si="276"/>
        <v>211</v>
      </c>
      <c r="B721" s="102" t="str">
        <f t="shared" si="277"/>
        <v>21101</v>
      </c>
      <c r="C721" s="207">
        <v>2110107</v>
      </c>
      <c r="D721" s="215" t="s">
        <v>933</v>
      </c>
      <c r="E721" s="223"/>
      <c r="F721" s="102">
        <f t="shared" si="275"/>
        <v>0</v>
      </c>
      <c r="G721" s="102">
        <f t="shared" si="278"/>
        <v>0</v>
      </c>
      <c r="H721" s="210">
        <f t="shared" si="273"/>
        <v>0</v>
      </c>
      <c r="K721" t="b">
        <f t="shared" si="274"/>
        <v>0</v>
      </c>
    </row>
    <row r="722" ht="18" customHeight="1" outlineLevel="3" spans="1:11">
      <c r="A722" s="102" t="str">
        <f t="shared" si="276"/>
        <v>211</v>
      </c>
      <c r="B722" s="102" t="str">
        <f t="shared" si="277"/>
        <v>21101</v>
      </c>
      <c r="C722" s="207">
        <v>2110108</v>
      </c>
      <c r="D722" s="215" t="s">
        <v>934</v>
      </c>
      <c r="E722" s="223"/>
      <c r="F722" s="102">
        <f t="shared" si="275"/>
        <v>0</v>
      </c>
      <c r="G722" s="102">
        <f t="shared" si="278"/>
        <v>0</v>
      </c>
      <c r="H722" s="210">
        <f t="shared" si="273"/>
        <v>0</v>
      </c>
      <c r="K722" t="b">
        <f t="shared" si="274"/>
        <v>0</v>
      </c>
    </row>
    <row r="723" ht="18" customHeight="1" outlineLevel="3" spans="1:11">
      <c r="A723" s="102" t="str">
        <f t="shared" si="276"/>
        <v>211</v>
      </c>
      <c r="B723" s="102" t="str">
        <f t="shared" si="277"/>
        <v>21101</v>
      </c>
      <c r="C723" s="207">
        <v>2110199</v>
      </c>
      <c r="D723" s="215" t="s">
        <v>935</v>
      </c>
      <c r="E723" s="223"/>
      <c r="F723" s="102">
        <f t="shared" si="275"/>
        <v>0</v>
      </c>
      <c r="G723" s="102">
        <f t="shared" si="278"/>
        <v>0</v>
      </c>
      <c r="H723" s="210">
        <f t="shared" si="273"/>
        <v>0</v>
      </c>
      <c r="K723" t="b">
        <f t="shared" si="274"/>
        <v>0</v>
      </c>
    </row>
    <row r="724" ht="18" customHeight="1" outlineLevel="1" spans="1:11">
      <c r="A724" s="102"/>
      <c r="B724" s="105" t="s">
        <v>936</v>
      </c>
      <c r="C724" s="207"/>
      <c r="D724" s="211" t="s">
        <v>937</v>
      </c>
      <c r="E724" s="209">
        <f>SUBTOTAL(9,E725:E727)</f>
        <v>0</v>
      </c>
      <c r="F724" s="209">
        <f>SUBTOTAL(9,F725:F727)</f>
        <v>0</v>
      </c>
      <c r="G724" s="209">
        <f>SUBTOTAL(9,G725:G727)</f>
        <v>0</v>
      </c>
      <c r="H724" s="210">
        <f t="shared" si="273"/>
        <v>0</v>
      </c>
      <c r="K724" t="b">
        <f t="shared" si="274"/>
        <v>0</v>
      </c>
    </row>
    <row r="725" ht="18" customHeight="1" outlineLevel="3" spans="1:11">
      <c r="A725" s="102" t="str">
        <f>MID(C725,1,3)</f>
        <v>211</v>
      </c>
      <c r="B725" s="102" t="str">
        <f>MID(C725,1,5)</f>
        <v>21102</v>
      </c>
      <c r="C725" s="207">
        <v>2110203</v>
      </c>
      <c r="D725" s="215" t="s">
        <v>938</v>
      </c>
      <c r="E725" s="223"/>
      <c r="F725" s="102">
        <f t="shared" ref="F725:F727" si="279">G725-E725</f>
        <v>0</v>
      </c>
      <c r="G725" s="102">
        <f t="shared" ref="G725:G727" si="280">J725</f>
        <v>0</v>
      </c>
      <c r="H725" s="210">
        <f t="shared" si="273"/>
        <v>0</v>
      </c>
      <c r="K725" t="b">
        <f t="shared" si="274"/>
        <v>0</v>
      </c>
    </row>
    <row r="726" ht="18" customHeight="1" outlineLevel="3" spans="1:11">
      <c r="A726" s="102" t="str">
        <f>MID(C726,1,3)</f>
        <v>211</v>
      </c>
      <c r="B726" s="102" t="str">
        <f>MID(C726,1,5)</f>
        <v>21102</v>
      </c>
      <c r="C726" s="207">
        <v>2110204</v>
      </c>
      <c r="D726" s="215" t="s">
        <v>939</v>
      </c>
      <c r="E726" s="105"/>
      <c r="F726" s="102">
        <f t="shared" si="279"/>
        <v>0</v>
      </c>
      <c r="G726" s="102">
        <f t="shared" si="280"/>
        <v>0</v>
      </c>
      <c r="H726" s="210">
        <f t="shared" si="273"/>
        <v>0</v>
      </c>
      <c r="K726" t="b">
        <f t="shared" si="274"/>
        <v>0</v>
      </c>
    </row>
    <row r="727" ht="18" customHeight="1" outlineLevel="3" spans="1:11">
      <c r="A727" s="102" t="str">
        <f>MID(C727,1,3)</f>
        <v>211</v>
      </c>
      <c r="B727" s="102" t="str">
        <f>MID(C727,1,5)</f>
        <v>21102</v>
      </c>
      <c r="C727" s="207">
        <v>2110299</v>
      </c>
      <c r="D727" s="212" t="s">
        <v>940</v>
      </c>
      <c r="E727" s="209"/>
      <c r="F727" s="213">
        <f t="shared" si="279"/>
        <v>0</v>
      </c>
      <c r="G727" s="213"/>
      <c r="H727" s="210">
        <f t="shared" si="273"/>
        <v>0</v>
      </c>
      <c r="K727" t="b">
        <f t="shared" si="274"/>
        <v>0</v>
      </c>
    </row>
    <row r="728" ht="18" customHeight="1" outlineLevel="1" spans="1:11">
      <c r="A728" s="102"/>
      <c r="B728" s="105" t="s">
        <v>941</v>
      </c>
      <c r="C728" s="207"/>
      <c r="D728" s="211" t="s">
        <v>942</v>
      </c>
      <c r="E728" s="209">
        <f>SUBTOTAL(9,E729:E735)</f>
        <v>0</v>
      </c>
      <c r="F728" s="209">
        <f>SUBTOTAL(9,F729:F735)</f>
        <v>0</v>
      </c>
      <c r="G728" s="209">
        <f>SUBTOTAL(9,G729:G735)</f>
        <v>0</v>
      </c>
      <c r="H728" s="210">
        <f t="shared" si="273"/>
        <v>0</v>
      </c>
      <c r="K728" t="b">
        <f t="shared" si="274"/>
        <v>0</v>
      </c>
    </row>
    <row r="729" ht="20" customHeight="1" outlineLevel="3" spans="1:11">
      <c r="A729" s="102" t="str">
        <f t="shared" ref="A729:A735" si="281">MID(C729,1,3)</f>
        <v>211</v>
      </c>
      <c r="B729" s="102" t="str">
        <f t="shared" ref="B729:B735" si="282">MID(C729,1,5)</f>
        <v>21103</v>
      </c>
      <c r="C729" s="207">
        <v>2110301</v>
      </c>
      <c r="D729" s="215" t="s">
        <v>943</v>
      </c>
      <c r="E729" s="105"/>
      <c r="F729" s="102">
        <f t="shared" ref="F729:F735" si="283">G729-E729</f>
        <v>0</v>
      </c>
      <c r="G729" s="102">
        <f t="shared" ref="G729:G735" si="284">J729</f>
        <v>0</v>
      </c>
      <c r="H729" s="210">
        <f t="shared" si="273"/>
        <v>0</v>
      </c>
      <c r="K729" t="b">
        <f t="shared" si="274"/>
        <v>0</v>
      </c>
    </row>
    <row r="730" ht="18" customHeight="1" outlineLevel="3" spans="1:11">
      <c r="A730" s="102" t="str">
        <f t="shared" si="281"/>
        <v>211</v>
      </c>
      <c r="B730" s="102" t="str">
        <f t="shared" si="282"/>
        <v>21103</v>
      </c>
      <c r="C730" s="207">
        <v>2110302</v>
      </c>
      <c r="D730" s="212" t="s">
        <v>944</v>
      </c>
      <c r="E730" s="222"/>
      <c r="F730" s="213">
        <f t="shared" si="283"/>
        <v>0</v>
      </c>
      <c r="G730" s="213"/>
      <c r="H730" s="210">
        <f t="shared" si="273"/>
        <v>0</v>
      </c>
      <c r="K730" t="b">
        <f t="shared" si="274"/>
        <v>0</v>
      </c>
    </row>
    <row r="731" ht="18" customHeight="1" outlineLevel="3" spans="1:11">
      <c r="A731" s="102" t="str">
        <f t="shared" si="281"/>
        <v>211</v>
      </c>
      <c r="B731" s="102" t="str">
        <f t="shared" si="282"/>
        <v>21103</v>
      </c>
      <c r="C731" s="207">
        <v>2110303</v>
      </c>
      <c r="D731" s="215" t="s">
        <v>945</v>
      </c>
      <c r="E731" s="105"/>
      <c r="F731" s="102">
        <f t="shared" si="283"/>
        <v>0</v>
      </c>
      <c r="G731" s="102">
        <f t="shared" si="284"/>
        <v>0</v>
      </c>
      <c r="H731" s="210">
        <f t="shared" si="273"/>
        <v>0</v>
      </c>
      <c r="K731" t="b">
        <f t="shared" si="274"/>
        <v>0</v>
      </c>
    </row>
    <row r="732" ht="18" customHeight="1" outlineLevel="3" spans="1:11">
      <c r="A732" s="102" t="str">
        <f t="shared" si="281"/>
        <v>211</v>
      </c>
      <c r="B732" s="102" t="str">
        <f t="shared" si="282"/>
        <v>21103</v>
      </c>
      <c r="C732" s="207">
        <v>2110304</v>
      </c>
      <c r="D732" s="215" t="s">
        <v>946</v>
      </c>
      <c r="E732" s="105"/>
      <c r="F732" s="102">
        <f t="shared" si="283"/>
        <v>0</v>
      </c>
      <c r="G732" s="102">
        <f t="shared" si="284"/>
        <v>0</v>
      </c>
      <c r="H732" s="210">
        <f t="shared" si="273"/>
        <v>0</v>
      </c>
      <c r="K732" t="b">
        <f t="shared" si="274"/>
        <v>0</v>
      </c>
    </row>
    <row r="733" ht="18" customHeight="1" outlineLevel="3" spans="1:11">
      <c r="A733" s="102" t="str">
        <f t="shared" si="281"/>
        <v>211</v>
      </c>
      <c r="B733" s="102" t="str">
        <f t="shared" si="282"/>
        <v>21103</v>
      </c>
      <c r="C733" s="207">
        <v>2110305</v>
      </c>
      <c r="D733" s="215" t="s">
        <v>947</v>
      </c>
      <c r="E733" s="105"/>
      <c r="F733" s="102">
        <f t="shared" si="283"/>
        <v>0</v>
      </c>
      <c r="G733" s="102">
        <f t="shared" si="284"/>
        <v>0</v>
      </c>
      <c r="H733" s="210">
        <f t="shared" si="273"/>
        <v>0</v>
      </c>
      <c r="K733" t="b">
        <f t="shared" si="274"/>
        <v>0</v>
      </c>
    </row>
    <row r="734" ht="17" customHeight="1" outlineLevel="3" spans="1:11">
      <c r="A734" s="102" t="str">
        <f t="shared" si="281"/>
        <v>211</v>
      </c>
      <c r="B734" s="102" t="str">
        <f t="shared" si="282"/>
        <v>21103</v>
      </c>
      <c r="C734" s="207">
        <v>2110307</v>
      </c>
      <c r="D734" s="215" t="s">
        <v>948</v>
      </c>
      <c r="E734" s="105"/>
      <c r="F734" s="102">
        <f t="shared" si="283"/>
        <v>0</v>
      </c>
      <c r="G734" s="102"/>
      <c r="H734" s="210">
        <f t="shared" si="273"/>
        <v>0</v>
      </c>
      <c r="K734" t="b">
        <f t="shared" si="274"/>
        <v>0</v>
      </c>
    </row>
    <row r="735" ht="23" customHeight="1" outlineLevel="3" spans="1:11">
      <c r="A735" s="102" t="str">
        <f t="shared" si="281"/>
        <v>211</v>
      </c>
      <c r="B735" s="102" t="str">
        <f t="shared" si="282"/>
        <v>21103</v>
      </c>
      <c r="C735" s="207">
        <v>2110399</v>
      </c>
      <c r="D735" s="215" t="s">
        <v>949</v>
      </c>
      <c r="E735" s="105"/>
      <c r="F735" s="102">
        <f t="shared" si="283"/>
        <v>0</v>
      </c>
      <c r="G735" s="102">
        <f t="shared" si="284"/>
        <v>0</v>
      </c>
      <c r="H735" s="210">
        <f t="shared" si="273"/>
        <v>0</v>
      </c>
      <c r="K735" t="b">
        <f t="shared" si="274"/>
        <v>0</v>
      </c>
    </row>
    <row r="736" ht="18" customHeight="1" outlineLevel="1" spans="1:11">
      <c r="A736" s="102"/>
      <c r="B736" s="105" t="s">
        <v>950</v>
      </c>
      <c r="C736" s="207"/>
      <c r="D736" s="211" t="s">
        <v>951</v>
      </c>
      <c r="E736" s="209">
        <f>SUBTOTAL(9,E737:E740)</f>
        <v>0</v>
      </c>
      <c r="F736" s="209">
        <f>SUBTOTAL(9,F737:F740)</f>
        <v>0</v>
      </c>
      <c r="G736" s="209">
        <f>SUBTOTAL(9,G737:G740)</f>
        <v>0</v>
      </c>
      <c r="H736" s="210">
        <f t="shared" si="273"/>
        <v>0</v>
      </c>
      <c r="K736" t="b">
        <f t="shared" si="274"/>
        <v>0</v>
      </c>
    </row>
    <row r="737" ht="18" customHeight="1" outlineLevel="3" spans="1:11">
      <c r="A737" s="102" t="str">
        <f>MID(C737,1,3)</f>
        <v>211</v>
      </c>
      <c r="B737" s="102" t="str">
        <f>MID(C737,1,5)</f>
        <v>21104</v>
      </c>
      <c r="C737" s="207">
        <v>2110401</v>
      </c>
      <c r="D737" s="215" t="s">
        <v>952</v>
      </c>
      <c r="E737" s="105"/>
      <c r="F737" s="102">
        <f t="shared" ref="F737:F740" si="285">G737-E737</f>
        <v>0</v>
      </c>
      <c r="G737" s="102">
        <f t="shared" ref="G737:G740" si="286">J737</f>
        <v>0</v>
      </c>
      <c r="H737" s="210">
        <f t="shared" si="273"/>
        <v>0</v>
      </c>
      <c r="K737" t="b">
        <f t="shared" si="274"/>
        <v>0</v>
      </c>
    </row>
    <row r="738" ht="18" customHeight="1" outlineLevel="3" spans="1:11">
      <c r="A738" s="102" t="str">
        <f>MID(C738,1,3)</f>
        <v>211</v>
      </c>
      <c r="B738" s="102" t="str">
        <f>MID(C738,1,5)</f>
        <v>21104</v>
      </c>
      <c r="C738" s="207">
        <v>2110402</v>
      </c>
      <c r="D738" s="212" t="s">
        <v>953</v>
      </c>
      <c r="E738" s="209"/>
      <c r="F738" s="213">
        <f t="shared" si="285"/>
        <v>0</v>
      </c>
      <c r="G738" s="213"/>
      <c r="H738" s="210">
        <f t="shared" si="273"/>
        <v>0</v>
      </c>
      <c r="K738" t="b">
        <f t="shared" si="274"/>
        <v>0</v>
      </c>
    </row>
    <row r="739" ht="18" customHeight="1" outlineLevel="3" spans="1:11">
      <c r="A739" s="102" t="str">
        <f>MID(C739,1,3)</f>
        <v>211</v>
      </c>
      <c r="B739" s="102" t="str">
        <f>MID(C739,1,5)</f>
        <v>21104</v>
      </c>
      <c r="C739" s="207">
        <v>2110404</v>
      </c>
      <c r="D739" s="215" t="s">
        <v>954</v>
      </c>
      <c r="E739" s="105"/>
      <c r="F739" s="102">
        <f t="shared" si="285"/>
        <v>0</v>
      </c>
      <c r="G739" s="102">
        <f t="shared" si="286"/>
        <v>0</v>
      </c>
      <c r="H739" s="210">
        <f t="shared" si="273"/>
        <v>0</v>
      </c>
      <c r="K739" t="b">
        <f t="shared" si="274"/>
        <v>0</v>
      </c>
    </row>
    <row r="740" ht="18" customHeight="1" outlineLevel="3" spans="1:11">
      <c r="A740" s="102" t="str">
        <f>MID(C740,1,3)</f>
        <v>211</v>
      </c>
      <c r="B740" s="102" t="str">
        <f>MID(C740,1,5)</f>
        <v>21104</v>
      </c>
      <c r="C740" s="207">
        <v>2110499</v>
      </c>
      <c r="D740" s="212" t="s">
        <v>955</v>
      </c>
      <c r="E740" s="222"/>
      <c r="F740" s="213">
        <f t="shared" si="285"/>
        <v>0</v>
      </c>
      <c r="G740" s="213"/>
      <c r="H740" s="210">
        <f t="shared" si="273"/>
        <v>0</v>
      </c>
      <c r="K740" t="b">
        <f t="shared" si="274"/>
        <v>0</v>
      </c>
    </row>
    <row r="741" ht="18" customHeight="1" outlineLevel="1" spans="1:11">
      <c r="A741" s="102"/>
      <c r="B741" s="105" t="s">
        <v>956</v>
      </c>
      <c r="C741" s="207"/>
      <c r="D741" s="211" t="s">
        <v>957</v>
      </c>
      <c r="E741" s="209">
        <f>SUBTOTAL(9,E742:E747)</f>
        <v>0</v>
      </c>
      <c r="F741" s="209">
        <f>SUBTOTAL(9,F742:F747)</f>
        <v>0</v>
      </c>
      <c r="G741" s="209">
        <f>SUBTOTAL(9,G742:G747)</f>
        <v>0</v>
      </c>
      <c r="H741" s="210">
        <f t="shared" si="273"/>
        <v>0</v>
      </c>
      <c r="K741" t="b">
        <f t="shared" si="274"/>
        <v>0</v>
      </c>
    </row>
    <row r="742" ht="18" customHeight="1" outlineLevel="3" spans="1:11">
      <c r="A742" s="102" t="str">
        <f t="shared" ref="A742:A747" si="287">MID(C742,1,3)</f>
        <v>211</v>
      </c>
      <c r="B742" s="102" t="str">
        <f t="shared" ref="B742:B747" si="288">MID(C742,1,5)</f>
        <v>21105</v>
      </c>
      <c r="C742" s="207">
        <v>2110501</v>
      </c>
      <c r="D742" s="212" t="s">
        <v>958</v>
      </c>
      <c r="E742" s="222"/>
      <c r="F742" s="213">
        <f t="shared" ref="F742:F747" si="289">G742-E742</f>
        <v>0</v>
      </c>
      <c r="G742" s="213"/>
      <c r="H742" s="210">
        <f t="shared" si="273"/>
        <v>0</v>
      </c>
      <c r="K742" t="b">
        <f t="shared" si="274"/>
        <v>0</v>
      </c>
    </row>
    <row r="743" ht="18" customHeight="1" outlineLevel="3" spans="1:11">
      <c r="A743" s="102" t="str">
        <f t="shared" si="287"/>
        <v>211</v>
      </c>
      <c r="B743" s="102" t="str">
        <f t="shared" si="288"/>
        <v>21105</v>
      </c>
      <c r="C743" s="207">
        <v>2110502</v>
      </c>
      <c r="D743" s="212" t="s">
        <v>959</v>
      </c>
      <c r="E743" s="222"/>
      <c r="F743" s="213">
        <f t="shared" si="289"/>
        <v>0</v>
      </c>
      <c r="G743" s="213"/>
      <c r="H743" s="210">
        <f t="shared" si="273"/>
        <v>0</v>
      </c>
      <c r="K743" t="b">
        <f t="shared" si="274"/>
        <v>0</v>
      </c>
    </row>
    <row r="744" ht="18" customHeight="1" outlineLevel="3" spans="1:11">
      <c r="A744" s="102" t="str">
        <f t="shared" si="287"/>
        <v>211</v>
      </c>
      <c r="B744" s="102" t="str">
        <f t="shared" si="288"/>
        <v>21105</v>
      </c>
      <c r="C744" s="207">
        <v>2110503</v>
      </c>
      <c r="D744" s="212" t="s">
        <v>960</v>
      </c>
      <c r="E744" s="222"/>
      <c r="F744" s="213">
        <f t="shared" si="289"/>
        <v>0</v>
      </c>
      <c r="G744" s="213"/>
      <c r="H744" s="210">
        <f t="shared" si="273"/>
        <v>0</v>
      </c>
      <c r="K744" t="b">
        <f t="shared" si="274"/>
        <v>0</v>
      </c>
    </row>
    <row r="745" ht="18" customHeight="1" outlineLevel="3" spans="1:11">
      <c r="A745" s="102" t="str">
        <f t="shared" si="287"/>
        <v>211</v>
      </c>
      <c r="B745" s="102" t="str">
        <f t="shared" si="288"/>
        <v>21105</v>
      </c>
      <c r="C745" s="207">
        <v>2110506</v>
      </c>
      <c r="D745" s="215" t="s">
        <v>961</v>
      </c>
      <c r="E745" s="223"/>
      <c r="F745" s="102">
        <f t="shared" si="289"/>
        <v>0</v>
      </c>
      <c r="G745" s="102">
        <f>J745</f>
        <v>0</v>
      </c>
      <c r="H745" s="210">
        <f t="shared" si="273"/>
        <v>0</v>
      </c>
      <c r="K745" t="b">
        <f t="shared" si="274"/>
        <v>0</v>
      </c>
    </row>
    <row r="746" ht="18" customHeight="1" outlineLevel="3" spans="1:11">
      <c r="A746" s="102" t="str">
        <f t="shared" si="287"/>
        <v>211</v>
      </c>
      <c r="B746" s="102" t="str">
        <f t="shared" si="288"/>
        <v>21105</v>
      </c>
      <c r="C746" s="207">
        <v>2110507</v>
      </c>
      <c r="D746" s="212" t="s">
        <v>962</v>
      </c>
      <c r="E746" s="222"/>
      <c r="F746" s="213">
        <f t="shared" si="289"/>
        <v>0</v>
      </c>
      <c r="G746" s="213"/>
      <c r="H746" s="210">
        <f t="shared" si="273"/>
        <v>0</v>
      </c>
      <c r="K746" t="b">
        <f t="shared" si="274"/>
        <v>0</v>
      </c>
    </row>
    <row r="747" ht="18" customHeight="1" outlineLevel="3" spans="1:11">
      <c r="A747" s="102" t="str">
        <f t="shared" si="287"/>
        <v>211</v>
      </c>
      <c r="B747" s="102" t="str">
        <f t="shared" si="288"/>
        <v>21105</v>
      </c>
      <c r="C747" s="207">
        <v>2110599</v>
      </c>
      <c r="D747" s="215" t="s">
        <v>963</v>
      </c>
      <c r="E747" s="105"/>
      <c r="F747" s="102">
        <f t="shared" si="289"/>
        <v>0</v>
      </c>
      <c r="G747" s="102">
        <f>J747</f>
        <v>0</v>
      </c>
      <c r="H747" s="210">
        <f t="shared" si="273"/>
        <v>0</v>
      </c>
      <c r="K747" t="b">
        <f t="shared" si="274"/>
        <v>0</v>
      </c>
    </row>
    <row r="748" ht="18" customHeight="1" outlineLevel="1" spans="1:11">
      <c r="A748" s="102"/>
      <c r="B748" s="105" t="s">
        <v>964</v>
      </c>
      <c r="C748" s="207"/>
      <c r="D748" s="211" t="s">
        <v>965</v>
      </c>
      <c r="E748" s="209">
        <f>SUBTOTAL(9,E749:E753)</f>
        <v>239</v>
      </c>
      <c r="F748" s="209">
        <f>SUBTOTAL(9,F749:F753)</f>
        <v>437</v>
      </c>
      <c r="G748" s="209">
        <f>SUBTOTAL(9,G749:G753)</f>
        <v>676</v>
      </c>
      <c r="H748" s="210">
        <f t="shared" si="273"/>
        <v>1.82845188284519</v>
      </c>
      <c r="K748" t="b">
        <f t="shared" si="274"/>
        <v>1</v>
      </c>
    </row>
    <row r="749" ht="18" customHeight="1" outlineLevel="3" spans="1:11">
      <c r="A749" s="102" t="str">
        <f>MID(C749,1,3)</f>
        <v>211</v>
      </c>
      <c r="B749" s="102" t="str">
        <f>MID(C749,1,5)</f>
        <v>21106</v>
      </c>
      <c r="C749" s="207">
        <v>2110602</v>
      </c>
      <c r="D749" s="212" t="s">
        <v>966</v>
      </c>
      <c r="E749" s="209"/>
      <c r="F749" s="213">
        <f t="shared" ref="F749:F753" si="290">G749-E749</f>
        <v>208</v>
      </c>
      <c r="G749" s="213">
        <v>208</v>
      </c>
      <c r="H749" s="210">
        <f t="shared" si="273"/>
        <v>0</v>
      </c>
      <c r="K749" t="b">
        <f t="shared" si="274"/>
        <v>1</v>
      </c>
    </row>
    <row r="750" ht="18" customHeight="1" outlineLevel="3" spans="1:11">
      <c r="A750" s="102" t="str">
        <f>MID(C750,1,3)</f>
        <v>211</v>
      </c>
      <c r="B750" s="102" t="str">
        <f>MID(C750,1,5)</f>
        <v>21106</v>
      </c>
      <c r="C750" s="207">
        <v>2110603</v>
      </c>
      <c r="D750" s="215" t="s">
        <v>967</v>
      </c>
      <c r="E750" s="105"/>
      <c r="F750" s="102">
        <f t="shared" si="290"/>
        <v>0</v>
      </c>
      <c r="G750" s="102">
        <f t="shared" ref="G749:G753" si="291">J750</f>
        <v>0</v>
      </c>
      <c r="H750" s="210">
        <f t="shared" si="273"/>
        <v>0</v>
      </c>
      <c r="K750" t="b">
        <f t="shared" si="274"/>
        <v>0</v>
      </c>
    </row>
    <row r="751" ht="18" customHeight="1" outlineLevel="3" spans="1:11">
      <c r="A751" s="102" t="str">
        <f>MID(C751,1,3)</f>
        <v>211</v>
      </c>
      <c r="B751" s="102" t="str">
        <f>MID(C751,1,5)</f>
        <v>21106</v>
      </c>
      <c r="C751" s="207">
        <v>2110604</v>
      </c>
      <c r="D751" s="215" t="s">
        <v>968</v>
      </c>
      <c r="E751" s="105"/>
      <c r="F751" s="102">
        <f t="shared" si="290"/>
        <v>0</v>
      </c>
      <c r="G751" s="102">
        <f t="shared" si="291"/>
        <v>0</v>
      </c>
      <c r="H751" s="210">
        <f t="shared" si="273"/>
        <v>0</v>
      </c>
      <c r="K751" t="b">
        <f t="shared" si="274"/>
        <v>0</v>
      </c>
    </row>
    <row r="752" ht="21" customHeight="1" outlineLevel="3" spans="1:11">
      <c r="A752" s="102" t="str">
        <f>MID(C752,1,3)</f>
        <v>211</v>
      </c>
      <c r="B752" s="102" t="str">
        <f>MID(C752,1,5)</f>
        <v>21106</v>
      </c>
      <c r="C752" s="207">
        <v>2110605</v>
      </c>
      <c r="D752" s="212" t="s">
        <v>969</v>
      </c>
      <c r="E752" s="209"/>
      <c r="F752" s="213">
        <f t="shared" si="290"/>
        <v>0</v>
      </c>
      <c r="G752" s="213"/>
      <c r="H752" s="210">
        <f t="shared" si="273"/>
        <v>0</v>
      </c>
      <c r="K752" t="b">
        <f t="shared" si="274"/>
        <v>0</v>
      </c>
    </row>
    <row r="753" ht="19" customHeight="1" outlineLevel="3" spans="1:11">
      <c r="A753" s="102" t="str">
        <f>MID(C753,1,3)</f>
        <v>211</v>
      </c>
      <c r="B753" s="102" t="str">
        <f>MID(C753,1,5)</f>
        <v>21106</v>
      </c>
      <c r="C753" s="207">
        <v>2110699</v>
      </c>
      <c r="D753" s="215" t="s">
        <v>970</v>
      </c>
      <c r="E753" s="105">
        <v>239</v>
      </c>
      <c r="F753" s="102">
        <f t="shared" si="290"/>
        <v>229</v>
      </c>
      <c r="G753" s="102">
        <v>468</v>
      </c>
      <c r="H753" s="210">
        <f t="shared" si="273"/>
        <v>0.9581589958159</v>
      </c>
      <c r="K753" t="b">
        <f t="shared" si="274"/>
        <v>1</v>
      </c>
    </row>
    <row r="754" ht="11" customHeight="1" outlineLevel="1" spans="1:11">
      <c r="A754" s="102"/>
      <c r="B754" s="105" t="s">
        <v>971</v>
      </c>
      <c r="C754" s="207"/>
      <c r="D754" s="216" t="s">
        <v>972</v>
      </c>
      <c r="E754" s="105">
        <f>SUBTOTAL(9,E755:E756)</f>
        <v>0</v>
      </c>
      <c r="F754" s="105">
        <f>SUBTOTAL(9,F755:F756)</f>
        <v>0</v>
      </c>
      <c r="G754" s="105">
        <f>SUBTOTAL(9,G755:G756)</f>
        <v>0</v>
      </c>
      <c r="H754" s="210">
        <f t="shared" si="273"/>
        <v>0</v>
      </c>
      <c r="K754" t="b">
        <f t="shared" si="274"/>
        <v>0</v>
      </c>
    </row>
    <row r="755" ht="12" customHeight="1" outlineLevel="3" spans="1:11">
      <c r="A755" s="102" t="str">
        <f>MID(C755,1,3)</f>
        <v>211</v>
      </c>
      <c r="B755" s="102" t="str">
        <f>MID(C755,1,5)</f>
        <v>21107</v>
      </c>
      <c r="C755" s="207">
        <v>2110704</v>
      </c>
      <c r="D755" s="215" t="s">
        <v>973</v>
      </c>
      <c r="E755" s="105"/>
      <c r="F755" s="102">
        <f t="shared" ref="F755:F759" si="292">G755-E755</f>
        <v>0</v>
      </c>
      <c r="G755" s="102">
        <f t="shared" ref="G755:G759" si="293">J755</f>
        <v>0</v>
      </c>
      <c r="H755" s="210">
        <f t="shared" si="273"/>
        <v>0</v>
      </c>
      <c r="K755" t="b">
        <f t="shared" si="274"/>
        <v>0</v>
      </c>
    </row>
    <row r="756" ht="12" customHeight="1" outlineLevel="3" spans="1:11">
      <c r="A756" s="102" t="str">
        <f>MID(C756,1,3)</f>
        <v>211</v>
      </c>
      <c r="B756" s="102" t="str">
        <f>MID(C756,1,5)</f>
        <v>21107</v>
      </c>
      <c r="C756" s="207">
        <v>2110799</v>
      </c>
      <c r="D756" s="215" t="s">
        <v>974</v>
      </c>
      <c r="E756" s="105"/>
      <c r="F756" s="102">
        <f t="shared" si="292"/>
        <v>0</v>
      </c>
      <c r="G756" s="102">
        <f t="shared" si="293"/>
        <v>0</v>
      </c>
      <c r="H756" s="210">
        <f t="shared" si="273"/>
        <v>0</v>
      </c>
      <c r="K756" t="b">
        <f t="shared" si="274"/>
        <v>0</v>
      </c>
    </row>
    <row r="757" ht="13" customHeight="1" outlineLevel="1" spans="1:11">
      <c r="A757" s="102"/>
      <c r="B757" s="105" t="s">
        <v>975</v>
      </c>
      <c r="C757" s="207"/>
      <c r="D757" s="216" t="s">
        <v>976</v>
      </c>
      <c r="E757" s="105">
        <f>SUBTOTAL(9,E758:E759)</f>
        <v>0</v>
      </c>
      <c r="F757" s="105">
        <f>SUBTOTAL(9,F758:F759)</f>
        <v>0</v>
      </c>
      <c r="G757" s="105">
        <f>SUBTOTAL(9,G758:G759)</f>
        <v>0</v>
      </c>
      <c r="H757" s="210">
        <f t="shared" si="273"/>
        <v>0</v>
      </c>
      <c r="K757" t="b">
        <f t="shared" si="274"/>
        <v>0</v>
      </c>
    </row>
    <row r="758" ht="11" customHeight="1" outlineLevel="3" spans="1:11">
      <c r="A758" s="102" t="str">
        <f>MID(C758,1,3)</f>
        <v>211</v>
      </c>
      <c r="B758" s="102" t="str">
        <f>MID(C758,1,5)</f>
        <v>21108</v>
      </c>
      <c r="C758" s="207">
        <v>2110804</v>
      </c>
      <c r="D758" s="215" t="s">
        <v>977</v>
      </c>
      <c r="E758" s="105"/>
      <c r="F758" s="102">
        <f t="shared" si="292"/>
        <v>0</v>
      </c>
      <c r="G758" s="102">
        <f t="shared" si="293"/>
        <v>0</v>
      </c>
      <c r="H758" s="210">
        <f t="shared" si="273"/>
        <v>0</v>
      </c>
      <c r="K758" t="b">
        <f t="shared" si="274"/>
        <v>0</v>
      </c>
    </row>
    <row r="759" ht="13" customHeight="1" outlineLevel="3" spans="1:11">
      <c r="A759" s="102" t="str">
        <f>MID(C759,1,3)</f>
        <v>211</v>
      </c>
      <c r="B759" s="102" t="str">
        <f>MID(C759,1,5)</f>
        <v>21108</v>
      </c>
      <c r="C759" s="207">
        <v>2110899</v>
      </c>
      <c r="D759" s="215" t="s">
        <v>978</v>
      </c>
      <c r="E759" s="105"/>
      <c r="F759" s="102">
        <f t="shared" si="292"/>
        <v>0</v>
      </c>
      <c r="G759" s="102">
        <f t="shared" si="293"/>
        <v>0</v>
      </c>
      <c r="H759" s="210">
        <f t="shared" si="273"/>
        <v>0</v>
      </c>
      <c r="K759" t="b">
        <f t="shared" si="274"/>
        <v>0</v>
      </c>
    </row>
    <row r="760" ht="13" customHeight="1" outlineLevel="1" spans="1:11">
      <c r="A760" s="102"/>
      <c r="B760" s="105" t="s">
        <v>979</v>
      </c>
      <c r="C760" s="207"/>
      <c r="D760" s="216" t="s">
        <v>980</v>
      </c>
      <c r="E760" s="105">
        <f>SUBTOTAL(9,E761)</f>
        <v>0</v>
      </c>
      <c r="F760" s="105">
        <f>SUBTOTAL(9,F761)</f>
        <v>0</v>
      </c>
      <c r="G760" s="105">
        <f>SUBTOTAL(9,G761)</f>
        <v>0</v>
      </c>
      <c r="H760" s="210">
        <f t="shared" si="273"/>
        <v>0</v>
      </c>
      <c r="K760" t="b">
        <f t="shared" si="274"/>
        <v>0</v>
      </c>
    </row>
    <row r="761" ht="12" customHeight="1" outlineLevel="3" spans="1:11">
      <c r="A761" s="102" t="str">
        <f>MID(C761,1,3)</f>
        <v>211</v>
      </c>
      <c r="B761" s="102" t="str">
        <f>MID(C761,1,5)</f>
        <v>21109</v>
      </c>
      <c r="C761" s="207">
        <v>2110901</v>
      </c>
      <c r="D761" s="215" t="s">
        <v>981</v>
      </c>
      <c r="E761" s="105"/>
      <c r="F761" s="102">
        <f t="shared" ref="F761:F769" si="294">G761-E761</f>
        <v>0</v>
      </c>
      <c r="G761" s="102">
        <f t="shared" ref="G761:G769" si="295">J761</f>
        <v>0</v>
      </c>
      <c r="H761" s="210">
        <f t="shared" si="273"/>
        <v>0</v>
      </c>
      <c r="K761" t="b">
        <f t="shared" si="274"/>
        <v>0</v>
      </c>
    </row>
    <row r="762" ht="17" customHeight="1" outlineLevel="1" spans="1:11">
      <c r="A762" s="102"/>
      <c r="B762" s="105" t="s">
        <v>982</v>
      </c>
      <c r="C762" s="207"/>
      <c r="D762" s="216" t="s">
        <v>983</v>
      </c>
      <c r="E762" s="105">
        <f>SUBTOTAL(9,E763)</f>
        <v>0</v>
      </c>
      <c r="F762" s="105">
        <f>SUBTOTAL(9,F763)</f>
        <v>0</v>
      </c>
      <c r="G762" s="105">
        <f>SUBTOTAL(9,G763)</f>
        <v>0</v>
      </c>
      <c r="H762" s="210">
        <f t="shared" si="273"/>
        <v>0</v>
      </c>
      <c r="K762" t="b">
        <f t="shared" si="274"/>
        <v>0</v>
      </c>
    </row>
    <row r="763" ht="18" customHeight="1" outlineLevel="3" spans="1:11">
      <c r="A763" s="102" t="str">
        <f>MID(C763,1,3)</f>
        <v>211</v>
      </c>
      <c r="B763" s="102" t="str">
        <f>MID(C763,1,5)</f>
        <v>21110</v>
      </c>
      <c r="C763" s="207">
        <v>2111001</v>
      </c>
      <c r="D763" s="215" t="s">
        <v>983</v>
      </c>
      <c r="E763" s="105"/>
      <c r="F763" s="102">
        <f t="shared" si="294"/>
        <v>0</v>
      </c>
      <c r="G763" s="102"/>
      <c r="H763" s="210">
        <f t="shared" si="273"/>
        <v>0</v>
      </c>
      <c r="K763" t="b">
        <f t="shared" si="274"/>
        <v>0</v>
      </c>
    </row>
    <row r="764" ht="18" customHeight="1" outlineLevel="1" spans="1:11">
      <c r="A764" s="102"/>
      <c r="B764" s="105" t="s">
        <v>984</v>
      </c>
      <c r="C764" s="207"/>
      <c r="D764" s="211" t="s">
        <v>985</v>
      </c>
      <c r="E764" s="209">
        <f>SUBTOTAL(9,E765:E769)</f>
        <v>0</v>
      </c>
      <c r="F764" s="209">
        <f>SUBTOTAL(9,F765:F769)</f>
        <v>0</v>
      </c>
      <c r="G764" s="209">
        <f>SUBTOTAL(9,G765:G769)</f>
        <v>0</v>
      </c>
      <c r="H764" s="210">
        <f t="shared" si="273"/>
        <v>0</v>
      </c>
      <c r="K764" t="b">
        <f t="shared" si="274"/>
        <v>0</v>
      </c>
    </row>
    <row r="765" ht="18" customHeight="1" outlineLevel="3" spans="1:11">
      <c r="A765" s="102" t="str">
        <f>MID(C765,1,3)</f>
        <v>211</v>
      </c>
      <c r="B765" s="102" t="str">
        <f>MID(C765,1,5)</f>
        <v>21111</v>
      </c>
      <c r="C765" s="207">
        <v>2111101</v>
      </c>
      <c r="D765" s="212" t="s">
        <v>986</v>
      </c>
      <c r="E765" s="209"/>
      <c r="F765" s="213">
        <f t="shared" si="294"/>
        <v>0</v>
      </c>
      <c r="G765" s="213"/>
      <c r="H765" s="210">
        <f t="shared" si="273"/>
        <v>0</v>
      </c>
      <c r="K765" t="b">
        <f t="shared" si="274"/>
        <v>0</v>
      </c>
    </row>
    <row r="766" ht="18" customHeight="1" outlineLevel="3" spans="1:11">
      <c r="A766" s="102" t="str">
        <f>MID(C766,1,3)</f>
        <v>211</v>
      </c>
      <c r="B766" s="102" t="str">
        <f>MID(C766,1,5)</f>
        <v>21111</v>
      </c>
      <c r="C766" s="207">
        <v>2111102</v>
      </c>
      <c r="D766" s="215" t="s">
        <v>987</v>
      </c>
      <c r="E766" s="105"/>
      <c r="F766" s="102">
        <f t="shared" si="294"/>
        <v>0</v>
      </c>
      <c r="G766" s="102">
        <f t="shared" si="295"/>
        <v>0</v>
      </c>
      <c r="H766" s="210">
        <f t="shared" si="273"/>
        <v>0</v>
      </c>
      <c r="K766" t="b">
        <f t="shared" si="274"/>
        <v>0</v>
      </c>
    </row>
    <row r="767" ht="18" customHeight="1" outlineLevel="3" spans="1:11">
      <c r="A767" s="102" t="str">
        <f>MID(C767,1,3)</f>
        <v>211</v>
      </c>
      <c r="B767" s="102" t="str">
        <f>MID(C767,1,5)</f>
        <v>21111</v>
      </c>
      <c r="C767" s="207">
        <v>2111103</v>
      </c>
      <c r="D767" s="215" t="s">
        <v>988</v>
      </c>
      <c r="E767" s="105"/>
      <c r="F767" s="102">
        <f t="shared" si="294"/>
        <v>0</v>
      </c>
      <c r="G767" s="102">
        <f t="shared" si="295"/>
        <v>0</v>
      </c>
      <c r="H767" s="210">
        <f t="shared" si="273"/>
        <v>0</v>
      </c>
      <c r="K767" t="b">
        <f t="shared" si="274"/>
        <v>0</v>
      </c>
    </row>
    <row r="768" ht="18" customHeight="1" outlineLevel="3" spans="1:11">
      <c r="A768" s="102" t="str">
        <f>MID(C768,1,3)</f>
        <v>211</v>
      </c>
      <c r="B768" s="102" t="str">
        <f>MID(C768,1,5)</f>
        <v>21111</v>
      </c>
      <c r="C768" s="207">
        <v>2111104</v>
      </c>
      <c r="D768" s="215" t="s">
        <v>989</v>
      </c>
      <c r="E768" s="105"/>
      <c r="F768" s="102">
        <f t="shared" si="294"/>
        <v>0</v>
      </c>
      <c r="G768" s="102">
        <f t="shared" si="295"/>
        <v>0</v>
      </c>
      <c r="H768" s="210">
        <f t="shared" si="273"/>
        <v>0</v>
      </c>
      <c r="K768" t="b">
        <f t="shared" si="274"/>
        <v>0</v>
      </c>
    </row>
    <row r="769" ht="18" customHeight="1" outlineLevel="3" spans="1:11">
      <c r="A769" s="102" t="str">
        <f>MID(C769,1,3)</f>
        <v>211</v>
      </c>
      <c r="B769" s="102" t="str">
        <f>MID(C769,1,5)</f>
        <v>21111</v>
      </c>
      <c r="C769" s="207">
        <v>2111199</v>
      </c>
      <c r="D769" s="212" t="s">
        <v>990</v>
      </c>
      <c r="E769" s="209"/>
      <c r="F769" s="213">
        <f t="shared" si="294"/>
        <v>0</v>
      </c>
      <c r="G769" s="213"/>
      <c r="H769" s="210">
        <f t="shared" si="273"/>
        <v>0</v>
      </c>
      <c r="K769" t="b">
        <f t="shared" si="274"/>
        <v>0</v>
      </c>
    </row>
    <row r="770" ht="18" customHeight="1" outlineLevel="1" spans="1:11">
      <c r="A770" s="102"/>
      <c r="B770" s="105" t="s">
        <v>991</v>
      </c>
      <c r="C770" s="207"/>
      <c r="D770" s="216" t="s">
        <v>992</v>
      </c>
      <c r="E770" s="105">
        <f>SUBTOTAL(9,E771)</f>
        <v>0</v>
      </c>
      <c r="F770" s="105">
        <f>SUBTOTAL(9,F771)</f>
        <v>0</v>
      </c>
      <c r="G770" s="105">
        <f>SUBTOTAL(9,G771)</f>
        <v>0</v>
      </c>
      <c r="H770" s="210">
        <f t="shared" si="273"/>
        <v>0</v>
      </c>
      <c r="K770" t="b">
        <f t="shared" si="274"/>
        <v>0</v>
      </c>
    </row>
    <row r="771" ht="18" customHeight="1" outlineLevel="3" spans="1:11">
      <c r="A771" s="102" t="str">
        <f>MID(C771,1,3)</f>
        <v>211</v>
      </c>
      <c r="B771" s="102" t="str">
        <f>MID(C771,1,5)</f>
        <v>21112</v>
      </c>
      <c r="C771" s="207">
        <v>2111201</v>
      </c>
      <c r="D771" s="215" t="s">
        <v>992</v>
      </c>
      <c r="E771" s="105"/>
      <c r="F771" s="102">
        <f t="shared" ref="F771:F788" si="296">G771-E771</f>
        <v>0</v>
      </c>
      <c r="G771" s="102">
        <f t="shared" ref="G771:G788" si="297">J771</f>
        <v>0</v>
      </c>
      <c r="H771" s="210">
        <f t="shared" si="273"/>
        <v>0</v>
      </c>
      <c r="K771" t="b">
        <f t="shared" si="274"/>
        <v>0</v>
      </c>
    </row>
    <row r="772" ht="18" customHeight="1" outlineLevel="1" spans="1:11">
      <c r="A772" s="102"/>
      <c r="B772" s="105" t="s">
        <v>993</v>
      </c>
      <c r="C772" s="207"/>
      <c r="D772" s="216" t="s">
        <v>994</v>
      </c>
      <c r="E772" s="105">
        <f>SUBTOTAL(9,E773)</f>
        <v>0</v>
      </c>
      <c r="F772" s="105">
        <f>SUBTOTAL(9,F773)</f>
        <v>0</v>
      </c>
      <c r="G772" s="105">
        <f>SUBTOTAL(9,G773)</f>
        <v>0</v>
      </c>
      <c r="H772" s="210">
        <f t="shared" ref="H772:H835" si="298">IFERROR(G772/E772-1,)</f>
        <v>0</v>
      </c>
      <c r="K772" t="b">
        <f t="shared" si="274"/>
        <v>0</v>
      </c>
    </row>
    <row r="773" ht="18" customHeight="1" outlineLevel="3" spans="1:11">
      <c r="A773" s="102" t="str">
        <f>MID(C773,1,3)</f>
        <v>211</v>
      </c>
      <c r="B773" s="102" t="str">
        <f>MID(C773,1,5)</f>
        <v>21113</v>
      </c>
      <c r="C773" s="207">
        <v>2111301</v>
      </c>
      <c r="D773" s="215" t="s">
        <v>995</v>
      </c>
      <c r="E773" s="105"/>
      <c r="F773" s="102">
        <f t="shared" si="296"/>
        <v>0</v>
      </c>
      <c r="G773" s="102">
        <f t="shared" si="297"/>
        <v>0</v>
      </c>
      <c r="H773" s="210">
        <f t="shared" si="298"/>
        <v>0</v>
      </c>
      <c r="K773" t="b">
        <f t="shared" ref="K773:K836" si="299">OR(E773&lt;&gt;0,F773&lt;&gt;0,G773&lt;&gt;0)</f>
        <v>0</v>
      </c>
    </row>
    <row r="774" ht="18" customHeight="1" outlineLevel="1" spans="1:11">
      <c r="A774" s="102"/>
      <c r="B774" s="105" t="s">
        <v>996</v>
      </c>
      <c r="C774" s="207"/>
      <c r="D774" s="216" t="s">
        <v>997</v>
      </c>
      <c r="E774" s="105">
        <f>SUBTOTAL(9,E775:E788)</f>
        <v>0</v>
      </c>
      <c r="F774" s="105">
        <f>SUBTOTAL(9,F775:F788)</f>
        <v>0</v>
      </c>
      <c r="G774" s="105">
        <f>SUBTOTAL(9,G775:G788)</f>
        <v>0</v>
      </c>
      <c r="H774" s="210">
        <f t="shared" si="298"/>
        <v>0</v>
      </c>
      <c r="K774" t="b">
        <f t="shared" si="299"/>
        <v>0</v>
      </c>
    </row>
    <row r="775" ht="18" customHeight="1" outlineLevel="3" spans="1:11">
      <c r="A775" s="102" t="str">
        <f t="shared" ref="A775:A788" si="300">MID(C775,1,3)</f>
        <v>211</v>
      </c>
      <c r="B775" s="102" t="str">
        <f t="shared" ref="B775:B788" si="301">MID(C775,1,5)</f>
        <v>21114</v>
      </c>
      <c r="C775" s="207">
        <v>2111401</v>
      </c>
      <c r="D775" s="215" t="s">
        <v>131</v>
      </c>
      <c r="E775" s="105"/>
      <c r="F775" s="102">
        <f t="shared" si="296"/>
        <v>0</v>
      </c>
      <c r="G775" s="102">
        <f t="shared" si="297"/>
        <v>0</v>
      </c>
      <c r="H775" s="210">
        <f t="shared" si="298"/>
        <v>0</v>
      </c>
      <c r="K775" t="b">
        <f t="shared" si="299"/>
        <v>0</v>
      </c>
    </row>
    <row r="776" ht="18" customHeight="1" outlineLevel="3" spans="1:11">
      <c r="A776" s="102" t="str">
        <f t="shared" si="300"/>
        <v>211</v>
      </c>
      <c r="B776" s="102" t="str">
        <f t="shared" si="301"/>
        <v>21114</v>
      </c>
      <c r="C776" s="207">
        <v>2111402</v>
      </c>
      <c r="D776" s="215" t="s">
        <v>132</v>
      </c>
      <c r="E776" s="105"/>
      <c r="F776" s="102">
        <f t="shared" si="296"/>
        <v>0</v>
      </c>
      <c r="G776" s="102">
        <f t="shared" si="297"/>
        <v>0</v>
      </c>
      <c r="H776" s="210">
        <f t="shared" si="298"/>
        <v>0</v>
      </c>
      <c r="K776" t="b">
        <f t="shared" si="299"/>
        <v>0</v>
      </c>
    </row>
    <row r="777" ht="18" customHeight="1" outlineLevel="3" spans="1:11">
      <c r="A777" s="102" t="str">
        <f t="shared" si="300"/>
        <v>211</v>
      </c>
      <c r="B777" s="102" t="str">
        <f t="shared" si="301"/>
        <v>21114</v>
      </c>
      <c r="C777" s="207">
        <v>2111403</v>
      </c>
      <c r="D777" s="215" t="s">
        <v>133</v>
      </c>
      <c r="E777" s="105"/>
      <c r="F777" s="102">
        <f t="shared" si="296"/>
        <v>0</v>
      </c>
      <c r="G777" s="102">
        <f t="shared" si="297"/>
        <v>0</v>
      </c>
      <c r="H777" s="210">
        <f t="shared" si="298"/>
        <v>0</v>
      </c>
      <c r="K777" t="b">
        <f t="shared" si="299"/>
        <v>0</v>
      </c>
    </row>
    <row r="778" ht="18" customHeight="1" outlineLevel="3" spans="1:11">
      <c r="A778" s="102" t="str">
        <f t="shared" si="300"/>
        <v>211</v>
      </c>
      <c r="B778" s="102" t="str">
        <f t="shared" si="301"/>
        <v>21114</v>
      </c>
      <c r="C778" s="207">
        <v>2111404</v>
      </c>
      <c r="D778" s="215" t="s">
        <v>998</v>
      </c>
      <c r="E778" s="105"/>
      <c r="F778" s="102">
        <f t="shared" si="296"/>
        <v>0</v>
      </c>
      <c r="G778" s="102">
        <f t="shared" si="297"/>
        <v>0</v>
      </c>
      <c r="H778" s="210">
        <f t="shared" si="298"/>
        <v>0</v>
      </c>
      <c r="K778" t="b">
        <f t="shared" si="299"/>
        <v>0</v>
      </c>
    </row>
    <row r="779" ht="18" customHeight="1" outlineLevel="3" spans="1:11">
      <c r="A779" s="102" t="str">
        <f t="shared" si="300"/>
        <v>211</v>
      </c>
      <c r="B779" s="102" t="str">
        <f t="shared" si="301"/>
        <v>21114</v>
      </c>
      <c r="C779" s="207">
        <v>2111405</v>
      </c>
      <c r="D779" s="215" t="s">
        <v>999</v>
      </c>
      <c r="E779" s="105"/>
      <c r="F779" s="102">
        <f t="shared" si="296"/>
        <v>0</v>
      </c>
      <c r="G779" s="102">
        <f t="shared" si="297"/>
        <v>0</v>
      </c>
      <c r="H779" s="210">
        <f t="shared" si="298"/>
        <v>0</v>
      </c>
      <c r="K779" t="b">
        <f t="shared" si="299"/>
        <v>0</v>
      </c>
    </row>
    <row r="780" ht="18" customHeight="1" outlineLevel="3" spans="1:11">
      <c r="A780" s="102" t="str">
        <f t="shared" si="300"/>
        <v>211</v>
      </c>
      <c r="B780" s="102" t="str">
        <f t="shared" si="301"/>
        <v>21114</v>
      </c>
      <c r="C780" s="207">
        <v>2111406</v>
      </c>
      <c r="D780" s="215" t="s">
        <v>1000</v>
      </c>
      <c r="E780" s="105"/>
      <c r="F780" s="102">
        <f t="shared" si="296"/>
        <v>0</v>
      </c>
      <c r="G780" s="102">
        <f t="shared" si="297"/>
        <v>0</v>
      </c>
      <c r="H780" s="210">
        <f t="shared" si="298"/>
        <v>0</v>
      </c>
      <c r="K780" t="b">
        <f t="shared" si="299"/>
        <v>0</v>
      </c>
    </row>
    <row r="781" ht="18" customHeight="1" outlineLevel="3" spans="1:11">
      <c r="A781" s="102" t="str">
        <f t="shared" si="300"/>
        <v>211</v>
      </c>
      <c r="B781" s="102" t="str">
        <f t="shared" si="301"/>
        <v>21114</v>
      </c>
      <c r="C781" s="207">
        <v>2111407</v>
      </c>
      <c r="D781" s="215" t="s">
        <v>1001</v>
      </c>
      <c r="E781" s="105"/>
      <c r="F781" s="102">
        <f t="shared" si="296"/>
        <v>0</v>
      </c>
      <c r="G781" s="102">
        <f t="shared" si="297"/>
        <v>0</v>
      </c>
      <c r="H781" s="210">
        <f t="shared" si="298"/>
        <v>0</v>
      </c>
      <c r="K781" t="b">
        <f t="shared" si="299"/>
        <v>0</v>
      </c>
    </row>
    <row r="782" ht="18" customHeight="1" outlineLevel="3" spans="1:11">
      <c r="A782" s="102" t="str">
        <f t="shared" si="300"/>
        <v>211</v>
      </c>
      <c r="B782" s="102" t="str">
        <f t="shared" si="301"/>
        <v>21114</v>
      </c>
      <c r="C782" s="207">
        <v>2111408</v>
      </c>
      <c r="D782" s="215" t="s">
        <v>1002</v>
      </c>
      <c r="E782" s="105"/>
      <c r="F782" s="102">
        <f t="shared" si="296"/>
        <v>0</v>
      </c>
      <c r="G782" s="102">
        <f t="shared" si="297"/>
        <v>0</v>
      </c>
      <c r="H782" s="210">
        <f t="shared" si="298"/>
        <v>0</v>
      </c>
      <c r="K782" t="b">
        <f t="shared" si="299"/>
        <v>0</v>
      </c>
    </row>
    <row r="783" ht="18" customHeight="1" outlineLevel="3" spans="1:11">
      <c r="A783" s="102" t="str">
        <f t="shared" si="300"/>
        <v>211</v>
      </c>
      <c r="B783" s="102" t="str">
        <f t="shared" si="301"/>
        <v>21114</v>
      </c>
      <c r="C783" s="207">
        <v>2111409</v>
      </c>
      <c r="D783" s="215" t="s">
        <v>1003</v>
      </c>
      <c r="E783" s="105"/>
      <c r="F783" s="102">
        <f t="shared" si="296"/>
        <v>0</v>
      </c>
      <c r="G783" s="102">
        <f t="shared" si="297"/>
        <v>0</v>
      </c>
      <c r="H783" s="210">
        <f t="shared" si="298"/>
        <v>0</v>
      </c>
      <c r="K783" t="b">
        <f t="shared" si="299"/>
        <v>0</v>
      </c>
    </row>
    <row r="784" ht="18" customHeight="1" outlineLevel="3" spans="1:11">
      <c r="A784" s="102" t="str">
        <f t="shared" si="300"/>
        <v>211</v>
      </c>
      <c r="B784" s="102" t="str">
        <f t="shared" si="301"/>
        <v>21114</v>
      </c>
      <c r="C784" s="207">
        <v>2111410</v>
      </c>
      <c r="D784" s="215" t="s">
        <v>1004</v>
      </c>
      <c r="E784" s="105"/>
      <c r="F784" s="102">
        <f t="shared" si="296"/>
        <v>0</v>
      </c>
      <c r="G784" s="102">
        <f t="shared" si="297"/>
        <v>0</v>
      </c>
      <c r="H784" s="210">
        <f t="shared" si="298"/>
        <v>0</v>
      </c>
      <c r="K784" t="b">
        <f t="shared" si="299"/>
        <v>0</v>
      </c>
    </row>
    <row r="785" ht="18" customHeight="1" outlineLevel="3" spans="1:11">
      <c r="A785" s="102" t="str">
        <f t="shared" si="300"/>
        <v>211</v>
      </c>
      <c r="B785" s="102" t="str">
        <f t="shared" si="301"/>
        <v>21114</v>
      </c>
      <c r="C785" s="207">
        <v>2111411</v>
      </c>
      <c r="D785" s="215" t="s">
        <v>201</v>
      </c>
      <c r="E785" s="105"/>
      <c r="F785" s="102">
        <f t="shared" si="296"/>
        <v>0</v>
      </c>
      <c r="G785" s="102">
        <f t="shared" si="297"/>
        <v>0</v>
      </c>
      <c r="H785" s="210">
        <f t="shared" si="298"/>
        <v>0</v>
      </c>
      <c r="K785" t="b">
        <f t="shared" si="299"/>
        <v>0</v>
      </c>
    </row>
    <row r="786" ht="18" customHeight="1" outlineLevel="3" spans="1:11">
      <c r="A786" s="102" t="str">
        <f t="shared" si="300"/>
        <v>211</v>
      </c>
      <c r="B786" s="102" t="str">
        <f t="shared" si="301"/>
        <v>21114</v>
      </c>
      <c r="C786" s="207">
        <v>2111413</v>
      </c>
      <c r="D786" s="215" t="s">
        <v>1005</v>
      </c>
      <c r="E786" s="105"/>
      <c r="F786" s="102">
        <f t="shared" si="296"/>
        <v>0</v>
      </c>
      <c r="G786" s="102">
        <f t="shared" si="297"/>
        <v>0</v>
      </c>
      <c r="H786" s="210">
        <f t="shared" si="298"/>
        <v>0</v>
      </c>
      <c r="K786" t="b">
        <f t="shared" si="299"/>
        <v>0</v>
      </c>
    </row>
    <row r="787" ht="18" customHeight="1" outlineLevel="3" spans="1:11">
      <c r="A787" s="102" t="str">
        <f t="shared" si="300"/>
        <v>211</v>
      </c>
      <c r="B787" s="102" t="str">
        <f t="shared" si="301"/>
        <v>21114</v>
      </c>
      <c r="C787" s="207">
        <v>2111450</v>
      </c>
      <c r="D787" s="215" t="s">
        <v>144</v>
      </c>
      <c r="E787" s="105"/>
      <c r="F787" s="102">
        <f t="shared" si="296"/>
        <v>0</v>
      </c>
      <c r="G787" s="102">
        <f t="shared" si="297"/>
        <v>0</v>
      </c>
      <c r="H787" s="210">
        <f t="shared" si="298"/>
        <v>0</v>
      </c>
      <c r="K787" t="b">
        <f t="shared" si="299"/>
        <v>0</v>
      </c>
    </row>
    <row r="788" ht="18" customHeight="1" outlineLevel="3" spans="1:11">
      <c r="A788" s="102" t="str">
        <f t="shared" si="300"/>
        <v>211</v>
      </c>
      <c r="B788" s="102" t="str">
        <f t="shared" si="301"/>
        <v>21114</v>
      </c>
      <c r="C788" s="207">
        <v>2111499</v>
      </c>
      <c r="D788" s="215" t="s">
        <v>1006</v>
      </c>
      <c r="E788" s="105"/>
      <c r="F788" s="102">
        <f t="shared" si="296"/>
        <v>0</v>
      </c>
      <c r="G788" s="102">
        <f t="shared" si="297"/>
        <v>0</v>
      </c>
      <c r="H788" s="210">
        <f t="shared" si="298"/>
        <v>0</v>
      </c>
      <c r="K788" t="b">
        <f t="shared" si="299"/>
        <v>0</v>
      </c>
    </row>
    <row r="789" ht="18" customHeight="1" outlineLevel="1" spans="1:11">
      <c r="A789" s="102"/>
      <c r="B789" s="105" t="s">
        <v>1007</v>
      </c>
      <c r="C789" s="207"/>
      <c r="D789" s="211" t="s">
        <v>1008</v>
      </c>
      <c r="E789" s="209">
        <f>SUBTOTAL(9,E790)</f>
        <v>0</v>
      </c>
      <c r="F789" s="209">
        <f>SUBTOTAL(9,F790)</f>
        <v>0</v>
      </c>
      <c r="G789" s="209">
        <f>SUBTOTAL(9,G790)</f>
        <v>0</v>
      </c>
      <c r="H789" s="210">
        <f t="shared" si="298"/>
        <v>0</v>
      </c>
      <c r="K789" t="b">
        <f t="shared" si="299"/>
        <v>0</v>
      </c>
    </row>
    <row r="790" ht="18" customHeight="1" outlineLevel="3" spans="1:11">
      <c r="A790" s="102" t="str">
        <f>MID(C790,1,3)</f>
        <v>211</v>
      </c>
      <c r="B790" s="102" t="str">
        <f>MID(C790,1,5)</f>
        <v>21199</v>
      </c>
      <c r="C790" s="207">
        <v>2119901</v>
      </c>
      <c r="D790" s="212" t="s">
        <v>1009</v>
      </c>
      <c r="E790" s="209"/>
      <c r="F790" s="213">
        <f t="shared" ref="F790:F802" si="302">G790-E790</f>
        <v>0</v>
      </c>
      <c r="G790" s="213"/>
      <c r="H790" s="210">
        <f t="shared" si="298"/>
        <v>0</v>
      </c>
      <c r="K790" t="b">
        <f t="shared" si="299"/>
        <v>0</v>
      </c>
    </row>
    <row r="791" ht="18" customHeight="1" outlineLevel="1" spans="1:11">
      <c r="A791" s="105" t="s">
        <v>1010</v>
      </c>
      <c r="B791" s="102"/>
      <c r="C791" s="207"/>
      <c r="D791" s="208" t="s">
        <v>1011</v>
      </c>
      <c r="E791" s="209">
        <f>SUBTOTAL(9,E793:E814)</f>
        <v>0</v>
      </c>
      <c r="F791" s="209">
        <f>SUBTOTAL(9,F793:F814)</f>
        <v>14</v>
      </c>
      <c r="G791" s="209">
        <f>SUBTOTAL(9,G793:G814)</f>
        <v>14</v>
      </c>
      <c r="H791" s="210">
        <f t="shared" si="298"/>
        <v>0</v>
      </c>
      <c r="K791" t="b">
        <f t="shared" si="299"/>
        <v>1</v>
      </c>
    </row>
    <row r="792" ht="18" customHeight="1" outlineLevel="1" spans="1:11">
      <c r="A792" s="102"/>
      <c r="B792" s="105" t="s">
        <v>1012</v>
      </c>
      <c r="C792" s="207"/>
      <c r="D792" s="211" t="s">
        <v>1013</v>
      </c>
      <c r="E792" s="209">
        <f>SUBTOTAL(9,E793:E802)</f>
        <v>0</v>
      </c>
      <c r="F792" s="209">
        <f>SUBTOTAL(9,F793:F802)</f>
        <v>0</v>
      </c>
      <c r="G792" s="209">
        <f>SUBTOTAL(9,G793:G802)</f>
        <v>0</v>
      </c>
      <c r="H792" s="210">
        <f t="shared" si="298"/>
        <v>0</v>
      </c>
      <c r="K792" t="b">
        <f t="shared" si="299"/>
        <v>0</v>
      </c>
    </row>
    <row r="793" ht="18" customHeight="1" outlineLevel="3" spans="1:11">
      <c r="A793" s="102" t="str">
        <f t="shared" ref="A793:A802" si="303">MID(C793,1,3)</f>
        <v>212</v>
      </c>
      <c r="B793" s="102" t="str">
        <f t="shared" ref="B793:B802" si="304">MID(C793,1,5)</f>
        <v>21201</v>
      </c>
      <c r="C793" s="207">
        <v>2120101</v>
      </c>
      <c r="D793" s="212" t="s">
        <v>131</v>
      </c>
      <c r="E793" s="209"/>
      <c r="F793" s="213">
        <f t="shared" si="302"/>
        <v>0</v>
      </c>
      <c r="G793" s="213"/>
      <c r="H793" s="210">
        <f t="shared" si="298"/>
        <v>0</v>
      </c>
      <c r="K793" t="b">
        <f t="shared" si="299"/>
        <v>0</v>
      </c>
    </row>
    <row r="794" ht="18" customHeight="1" outlineLevel="3" spans="1:11">
      <c r="A794" s="102" t="str">
        <f t="shared" si="303"/>
        <v>212</v>
      </c>
      <c r="B794" s="102" t="str">
        <f t="shared" si="304"/>
        <v>21201</v>
      </c>
      <c r="C794" s="207">
        <v>2120102</v>
      </c>
      <c r="D794" s="212" t="s">
        <v>132</v>
      </c>
      <c r="E794" s="209"/>
      <c r="F794" s="213">
        <f t="shared" si="302"/>
        <v>0</v>
      </c>
      <c r="G794" s="213"/>
      <c r="H794" s="210">
        <f t="shared" si="298"/>
        <v>0</v>
      </c>
      <c r="K794" t="b">
        <f t="shared" si="299"/>
        <v>0</v>
      </c>
    </row>
    <row r="795" ht="18" customHeight="1" outlineLevel="3" spans="1:11">
      <c r="A795" s="102" t="str">
        <f t="shared" si="303"/>
        <v>212</v>
      </c>
      <c r="B795" s="102" t="str">
        <f t="shared" si="304"/>
        <v>21201</v>
      </c>
      <c r="C795" s="207">
        <v>2120103</v>
      </c>
      <c r="D795" s="215" t="s">
        <v>133</v>
      </c>
      <c r="E795" s="105"/>
      <c r="F795" s="102">
        <f t="shared" si="302"/>
        <v>0</v>
      </c>
      <c r="G795" s="102">
        <f t="shared" ref="G790:G802" si="305">J795</f>
        <v>0</v>
      </c>
      <c r="H795" s="210">
        <f t="shared" si="298"/>
        <v>0</v>
      </c>
      <c r="K795" t="b">
        <f t="shared" si="299"/>
        <v>0</v>
      </c>
    </row>
    <row r="796" ht="18" customHeight="1" outlineLevel="3" spans="1:11">
      <c r="A796" s="102" t="str">
        <f t="shared" si="303"/>
        <v>212</v>
      </c>
      <c r="B796" s="102" t="str">
        <f t="shared" si="304"/>
        <v>21201</v>
      </c>
      <c r="C796" s="207">
        <v>2120104</v>
      </c>
      <c r="D796" s="215" t="s">
        <v>1014</v>
      </c>
      <c r="E796" s="105"/>
      <c r="F796" s="102">
        <f t="shared" si="302"/>
        <v>0</v>
      </c>
      <c r="G796" s="102"/>
      <c r="H796" s="210">
        <f t="shared" si="298"/>
        <v>0</v>
      </c>
      <c r="K796" t="b">
        <f t="shared" si="299"/>
        <v>0</v>
      </c>
    </row>
    <row r="797" ht="18" customHeight="1" outlineLevel="3" spans="1:11">
      <c r="A797" s="102" t="str">
        <f t="shared" si="303"/>
        <v>212</v>
      </c>
      <c r="B797" s="102" t="str">
        <f t="shared" si="304"/>
        <v>21201</v>
      </c>
      <c r="C797" s="207">
        <v>2120105</v>
      </c>
      <c r="D797" s="215" t="s">
        <v>1015</v>
      </c>
      <c r="E797" s="105"/>
      <c r="F797" s="102">
        <f t="shared" si="302"/>
        <v>0</v>
      </c>
      <c r="G797" s="102">
        <f t="shared" si="305"/>
        <v>0</v>
      </c>
      <c r="H797" s="210">
        <f t="shared" si="298"/>
        <v>0</v>
      </c>
      <c r="K797" t="b">
        <f t="shared" si="299"/>
        <v>0</v>
      </c>
    </row>
    <row r="798" ht="18" customHeight="1" outlineLevel="3" spans="1:11">
      <c r="A798" s="102" t="str">
        <f t="shared" si="303"/>
        <v>212</v>
      </c>
      <c r="B798" s="102" t="str">
        <f t="shared" si="304"/>
        <v>21201</v>
      </c>
      <c r="C798" s="207">
        <v>2120106</v>
      </c>
      <c r="D798" s="215" t="s">
        <v>1016</v>
      </c>
      <c r="E798" s="105"/>
      <c r="F798" s="102">
        <f t="shared" si="302"/>
        <v>0</v>
      </c>
      <c r="G798" s="102">
        <f t="shared" si="305"/>
        <v>0</v>
      </c>
      <c r="H798" s="210">
        <f t="shared" si="298"/>
        <v>0</v>
      </c>
      <c r="K798" t="b">
        <f t="shared" si="299"/>
        <v>0</v>
      </c>
    </row>
    <row r="799" ht="18" customHeight="1" outlineLevel="3" spans="1:11">
      <c r="A799" s="102" t="str">
        <f t="shared" si="303"/>
        <v>212</v>
      </c>
      <c r="B799" s="102" t="str">
        <f t="shared" si="304"/>
        <v>21201</v>
      </c>
      <c r="C799" s="207">
        <v>2120107</v>
      </c>
      <c r="D799" s="215" t="s">
        <v>1017</v>
      </c>
      <c r="E799" s="105"/>
      <c r="F799" s="102">
        <f t="shared" si="302"/>
        <v>0</v>
      </c>
      <c r="G799" s="102">
        <f t="shared" si="305"/>
        <v>0</v>
      </c>
      <c r="H799" s="210">
        <f t="shared" si="298"/>
        <v>0</v>
      </c>
      <c r="K799" t="b">
        <f t="shared" si="299"/>
        <v>0</v>
      </c>
    </row>
    <row r="800" ht="18" customHeight="1" outlineLevel="3" spans="1:11">
      <c r="A800" s="102" t="str">
        <f t="shared" si="303"/>
        <v>212</v>
      </c>
      <c r="B800" s="102" t="str">
        <f t="shared" si="304"/>
        <v>21201</v>
      </c>
      <c r="C800" s="207">
        <v>2120109</v>
      </c>
      <c r="D800" s="215" t="s">
        <v>1018</v>
      </c>
      <c r="E800" s="105"/>
      <c r="F800" s="102">
        <f t="shared" si="302"/>
        <v>0</v>
      </c>
      <c r="G800" s="102">
        <f t="shared" si="305"/>
        <v>0</v>
      </c>
      <c r="H800" s="210">
        <f t="shared" si="298"/>
        <v>0</v>
      </c>
      <c r="K800" t="b">
        <f t="shared" si="299"/>
        <v>0</v>
      </c>
    </row>
    <row r="801" ht="18" customHeight="1" outlineLevel="3" spans="1:11">
      <c r="A801" s="102" t="str">
        <f t="shared" si="303"/>
        <v>212</v>
      </c>
      <c r="B801" s="102" t="str">
        <f t="shared" si="304"/>
        <v>21201</v>
      </c>
      <c r="C801" s="207">
        <v>2120110</v>
      </c>
      <c r="D801" s="215" t="s">
        <v>1019</v>
      </c>
      <c r="E801" s="105"/>
      <c r="F801" s="102">
        <f t="shared" si="302"/>
        <v>0</v>
      </c>
      <c r="G801" s="102">
        <f t="shared" si="305"/>
        <v>0</v>
      </c>
      <c r="H801" s="210">
        <f t="shared" si="298"/>
        <v>0</v>
      </c>
      <c r="K801" t="b">
        <f t="shared" si="299"/>
        <v>0</v>
      </c>
    </row>
    <row r="802" ht="18" customHeight="1" outlineLevel="3" spans="1:11">
      <c r="A802" s="102" t="str">
        <f t="shared" si="303"/>
        <v>212</v>
      </c>
      <c r="B802" s="102" t="str">
        <f t="shared" si="304"/>
        <v>21201</v>
      </c>
      <c r="C802" s="207">
        <v>2120199</v>
      </c>
      <c r="D802" s="212" t="s">
        <v>1020</v>
      </c>
      <c r="E802" s="209"/>
      <c r="F802" s="213">
        <f t="shared" si="302"/>
        <v>0</v>
      </c>
      <c r="G802" s="213"/>
      <c r="H802" s="210">
        <f t="shared" si="298"/>
        <v>0</v>
      </c>
      <c r="K802" t="b">
        <f t="shared" si="299"/>
        <v>0</v>
      </c>
    </row>
    <row r="803" ht="18" customHeight="1" outlineLevel="1" spans="1:11">
      <c r="A803" s="102"/>
      <c r="B803" s="105" t="s">
        <v>1021</v>
      </c>
      <c r="C803" s="207"/>
      <c r="D803" s="211" t="s">
        <v>1022</v>
      </c>
      <c r="E803" s="209">
        <f>SUBTOTAL(9,E804:E805)</f>
        <v>0</v>
      </c>
      <c r="F803" s="209">
        <f>SUBTOTAL(9,F804:F805)</f>
        <v>0</v>
      </c>
      <c r="G803" s="209">
        <f>SUBTOTAL(9,G804:G805)</f>
        <v>0</v>
      </c>
      <c r="H803" s="210">
        <f t="shared" si="298"/>
        <v>0</v>
      </c>
      <c r="K803" t="b">
        <f t="shared" si="299"/>
        <v>0</v>
      </c>
    </row>
    <row r="804" ht="18" customHeight="1" outlineLevel="3" spans="1:11">
      <c r="A804" s="102" t="str">
        <f>MID(C804,1,3)</f>
        <v>212</v>
      </c>
      <c r="B804" s="102" t="str">
        <f>MID(C804,1,5)</f>
        <v>21202</v>
      </c>
      <c r="C804" s="207">
        <v>21202</v>
      </c>
      <c r="D804" s="215" t="s">
        <v>1023</v>
      </c>
      <c r="E804" s="105"/>
      <c r="F804" s="102">
        <f t="shared" ref="F804:F808" si="306">G804-E804</f>
        <v>0</v>
      </c>
      <c r="G804" s="102">
        <f>J804</f>
        <v>0</v>
      </c>
      <c r="H804" s="210">
        <f t="shared" si="298"/>
        <v>0</v>
      </c>
      <c r="K804" t="b">
        <f t="shared" si="299"/>
        <v>0</v>
      </c>
    </row>
    <row r="805" ht="18" customHeight="1" outlineLevel="3" spans="1:11">
      <c r="A805" s="102" t="str">
        <f>MID(C805,1,3)</f>
        <v>212</v>
      </c>
      <c r="B805" s="102" t="str">
        <f>MID(C805,1,5)</f>
        <v>21202</v>
      </c>
      <c r="C805" s="207">
        <v>2120201</v>
      </c>
      <c r="D805" s="212" t="s">
        <v>1022</v>
      </c>
      <c r="E805" s="209"/>
      <c r="F805" s="213">
        <f t="shared" si="306"/>
        <v>0</v>
      </c>
      <c r="G805" s="213"/>
      <c r="H805" s="210">
        <f t="shared" si="298"/>
        <v>0</v>
      </c>
      <c r="K805" t="b">
        <f t="shared" si="299"/>
        <v>0</v>
      </c>
    </row>
    <row r="806" ht="18" customHeight="1" outlineLevel="1" spans="1:11">
      <c r="A806" s="102"/>
      <c r="B806" s="105" t="s">
        <v>1024</v>
      </c>
      <c r="C806" s="207"/>
      <c r="D806" s="211" t="s">
        <v>1025</v>
      </c>
      <c r="E806" s="209">
        <f>SUBTOTAL(9,E807:E808)</f>
        <v>0</v>
      </c>
      <c r="F806" s="209">
        <f>SUBTOTAL(9,F807:F808)</f>
        <v>7</v>
      </c>
      <c r="G806" s="209">
        <f>SUBTOTAL(9,G807:G808)</f>
        <v>7</v>
      </c>
      <c r="H806" s="210">
        <f t="shared" si="298"/>
        <v>0</v>
      </c>
      <c r="K806" t="b">
        <f t="shared" si="299"/>
        <v>1</v>
      </c>
    </row>
    <row r="807" ht="18" customHeight="1" outlineLevel="3" spans="1:11">
      <c r="A807" s="102" t="str">
        <f>MID(C807,1,3)</f>
        <v>212</v>
      </c>
      <c r="B807" s="102" t="str">
        <f>MID(C807,1,5)</f>
        <v>21203</v>
      </c>
      <c r="C807" s="207">
        <v>2120303</v>
      </c>
      <c r="D807" s="212" t="s">
        <v>1026</v>
      </c>
      <c r="E807" s="209"/>
      <c r="F807" s="213">
        <f t="shared" si="306"/>
        <v>5</v>
      </c>
      <c r="G807" s="213">
        <v>5</v>
      </c>
      <c r="H807" s="210">
        <f t="shared" si="298"/>
        <v>0</v>
      </c>
      <c r="K807" t="b">
        <f t="shared" si="299"/>
        <v>1</v>
      </c>
    </row>
    <row r="808" ht="18" customHeight="1" outlineLevel="3" spans="1:11">
      <c r="A808" s="102" t="str">
        <f>MID(C808,1,3)</f>
        <v>212</v>
      </c>
      <c r="B808" s="102" t="str">
        <f>MID(C808,1,5)</f>
        <v>21203</v>
      </c>
      <c r="C808" s="207">
        <v>2120399</v>
      </c>
      <c r="D808" s="212" t="s">
        <v>1027</v>
      </c>
      <c r="E808" s="209"/>
      <c r="F808" s="213">
        <f t="shared" si="306"/>
        <v>2</v>
      </c>
      <c r="G808" s="213">
        <v>2</v>
      </c>
      <c r="H808" s="210">
        <f t="shared" si="298"/>
        <v>0</v>
      </c>
      <c r="K808" t="b">
        <f t="shared" si="299"/>
        <v>1</v>
      </c>
    </row>
    <row r="809" ht="18" customHeight="1" outlineLevel="1" spans="1:11">
      <c r="A809" s="102"/>
      <c r="B809" s="105" t="s">
        <v>1028</v>
      </c>
      <c r="C809" s="207"/>
      <c r="D809" s="211" t="s">
        <v>1029</v>
      </c>
      <c r="E809" s="209">
        <f>SUBTOTAL(9,E810)</f>
        <v>0</v>
      </c>
      <c r="F809" s="209">
        <f>SUBTOTAL(9,F810)</f>
        <v>7</v>
      </c>
      <c r="G809" s="209">
        <f>SUBTOTAL(9,G810)</f>
        <v>7</v>
      </c>
      <c r="H809" s="210">
        <f t="shared" si="298"/>
        <v>0</v>
      </c>
      <c r="K809" t="b">
        <f t="shared" si="299"/>
        <v>1</v>
      </c>
    </row>
    <row r="810" ht="18" customHeight="1" outlineLevel="3" spans="1:11">
      <c r="A810" s="102" t="str">
        <f>MID(C810,1,3)</f>
        <v>212</v>
      </c>
      <c r="B810" s="102" t="str">
        <f>MID(C810,1,5)</f>
        <v>21205</v>
      </c>
      <c r="C810" s="207">
        <v>2120501</v>
      </c>
      <c r="D810" s="212" t="s">
        <v>1029</v>
      </c>
      <c r="E810" s="209"/>
      <c r="F810" s="213">
        <f t="shared" ref="F810:F814" si="307">G810-E810</f>
        <v>7</v>
      </c>
      <c r="G810" s="213">
        <v>7</v>
      </c>
      <c r="H810" s="210">
        <f t="shared" si="298"/>
        <v>0</v>
      </c>
      <c r="K810" t="b">
        <f t="shared" si="299"/>
        <v>1</v>
      </c>
    </row>
    <row r="811" ht="18" customHeight="1" outlineLevel="1" spans="1:11">
      <c r="A811" s="102"/>
      <c r="B811" s="105" t="s">
        <v>1030</v>
      </c>
      <c r="C811" s="207"/>
      <c r="D811" s="211" t="s">
        <v>1031</v>
      </c>
      <c r="E811" s="209">
        <f>SUBTOTAL(9,E812)</f>
        <v>0</v>
      </c>
      <c r="F811" s="209">
        <f>SUBTOTAL(9,F812)</f>
        <v>0</v>
      </c>
      <c r="G811" s="209">
        <f>SUBTOTAL(9,G812)</f>
        <v>0</v>
      </c>
      <c r="H811" s="210">
        <f t="shared" si="298"/>
        <v>0</v>
      </c>
      <c r="K811" t="b">
        <f t="shared" si="299"/>
        <v>0</v>
      </c>
    </row>
    <row r="812" ht="18" customHeight="1" outlineLevel="3" spans="1:11">
      <c r="A812" s="102" t="str">
        <f>MID(C812,1,3)</f>
        <v>212</v>
      </c>
      <c r="B812" s="102" t="str">
        <f>MID(C812,1,5)</f>
        <v>21206</v>
      </c>
      <c r="C812" s="207">
        <v>2120601</v>
      </c>
      <c r="D812" s="212" t="s">
        <v>1032</v>
      </c>
      <c r="E812" s="209"/>
      <c r="F812" s="213">
        <f t="shared" si="307"/>
        <v>0</v>
      </c>
      <c r="G812" s="213"/>
      <c r="H812" s="210">
        <f t="shared" si="298"/>
        <v>0</v>
      </c>
      <c r="K812" t="b">
        <f t="shared" si="299"/>
        <v>0</v>
      </c>
    </row>
    <row r="813" ht="18" customHeight="1" outlineLevel="1" spans="1:11">
      <c r="A813" s="102"/>
      <c r="B813" s="105" t="s">
        <v>1033</v>
      </c>
      <c r="C813" s="207"/>
      <c r="D813" s="211" t="s">
        <v>1034</v>
      </c>
      <c r="E813" s="209">
        <f>SUBTOTAL(9,E814)</f>
        <v>0</v>
      </c>
      <c r="F813" s="209">
        <f>SUBTOTAL(9,F814)</f>
        <v>0</v>
      </c>
      <c r="G813" s="209">
        <f>SUBTOTAL(9,G814)</f>
        <v>0</v>
      </c>
      <c r="H813" s="210">
        <f t="shared" si="298"/>
        <v>0</v>
      </c>
      <c r="K813" t="b">
        <f t="shared" si="299"/>
        <v>0</v>
      </c>
    </row>
    <row r="814" ht="18" customHeight="1" outlineLevel="3" spans="1:11">
      <c r="A814" s="102" t="str">
        <f>MID(C814,1,3)</f>
        <v>212</v>
      </c>
      <c r="B814" s="102" t="str">
        <f>MID(C814,1,5)</f>
        <v>21299</v>
      </c>
      <c r="C814" s="207">
        <v>2129999</v>
      </c>
      <c r="D814" s="212" t="s">
        <v>1035</v>
      </c>
      <c r="E814" s="209"/>
      <c r="F814" s="213">
        <f t="shared" si="307"/>
        <v>0</v>
      </c>
      <c r="G814" s="213"/>
      <c r="H814" s="210">
        <f t="shared" si="298"/>
        <v>0</v>
      </c>
      <c r="K814" t="b">
        <f t="shared" si="299"/>
        <v>0</v>
      </c>
    </row>
    <row r="815" ht="18" customHeight="1" outlineLevel="1" spans="1:11">
      <c r="A815" s="105" t="s">
        <v>1036</v>
      </c>
      <c r="B815" s="102"/>
      <c r="C815" s="207"/>
      <c r="D815" s="208" t="s">
        <v>1037</v>
      </c>
      <c r="E815" s="209">
        <f>SUBTOTAL(9,E816:E925)</f>
        <v>415</v>
      </c>
      <c r="F815" s="209">
        <f>SUBTOTAL(9,F816:F925)</f>
        <v>664</v>
      </c>
      <c r="G815" s="209">
        <f>SUBTOTAL(9,G816:G925)</f>
        <v>1079</v>
      </c>
      <c r="H815" s="210">
        <f t="shared" si="298"/>
        <v>1.6</v>
      </c>
      <c r="K815" t="b">
        <f t="shared" si="299"/>
        <v>1</v>
      </c>
    </row>
    <row r="816" ht="18" customHeight="1" outlineLevel="1" spans="1:11">
      <c r="A816" s="102"/>
      <c r="B816" s="105" t="s">
        <v>1038</v>
      </c>
      <c r="C816" s="207"/>
      <c r="D816" s="211" t="s">
        <v>1039</v>
      </c>
      <c r="E816" s="209">
        <f>SUBTOTAL(9,E817:E841)</f>
        <v>4</v>
      </c>
      <c r="F816" s="209">
        <f>SUBTOTAL(9,F817:F841)</f>
        <v>165</v>
      </c>
      <c r="G816" s="209">
        <f>SUBTOTAL(9,G817:G841)</f>
        <v>169</v>
      </c>
      <c r="H816" s="210">
        <f t="shared" si="298"/>
        <v>41.25</v>
      </c>
      <c r="K816" t="b">
        <f t="shared" si="299"/>
        <v>1</v>
      </c>
    </row>
    <row r="817" ht="18" customHeight="1" outlineLevel="3" spans="1:11">
      <c r="A817" s="102" t="str">
        <f t="shared" ref="A817:A843" si="308">MID(C817,1,3)</f>
        <v>213</v>
      </c>
      <c r="B817" s="102" t="str">
        <f t="shared" ref="B817:B844" si="309">MID(C817,1,5)</f>
        <v>21301</v>
      </c>
      <c r="C817" s="207">
        <v>2130101</v>
      </c>
      <c r="D817" s="212" t="s">
        <v>131</v>
      </c>
      <c r="E817" s="209"/>
      <c r="F817" s="213">
        <f t="shared" ref="F817:F841" si="310">G817-E817</f>
        <v>0</v>
      </c>
      <c r="G817" s="213"/>
      <c r="H817" s="210">
        <f t="shared" si="298"/>
        <v>0</v>
      </c>
      <c r="K817" t="b">
        <f t="shared" si="299"/>
        <v>0</v>
      </c>
    </row>
    <row r="818" ht="18" customHeight="1" outlineLevel="3" spans="1:11">
      <c r="A818" s="102" t="str">
        <f t="shared" si="308"/>
        <v>213</v>
      </c>
      <c r="B818" s="102" t="str">
        <f t="shared" si="309"/>
        <v>21301</v>
      </c>
      <c r="C818" s="207">
        <v>2130102</v>
      </c>
      <c r="D818" s="212" t="s">
        <v>132</v>
      </c>
      <c r="E818" s="209"/>
      <c r="F818" s="213">
        <f t="shared" si="310"/>
        <v>0</v>
      </c>
      <c r="G818" s="213"/>
      <c r="H818" s="210">
        <f t="shared" si="298"/>
        <v>0</v>
      </c>
      <c r="K818" t="b">
        <f t="shared" si="299"/>
        <v>0</v>
      </c>
    </row>
    <row r="819" ht="18" customHeight="1" outlineLevel="3" spans="1:11">
      <c r="A819" s="102" t="str">
        <f t="shared" si="308"/>
        <v>213</v>
      </c>
      <c r="B819" s="102" t="str">
        <f t="shared" si="309"/>
        <v>21301</v>
      </c>
      <c r="C819" s="207">
        <v>2130103</v>
      </c>
      <c r="D819" s="215" t="s">
        <v>133</v>
      </c>
      <c r="E819" s="105">
        <v>0</v>
      </c>
      <c r="F819" s="102">
        <f t="shared" si="310"/>
        <v>0</v>
      </c>
      <c r="G819" s="102">
        <f>J819</f>
        <v>0</v>
      </c>
      <c r="H819" s="210">
        <f t="shared" si="298"/>
        <v>0</v>
      </c>
      <c r="K819" t="b">
        <f t="shared" si="299"/>
        <v>0</v>
      </c>
    </row>
    <row r="820" ht="18" customHeight="1" outlineLevel="3" spans="1:11">
      <c r="A820" s="102" t="str">
        <f t="shared" si="308"/>
        <v>213</v>
      </c>
      <c r="B820" s="102" t="str">
        <f t="shared" si="309"/>
        <v>21301</v>
      </c>
      <c r="C820" s="207">
        <v>2130104</v>
      </c>
      <c r="D820" s="212" t="s">
        <v>144</v>
      </c>
      <c r="E820" s="209"/>
      <c r="F820" s="213">
        <f t="shared" si="310"/>
        <v>0</v>
      </c>
      <c r="G820" s="213"/>
      <c r="H820" s="210">
        <f t="shared" si="298"/>
        <v>0</v>
      </c>
      <c r="K820" t="b">
        <f t="shared" si="299"/>
        <v>0</v>
      </c>
    </row>
    <row r="821" ht="18" customHeight="1" outlineLevel="3" spans="1:11">
      <c r="A821" s="102" t="str">
        <f t="shared" si="308"/>
        <v>213</v>
      </c>
      <c r="B821" s="102" t="str">
        <f t="shared" si="309"/>
        <v>21301</v>
      </c>
      <c r="C821" s="207">
        <v>2130105</v>
      </c>
      <c r="D821" s="215" t="s">
        <v>1040</v>
      </c>
      <c r="E821" s="105">
        <v>0</v>
      </c>
      <c r="F821" s="102">
        <f t="shared" si="310"/>
        <v>0</v>
      </c>
      <c r="G821" s="102">
        <f>J821</f>
        <v>0</v>
      </c>
      <c r="H821" s="210">
        <f t="shared" si="298"/>
        <v>0</v>
      </c>
      <c r="K821" t="b">
        <f t="shared" si="299"/>
        <v>0</v>
      </c>
    </row>
    <row r="822" ht="18" customHeight="1" outlineLevel="3" spans="1:11">
      <c r="A822" s="102" t="str">
        <f t="shared" si="308"/>
        <v>213</v>
      </c>
      <c r="B822" s="102" t="str">
        <f t="shared" si="309"/>
        <v>21301</v>
      </c>
      <c r="C822" s="207">
        <v>2130106</v>
      </c>
      <c r="D822" s="212" t="s">
        <v>1041</v>
      </c>
      <c r="E822" s="209"/>
      <c r="F822" s="213">
        <f t="shared" si="310"/>
        <v>10</v>
      </c>
      <c r="G822" s="213">
        <v>10</v>
      </c>
      <c r="H822" s="210">
        <f t="shared" si="298"/>
        <v>0</v>
      </c>
      <c r="K822" t="b">
        <f t="shared" si="299"/>
        <v>1</v>
      </c>
    </row>
    <row r="823" ht="18" customHeight="1" outlineLevel="3" spans="1:11">
      <c r="A823" s="102" t="str">
        <f t="shared" si="308"/>
        <v>213</v>
      </c>
      <c r="B823" s="102" t="str">
        <f t="shared" si="309"/>
        <v>21301</v>
      </c>
      <c r="C823" s="207">
        <v>2130108</v>
      </c>
      <c r="D823" s="212" t="s">
        <v>1042</v>
      </c>
      <c r="E823" s="209"/>
      <c r="F823" s="213">
        <f t="shared" si="310"/>
        <v>0</v>
      </c>
      <c r="G823" s="213"/>
      <c r="H823" s="210">
        <f t="shared" si="298"/>
        <v>0</v>
      </c>
      <c r="K823" t="b">
        <f t="shared" si="299"/>
        <v>0</v>
      </c>
    </row>
    <row r="824" ht="18" customHeight="1" outlineLevel="3" spans="1:11">
      <c r="A824" s="102" t="str">
        <f t="shared" si="308"/>
        <v>213</v>
      </c>
      <c r="B824" s="102" t="str">
        <f t="shared" si="309"/>
        <v>21301</v>
      </c>
      <c r="C824" s="207">
        <v>2130109</v>
      </c>
      <c r="D824" s="212" t="s">
        <v>1043</v>
      </c>
      <c r="E824" s="209">
        <v>4</v>
      </c>
      <c r="F824" s="213">
        <f t="shared" si="310"/>
        <v>0</v>
      </c>
      <c r="G824" s="213">
        <v>4</v>
      </c>
      <c r="H824" s="210">
        <f t="shared" si="298"/>
        <v>0</v>
      </c>
      <c r="K824" t="b">
        <f t="shared" si="299"/>
        <v>1</v>
      </c>
    </row>
    <row r="825" ht="18" customHeight="1" outlineLevel="3" spans="1:11">
      <c r="A825" s="102" t="str">
        <f t="shared" si="308"/>
        <v>213</v>
      </c>
      <c r="B825" s="102" t="str">
        <f t="shared" si="309"/>
        <v>21301</v>
      </c>
      <c r="C825" s="207">
        <v>2130110</v>
      </c>
      <c r="D825" s="215" t="s">
        <v>1044</v>
      </c>
      <c r="E825" s="105">
        <v>0</v>
      </c>
      <c r="F825" s="102">
        <f t="shared" si="310"/>
        <v>0</v>
      </c>
      <c r="G825" s="102">
        <f>J825</f>
        <v>0</v>
      </c>
      <c r="H825" s="210">
        <f t="shared" si="298"/>
        <v>0</v>
      </c>
      <c r="K825" t="b">
        <f t="shared" si="299"/>
        <v>0</v>
      </c>
    </row>
    <row r="826" ht="18" customHeight="1" outlineLevel="3" spans="1:11">
      <c r="A826" s="102" t="str">
        <f t="shared" si="308"/>
        <v>213</v>
      </c>
      <c r="B826" s="102" t="str">
        <f t="shared" si="309"/>
        <v>21301</v>
      </c>
      <c r="C826" s="207">
        <v>2130111</v>
      </c>
      <c r="D826" s="212" t="s">
        <v>1045</v>
      </c>
      <c r="E826" s="209"/>
      <c r="F826" s="213">
        <f t="shared" si="310"/>
        <v>0</v>
      </c>
      <c r="G826" s="213"/>
      <c r="H826" s="210">
        <f t="shared" si="298"/>
        <v>0</v>
      </c>
      <c r="K826" t="b">
        <f t="shared" si="299"/>
        <v>0</v>
      </c>
    </row>
    <row r="827" ht="18" customHeight="1" outlineLevel="3" spans="1:11">
      <c r="A827" s="102" t="str">
        <f t="shared" si="308"/>
        <v>213</v>
      </c>
      <c r="B827" s="102" t="str">
        <f t="shared" si="309"/>
        <v>21301</v>
      </c>
      <c r="C827" s="207">
        <v>2130112</v>
      </c>
      <c r="D827" s="212" t="s">
        <v>1046</v>
      </c>
      <c r="E827" s="209"/>
      <c r="F827" s="213">
        <f t="shared" si="310"/>
        <v>0</v>
      </c>
      <c r="G827" s="213"/>
      <c r="H827" s="210">
        <f t="shared" si="298"/>
        <v>0</v>
      </c>
      <c r="K827" t="b">
        <f t="shared" si="299"/>
        <v>0</v>
      </c>
    </row>
    <row r="828" ht="18" customHeight="1" outlineLevel="3" spans="1:11">
      <c r="A828" s="102" t="str">
        <f t="shared" si="308"/>
        <v>213</v>
      </c>
      <c r="B828" s="102" t="str">
        <f t="shared" si="309"/>
        <v>21301</v>
      </c>
      <c r="C828" s="207">
        <v>2130114</v>
      </c>
      <c r="D828" s="215" t="s">
        <v>1047</v>
      </c>
      <c r="E828" s="105">
        <v>0</v>
      </c>
      <c r="F828" s="102">
        <f t="shared" si="310"/>
        <v>0</v>
      </c>
      <c r="G828" s="102">
        <f>J828</f>
        <v>0</v>
      </c>
      <c r="H828" s="210">
        <f t="shared" si="298"/>
        <v>0</v>
      </c>
      <c r="K828" t="b">
        <f t="shared" si="299"/>
        <v>0</v>
      </c>
    </row>
    <row r="829" ht="18" customHeight="1" outlineLevel="3" spans="1:11">
      <c r="A829" s="102" t="str">
        <f t="shared" si="308"/>
        <v>213</v>
      </c>
      <c r="B829" s="102" t="str">
        <f t="shared" si="309"/>
        <v>21301</v>
      </c>
      <c r="C829" s="207">
        <v>2130119</v>
      </c>
      <c r="D829" s="212" t="s">
        <v>1048</v>
      </c>
      <c r="E829" s="209"/>
      <c r="F829" s="213">
        <f t="shared" si="310"/>
        <v>5</v>
      </c>
      <c r="G829" s="213">
        <v>5</v>
      </c>
      <c r="H829" s="210">
        <f t="shared" si="298"/>
        <v>0</v>
      </c>
      <c r="K829" t="b">
        <f t="shared" si="299"/>
        <v>1</v>
      </c>
    </row>
    <row r="830" ht="18" customHeight="1" outlineLevel="3" spans="1:11">
      <c r="A830" s="102" t="str">
        <f t="shared" si="308"/>
        <v>213</v>
      </c>
      <c r="B830" s="102" t="str">
        <f t="shared" si="309"/>
        <v>21301</v>
      </c>
      <c r="C830" s="207">
        <v>2130120</v>
      </c>
      <c r="D830" s="212" t="s">
        <v>1049</v>
      </c>
      <c r="E830" s="209"/>
      <c r="F830" s="213">
        <f t="shared" si="310"/>
        <v>0</v>
      </c>
      <c r="G830" s="213"/>
      <c r="H830" s="210">
        <f t="shared" si="298"/>
        <v>0</v>
      </c>
      <c r="K830" t="b">
        <f t="shared" si="299"/>
        <v>0</v>
      </c>
    </row>
    <row r="831" ht="18" customHeight="1" outlineLevel="3" spans="1:11">
      <c r="A831" s="102" t="str">
        <f t="shared" si="308"/>
        <v>213</v>
      </c>
      <c r="B831" s="102" t="str">
        <f t="shared" si="309"/>
        <v>21301</v>
      </c>
      <c r="C831" s="207">
        <v>2130121</v>
      </c>
      <c r="D831" s="215" t="s">
        <v>1050</v>
      </c>
      <c r="E831" s="105">
        <v>0</v>
      </c>
      <c r="F831" s="102">
        <f t="shared" si="310"/>
        <v>0</v>
      </c>
      <c r="G831" s="102">
        <f>J831</f>
        <v>0</v>
      </c>
      <c r="H831" s="210">
        <f t="shared" si="298"/>
        <v>0</v>
      </c>
      <c r="K831" t="b">
        <f t="shared" si="299"/>
        <v>0</v>
      </c>
    </row>
    <row r="832" ht="18" customHeight="1" outlineLevel="3" spans="1:11">
      <c r="A832" s="102" t="str">
        <f t="shared" si="308"/>
        <v>213</v>
      </c>
      <c r="B832" s="102" t="str">
        <f t="shared" si="309"/>
        <v>21301</v>
      </c>
      <c r="C832" s="207">
        <v>2130122</v>
      </c>
      <c r="D832" s="212" t="s">
        <v>1051</v>
      </c>
      <c r="E832" s="209"/>
      <c r="F832" s="213">
        <f t="shared" si="310"/>
        <v>0</v>
      </c>
      <c r="G832" s="213"/>
      <c r="H832" s="210">
        <f t="shared" si="298"/>
        <v>0</v>
      </c>
      <c r="K832" t="b">
        <f t="shared" si="299"/>
        <v>0</v>
      </c>
    </row>
    <row r="833" ht="18" customHeight="1" outlineLevel="3" spans="1:11">
      <c r="A833" s="102" t="str">
        <f t="shared" si="308"/>
        <v>213</v>
      </c>
      <c r="B833" s="102" t="str">
        <f t="shared" si="309"/>
        <v>21301</v>
      </c>
      <c r="C833" s="207">
        <v>2130124</v>
      </c>
      <c r="D833" s="212" t="s">
        <v>1052</v>
      </c>
      <c r="E833" s="209"/>
      <c r="F833" s="213">
        <f t="shared" si="310"/>
        <v>0</v>
      </c>
      <c r="G833" s="213"/>
      <c r="H833" s="210">
        <f t="shared" si="298"/>
        <v>0</v>
      </c>
      <c r="K833" t="b">
        <f t="shared" si="299"/>
        <v>0</v>
      </c>
    </row>
    <row r="834" ht="18" customHeight="1" outlineLevel="3" spans="1:11">
      <c r="A834" s="102" t="str">
        <f t="shared" si="308"/>
        <v>213</v>
      </c>
      <c r="B834" s="102" t="str">
        <f t="shared" si="309"/>
        <v>21301</v>
      </c>
      <c r="C834" s="207">
        <v>2130125</v>
      </c>
      <c r="D834" s="212" t="s">
        <v>1053</v>
      </c>
      <c r="E834" s="209"/>
      <c r="F834" s="213">
        <f t="shared" si="310"/>
        <v>0</v>
      </c>
      <c r="G834" s="213"/>
      <c r="H834" s="210">
        <f t="shared" si="298"/>
        <v>0</v>
      </c>
      <c r="K834" t="b">
        <f t="shared" si="299"/>
        <v>0</v>
      </c>
    </row>
    <row r="835" ht="18" customHeight="1" outlineLevel="3" spans="1:11">
      <c r="A835" s="102" t="str">
        <f t="shared" si="308"/>
        <v>213</v>
      </c>
      <c r="B835" s="102" t="str">
        <f t="shared" si="309"/>
        <v>21301</v>
      </c>
      <c r="C835" s="207">
        <v>2130126</v>
      </c>
      <c r="D835" s="212" t="s">
        <v>1054</v>
      </c>
      <c r="E835" s="209"/>
      <c r="F835" s="213">
        <f t="shared" si="310"/>
        <v>56</v>
      </c>
      <c r="G835" s="213">
        <v>56</v>
      </c>
      <c r="H835" s="210">
        <f t="shared" si="298"/>
        <v>0</v>
      </c>
      <c r="K835" t="b">
        <f t="shared" si="299"/>
        <v>1</v>
      </c>
    </row>
    <row r="836" ht="18" customHeight="1" outlineLevel="3" spans="1:11">
      <c r="A836" s="102" t="str">
        <f t="shared" si="308"/>
        <v>213</v>
      </c>
      <c r="B836" s="102" t="str">
        <f t="shared" si="309"/>
        <v>21301</v>
      </c>
      <c r="C836" s="207">
        <v>2130135</v>
      </c>
      <c r="D836" s="212" t="s">
        <v>1055</v>
      </c>
      <c r="E836" s="209"/>
      <c r="F836" s="213">
        <f t="shared" si="310"/>
        <v>61</v>
      </c>
      <c r="G836" s="213">
        <v>61</v>
      </c>
      <c r="H836" s="210">
        <f t="shared" ref="H836:H899" si="311">IFERROR(G836/E836-1,)</f>
        <v>0</v>
      </c>
      <c r="K836" t="b">
        <f t="shared" si="299"/>
        <v>1</v>
      </c>
    </row>
    <row r="837" ht="18" customHeight="1" outlineLevel="3" spans="1:11">
      <c r="A837" s="102" t="str">
        <f t="shared" si="308"/>
        <v>213</v>
      </c>
      <c r="B837" s="102" t="str">
        <f t="shared" si="309"/>
        <v>21301</v>
      </c>
      <c r="C837" s="207">
        <v>2130142</v>
      </c>
      <c r="D837" s="212" t="s">
        <v>1056</v>
      </c>
      <c r="E837" s="209"/>
      <c r="F837" s="213">
        <f t="shared" si="310"/>
        <v>20</v>
      </c>
      <c r="G837" s="213">
        <v>20</v>
      </c>
      <c r="H837" s="210">
        <f t="shared" si="311"/>
        <v>0</v>
      </c>
      <c r="K837" t="b">
        <f t="shared" ref="K837:K900" si="312">OR(E837&lt;&gt;0,F837&lt;&gt;0,G837&lt;&gt;0)</f>
        <v>1</v>
      </c>
    </row>
    <row r="838" ht="18" customHeight="1" outlineLevel="3" spans="1:11">
      <c r="A838" s="102" t="str">
        <f t="shared" si="308"/>
        <v>213</v>
      </c>
      <c r="B838" s="102" t="str">
        <f t="shared" si="309"/>
        <v>21301</v>
      </c>
      <c r="C838" s="207">
        <v>2130148</v>
      </c>
      <c r="D838" s="215" t="s">
        <v>1057</v>
      </c>
      <c r="E838" s="105">
        <v>0</v>
      </c>
      <c r="F838" s="102">
        <f t="shared" si="310"/>
        <v>0</v>
      </c>
      <c r="G838" s="102">
        <f>J838</f>
        <v>0</v>
      </c>
      <c r="H838" s="210">
        <f t="shared" si="311"/>
        <v>0</v>
      </c>
      <c r="K838" t="b">
        <f t="shared" si="312"/>
        <v>0</v>
      </c>
    </row>
    <row r="839" ht="18" customHeight="1" outlineLevel="3" spans="1:11">
      <c r="A839" s="102" t="str">
        <f t="shared" si="308"/>
        <v>213</v>
      </c>
      <c r="B839" s="102" t="str">
        <f t="shared" si="309"/>
        <v>21301</v>
      </c>
      <c r="C839" s="207">
        <v>2130152</v>
      </c>
      <c r="D839" s="212" t="s">
        <v>1058</v>
      </c>
      <c r="E839" s="209"/>
      <c r="F839" s="213">
        <f t="shared" si="310"/>
        <v>0</v>
      </c>
      <c r="G839" s="213"/>
      <c r="H839" s="210">
        <f t="shared" si="311"/>
        <v>0</v>
      </c>
      <c r="K839" t="b">
        <f t="shared" si="312"/>
        <v>0</v>
      </c>
    </row>
    <row r="840" ht="18" customHeight="1" outlineLevel="3" spans="1:11">
      <c r="A840" s="102" t="str">
        <f t="shared" si="308"/>
        <v>213</v>
      </c>
      <c r="B840" s="102" t="str">
        <f t="shared" si="309"/>
        <v>21301</v>
      </c>
      <c r="C840" s="207">
        <v>2130153</v>
      </c>
      <c r="D840" s="212" t="s">
        <v>1059</v>
      </c>
      <c r="E840" s="209"/>
      <c r="F840" s="213">
        <f t="shared" si="310"/>
        <v>0</v>
      </c>
      <c r="G840" s="213"/>
      <c r="H840" s="210">
        <f t="shared" si="311"/>
        <v>0</v>
      </c>
      <c r="K840" t="b">
        <f t="shared" si="312"/>
        <v>0</v>
      </c>
    </row>
    <row r="841" ht="18" customHeight="1" outlineLevel="3" spans="1:11">
      <c r="A841" s="102" t="str">
        <f t="shared" si="308"/>
        <v>213</v>
      </c>
      <c r="B841" s="102" t="str">
        <f t="shared" si="309"/>
        <v>21301</v>
      </c>
      <c r="C841" s="207">
        <v>2130199</v>
      </c>
      <c r="D841" s="212" t="s">
        <v>1060</v>
      </c>
      <c r="E841" s="209"/>
      <c r="F841" s="213">
        <f t="shared" si="310"/>
        <v>13</v>
      </c>
      <c r="G841" s="213">
        <v>13</v>
      </c>
      <c r="H841" s="210">
        <f t="shared" si="311"/>
        <v>0</v>
      </c>
      <c r="K841" t="b">
        <f t="shared" si="312"/>
        <v>1</v>
      </c>
    </row>
    <row r="842" ht="18" customHeight="1" outlineLevel="1" spans="1:11">
      <c r="A842" s="102"/>
      <c r="B842" s="105" t="s">
        <v>1061</v>
      </c>
      <c r="C842" s="207"/>
      <c r="D842" s="211" t="s">
        <v>1062</v>
      </c>
      <c r="E842" s="209">
        <f>SUBTOTAL(9,E843:E866)</f>
        <v>0</v>
      </c>
      <c r="F842" s="209">
        <f>SUBTOTAL(9,F843:F866)</f>
        <v>197</v>
      </c>
      <c r="G842" s="209">
        <f>SUBTOTAL(9,G843:G866)</f>
        <v>197</v>
      </c>
      <c r="H842" s="210">
        <f t="shared" si="311"/>
        <v>0</v>
      </c>
      <c r="K842" t="b">
        <f t="shared" si="312"/>
        <v>1</v>
      </c>
    </row>
    <row r="843" ht="18" customHeight="1" outlineLevel="3" spans="1:11">
      <c r="A843" s="102" t="str">
        <f t="shared" ref="A843:A866" si="313">MID(C843,1,3)</f>
        <v>213</v>
      </c>
      <c r="B843" s="102" t="str">
        <f t="shared" ref="B843:B866" si="314">MID(C843,1,5)</f>
        <v>21302</v>
      </c>
      <c r="C843" s="207">
        <v>2130201</v>
      </c>
      <c r="D843" s="212" t="s">
        <v>131</v>
      </c>
      <c r="E843" s="209"/>
      <c r="F843" s="213">
        <f t="shared" ref="F843:F866" si="315">G843-E843</f>
        <v>0</v>
      </c>
      <c r="G843" s="213"/>
      <c r="H843" s="210">
        <f t="shared" si="311"/>
        <v>0</v>
      </c>
      <c r="K843" t="b">
        <f t="shared" si="312"/>
        <v>0</v>
      </c>
    </row>
    <row r="844" ht="18" customHeight="1" outlineLevel="3" spans="1:11">
      <c r="A844" s="102" t="str">
        <f t="shared" si="313"/>
        <v>213</v>
      </c>
      <c r="B844" s="102" t="str">
        <f t="shared" si="314"/>
        <v>21302</v>
      </c>
      <c r="C844" s="207">
        <v>2130202</v>
      </c>
      <c r="D844" s="215" t="s">
        <v>132</v>
      </c>
      <c r="E844" s="105">
        <v>0</v>
      </c>
      <c r="F844" s="102">
        <f t="shared" si="315"/>
        <v>0</v>
      </c>
      <c r="G844" s="102">
        <f>J844</f>
        <v>0</v>
      </c>
      <c r="H844" s="210">
        <f t="shared" si="311"/>
        <v>0</v>
      </c>
      <c r="K844" t="b">
        <f t="shared" si="312"/>
        <v>0</v>
      </c>
    </row>
    <row r="845" ht="18" customHeight="1" outlineLevel="3" spans="1:11">
      <c r="A845" s="102" t="str">
        <f t="shared" si="313"/>
        <v>213</v>
      </c>
      <c r="B845" s="102" t="str">
        <f t="shared" si="314"/>
        <v>21302</v>
      </c>
      <c r="C845" s="207">
        <v>2130203</v>
      </c>
      <c r="D845" s="215" t="s">
        <v>133</v>
      </c>
      <c r="E845" s="105">
        <v>0</v>
      </c>
      <c r="F845" s="102">
        <f t="shared" si="315"/>
        <v>0</v>
      </c>
      <c r="G845" s="102">
        <f>J845</f>
        <v>0</v>
      </c>
      <c r="H845" s="210">
        <f t="shared" si="311"/>
        <v>0</v>
      </c>
      <c r="K845" t="b">
        <f t="shared" si="312"/>
        <v>0</v>
      </c>
    </row>
    <row r="846" ht="18" customHeight="1" outlineLevel="3" spans="1:11">
      <c r="A846" s="102" t="str">
        <f t="shared" si="313"/>
        <v>213</v>
      </c>
      <c r="B846" s="102" t="str">
        <f t="shared" si="314"/>
        <v>21302</v>
      </c>
      <c r="C846" s="207">
        <v>2130204</v>
      </c>
      <c r="D846" s="212" t="s">
        <v>1063</v>
      </c>
      <c r="E846" s="209"/>
      <c r="F846" s="213">
        <f t="shared" si="315"/>
        <v>0</v>
      </c>
      <c r="G846" s="213"/>
      <c r="H846" s="210">
        <f t="shared" si="311"/>
        <v>0</v>
      </c>
      <c r="K846" t="b">
        <f t="shared" si="312"/>
        <v>0</v>
      </c>
    </row>
    <row r="847" ht="18" customHeight="1" outlineLevel="3" spans="1:11">
      <c r="A847" s="102" t="str">
        <f t="shared" si="313"/>
        <v>213</v>
      </c>
      <c r="B847" s="102" t="str">
        <f t="shared" si="314"/>
        <v>21302</v>
      </c>
      <c r="C847" s="207">
        <v>2130205</v>
      </c>
      <c r="D847" s="212" t="s">
        <v>1064</v>
      </c>
      <c r="E847" s="209"/>
      <c r="F847" s="213">
        <f t="shared" si="315"/>
        <v>12</v>
      </c>
      <c r="G847" s="213">
        <v>12</v>
      </c>
      <c r="H847" s="210">
        <f t="shared" si="311"/>
        <v>0</v>
      </c>
      <c r="K847" t="b">
        <f t="shared" si="312"/>
        <v>1</v>
      </c>
    </row>
    <row r="848" ht="14" customHeight="1" outlineLevel="3" spans="1:11">
      <c r="A848" s="102" t="str">
        <f t="shared" si="313"/>
        <v>213</v>
      </c>
      <c r="B848" s="102" t="str">
        <f t="shared" si="314"/>
        <v>21302</v>
      </c>
      <c r="C848" s="207">
        <v>2130206</v>
      </c>
      <c r="D848" s="215" t="s">
        <v>1065</v>
      </c>
      <c r="E848" s="105"/>
      <c r="F848" s="102">
        <f t="shared" si="315"/>
        <v>0</v>
      </c>
      <c r="G848" s="102"/>
      <c r="H848" s="210">
        <f t="shared" si="311"/>
        <v>0</v>
      </c>
      <c r="K848" t="b">
        <f t="shared" si="312"/>
        <v>0</v>
      </c>
    </row>
    <row r="849" ht="18" customHeight="1" outlineLevel="3" spans="1:11">
      <c r="A849" s="102" t="str">
        <f t="shared" si="313"/>
        <v>213</v>
      </c>
      <c r="B849" s="102" t="str">
        <f t="shared" si="314"/>
        <v>21302</v>
      </c>
      <c r="C849" s="207">
        <v>2130207</v>
      </c>
      <c r="D849" s="212" t="s">
        <v>1066</v>
      </c>
      <c r="E849" s="209"/>
      <c r="F849" s="213">
        <f t="shared" si="315"/>
        <v>0</v>
      </c>
      <c r="G849" s="213"/>
      <c r="H849" s="210">
        <f t="shared" si="311"/>
        <v>0</v>
      </c>
      <c r="K849" t="b">
        <f t="shared" si="312"/>
        <v>0</v>
      </c>
    </row>
    <row r="850" ht="18" customHeight="1" outlineLevel="3" spans="1:11">
      <c r="A850" s="102" t="str">
        <f t="shared" si="313"/>
        <v>213</v>
      </c>
      <c r="B850" s="102" t="str">
        <f t="shared" si="314"/>
        <v>21302</v>
      </c>
      <c r="C850" s="207">
        <v>2130209</v>
      </c>
      <c r="D850" s="212" t="s">
        <v>1067</v>
      </c>
      <c r="E850" s="209"/>
      <c r="F850" s="213">
        <f t="shared" si="315"/>
        <v>176</v>
      </c>
      <c r="G850" s="213">
        <v>176</v>
      </c>
      <c r="H850" s="210">
        <f t="shared" si="311"/>
        <v>0</v>
      </c>
      <c r="K850" t="b">
        <f t="shared" si="312"/>
        <v>1</v>
      </c>
    </row>
    <row r="851" ht="18" customHeight="1" outlineLevel="3" spans="1:11">
      <c r="A851" s="102" t="str">
        <f t="shared" si="313"/>
        <v>213</v>
      </c>
      <c r="B851" s="102" t="str">
        <f t="shared" si="314"/>
        <v>21302</v>
      </c>
      <c r="C851" s="207">
        <v>2130210</v>
      </c>
      <c r="D851" s="212" t="s">
        <v>1068</v>
      </c>
      <c r="E851" s="209"/>
      <c r="F851" s="213">
        <f t="shared" si="315"/>
        <v>0</v>
      </c>
      <c r="G851" s="213"/>
      <c r="H851" s="210">
        <f t="shared" si="311"/>
        <v>0</v>
      </c>
      <c r="K851" t="b">
        <f t="shared" si="312"/>
        <v>0</v>
      </c>
    </row>
    <row r="852" ht="18" customHeight="1" outlineLevel="3" spans="1:11">
      <c r="A852" s="102" t="str">
        <f t="shared" si="313"/>
        <v>213</v>
      </c>
      <c r="B852" s="102" t="str">
        <f t="shared" si="314"/>
        <v>21302</v>
      </c>
      <c r="C852" s="207">
        <v>2130211</v>
      </c>
      <c r="D852" s="212" t="s">
        <v>1069</v>
      </c>
      <c r="E852" s="209"/>
      <c r="F852" s="213">
        <f t="shared" si="315"/>
        <v>0</v>
      </c>
      <c r="G852" s="213"/>
      <c r="H852" s="210">
        <f t="shared" si="311"/>
        <v>0</v>
      </c>
      <c r="K852" t="b">
        <f t="shared" si="312"/>
        <v>0</v>
      </c>
    </row>
    <row r="853" ht="18" customHeight="1" outlineLevel="3" spans="1:11">
      <c r="A853" s="102" t="str">
        <f t="shared" si="313"/>
        <v>213</v>
      </c>
      <c r="B853" s="102" t="str">
        <f t="shared" si="314"/>
        <v>21302</v>
      </c>
      <c r="C853" s="207">
        <v>2130212</v>
      </c>
      <c r="D853" s="215" t="s">
        <v>1070</v>
      </c>
      <c r="E853" s="105">
        <v>0</v>
      </c>
      <c r="F853" s="102">
        <f t="shared" si="315"/>
        <v>0</v>
      </c>
      <c r="G853" s="102">
        <f>J853</f>
        <v>0</v>
      </c>
      <c r="H853" s="210">
        <f t="shared" si="311"/>
        <v>0</v>
      </c>
      <c r="K853" t="b">
        <f t="shared" si="312"/>
        <v>0</v>
      </c>
    </row>
    <row r="854" ht="18" customHeight="1" outlineLevel="3" spans="1:11">
      <c r="A854" s="102" t="str">
        <f t="shared" si="313"/>
        <v>213</v>
      </c>
      <c r="B854" s="102" t="str">
        <f t="shared" si="314"/>
        <v>21302</v>
      </c>
      <c r="C854" s="207">
        <v>2130213</v>
      </c>
      <c r="D854" s="212" t="s">
        <v>1071</v>
      </c>
      <c r="E854" s="209"/>
      <c r="F854" s="213">
        <f t="shared" si="315"/>
        <v>0</v>
      </c>
      <c r="G854" s="213"/>
      <c r="H854" s="210">
        <f t="shared" si="311"/>
        <v>0</v>
      </c>
      <c r="K854" t="b">
        <f t="shared" si="312"/>
        <v>0</v>
      </c>
    </row>
    <row r="855" ht="18" customHeight="1" outlineLevel="3" spans="1:11">
      <c r="A855" s="102" t="str">
        <f t="shared" si="313"/>
        <v>213</v>
      </c>
      <c r="B855" s="102" t="str">
        <f t="shared" si="314"/>
        <v>21302</v>
      </c>
      <c r="C855" s="207">
        <v>2130217</v>
      </c>
      <c r="D855" s="215" t="s">
        <v>1072</v>
      </c>
      <c r="E855" s="105">
        <v>0</v>
      </c>
      <c r="F855" s="102">
        <f t="shared" si="315"/>
        <v>0</v>
      </c>
      <c r="G855" s="102">
        <f>J855</f>
        <v>0</v>
      </c>
      <c r="H855" s="210">
        <f t="shared" si="311"/>
        <v>0</v>
      </c>
      <c r="K855" t="b">
        <f t="shared" si="312"/>
        <v>0</v>
      </c>
    </row>
    <row r="856" ht="18" customHeight="1" outlineLevel="3" spans="1:11">
      <c r="A856" s="102" t="str">
        <f t="shared" si="313"/>
        <v>213</v>
      </c>
      <c r="B856" s="102" t="str">
        <f t="shared" si="314"/>
        <v>21302</v>
      </c>
      <c r="C856" s="207">
        <v>2130220</v>
      </c>
      <c r="D856" s="215" t="s">
        <v>425</v>
      </c>
      <c r="E856" s="105">
        <v>0</v>
      </c>
      <c r="F856" s="102">
        <f t="shared" si="315"/>
        <v>0</v>
      </c>
      <c r="G856" s="102">
        <f>J856</f>
        <v>0</v>
      </c>
      <c r="H856" s="210">
        <f t="shared" si="311"/>
        <v>0</v>
      </c>
      <c r="K856" t="b">
        <f t="shared" si="312"/>
        <v>0</v>
      </c>
    </row>
    <row r="857" ht="18" customHeight="1" outlineLevel="3" spans="1:11">
      <c r="A857" s="102" t="str">
        <f t="shared" si="313"/>
        <v>213</v>
      </c>
      <c r="B857" s="102" t="str">
        <f t="shared" si="314"/>
        <v>21302</v>
      </c>
      <c r="C857" s="207">
        <v>2130221</v>
      </c>
      <c r="D857" s="215" t="s">
        <v>1073</v>
      </c>
      <c r="E857" s="105">
        <v>0</v>
      </c>
      <c r="F857" s="102">
        <f t="shared" si="315"/>
        <v>0</v>
      </c>
      <c r="G857" s="102">
        <f>J857</f>
        <v>0</v>
      </c>
      <c r="H857" s="210">
        <f t="shared" si="311"/>
        <v>0</v>
      </c>
      <c r="K857" t="b">
        <f t="shared" si="312"/>
        <v>0</v>
      </c>
    </row>
    <row r="858" ht="18" customHeight="1" outlineLevel="3" spans="1:11">
      <c r="A858" s="102" t="str">
        <f t="shared" si="313"/>
        <v>213</v>
      </c>
      <c r="B858" s="102" t="str">
        <f t="shared" si="314"/>
        <v>21302</v>
      </c>
      <c r="C858" s="207">
        <v>2130223</v>
      </c>
      <c r="D858" s="215" t="s">
        <v>1074</v>
      </c>
      <c r="E858" s="105">
        <v>0</v>
      </c>
      <c r="F858" s="102">
        <f t="shared" si="315"/>
        <v>0</v>
      </c>
      <c r="G858" s="102">
        <f>J858</f>
        <v>0</v>
      </c>
      <c r="H858" s="210">
        <f t="shared" si="311"/>
        <v>0</v>
      </c>
      <c r="K858" t="b">
        <f t="shared" si="312"/>
        <v>0</v>
      </c>
    </row>
    <row r="859" ht="19" customHeight="1" outlineLevel="3" spans="1:11">
      <c r="A859" s="102" t="str">
        <f t="shared" si="313"/>
        <v>213</v>
      </c>
      <c r="B859" s="102" t="str">
        <f t="shared" si="314"/>
        <v>21302</v>
      </c>
      <c r="C859" s="207">
        <v>2130226</v>
      </c>
      <c r="D859" s="215" t="s">
        <v>1075</v>
      </c>
      <c r="E859" s="105"/>
      <c r="F859" s="102">
        <f t="shared" si="315"/>
        <v>0</v>
      </c>
      <c r="G859" s="102"/>
      <c r="H859" s="210">
        <f t="shared" si="311"/>
        <v>0</v>
      </c>
      <c r="K859" t="b">
        <f t="shared" si="312"/>
        <v>0</v>
      </c>
    </row>
    <row r="860" ht="18" customHeight="1" outlineLevel="3" spans="1:11">
      <c r="A860" s="102" t="str">
        <f t="shared" si="313"/>
        <v>213</v>
      </c>
      <c r="B860" s="102" t="str">
        <f t="shared" si="314"/>
        <v>21302</v>
      </c>
      <c r="C860" s="207">
        <v>2130227</v>
      </c>
      <c r="D860" s="212" t="s">
        <v>1076</v>
      </c>
      <c r="E860" s="209"/>
      <c r="F860" s="213">
        <f t="shared" si="315"/>
        <v>0</v>
      </c>
      <c r="G860" s="213"/>
      <c r="H860" s="210">
        <f t="shared" si="311"/>
        <v>0</v>
      </c>
      <c r="K860" t="b">
        <f t="shared" si="312"/>
        <v>0</v>
      </c>
    </row>
    <row r="861" ht="18" customHeight="1" outlineLevel="3" spans="1:11">
      <c r="A861" s="102" t="str">
        <f t="shared" si="313"/>
        <v>213</v>
      </c>
      <c r="B861" s="102" t="str">
        <f t="shared" si="314"/>
        <v>21302</v>
      </c>
      <c r="C861" s="207">
        <v>2130232</v>
      </c>
      <c r="D861" s="215" t="s">
        <v>1077</v>
      </c>
      <c r="E861" s="105">
        <v>0</v>
      </c>
      <c r="F861" s="102">
        <f t="shared" si="315"/>
        <v>0</v>
      </c>
      <c r="G861" s="102">
        <f>J861</f>
        <v>0</v>
      </c>
      <c r="H861" s="210">
        <f t="shared" si="311"/>
        <v>0</v>
      </c>
      <c r="K861" t="b">
        <f t="shared" si="312"/>
        <v>0</v>
      </c>
    </row>
    <row r="862" ht="18" customHeight="1" outlineLevel="3" spans="1:11">
      <c r="A862" s="102" t="str">
        <f t="shared" si="313"/>
        <v>213</v>
      </c>
      <c r="B862" s="102" t="str">
        <f t="shared" si="314"/>
        <v>21302</v>
      </c>
      <c r="C862" s="207">
        <v>2130234</v>
      </c>
      <c r="D862" s="212" t="s">
        <v>1078</v>
      </c>
      <c r="E862" s="209"/>
      <c r="F862" s="213">
        <f t="shared" si="315"/>
        <v>5</v>
      </c>
      <c r="G862" s="213">
        <v>5</v>
      </c>
      <c r="H862" s="210">
        <f t="shared" si="311"/>
        <v>0</v>
      </c>
      <c r="K862" t="b">
        <f t="shared" si="312"/>
        <v>1</v>
      </c>
    </row>
    <row r="863" ht="18" customHeight="1" outlineLevel="3" spans="1:11">
      <c r="A863" s="102" t="str">
        <f t="shared" si="313"/>
        <v>213</v>
      </c>
      <c r="B863" s="102" t="str">
        <f t="shared" si="314"/>
        <v>21302</v>
      </c>
      <c r="C863" s="207">
        <v>2130235</v>
      </c>
      <c r="D863" s="215" t="s">
        <v>1079</v>
      </c>
      <c r="E863" s="105"/>
      <c r="F863" s="102">
        <f t="shared" si="315"/>
        <v>0</v>
      </c>
      <c r="G863" s="102">
        <f>J863</f>
        <v>0</v>
      </c>
      <c r="H863" s="210">
        <f t="shared" si="311"/>
        <v>0</v>
      </c>
      <c r="K863" t="b">
        <f t="shared" si="312"/>
        <v>0</v>
      </c>
    </row>
    <row r="864" ht="18" customHeight="1" outlineLevel="3" spans="1:11">
      <c r="A864" s="102" t="str">
        <f t="shared" si="313"/>
        <v>213</v>
      </c>
      <c r="B864" s="102" t="str">
        <f t="shared" si="314"/>
        <v>21302</v>
      </c>
      <c r="C864" s="207">
        <v>2130236</v>
      </c>
      <c r="D864" s="215" t="s">
        <v>1080</v>
      </c>
      <c r="E864" s="105"/>
      <c r="F864" s="102">
        <f t="shared" si="315"/>
        <v>0</v>
      </c>
      <c r="G864" s="102">
        <f>J864</f>
        <v>0</v>
      </c>
      <c r="H864" s="210">
        <f t="shared" si="311"/>
        <v>0</v>
      </c>
      <c r="K864" t="b">
        <f t="shared" si="312"/>
        <v>0</v>
      </c>
    </row>
    <row r="865" ht="18" customHeight="1" outlineLevel="3" spans="1:11">
      <c r="A865" s="102" t="str">
        <f t="shared" si="313"/>
        <v>213</v>
      </c>
      <c r="B865" s="102" t="str">
        <f t="shared" si="314"/>
        <v>21302</v>
      </c>
      <c r="C865" s="207">
        <v>2130237</v>
      </c>
      <c r="D865" s="215" t="s">
        <v>1046</v>
      </c>
      <c r="E865" s="105"/>
      <c r="F865" s="102">
        <f t="shared" si="315"/>
        <v>0</v>
      </c>
      <c r="G865" s="102">
        <f>J865</f>
        <v>0</v>
      </c>
      <c r="H865" s="210">
        <f t="shared" si="311"/>
        <v>0</v>
      </c>
      <c r="K865" t="b">
        <f t="shared" si="312"/>
        <v>0</v>
      </c>
    </row>
    <row r="866" ht="18" customHeight="1" outlineLevel="3" spans="1:11">
      <c r="A866" s="102" t="str">
        <f t="shared" si="313"/>
        <v>213</v>
      </c>
      <c r="B866" s="102" t="str">
        <f t="shared" si="314"/>
        <v>21302</v>
      </c>
      <c r="C866" s="207">
        <v>2130299</v>
      </c>
      <c r="D866" s="212" t="s">
        <v>1081</v>
      </c>
      <c r="E866" s="209"/>
      <c r="F866" s="213">
        <f t="shared" si="315"/>
        <v>4</v>
      </c>
      <c r="G866" s="213">
        <v>4</v>
      </c>
      <c r="H866" s="210">
        <f t="shared" si="311"/>
        <v>0</v>
      </c>
      <c r="K866" t="b">
        <f t="shared" si="312"/>
        <v>1</v>
      </c>
    </row>
    <row r="867" ht="18" customHeight="1" outlineLevel="1" spans="1:11">
      <c r="A867" s="102"/>
      <c r="B867" s="105" t="s">
        <v>1082</v>
      </c>
      <c r="C867" s="207"/>
      <c r="D867" s="211" t="s">
        <v>1083</v>
      </c>
      <c r="E867" s="209">
        <f>SUBTOTAL(9,E868:E894)</f>
        <v>4</v>
      </c>
      <c r="F867" s="209">
        <f>SUBTOTAL(9,F868:F894)</f>
        <v>11</v>
      </c>
      <c r="G867" s="209">
        <f>SUBTOTAL(9,G868:G894)</f>
        <v>15</v>
      </c>
      <c r="H867" s="210">
        <f t="shared" si="311"/>
        <v>2.75</v>
      </c>
      <c r="K867" t="b">
        <f t="shared" si="312"/>
        <v>1</v>
      </c>
    </row>
    <row r="868" ht="18" customHeight="1" outlineLevel="3" spans="1:11">
      <c r="A868" s="102" t="str">
        <f t="shared" ref="A868:A909" si="316">MID(C868,1,3)</f>
        <v>213</v>
      </c>
      <c r="B868" s="102" t="str">
        <f t="shared" ref="B868:B910" si="317">MID(C868,1,5)</f>
        <v>21303</v>
      </c>
      <c r="C868" s="207">
        <v>2130301</v>
      </c>
      <c r="D868" s="212" t="s">
        <v>131</v>
      </c>
      <c r="E868" s="209"/>
      <c r="F868" s="213">
        <f t="shared" ref="F868:F894" si="318">G868-E868</f>
        <v>0</v>
      </c>
      <c r="G868" s="213"/>
      <c r="H868" s="210">
        <f t="shared" si="311"/>
        <v>0</v>
      </c>
      <c r="K868" t="b">
        <f t="shared" si="312"/>
        <v>0</v>
      </c>
    </row>
    <row r="869" ht="18" customHeight="1" outlineLevel="3" spans="1:11">
      <c r="A869" s="102" t="str">
        <f t="shared" si="316"/>
        <v>213</v>
      </c>
      <c r="B869" s="102" t="str">
        <f t="shared" si="317"/>
        <v>21303</v>
      </c>
      <c r="C869" s="207">
        <v>2130302</v>
      </c>
      <c r="D869" s="215" t="s">
        <v>132</v>
      </c>
      <c r="E869" s="105">
        <v>0</v>
      </c>
      <c r="F869" s="102">
        <f t="shared" si="318"/>
        <v>0</v>
      </c>
      <c r="G869" s="102">
        <f t="shared" ref="G868:G894" si="319">J869</f>
        <v>0</v>
      </c>
      <c r="H869" s="210">
        <f t="shared" si="311"/>
        <v>0</v>
      </c>
      <c r="K869" t="b">
        <f t="shared" si="312"/>
        <v>0</v>
      </c>
    </row>
    <row r="870" ht="18" customHeight="1" outlineLevel="3" spans="1:11">
      <c r="A870" s="102" t="str">
        <f t="shared" si="316"/>
        <v>213</v>
      </c>
      <c r="B870" s="102" t="str">
        <f t="shared" si="317"/>
        <v>21303</v>
      </c>
      <c r="C870" s="207">
        <v>2130303</v>
      </c>
      <c r="D870" s="215" t="s">
        <v>133</v>
      </c>
      <c r="E870" s="105">
        <v>0</v>
      </c>
      <c r="F870" s="102">
        <f t="shared" si="318"/>
        <v>0</v>
      </c>
      <c r="G870" s="102">
        <f t="shared" si="319"/>
        <v>0</v>
      </c>
      <c r="H870" s="210">
        <f t="shared" si="311"/>
        <v>0</v>
      </c>
      <c r="K870" t="b">
        <f t="shared" si="312"/>
        <v>0</v>
      </c>
    </row>
    <row r="871" ht="18" customHeight="1" outlineLevel="3" spans="1:11">
      <c r="A871" s="102" t="str">
        <f t="shared" si="316"/>
        <v>213</v>
      </c>
      <c r="B871" s="102" t="str">
        <f t="shared" si="317"/>
        <v>21303</v>
      </c>
      <c r="C871" s="207">
        <v>2130304</v>
      </c>
      <c r="D871" s="212" t="s">
        <v>1084</v>
      </c>
      <c r="E871" s="209"/>
      <c r="F871" s="213">
        <f t="shared" si="318"/>
        <v>0</v>
      </c>
      <c r="G871" s="213"/>
      <c r="H871" s="210">
        <f t="shared" si="311"/>
        <v>0</v>
      </c>
      <c r="K871" t="b">
        <f t="shared" si="312"/>
        <v>0</v>
      </c>
    </row>
    <row r="872" ht="18" customHeight="1" outlineLevel="3" spans="1:11">
      <c r="A872" s="102" t="str">
        <f t="shared" si="316"/>
        <v>213</v>
      </c>
      <c r="B872" s="102" t="str">
        <f t="shared" si="317"/>
        <v>21303</v>
      </c>
      <c r="C872" s="207">
        <v>2130305</v>
      </c>
      <c r="D872" s="212" t="s">
        <v>1085</v>
      </c>
      <c r="E872" s="209"/>
      <c r="F872" s="213">
        <f t="shared" si="318"/>
        <v>0</v>
      </c>
      <c r="G872" s="213"/>
      <c r="H872" s="210">
        <f t="shared" si="311"/>
        <v>0</v>
      </c>
      <c r="K872" t="b">
        <f t="shared" si="312"/>
        <v>0</v>
      </c>
    </row>
    <row r="873" ht="18" customHeight="1" outlineLevel="3" spans="1:11">
      <c r="A873" s="102" t="str">
        <f t="shared" si="316"/>
        <v>213</v>
      </c>
      <c r="B873" s="102" t="str">
        <f t="shared" si="317"/>
        <v>21303</v>
      </c>
      <c r="C873" s="207">
        <v>2130306</v>
      </c>
      <c r="D873" s="215" t="s">
        <v>1086</v>
      </c>
      <c r="E873" s="225">
        <v>4</v>
      </c>
      <c r="F873" s="102">
        <f t="shared" si="318"/>
        <v>11</v>
      </c>
      <c r="G873" s="102">
        <v>15</v>
      </c>
      <c r="H873" s="210">
        <f t="shared" si="311"/>
        <v>2.75</v>
      </c>
      <c r="K873" t="b">
        <f t="shared" si="312"/>
        <v>1</v>
      </c>
    </row>
    <row r="874" ht="18" customHeight="1" outlineLevel="3" spans="1:11">
      <c r="A874" s="102" t="str">
        <f t="shared" si="316"/>
        <v>213</v>
      </c>
      <c r="B874" s="102" t="str">
        <f t="shared" si="317"/>
        <v>21303</v>
      </c>
      <c r="C874" s="207">
        <v>2130307</v>
      </c>
      <c r="D874" s="215" t="s">
        <v>1087</v>
      </c>
      <c r="E874" s="105">
        <v>0</v>
      </c>
      <c r="F874" s="102">
        <f t="shared" si="318"/>
        <v>0</v>
      </c>
      <c r="G874" s="102">
        <f t="shared" si="319"/>
        <v>0</v>
      </c>
      <c r="H874" s="210">
        <f t="shared" si="311"/>
        <v>0</v>
      </c>
      <c r="K874" t="b">
        <f t="shared" si="312"/>
        <v>0</v>
      </c>
    </row>
    <row r="875" ht="18" customHeight="1" outlineLevel="3" spans="1:11">
      <c r="A875" s="102" t="str">
        <f t="shared" si="316"/>
        <v>213</v>
      </c>
      <c r="B875" s="102" t="str">
        <f t="shared" si="317"/>
        <v>21303</v>
      </c>
      <c r="C875" s="207">
        <v>2130308</v>
      </c>
      <c r="D875" s="215" t="s">
        <v>1088</v>
      </c>
      <c r="E875" s="105">
        <v>0</v>
      </c>
      <c r="F875" s="102">
        <f t="shared" si="318"/>
        <v>0</v>
      </c>
      <c r="G875" s="102">
        <f t="shared" si="319"/>
        <v>0</v>
      </c>
      <c r="H875" s="210">
        <f t="shared" si="311"/>
        <v>0</v>
      </c>
      <c r="K875" t="b">
        <f t="shared" si="312"/>
        <v>0</v>
      </c>
    </row>
    <row r="876" ht="18" customHeight="1" outlineLevel="3" spans="1:11">
      <c r="A876" s="102" t="str">
        <f t="shared" si="316"/>
        <v>213</v>
      </c>
      <c r="B876" s="102" t="str">
        <f t="shared" si="317"/>
        <v>21303</v>
      </c>
      <c r="C876" s="207">
        <v>2130309</v>
      </c>
      <c r="D876" s="215" t="s">
        <v>1089</v>
      </c>
      <c r="E876" s="105">
        <v>0</v>
      </c>
      <c r="F876" s="102">
        <f t="shared" si="318"/>
        <v>0</v>
      </c>
      <c r="G876" s="102">
        <f t="shared" si="319"/>
        <v>0</v>
      </c>
      <c r="H876" s="210">
        <f t="shared" si="311"/>
        <v>0</v>
      </c>
      <c r="K876" t="b">
        <f t="shared" si="312"/>
        <v>0</v>
      </c>
    </row>
    <row r="877" ht="18" customHeight="1" outlineLevel="3" spans="1:11">
      <c r="A877" s="102" t="str">
        <f t="shared" si="316"/>
        <v>213</v>
      </c>
      <c r="B877" s="102" t="str">
        <f t="shared" si="317"/>
        <v>21303</v>
      </c>
      <c r="C877" s="207">
        <v>2130310</v>
      </c>
      <c r="D877" s="212" t="s">
        <v>1090</v>
      </c>
      <c r="E877" s="209"/>
      <c r="F877" s="213">
        <f t="shared" si="318"/>
        <v>0</v>
      </c>
      <c r="G877" s="213"/>
      <c r="H877" s="210">
        <f t="shared" si="311"/>
        <v>0</v>
      </c>
      <c r="K877" t="b">
        <f t="shared" si="312"/>
        <v>0</v>
      </c>
    </row>
    <row r="878" ht="18" customHeight="1" outlineLevel="3" spans="1:11">
      <c r="A878" s="102" t="str">
        <f t="shared" si="316"/>
        <v>213</v>
      </c>
      <c r="B878" s="102" t="str">
        <f t="shared" si="317"/>
        <v>21303</v>
      </c>
      <c r="C878" s="207">
        <v>2130311</v>
      </c>
      <c r="D878" s="212" t="s">
        <v>1091</v>
      </c>
      <c r="E878" s="209"/>
      <c r="F878" s="213">
        <f t="shared" si="318"/>
        <v>0</v>
      </c>
      <c r="G878" s="213"/>
      <c r="H878" s="210">
        <f t="shared" si="311"/>
        <v>0</v>
      </c>
      <c r="K878" t="b">
        <f t="shared" si="312"/>
        <v>0</v>
      </c>
    </row>
    <row r="879" ht="18" customHeight="1" outlineLevel="3" spans="1:11">
      <c r="A879" s="102" t="str">
        <f t="shared" si="316"/>
        <v>213</v>
      </c>
      <c r="B879" s="102" t="str">
        <f t="shared" si="317"/>
        <v>21303</v>
      </c>
      <c r="C879" s="207">
        <v>2130312</v>
      </c>
      <c r="D879" s="215" t="s">
        <v>1092</v>
      </c>
      <c r="E879" s="105">
        <v>0</v>
      </c>
      <c r="F879" s="102">
        <f t="shared" si="318"/>
        <v>0</v>
      </c>
      <c r="G879" s="102">
        <f t="shared" si="319"/>
        <v>0</v>
      </c>
      <c r="H879" s="210">
        <f t="shared" si="311"/>
        <v>0</v>
      </c>
      <c r="K879" t="b">
        <f t="shared" si="312"/>
        <v>0</v>
      </c>
    </row>
    <row r="880" ht="18" customHeight="1" outlineLevel="3" spans="1:11">
      <c r="A880" s="102" t="str">
        <f t="shared" si="316"/>
        <v>213</v>
      </c>
      <c r="B880" s="102" t="str">
        <f t="shared" si="317"/>
        <v>21303</v>
      </c>
      <c r="C880" s="207">
        <v>2130313</v>
      </c>
      <c r="D880" s="215" t="s">
        <v>1093</v>
      </c>
      <c r="E880" s="105">
        <v>0</v>
      </c>
      <c r="F880" s="102">
        <f t="shared" si="318"/>
        <v>0</v>
      </c>
      <c r="G880" s="102">
        <f t="shared" si="319"/>
        <v>0</v>
      </c>
      <c r="H880" s="210">
        <f t="shared" si="311"/>
        <v>0</v>
      </c>
      <c r="K880" t="b">
        <f t="shared" si="312"/>
        <v>0</v>
      </c>
    </row>
    <row r="881" ht="18" customHeight="1" outlineLevel="3" spans="1:11">
      <c r="A881" s="102" t="str">
        <f t="shared" si="316"/>
        <v>213</v>
      </c>
      <c r="B881" s="102" t="str">
        <f t="shared" si="317"/>
        <v>21303</v>
      </c>
      <c r="C881" s="207">
        <v>2130314</v>
      </c>
      <c r="D881" s="212" t="s">
        <v>1094</v>
      </c>
      <c r="E881" s="209"/>
      <c r="F881" s="213">
        <f t="shared" si="318"/>
        <v>0</v>
      </c>
      <c r="G881" s="213"/>
      <c r="H881" s="210">
        <f t="shared" si="311"/>
        <v>0</v>
      </c>
      <c r="K881" t="b">
        <f t="shared" si="312"/>
        <v>0</v>
      </c>
    </row>
    <row r="882" ht="18" customHeight="1" outlineLevel="3" spans="1:11">
      <c r="A882" s="102" t="str">
        <f t="shared" si="316"/>
        <v>213</v>
      </c>
      <c r="B882" s="102" t="str">
        <f t="shared" si="317"/>
        <v>21303</v>
      </c>
      <c r="C882" s="207">
        <v>2130315</v>
      </c>
      <c r="D882" s="212" t="s">
        <v>1095</v>
      </c>
      <c r="E882" s="209"/>
      <c r="F882" s="213">
        <f t="shared" si="318"/>
        <v>0</v>
      </c>
      <c r="G882" s="213"/>
      <c r="H882" s="210">
        <f t="shared" si="311"/>
        <v>0</v>
      </c>
      <c r="K882" t="b">
        <f t="shared" si="312"/>
        <v>0</v>
      </c>
    </row>
    <row r="883" ht="18" customHeight="1" outlineLevel="3" spans="1:11">
      <c r="A883" s="102" t="str">
        <f t="shared" si="316"/>
        <v>213</v>
      </c>
      <c r="B883" s="102" t="str">
        <f t="shared" si="317"/>
        <v>21303</v>
      </c>
      <c r="C883" s="207">
        <v>2130316</v>
      </c>
      <c r="D883" s="212" t="s">
        <v>1096</v>
      </c>
      <c r="E883" s="209"/>
      <c r="F883" s="213">
        <f t="shared" si="318"/>
        <v>0</v>
      </c>
      <c r="G883" s="213"/>
      <c r="H883" s="210">
        <f t="shared" si="311"/>
        <v>0</v>
      </c>
      <c r="K883" t="b">
        <f t="shared" si="312"/>
        <v>0</v>
      </c>
    </row>
    <row r="884" ht="18" customHeight="1" outlineLevel="3" spans="1:11">
      <c r="A884" s="102" t="str">
        <f t="shared" si="316"/>
        <v>213</v>
      </c>
      <c r="B884" s="102" t="str">
        <f t="shared" si="317"/>
        <v>21303</v>
      </c>
      <c r="C884" s="207">
        <v>2130317</v>
      </c>
      <c r="D884" s="215" t="s">
        <v>1097</v>
      </c>
      <c r="E884" s="105">
        <v>0</v>
      </c>
      <c r="F884" s="102">
        <f t="shared" si="318"/>
        <v>0</v>
      </c>
      <c r="G884" s="102">
        <f t="shared" si="319"/>
        <v>0</v>
      </c>
      <c r="H884" s="210">
        <f t="shared" si="311"/>
        <v>0</v>
      </c>
      <c r="K884" t="b">
        <f t="shared" si="312"/>
        <v>0</v>
      </c>
    </row>
    <row r="885" ht="18" customHeight="1" outlineLevel="3" spans="1:11">
      <c r="A885" s="102" t="str">
        <f t="shared" si="316"/>
        <v>213</v>
      </c>
      <c r="B885" s="102" t="str">
        <f t="shared" si="317"/>
        <v>21303</v>
      </c>
      <c r="C885" s="207">
        <v>2130318</v>
      </c>
      <c r="D885" s="215" t="s">
        <v>1098</v>
      </c>
      <c r="E885" s="105">
        <v>0</v>
      </c>
      <c r="F885" s="102">
        <f t="shared" si="318"/>
        <v>0</v>
      </c>
      <c r="G885" s="102">
        <f t="shared" si="319"/>
        <v>0</v>
      </c>
      <c r="H885" s="210">
        <f t="shared" si="311"/>
        <v>0</v>
      </c>
      <c r="K885" t="b">
        <f t="shared" si="312"/>
        <v>0</v>
      </c>
    </row>
    <row r="886" ht="18" customHeight="1" outlineLevel="3" spans="1:11">
      <c r="A886" s="102" t="str">
        <f t="shared" si="316"/>
        <v>213</v>
      </c>
      <c r="B886" s="102" t="str">
        <f t="shared" si="317"/>
        <v>21303</v>
      </c>
      <c r="C886" s="207">
        <v>2130319</v>
      </c>
      <c r="D886" s="212" t="s">
        <v>1099</v>
      </c>
      <c r="E886" s="209"/>
      <c r="F886" s="213">
        <f t="shared" si="318"/>
        <v>0</v>
      </c>
      <c r="G886" s="213"/>
      <c r="H886" s="210">
        <f t="shared" si="311"/>
        <v>0</v>
      </c>
      <c r="K886" t="b">
        <f t="shared" si="312"/>
        <v>0</v>
      </c>
    </row>
    <row r="887" ht="18" customHeight="1" outlineLevel="3" spans="1:11">
      <c r="A887" s="102" t="str">
        <f t="shared" si="316"/>
        <v>213</v>
      </c>
      <c r="B887" s="102" t="str">
        <f t="shared" si="317"/>
        <v>21303</v>
      </c>
      <c r="C887" s="207">
        <v>2130321</v>
      </c>
      <c r="D887" s="215" t="s">
        <v>1100</v>
      </c>
      <c r="E887" s="105">
        <v>0</v>
      </c>
      <c r="F887" s="102">
        <f t="shared" si="318"/>
        <v>0</v>
      </c>
      <c r="G887" s="102">
        <f t="shared" si="319"/>
        <v>0</v>
      </c>
      <c r="H887" s="210">
        <f t="shared" si="311"/>
        <v>0</v>
      </c>
      <c r="K887" t="b">
        <f t="shared" si="312"/>
        <v>0</v>
      </c>
    </row>
    <row r="888" ht="18" customHeight="1" outlineLevel="3" spans="1:11">
      <c r="A888" s="102" t="str">
        <f t="shared" si="316"/>
        <v>213</v>
      </c>
      <c r="B888" s="102" t="str">
        <f t="shared" si="317"/>
        <v>21303</v>
      </c>
      <c r="C888" s="207">
        <v>2130322</v>
      </c>
      <c r="D888" s="215" t="s">
        <v>1101</v>
      </c>
      <c r="E888" s="105">
        <v>0</v>
      </c>
      <c r="F888" s="102">
        <f t="shared" si="318"/>
        <v>0</v>
      </c>
      <c r="G888" s="102">
        <f t="shared" si="319"/>
        <v>0</v>
      </c>
      <c r="H888" s="210">
        <f t="shared" si="311"/>
        <v>0</v>
      </c>
      <c r="K888" t="b">
        <f t="shared" si="312"/>
        <v>0</v>
      </c>
    </row>
    <row r="889" ht="18" customHeight="1" outlineLevel="3" spans="1:11">
      <c r="A889" s="102" t="str">
        <f t="shared" si="316"/>
        <v>213</v>
      </c>
      <c r="B889" s="102" t="str">
        <f t="shared" si="317"/>
        <v>21303</v>
      </c>
      <c r="C889" s="207">
        <v>2130333</v>
      </c>
      <c r="D889" s="215" t="s">
        <v>1074</v>
      </c>
      <c r="E889" s="105">
        <v>0</v>
      </c>
      <c r="F889" s="102">
        <f t="shared" si="318"/>
        <v>0</v>
      </c>
      <c r="G889" s="102">
        <f t="shared" si="319"/>
        <v>0</v>
      </c>
      <c r="H889" s="210">
        <f t="shared" si="311"/>
        <v>0</v>
      </c>
      <c r="K889" t="b">
        <f t="shared" si="312"/>
        <v>0</v>
      </c>
    </row>
    <row r="890" ht="18" customHeight="1" outlineLevel="3" spans="1:11">
      <c r="A890" s="102" t="str">
        <f t="shared" si="316"/>
        <v>213</v>
      </c>
      <c r="B890" s="102" t="str">
        <f t="shared" si="317"/>
        <v>21303</v>
      </c>
      <c r="C890" s="207">
        <v>2130334</v>
      </c>
      <c r="D890" s="212" t="s">
        <v>1102</v>
      </c>
      <c r="E890" s="209"/>
      <c r="F890" s="213">
        <f t="shared" si="318"/>
        <v>0</v>
      </c>
      <c r="G890" s="213"/>
      <c r="H890" s="210">
        <f t="shared" si="311"/>
        <v>0</v>
      </c>
      <c r="K890" t="b">
        <f t="shared" si="312"/>
        <v>0</v>
      </c>
    </row>
    <row r="891" ht="18" customHeight="1" outlineLevel="3" spans="1:11">
      <c r="A891" s="102" t="str">
        <f t="shared" si="316"/>
        <v>213</v>
      </c>
      <c r="B891" s="102" t="str">
        <f t="shared" si="317"/>
        <v>21303</v>
      </c>
      <c r="C891" s="207">
        <v>2130335</v>
      </c>
      <c r="D891" s="212" t="s">
        <v>1103</v>
      </c>
      <c r="E891" s="209"/>
      <c r="F891" s="213">
        <f t="shared" si="318"/>
        <v>0</v>
      </c>
      <c r="G891" s="213"/>
      <c r="H891" s="210">
        <f t="shared" si="311"/>
        <v>0</v>
      </c>
      <c r="K891" t="b">
        <f t="shared" si="312"/>
        <v>0</v>
      </c>
    </row>
    <row r="892" ht="18" customHeight="1" outlineLevel="3" spans="1:11">
      <c r="A892" s="102" t="str">
        <f t="shared" si="316"/>
        <v>213</v>
      </c>
      <c r="B892" s="102" t="str">
        <f t="shared" si="317"/>
        <v>21303</v>
      </c>
      <c r="C892" s="207">
        <v>2130336</v>
      </c>
      <c r="D892" s="215" t="s">
        <v>1104</v>
      </c>
      <c r="E892" s="105"/>
      <c r="F892" s="102">
        <f t="shared" si="318"/>
        <v>0</v>
      </c>
      <c r="G892" s="102">
        <f t="shared" si="319"/>
        <v>0</v>
      </c>
      <c r="H892" s="210">
        <f t="shared" si="311"/>
        <v>0</v>
      </c>
      <c r="K892" t="b">
        <f t="shared" si="312"/>
        <v>0</v>
      </c>
    </row>
    <row r="893" ht="18" customHeight="1" outlineLevel="3" spans="1:11">
      <c r="A893" s="102" t="str">
        <f t="shared" si="316"/>
        <v>213</v>
      </c>
      <c r="B893" s="102" t="str">
        <f t="shared" si="317"/>
        <v>21303</v>
      </c>
      <c r="C893" s="207">
        <v>2130336</v>
      </c>
      <c r="D893" s="215" t="s">
        <v>1105</v>
      </c>
      <c r="E893" s="105"/>
      <c r="F893" s="102">
        <f t="shared" si="318"/>
        <v>0</v>
      </c>
      <c r="G893" s="102">
        <f t="shared" si="319"/>
        <v>0</v>
      </c>
      <c r="H893" s="210">
        <f t="shared" si="311"/>
        <v>0</v>
      </c>
      <c r="K893" t="b">
        <f t="shared" si="312"/>
        <v>0</v>
      </c>
    </row>
    <row r="894" ht="18" customHeight="1" outlineLevel="3" spans="1:11">
      <c r="A894" s="102" t="str">
        <f t="shared" si="316"/>
        <v>213</v>
      </c>
      <c r="B894" s="102" t="str">
        <f t="shared" si="317"/>
        <v>21303</v>
      </c>
      <c r="C894" s="207">
        <v>2130399</v>
      </c>
      <c r="D894" s="212" t="s">
        <v>1106</v>
      </c>
      <c r="E894" s="209"/>
      <c r="F894" s="213">
        <f t="shared" si="318"/>
        <v>0</v>
      </c>
      <c r="G894" s="213"/>
      <c r="H894" s="210">
        <f t="shared" si="311"/>
        <v>0</v>
      </c>
      <c r="K894" t="b">
        <f t="shared" si="312"/>
        <v>0</v>
      </c>
    </row>
    <row r="895" ht="18" customHeight="1" outlineLevel="1" spans="1:11">
      <c r="A895" s="102"/>
      <c r="B895" s="105" t="s">
        <v>1107</v>
      </c>
      <c r="C895" s="207"/>
      <c r="D895" s="211" t="s">
        <v>1108</v>
      </c>
      <c r="E895" s="209">
        <f>SUBTOTAL(9,E896:E905)</f>
        <v>0</v>
      </c>
      <c r="F895" s="209">
        <f>SUBTOTAL(9,F896:F905)</f>
        <v>90</v>
      </c>
      <c r="G895" s="209">
        <f>SUBTOTAL(9,G896:G905)</f>
        <v>90</v>
      </c>
      <c r="H895" s="210">
        <f t="shared" si="311"/>
        <v>0</v>
      </c>
      <c r="K895" t="b">
        <f t="shared" si="312"/>
        <v>1</v>
      </c>
    </row>
    <row r="896" ht="18" customHeight="1" outlineLevel="3" spans="1:11">
      <c r="A896" s="102" t="str">
        <f t="shared" ref="A896:A905" si="320">MID(C896,1,3)</f>
        <v>213</v>
      </c>
      <c r="B896" s="102" t="str">
        <f t="shared" ref="B896:B905" si="321">MID(C896,1,5)</f>
        <v>21305</v>
      </c>
      <c r="C896" s="207">
        <v>2130501</v>
      </c>
      <c r="D896" s="212" t="s">
        <v>131</v>
      </c>
      <c r="E896" s="209"/>
      <c r="F896" s="213">
        <f t="shared" ref="F896:F905" si="322">G896-E896</f>
        <v>0</v>
      </c>
      <c r="G896" s="213"/>
      <c r="H896" s="210">
        <f t="shared" si="311"/>
        <v>0</v>
      </c>
      <c r="K896" t="b">
        <f t="shared" si="312"/>
        <v>0</v>
      </c>
    </row>
    <row r="897" ht="18" customHeight="1" outlineLevel="3" spans="1:11">
      <c r="A897" s="102" t="str">
        <f t="shared" si="320"/>
        <v>213</v>
      </c>
      <c r="B897" s="102" t="str">
        <f t="shared" si="321"/>
        <v>21305</v>
      </c>
      <c r="C897" s="207">
        <v>2130502</v>
      </c>
      <c r="D897" s="215" t="s">
        <v>132</v>
      </c>
      <c r="E897" s="105">
        <v>0</v>
      </c>
      <c r="F897" s="102">
        <f t="shared" si="322"/>
        <v>0</v>
      </c>
      <c r="G897" s="102">
        <f>J897</f>
        <v>0</v>
      </c>
      <c r="H897" s="210">
        <f t="shared" si="311"/>
        <v>0</v>
      </c>
      <c r="K897" t="b">
        <f t="shared" si="312"/>
        <v>0</v>
      </c>
    </row>
    <row r="898" ht="18" customHeight="1" outlineLevel="3" spans="1:11">
      <c r="A898" s="102" t="str">
        <f t="shared" si="320"/>
        <v>213</v>
      </c>
      <c r="B898" s="102" t="str">
        <f t="shared" si="321"/>
        <v>21305</v>
      </c>
      <c r="C898" s="207">
        <v>2130503</v>
      </c>
      <c r="D898" s="215" t="s">
        <v>133</v>
      </c>
      <c r="E898" s="105">
        <v>0</v>
      </c>
      <c r="F898" s="102">
        <f t="shared" si="322"/>
        <v>0</v>
      </c>
      <c r="G898" s="102">
        <f>J898</f>
        <v>0</v>
      </c>
      <c r="H898" s="210">
        <f t="shared" si="311"/>
        <v>0</v>
      </c>
      <c r="K898" t="b">
        <f t="shared" si="312"/>
        <v>0</v>
      </c>
    </row>
    <row r="899" ht="18" customHeight="1" outlineLevel="3" spans="1:11">
      <c r="A899" s="102" t="str">
        <f t="shared" si="320"/>
        <v>213</v>
      </c>
      <c r="B899" s="102" t="str">
        <f t="shared" si="321"/>
        <v>21305</v>
      </c>
      <c r="C899" s="207">
        <v>2130504</v>
      </c>
      <c r="D899" s="212" t="s">
        <v>1109</v>
      </c>
      <c r="E899" s="209"/>
      <c r="F899" s="213">
        <f t="shared" si="322"/>
        <v>3</v>
      </c>
      <c r="G899" s="213">
        <v>3</v>
      </c>
      <c r="H899" s="210">
        <f t="shared" si="311"/>
        <v>0</v>
      </c>
      <c r="K899" t="b">
        <f t="shared" si="312"/>
        <v>1</v>
      </c>
    </row>
    <row r="900" ht="18" customHeight="1" outlineLevel="3" spans="1:11">
      <c r="A900" s="102" t="str">
        <f t="shared" si="320"/>
        <v>213</v>
      </c>
      <c r="B900" s="102" t="str">
        <f t="shared" si="321"/>
        <v>21305</v>
      </c>
      <c r="C900" s="207">
        <v>2130505</v>
      </c>
      <c r="D900" s="212" t="s">
        <v>1110</v>
      </c>
      <c r="E900" s="209"/>
      <c r="F900" s="213">
        <f t="shared" si="322"/>
        <v>64</v>
      </c>
      <c r="G900" s="213">
        <v>64</v>
      </c>
      <c r="H900" s="210">
        <f t="shared" ref="H900:H963" si="323">IFERROR(G900/E900-1,)</f>
        <v>0</v>
      </c>
      <c r="K900" t="b">
        <f t="shared" si="312"/>
        <v>1</v>
      </c>
    </row>
    <row r="901" ht="18" customHeight="1" outlineLevel="3" spans="1:11">
      <c r="A901" s="102" t="str">
        <f t="shared" si="320"/>
        <v>213</v>
      </c>
      <c r="B901" s="102" t="str">
        <f t="shared" si="321"/>
        <v>21305</v>
      </c>
      <c r="C901" s="207">
        <v>2130506</v>
      </c>
      <c r="D901" s="212" t="s">
        <v>1111</v>
      </c>
      <c r="E901" s="209"/>
      <c r="F901" s="213">
        <f t="shared" si="322"/>
        <v>0</v>
      </c>
      <c r="G901" s="213"/>
      <c r="H901" s="210">
        <f t="shared" si="323"/>
        <v>0</v>
      </c>
      <c r="K901" t="b">
        <f t="shared" ref="K901:K964" si="324">OR(E901&lt;&gt;0,F901&lt;&gt;0,G901&lt;&gt;0)</f>
        <v>0</v>
      </c>
    </row>
    <row r="902" ht="18" customHeight="1" outlineLevel="3" spans="1:11">
      <c r="A902" s="102" t="str">
        <f t="shared" si="320"/>
        <v>213</v>
      </c>
      <c r="B902" s="102" t="str">
        <f t="shared" si="321"/>
        <v>21305</v>
      </c>
      <c r="C902" s="207">
        <v>2130507</v>
      </c>
      <c r="D902" s="212" t="s">
        <v>1112</v>
      </c>
      <c r="E902" s="209"/>
      <c r="F902" s="213">
        <f t="shared" si="322"/>
        <v>0</v>
      </c>
      <c r="G902" s="213"/>
      <c r="H902" s="210">
        <f t="shared" si="323"/>
        <v>0</v>
      </c>
      <c r="K902" t="b">
        <f t="shared" si="324"/>
        <v>0</v>
      </c>
    </row>
    <row r="903" ht="18" customHeight="1" outlineLevel="3" spans="1:11">
      <c r="A903" s="102" t="str">
        <f t="shared" si="320"/>
        <v>213</v>
      </c>
      <c r="B903" s="102" t="str">
        <f t="shared" si="321"/>
        <v>21305</v>
      </c>
      <c r="C903" s="207">
        <v>2130508</v>
      </c>
      <c r="D903" s="215" t="s">
        <v>1113</v>
      </c>
      <c r="E903" s="105">
        <v>0</v>
      </c>
      <c r="F903" s="102">
        <f t="shared" si="322"/>
        <v>0</v>
      </c>
      <c r="G903" s="102">
        <f>J903</f>
        <v>0</v>
      </c>
      <c r="H903" s="210">
        <f t="shared" si="323"/>
        <v>0</v>
      </c>
      <c r="K903" t="b">
        <f t="shared" si="324"/>
        <v>0</v>
      </c>
    </row>
    <row r="904" ht="18" customHeight="1" outlineLevel="3" spans="1:11">
      <c r="A904" s="102" t="str">
        <f t="shared" si="320"/>
        <v>213</v>
      </c>
      <c r="B904" s="102" t="str">
        <f t="shared" si="321"/>
        <v>21305</v>
      </c>
      <c r="C904" s="207">
        <v>2130550</v>
      </c>
      <c r="D904" s="215" t="s">
        <v>1114</v>
      </c>
      <c r="E904" s="105">
        <v>0</v>
      </c>
      <c r="F904" s="102">
        <f t="shared" si="322"/>
        <v>0</v>
      </c>
      <c r="G904" s="102">
        <f>J904</f>
        <v>0</v>
      </c>
      <c r="H904" s="210">
        <f t="shared" si="323"/>
        <v>0</v>
      </c>
      <c r="K904" t="b">
        <f t="shared" si="324"/>
        <v>0</v>
      </c>
    </row>
    <row r="905" ht="18" customHeight="1" outlineLevel="3" spans="1:11">
      <c r="A905" s="102" t="str">
        <f t="shared" si="320"/>
        <v>213</v>
      </c>
      <c r="B905" s="102" t="str">
        <f t="shared" si="321"/>
        <v>21305</v>
      </c>
      <c r="C905" s="207">
        <v>2130599</v>
      </c>
      <c r="D905" s="212" t="s">
        <v>1115</v>
      </c>
      <c r="E905" s="209"/>
      <c r="F905" s="213">
        <f t="shared" si="322"/>
        <v>23</v>
      </c>
      <c r="G905" s="213">
        <v>23</v>
      </c>
      <c r="H905" s="210">
        <f t="shared" si="323"/>
        <v>0</v>
      </c>
      <c r="K905" t="b">
        <f t="shared" si="324"/>
        <v>1</v>
      </c>
    </row>
    <row r="906" ht="18" customHeight="1" outlineLevel="1" spans="1:11">
      <c r="A906" s="102"/>
      <c r="B906" s="105" t="s">
        <v>1116</v>
      </c>
      <c r="C906" s="207"/>
      <c r="D906" s="211" t="s">
        <v>1117</v>
      </c>
      <c r="E906" s="209">
        <f>SUBTOTAL(9,E907:E912)</f>
        <v>407</v>
      </c>
      <c r="F906" s="209">
        <f>SUBTOTAL(9,F907:F912)</f>
        <v>201</v>
      </c>
      <c r="G906" s="209">
        <f>SUBTOTAL(9,G907:G912)</f>
        <v>608</v>
      </c>
      <c r="H906" s="210">
        <f t="shared" si="323"/>
        <v>0.493857493857494</v>
      </c>
      <c r="K906" t="b">
        <f t="shared" si="324"/>
        <v>1</v>
      </c>
    </row>
    <row r="907" ht="18" customHeight="1" outlineLevel="3" spans="1:11">
      <c r="A907" s="102" t="str">
        <f t="shared" ref="A907:A912" si="325">MID(C907,1,3)</f>
        <v>213</v>
      </c>
      <c r="B907" s="102" t="str">
        <f t="shared" ref="B907:B912" si="326">MID(C907,1,5)</f>
        <v>21307</v>
      </c>
      <c r="C907" s="207">
        <v>2130701</v>
      </c>
      <c r="D907" s="212" t="s">
        <v>1118</v>
      </c>
      <c r="E907" s="209"/>
      <c r="F907" s="213">
        <f t="shared" ref="F907:F912" si="327">G907-E907</f>
        <v>0</v>
      </c>
      <c r="G907" s="213"/>
      <c r="H907" s="210">
        <f t="shared" si="323"/>
        <v>0</v>
      </c>
      <c r="K907" t="b">
        <f t="shared" si="324"/>
        <v>0</v>
      </c>
    </row>
    <row r="908" ht="18" customHeight="1" outlineLevel="3" spans="1:11">
      <c r="A908" s="102" t="str">
        <f t="shared" si="325"/>
        <v>213</v>
      </c>
      <c r="B908" s="102" t="str">
        <f t="shared" si="326"/>
        <v>21307</v>
      </c>
      <c r="C908" s="207">
        <v>2130704</v>
      </c>
      <c r="D908" s="215" t="s">
        <v>1119</v>
      </c>
      <c r="E908" s="105">
        <v>0</v>
      </c>
      <c r="F908" s="102">
        <f t="shared" si="327"/>
        <v>0</v>
      </c>
      <c r="G908" s="102">
        <f>J908</f>
        <v>0</v>
      </c>
      <c r="H908" s="210">
        <f t="shared" si="323"/>
        <v>0</v>
      </c>
      <c r="K908" t="b">
        <f t="shared" si="324"/>
        <v>0</v>
      </c>
    </row>
    <row r="909" ht="18" customHeight="1" outlineLevel="3" spans="1:11">
      <c r="A909" s="102" t="str">
        <f t="shared" si="325"/>
        <v>213</v>
      </c>
      <c r="B909" s="102" t="str">
        <f t="shared" si="326"/>
        <v>21307</v>
      </c>
      <c r="C909" s="207">
        <v>2130705</v>
      </c>
      <c r="D909" s="212" t="s">
        <v>1120</v>
      </c>
      <c r="E909" s="209">
        <v>407</v>
      </c>
      <c r="F909" s="213">
        <f t="shared" si="327"/>
        <v>1</v>
      </c>
      <c r="G909" s="213">
        <v>408</v>
      </c>
      <c r="H909" s="210">
        <f t="shared" si="323"/>
        <v>0.00245700245700253</v>
      </c>
      <c r="K909" t="b">
        <f t="shared" si="324"/>
        <v>1</v>
      </c>
    </row>
    <row r="910" ht="18" customHeight="1" outlineLevel="3" spans="1:11">
      <c r="A910" s="102" t="str">
        <f t="shared" si="325"/>
        <v>213</v>
      </c>
      <c r="B910" s="102" t="str">
        <f t="shared" si="326"/>
        <v>21307</v>
      </c>
      <c r="C910" s="207">
        <v>2130706</v>
      </c>
      <c r="D910" s="212" t="s">
        <v>1121</v>
      </c>
      <c r="E910" s="209"/>
      <c r="F910" s="213">
        <f t="shared" si="327"/>
        <v>200</v>
      </c>
      <c r="G910" s="213">
        <v>200</v>
      </c>
      <c r="H910" s="210">
        <f t="shared" si="323"/>
        <v>0</v>
      </c>
      <c r="K910" t="b">
        <f t="shared" si="324"/>
        <v>1</v>
      </c>
    </row>
    <row r="911" ht="18" customHeight="1" outlineLevel="3" spans="1:11">
      <c r="A911" s="102" t="str">
        <f t="shared" si="325"/>
        <v>213</v>
      </c>
      <c r="B911" s="102" t="str">
        <f t="shared" si="326"/>
        <v>21307</v>
      </c>
      <c r="C911" s="207">
        <v>2130707</v>
      </c>
      <c r="D911" s="215" t="s">
        <v>1122</v>
      </c>
      <c r="E911" s="105">
        <v>0</v>
      </c>
      <c r="F911" s="102">
        <f t="shared" si="327"/>
        <v>0</v>
      </c>
      <c r="G911" s="102">
        <f>J911</f>
        <v>0</v>
      </c>
      <c r="H911" s="210">
        <f t="shared" si="323"/>
        <v>0</v>
      </c>
      <c r="K911" t="b">
        <f t="shared" si="324"/>
        <v>0</v>
      </c>
    </row>
    <row r="912" ht="18" customHeight="1" outlineLevel="3" spans="1:11">
      <c r="A912" s="102" t="str">
        <f t="shared" si="325"/>
        <v>213</v>
      </c>
      <c r="B912" s="102" t="str">
        <f t="shared" si="326"/>
        <v>21307</v>
      </c>
      <c r="C912" s="207">
        <v>2130799</v>
      </c>
      <c r="D912" s="212" t="s">
        <v>1123</v>
      </c>
      <c r="E912" s="209"/>
      <c r="F912" s="213">
        <f t="shared" si="327"/>
        <v>0</v>
      </c>
      <c r="G912" s="213"/>
      <c r="H912" s="210">
        <f t="shared" si="323"/>
        <v>0</v>
      </c>
      <c r="K912" t="b">
        <f t="shared" si="324"/>
        <v>0</v>
      </c>
    </row>
    <row r="913" ht="18" customHeight="1" outlineLevel="1" spans="1:11">
      <c r="A913" s="102"/>
      <c r="B913" s="105" t="s">
        <v>1124</v>
      </c>
      <c r="C913" s="207"/>
      <c r="D913" s="211" t="s">
        <v>1125</v>
      </c>
      <c r="E913" s="209">
        <f>SUBTOTAL(9,E914:E919)</f>
        <v>0</v>
      </c>
      <c r="F913" s="209">
        <f>SUBTOTAL(9,F914:F919)</f>
        <v>0</v>
      </c>
      <c r="G913" s="209">
        <f>SUBTOTAL(9,G914:G919)</f>
        <v>0</v>
      </c>
      <c r="H913" s="210">
        <f t="shared" si="323"/>
        <v>0</v>
      </c>
      <c r="K913" t="b">
        <f t="shared" si="324"/>
        <v>0</v>
      </c>
    </row>
    <row r="914" ht="18" customHeight="1" outlineLevel="3" spans="1:11">
      <c r="A914" s="102" t="str">
        <f t="shared" ref="A914:A919" si="328">MID(C914,1,3)</f>
        <v>213</v>
      </c>
      <c r="B914" s="102" t="str">
        <f t="shared" ref="B914:B919" si="329">MID(C914,1,5)</f>
        <v>21308</v>
      </c>
      <c r="C914" s="207">
        <v>2130801</v>
      </c>
      <c r="D914" s="212" t="s">
        <v>1126</v>
      </c>
      <c r="E914" s="209"/>
      <c r="F914" s="213">
        <f t="shared" ref="F914:F919" si="330">G914-E914</f>
        <v>0</v>
      </c>
      <c r="G914" s="213"/>
      <c r="H914" s="210">
        <f t="shared" si="323"/>
        <v>0</v>
      </c>
      <c r="K914" t="b">
        <f t="shared" si="324"/>
        <v>0</v>
      </c>
    </row>
    <row r="915" ht="18" customHeight="1" outlineLevel="3" spans="1:11">
      <c r="A915" s="102" t="str">
        <f t="shared" si="328"/>
        <v>213</v>
      </c>
      <c r="B915" s="102" t="str">
        <f t="shared" si="329"/>
        <v>21308</v>
      </c>
      <c r="C915" s="207">
        <v>2130802</v>
      </c>
      <c r="D915" s="215" t="s">
        <v>1127</v>
      </c>
      <c r="E915" s="105">
        <v>0</v>
      </c>
      <c r="F915" s="102">
        <f t="shared" si="330"/>
        <v>0</v>
      </c>
      <c r="G915" s="102">
        <f>J915</f>
        <v>0</v>
      </c>
      <c r="H915" s="210">
        <f t="shared" si="323"/>
        <v>0</v>
      </c>
      <c r="K915" t="b">
        <f t="shared" si="324"/>
        <v>0</v>
      </c>
    </row>
    <row r="916" ht="18" customHeight="1" outlineLevel="3" spans="1:11">
      <c r="A916" s="102" t="str">
        <f t="shared" si="328"/>
        <v>213</v>
      </c>
      <c r="B916" s="102" t="str">
        <f t="shared" si="329"/>
        <v>21308</v>
      </c>
      <c r="C916" s="207">
        <v>2130803</v>
      </c>
      <c r="D916" s="212" t="s">
        <v>1128</v>
      </c>
      <c r="E916" s="209"/>
      <c r="F916" s="213">
        <f t="shared" si="330"/>
        <v>0</v>
      </c>
      <c r="G916" s="213"/>
      <c r="H916" s="210">
        <f t="shared" si="323"/>
        <v>0</v>
      </c>
      <c r="K916" t="b">
        <f t="shared" si="324"/>
        <v>0</v>
      </c>
    </row>
    <row r="917" ht="18" customHeight="1" outlineLevel="3" spans="1:11">
      <c r="A917" s="102" t="str">
        <f t="shared" si="328"/>
        <v>213</v>
      </c>
      <c r="B917" s="102" t="str">
        <f t="shared" si="329"/>
        <v>21308</v>
      </c>
      <c r="C917" s="207">
        <v>2130804</v>
      </c>
      <c r="D917" s="212" t="s">
        <v>1129</v>
      </c>
      <c r="E917" s="209"/>
      <c r="F917" s="213">
        <f t="shared" si="330"/>
        <v>0</v>
      </c>
      <c r="G917" s="213"/>
      <c r="H917" s="210">
        <f t="shared" si="323"/>
        <v>0</v>
      </c>
      <c r="K917" t="b">
        <f t="shared" si="324"/>
        <v>0</v>
      </c>
    </row>
    <row r="918" ht="18" customHeight="1" outlineLevel="3" spans="1:11">
      <c r="A918" s="102" t="str">
        <f t="shared" si="328"/>
        <v>213</v>
      </c>
      <c r="B918" s="102" t="str">
        <f t="shared" si="329"/>
        <v>21308</v>
      </c>
      <c r="C918" s="207">
        <v>2130805</v>
      </c>
      <c r="D918" s="215" t="s">
        <v>1130</v>
      </c>
      <c r="E918" s="105">
        <v>0</v>
      </c>
      <c r="F918" s="102">
        <f t="shared" si="330"/>
        <v>0</v>
      </c>
      <c r="G918" s="102">
        <f>J918</f>
        <v>0</v>
      </c>
      <c r="H918" s="210">
        <f t="shared" si="323"/>
        <v>0</v>
      </c>
      <c r="K918" t="b">
        <f t="shared" si="324"/>
        <v>0</v>
      </c>
    </row>
    <row r="919" ht="21" customHeight="1" outlineLevel="3" spans="1:11">
      <c r="A919" s="102" t="str">
        <f t="shared" si="328"/>
        <v>213</v>
      </c>
      <c r="B919" s="102" t="str">
        <f t="shared" si="329"/>
        <v>21308</v>
      </c>
      <c r="C919" s="207">
        <v>2130899</v>
      </c>
      <c r="D919" s="215" t="s">
        <v>1131</v>
      </c>
      <c r="E919" s="105"/>
      <c r="F919" s="102">
        <f t="shared" si="330"/>
        <v>0</v>
      </c>
      <c r="G919" s="102"/>
      <c r="H919" s="210">
        <f t="shared" si="323"/>
        <v>0</v>
      </c>
      <c r="K919" t="b">
        <f t="shared" si="324"/>
        <v>0</v>
      </c>
    </row>
    <row r="920" ht="12" customHeight="1" outlineLevel="1" spans="1:11">
      <c r="A920" s="102"/>
      <c r="B920" s="105" t="s">
        <v>1132</v>
      </c>
      <c r="C920" s="207"/>
      <c r="D920" s="216" t="s">
        <v>1133</v>
      </c>
      <c r="E920" s="105">
        <f>SUBTOTAL(9,E921:E922)</f>
        <v>0</v>
      </c>
      <c r="F920" s="105">
        <f>SUBTOTAL(9,F921:F922)</f>
        <v>0</v>
      </c>
      <c r="G920" s="105">
        <f>SUBTOTAL(9,G921:G922)</f>
        <v>0</v>
      </c>
      <c r="H920" s="210">
        <f t="shared" si="323"/>
        <v>0</v>
      </c>
      <c r="K920" t="b">
        <f t="shared" si="324"/>
        <v>0</v>
      </c>
    </row>
    <row r="921" ht="12" customHeight="1" outlineLevel="3" spans="1:11">
      <c r="A921" s="102" t="str">
        <f>MID(C921,1,3)</f>
        <v>213</v>
      </c>
      <c r="B921" s="102" t="str">
        <f>MID(C921,1,5)</f>
        <v>21309</v>
      </c>
      <c r="C921" s="207">
        <v>2130901</v>
      </c>
      <c r="D921" s="215" t="s">
        <v>1134</v>
      </c>
      <c r="E921" s="105"/>
      <c r="F921" s="102">
        <f t="shared" ref="F921:F925" si="331">G921-E921</f>
        <v>0</v>
      </c>
      <c r="G921" s="102">
        <f t="shared" ref="G921:G925" si="332">J921</f>
        <v>0</v>
      </c>
      <c r="H921" s="210">
        <f t="shared" si="323"/>
        <v>0</v>
      </c>
      <c r="K921" t="b">
        <f t="shared" si="324"/>
        <v>0</v>
      </c>
    </row>
    <row r="922" ht="15" customHeight="1" outlineLevel="3" spans="1:11">
      <c r="A922" s="102" t="str">
        <f>MID(C922,1,3)</f>
        <v>213</v>
      </c>
      <c r="B922" s="102" t="str">
        <f>MID(C922,1,5)</f>
        <v>21309</v>
      </c>
      <c r="C922" s="207">
        <v>2130999</v>
      </c>
      <c r="D922" s="215" t="s">
        <v>1135</v>
      </c>
      <c r="E922" s="105"/>
      <c r="F922" s="102">
        <f t="shared" si="331"/>
        <v>0</v>
      </c>
      <c r="G922" s="102">
        <f t="shared" si="332"/>
        <v>0</v>
      </c>
      <c r="H922" s="210">
        <f t="shared" si="323"/>
        <v>0</v>
      </c>
      <c r="K922" t="b">
        <f t="shared" si="324"/>
        <v>0</v>
      </c>
    </row>
    <row r="923" ht="18" customHeight="1" outlineLevel="1" spans="1:11">
      <c r="A923" s="102"/>
      <c r="B923" s="105" t="s">
        <v>1136</v>
      </c>
      <c r="C923" s="207"/>
      <c r="D923" s="211" t="s">
        <v>1137</v>
      </c>
      <c r="E923" s="209">
        <f>SUBTOTAL(9,E924:E925)</f>
        <v>0</v>
      </c>
      <c r="F923" s="209">
        <f>SUBTOTAL(9,F924:F925)</f>
        <v>0</v>
      </c>
      <c r="G923" s="209">
        <f>SUBTOTAL(9,G924:G925)</f>
        <v>0</v>
      </c>
      <c r="H923" s="210">
        <f t="shared" si="323"/>
        <v>0</v>
      </c>
      <c r="K923" t="b">
        <f t="shared" si="324"/>
        <v>0</v>
      </c>
    </row>
    <row r="924" ht="18" customHeight="1" outlineLevel="3" spans="1:11">
      <c r="A924" s="102" t="str">
        <f>MID(C924,1,3)</f>
        <v>213</v>
      </c>
      <c r="B924" s="102" t="str">
        <f>MID(C924,1,5)</f>
        <v>21399</v>
      </c>
      <c r="C924" s="207">
        <v>2139901</v>
      </c>
      <c r="D924" s="215" t="s">
        <v>1138</v>
      </c>
      <c r="E924" s="105">
        <f>VLOOKUP(C924,'[1]12'!$D:$I,6,FALSE)</f>
        <v>0</v>
      </c>
      <c r="F924" s="102">
        <f t="shared" si="331"/>
        <v>0</v>
      </c>
      <c r="G924" s="102">
        <f t="shared" si="332"/>
        <v>0</v>
      </c>
      <c r="H924" s="210">
        <f t="shared" si="323"/>
        <v>0</v>
      </c>
      <c r="K924" t="b">
        <f t="shared" si="324"/>
        <v>0</v>
      </c>
    </row>
    <row r="925" ht="18" customHeight="1" outlineLevel="3" spans="1:11">
      <c r="A925" s="102" t="str">
        <f>MID(C925,1,3)</f>
        <v>213</v>
      </c>
      <c r="B925" s="102" t="str">
        <f>MID(C925,1,5)</f>
        <v>21399</v>
      </c>
      <c r="C925" s="207">
        <v>2139999</v>
      </c>
      <c r="D925" s="212" t="s">
        <v>1137</v>
      </c>
      <c r="E925" s="209"/>
      <c r="F925" s="213">
        <f t="shared" si="331"/>
        <v>0</v>
      </c>
      <c r="G925" s="213"/>
      <c r="H925" s="210">
        <f t="shared" si="323"/>
        <v>0</v>
      </c>
      <c r="K925" t="b">
        <f t="shared" si="324"/>
        <v>0</v>
      </c>
    </row>
    <row r="926" ht="18" customHeight="1" outlineLevel="1" spans="1:11">
      <c r="A926" s="105" t="s">
        <v>1139</v>
      </c>
      <c r="B926" s="102"/>
      <c r="C926" s="207"/>
      <c r="D926" s="208" t="s">
        <v>1140</v>
      </c>
      <c r="E926" s="209">
        <f>SUBTOTAL(9,E928:E989)</f>
        <v>0</v>
      </c>
      <c r="F926" s="209">
        <f>SUBTOTAL(9,F928:F989)</f>
        <v>58</v>
      </c>
      <c r="G926" s="209">
        <f>SUBTOTAL(9,G928:G989)</f>
        <v>58</v>
      </c>
      <c r="H926" s="210">
        <f t="shared" si="323"/>
        <v>0</v>
      </c>
      <c r="K926" t="b">
        <f t="shared" si="324"/>
        <v>1</v>
      </c>
    </row>
    <row r="927" ht="18" customHeight="1" outlineLevel="1" spans="1:11">
      <c r="A927" s="102"/>
      <c r="B927" s="105" t="s">
        <v>1141</v>
      </c>
      <c r="C927" s="207"/>
      <c r="D927" s="211" t="s">
        <v>1142</v>
      </c>
      <c r="E927" s="209">
        <f>SUBTOTAL(9,E928:E949)</f>
        <v>0</v>
      </c>
      <c r="F927" s="209">
        <f>SUBTOTAL(9,F928:F949)</f>
        <v>18</v>
      </c>
      <c r="G927" s="209">
        <f>SUBTOTAL(9,G928:G949)</f>
        <v>18</v>
      </c>
      <c r="H927" s="210">
        <f t="shared" si="323"/>
        <v>0</v>
      </c>
      <c r="K927" t="b">
        <f t="shared" si="324"/>
        <v>1</v>
      </c>
    </row>
    <row r="928" ht="18" customHeight="1" outlineLevel="3" spans="1:11">
      <c r="A928" s="102" t="str">
        <f t="shared" ref="A928:A949" si="333">MID(C928,1,3)</f>
        <v>214</v>
      </c>
      <c r="B928" s="102" t="str">
        <f t="shared" ref="B928:B949" si="334">MID(C928,1,5)</f>
        <v>21401</v>
      </c>
      <c r="C928" s="207">
        <v>2140101</v>
      </c>
      <c r="D928" s="212" t="s">
        <v>131</v>
      </c>
      <c r="E928" s="209"/>
      <c r="F928" s="213">
        <f t="shared" ref="F928:F949" si="335">G928-E928</f>
        <v>0</v>
      </c>
      <c r="G928" s="213"/>
      <c r="H928" s="210">
        <f t="shared" si="323"/>
        <v>0</v>
      </c>
      <c r="K928" t="b">
        <f t="shared" si="324"/>
        <v>0</v>
      </c>
    </row>
    <row r="929" ht="18" customHeight="1" outlineLevel="3" spans="1:11">
      <c r="A929" s="102" t="str">
        <f t="shared" si="333"/>
        <v>214</v>
      </c>
      <c r="B929" s="102" t="str">
        <f t="shared" si="334"/>
        <v>21401</v>
      </c>
      <c r="C929" s="207">
        <v>2140102</v>
      </c>
      <c r="D929" s="215" t="s">
        <v>132</v>
      </c>
      <c r="E929" s="105">
        <v>0</v>
      </c>
      <c r="F929" s="102">
        <f t="shared" si="335"/>
        <v>0</v>
      </c>
      <c r="G929" s="102">
        <f t="shared" ref="G928:G949" si="336">J929</f>
        <v>0</v>
      </c>
      <c r="H929" s="210">
        <f t="shared" si="323"/>
        <v>0</v>
      </c>
      <c r="K929" t="b">
        <f t="shared" si="324"/>
        <v>0</v>
      </c>
    </row>
    <row r="930" ht="18" customHeight="1" outlineLevel="3" spans="1:11">
      <c r="A930" s="102" t="str">
        <f t="shared" si="333"/>
        <v>214</v>
      </c>
      <c r="B930" s="102" t="str">
        <f t="shared" si="334"/>
        <v>21401</v>
      </c>
      <c r="C930" s="207">
        <v>2140103</v>
      </c>
      <c r="D930" s="215" t="s">
        <v>133</v>
      </c>
      <c r="E930" s="105">
        <v>0</v>
      </c>
      <c r="F930" s="102">
        <f t="shared" si="335"/>
        <v>0</v>
      </c>
      <c r="G930" s="102">
        <f t="shared" si="336"/>
        <v>0</v>
      </c>
      <c r="H930" s="210">
        <f t="shared" si="323"/>
        <v>0</v>
      </c>
      <c r="K930" t="b">
        <f t="shared" si="324"/>
        <v>0</v>
      </c>
    </row>
    <row r="931" ht="18" customHeight="1" outlineLevel="3" spans="1:11">
      <c r="A931" s="102" t="str">
        <f t="shared" si="333"/>
        <v>214</v>
      </c>
      <c r="B931" s="102" t="str">
        <f t="shared" si="334"/>
        <v>21401</v>
      </c>
      <c r="C931" s="207">
        <v>2140104</v>
      </c>
      <c r="D931" s="212" t="s">
        <v>1143</v>
      </c>
      <c r="E931" s="209"/>
      <c r="F931" s="213">
        <f t="shared" si="335"/>
        <v>0</v>
      </c>
      <c r="G931" s="213"/>
      <c r="H931" s="210">
        <f t="shared" si="323"/>
        <v>0</v>
      </c>
      <c r="K931" t="b">
        <f t="shared" si="324"/>
        <v>0</v>
      </c>
    </row>
    <row r="932" ht="21" customHeight="1" outlineLevel="3" spans="1:11">
      <c r="A932" s="102" t="str">
        <f t="shared" si="333"/>
        <v>214</v>
      </c>
      <c r="B932" s="102" t="str">
        <f t="shared" si="334"/>
        <v>21401</v>
      </c>
      <c r="C932" s="207">
        <v>2140106</v>
      </c>
      <c r="D932" s="212" t="s">
        <v>1144</v>
      </c>
      <c r="E932" s="209"/>
      <c r="F932" s="213">
        <f t="shared" si="335"/>
        <v>18</v>
      </c>
      <c r="G932" s="213">
        <v>18</v>
      </c>
      <c r="H932" s="210">
        <f t="shared" si="323"/>
        <v>0</v>
      </c>
      <c r="K932" t="b">
        <f t="shared" si="324"/>
        <v>1</v>
      </c>
    </row>
    <row r="933" ht="18" customHeight="1" outlineLevel="3" spans="1:11">
      <c r="A933" s="102" t="str">
        <f t="shared" si="333"/>
        <v>214</v>
      </c>
      <c r="B933" s="102" t="str">
        <f t="shared" si="334"/>
        <v>21401</v>
      </c>
      <c r="C933" s="207">
        <v>2140109</v>
      </c>
      <c r="D933" s="215" t="s">
        <v>1145</v>
      </c>
      <c r="E933" s="105">
        <v>0</v>
      </c>
      <c r="F933" s="102">
        <f t="shared" si="335"/>
        <v>0</v>
      </c>
      <c r="G933" s="102">
        <f t="shared" si="336"/>
        <v>0</v>
      </c>
      <c r="H933" s="210">
        <f t="shared" si="323"/>
        <v>0</v>
      </c>
      <c r="K933" t="b">
        <f t="shared" si="324"/>
        <v>0</v>
      </c>
    </row>
    <row r="934" ht="18" customHeight="1" outlineLevel="3" spans="1:11">
      <c r="A934" s="102" t="str">
        <f t="shared" si="333"/>
        <v>214</v>
      </c>
      <c r="B934" s="102" t="str">
        <f t="shared" si="334"/>
        <v>21401</v>
      </c>
      <c r="C934" s="207">
        <v>2140110</v>
      </c>
      <c r="D934" s="215" t="s">
        <v>1146</v>
      </c>
      <c r="E934" s="105">
        <v>0</v>
      </c>
      <c r="F934" s="102">
        <f t="shared" si="335"/>
        <v>0</v>
      </c>
      <c r="G934" s="102">
        <f t="shared" si="336"/>
        <v>0</v>
      </c>
      <c r="H934" s="210">
        <f t="shared" si="323"/>
        <v>0</v>
      </c>
      <c r="K934" t="b">
        <f t="shared" si="324"/>
        <v>0</v>
      </c>
    </row>
    <row r="935" ht="18" customHeight="1" outlineLevel="3" spans="1:11">
      <c r="A935" s="102" t="str">
        <f t="shared" si="333"/>
        <v>214</v>
      </c>
      <c r="B935" s="102" t="str">
        <f t="shared" si="334"/>
        <v>21401</v>
      </c>
      <c r="C935" s="207">
        <v>2140111</v>
      </c>
      <c r="D935" s="215" t="s">
        <v>1147</v>
      </c>
      <c r="E935" s="105">
        <v>0</v>
      </c>
      <c r="F935" s="102">
        <f t="shared" si="335"/>
        <v>0</v>
      </c>
      <c r="G935" s="102">
        <f t="shared" si="336"/>
        <v>0</v>
      </c>
      <c r="H935" s="210">
        <f t="shared" si="323"/>
        <v>0</v>
      </c>
      <c r="K935" t="b">
        <f t="shared" si="324"/>
        <v>0</v>
      </c>
    </row>
    <row r="936" ht="21" customHeight="1" outlineLevel="3" spans="1:11">
      <c r="A936" s="102" t="str">
        <f t="shared" si="333"/>
        <v>214</v>
      </c>
      <c r="B936" s="102" t="str">
        <f t="shared" si="334"/>
        <v>21401</v>
      </c>
      <c r="C936" s="207">
        <v>2140112</v>
      </c>
      <c r="D936" s="215" t="s">
        <v>1148</v>
      </c>
      <c r="E936" s="105"/>
      <c r="F936" s="102">
        <f t="shared" si="335"/>
        <v>0</v>
      </c>
      <c r="G936" s="102"/>
      <c r="H936" s="210">
        <f t="shared" si="323"/>
        <v>0</v>
      </c>
      <c r="K936" t="b">
        <f t="shared" si="324"/>
        <v>0</v>
      </c>
    </row>
    <row r="937" ht="21" customHeight="1" outlineLevel="3" spans="1:11">
      <c r="A937" s="102" t="str">
        <f t="shared" si="333"/>
        <v>214</v>
      </c>
      <c r="B937" s="102" t="str">
        <f t="shared" si="334"/>
        <v>21401</v>
      </c>
      <c r="C937" s="207">
        <v>2140114</v>
      </c>
      <c r="D937" s="215" t="s">
        <v>1149</v>
      </c>
      <c r="E937" s="105">
        <v>0</v>
      </c>
      <c r="F937" s="102">
        <f t="shared" si="335"/>
        <v>0</v>
      </c>
      <c r="G937" s="102">
        <f t="shared" si="336"/>
        <v>0</v>
      </c>
      <c r="H937" s="210">
        <f t="shared" si="323"/>
        <v>0</v>
      </c>
      <c r="K937" t="b">
        <f t="shared" si="324"/>
        <v>0</v>
      </c>
    </row>
    <row r="938" ht="18" customHeight="1" outlineLevel="3" spans="1:11">
      <c r="A938" s="102" t="str">
        <f t="shared" si="333"/>
        <v>214</v>
      </c>
      <c r="B938" s="102" t="str">
        <f t="shared" si="334"/>
        <v>21401</v>
      </c>
      <c r="C938" s="207">
        <v>2140122</v>
      </c>
      <c r="D938" s="215" t="s">
        <v>1150</v>
      </c>
      <c r="E938" s="105">
        <v>0</v>
      </c>
      <c r="F938" s="102">
        <f t="shared" si="335"/>
        <v>0</v>
      </c>
      <c r="G938" s="102">
        <f t="shared" si="336"/>
        <v>0</v>
      </c>
      <c r="H938" s="210">
        <f t="shared" si="323"/>
        <v>0</v>
      </c>
      <c r="K938" t="b">
        <f t="shared" si="324"/>
        <v>0</v>
      </c>
    </row>
    <row r="939" ht="18" customHeight="1" outlineLevel="3" spans="1:11">
      <c r="A939" s="102" t="str">
        <f t="shared" si="333"/>
        <v>214</v>
      </c>
      <c r="B939" s="102" t="str">
        <f t="shared" si="334"/>
        <v>21401</v>
      </c>
      <c r="C939" s="207">
        <v>2140123</v>
      </c>
      <c r="D939" s="215" t="s">
        <v>1151</v>
      </c>
      <c r="E939" s="105">
        <v>0</v>
      </c>
      <c r="F939" s="102">
        <f t="shared" si="335"/>
        <v>0</v>
      </c>
      <c r="G939" s="102">
        <f t="shared" si="336"/>
        <v>0</v>
      </c>
      <c r="H939" s="210">
        <f t="shared" si="323"/>
        <v>0</v>
      </c>
      <c r="K939" t="b">
        <f t="shared" si="324"/>
        <v>0</v>
      </c>
    </row>
    <row r="940" ht="16" customHeight="1" outlineLevel="3" spans="1:11">
      <c r="A940" s="102" t="str">
        <f t="shared" si="333"/>
        <v>214</v>
      </c>
      <c r="B940" s="102" t="str">
        <f t="shared" si="334"/>
        <v>21401</v>
      </c>
      <c r="C940" s="207">
        <v>2140127</v>
      </c>
      <c r="D940" s="215" t="s">
        <v>1152</v>
      </c>
      <c r="E940" s="105">
        <v>0</v>
      </c>
      <c r="F940" s="102">
        <f t="shared" si="335"/>
        <v>0</v>
      </c>
      <c r="G940" s="102">
        <f t="shared" si="336"/>
        <v>0</v>
      </c>
      <c r="H940" s="210">
        <f t="shared" si="323"/>
        <v>0</v>
      </c>
      <c r="K940" t="b">
        <f t="shared" si="324"/>
        <v>0</v>
      </c>
    </row>
    <row r="941" ht="16" customHeight="1" outlineLevel="3" spans="1:11">
      <c r="A941" s="102" t="str">
        <f t="shared" si="333"/>
        <v>214</v>
      </c>
      <c r="B941" s="102" t="str">
        <f t="shared" si="334"/>
        <v>21401</v>
      </c>
      <c r="C941" s="207">
        <v>2140128</v>
      </c>
      <c r="D941" s="215" t="s">
        <v>1153</v>
      </c>
      <c r="E941" s="105">
        <v>0</v>
      </c>
      <c r="F941" s="102">
        <f t="shared" si="335"/>
        <v>0</v>
      </c>
      <c r="G941" s="102">
        <f t="shared" si="336"/>
        <v>0</v>
      </c>
      <c r="H941" s="210">
        <f t="shared" si="323"/>
        <v>0</v>
      </c>
      <c r="K941" t="b">
        <f t="shared" si="324"/>
        <v>0</v>
      </c>
    </row>
    <row r="942" ht="17" customHeight="1" outlineLevel="3" spans="1:11">
      <c r="A942" s="102" t="str">
        <f t="shared" si="333"/>
        <v>214</v>
      </c>
      <c r="B942" s="102" t="str">
        <f t="shared" si="334"/>
        <v>21401</v>
      </c>
      <c r="C942" s="207">
        <v>2140129</v>
      </c>
      <c r="D942" s="215" t="s">
        <v>1154</v>
      </c>
      <c r="E942" s="105">
        <v>0</v>
      </c>
      <c r="F942" s="102">
        <f t="shared" si="335"/>
        <v>0</v>
      </c>
      <c r="G942" s="102">
        <f t="shared" si="336"/>
        <v>0</v>
      </c>
      <c r="H942" s="210">
        <f t="shared" si="323"/>
        <v>0</v>
      </c>
      <c r="K942" t="b">
        <f t="shared" si="324"/>
        <v>0</v>
      </c>
    </row>
    <row r="943" ht="18" customHeight="1" outlineLevel="3" spans="1:11">
      <c r="A943" s="102" t="str">
        <f t="shared" si="333"/>
        <v>214</v>
      </c>
      <c r="B943" s="102" t="str">
        <f t="shared" si="334"/>
        <v>21401</v>
      </c>
      <c r="C943" s="207">
        <v>2140130</v>
      </c>
      <c r="D943" s="215" t="s">
        <v>1155</v>
      </c>
      <c r="E943" s="105">
        <v>0</v>
      </c>
      <c r="F943" s="102">
        <f t="shared" si="335"/>
        <v>0</v>
      </c>
      <c r="G943" s="102">
        <f t="shared" si="336"/>
        <v>0</v>
      </c>
      <c r="H943" s="210">
        <f t="shared" si="323"/>
        <v>0</v>
      </c>
      <c r="K943" t="b">
        <f t="shared" si="324"/>
        <v>0</v>
      </c>
    </row>
    <row r="944" ht="18" customHeight="1" outlineLevel="3" spans="1:11">
      <c r="A944" s="102" t="str">
        <f t="shared" si="333"/>
        <v>214</v>
      </c>
      <c r="B944" s="102" t="str">
        <f t="shared" si="334"/>
        <v>21401</v>
      </c>
      <c r="C944" s="207">
        <v>2140131</v>
      </c>
      <c r="D944" s="215" t="s">
        <v>1156</v>
      </c>
      <c r="E944" s="105">
        <v>0</v>
      </c>
      <c r="F944" s="102">
        <f t="shared" si="335"/>
        <v>0</v>
      </c>
      <c r="G944" s="102">
        <f t="shared" si="336"/>
        <v>0</v>
      </c>
      <c r="H944" s="210">
        <f t="shared" si="323"/>
        <v>0</v>
      </c>
      <c r="K944" t="b">
        <f t="shared" si="324"/>
        <v>0</v>
      </c>
    </row>
    <row r="945" ht="18" customHeight="1" outlineLevel="3" spans="1:11">
      <c r="A945" s="102" t="str">
        <f t="shared" si="333"/>
        <v>214</v>
      </c>
      <c r="B945" s="102" t="str">
        <f t="shared" si="334"/>
        <v>21401</v>
      </c>
      <c r="C945" s="207">
        <v>2140133</v>
      </c>
      <c r="D945" s="215" t="s">
        <v>1157</v>
      </c>
      <c r="E945" s="105">
        <v>0</v>
      </c>
      <c r="F945" s="102">
        <f t="shared" si="335"/>
        <v>0</v>
      </c>
      <c r="G945" s="102">
        <f t="shared" si="336"/>
        <v>0</v>
      </c>
      <c r="H945" s="210">
        <f t="shared" si="323"/>
        <v>0</v>
      </c>
      <c r="K945" t="b">
        <f t="shared" si="324"/>
        <v>0</v>
      </c>
    </row>
    <row r="946" ht="15" customHeight="1" outlineLevel="3" spans="1:11">
      <c r="A946" s="102" t="str">
        <f t="shared" si="333"/>
        <v>214</v>
      </c>
      <c r="B946" s="102" t="str">
        <f t="shared" si="334"/>
        <v>21401</v>
      </c>
      <c r="C946" s="207">
        <v>2140136</v>
      </c>
      <c r="D946" s="215" t="s">
        <v>1158</v>
      </c>
      <c r="E946" s="105">
        <v>0</v>
      </c>
      <c r="F946" s="102">
        <f t="shared" si="335"/>
        <v>0</v>
      </c>
      <c r="G946" s="102">
        <f t="shared" si="336"/>
        <v>0</v>
      </c>
      <c r="H946" s="210">
        <f t="shared" si="323"/>
        <v>0</v>
      </c>
      <c r="K946" t="b">
        <f t="shared" si="324"/>
        <v>0</v>
      </c>
    </row>
    <row r="947" ht="14" customHeight="1" outlineLevel="3" spans="1:11">
      <c r="A947" s="102" t="str">
        <f t="shared" si="333"/>
        <v>214</v>
      </c>
      <c r="B947" s="102" t="str">
        <f t="shared" si="334"/>
        <v>21401</v>
      </c>
      <c r="C947" s="207">
        <v>2140138</v>
      </c>
      <c r="D947" s="215" t="s">
        <v>1159</v>
      </c>
      <c r="E947" s="105">
        <v>0</v>
      </c>
      <c r="F947" s="102">
        <f t="shared" si="335"/>
        <v>0</v>
      </c>
      <c r="G947" s="102">
        <f t="shared" si="336"/>
        <v>0</v>
      </c>
      <c r="H947" s="210">
        <f t="shared" si="323"/>
        <v>0</v>
      </c>
      <c r="K947" t="b">
        <f t="shared" si="324"/>
        <v>0</v>
      </c>
    </row>
    <row r="948" ht="16" customHeight="1" outlineLevel="3" spans="1:11">
      <c r="A948" s="102" t="str">
        <f t="shared" si="333"/>
        <v>214</v>
      </c>
      <c r="B948" s="102" t="str">
        <f t="shared" si="334"/>
        <v>21401</v>
      </c>
      <c r="C948" s="207">
        <v>2140139</v>
      </c>
      <c r="D948" s="215" t="s">
        <v>1160</v>
      </c>
      <c r="E948" s="105">
        <v>0</v>
      </c>
      <c r="F948" s="102">
        <f t="shared" si="335"/>
        <v>0</v>
      </c>
      <c r="G948" s="102">
        <f t="shared" si="336"/>
        <v>0</v>
      </c>
      <c r="H948" s="210">
        <f t="shared" si="323"/>
        <v>0</v>
      </c>
      <c r="K948" t="b">
        <f t="shared" si="324"/>
        <v>0</v>
      </c>
    </row>
    <row r="949" ht="18" customHeight="1" outlineLevel="3" spans="1:11">
      <c r="A949" s="102" t="str">
        <f t="shared" si="333"/>
        <v>214</v>
      </c>
      <c r="B949" s="102" t="str">
        <f t="shared" si="334"/>
        <v>21401</v>
      </c>
      <c r="C949" s="207">
        <v>2140199</v>
      </c>
      <c r="D949" s="212" t="s">
        <v>1161</v>
      </c>
      <c r="E949" s="209"/>
      <c r="F949" s="213">
        <f t="shared" si="335"/>
        <v>0</v>
      </c>
      <c r="G949" s="213"/>
      <c r="H949" s="210">
        <f t="shared" si="323"/>
        <v>0</v>
      </c>
      <c r="K949" t="b">
        <f t="shared" si="324"/>
        <v>0</v>
      </c>
    </row>
    <row r="950" ht="18" customHeight="1" outlineLevel="1" spans="1:11">
      <c r="A950" s="102"/>
      <c r="B950" s="105" t="s">
        <v>1162</v>
      </c>
      <c r="C950" s="207"/>
      <c r="D950" s="216" t="s">
        <v>1163</v>
      </c>
      <c r="E950" s="105">
        <f>SUBTOTAL(9,E951:E959)</f>
        <v>0</v>
      </c>
      <c r="F950" s="105">
        <f>SUBTOTAL(9,F951:F959)</f>
        <v>0</v>
      </c>
      <c r="G950" s="105">
        <f>SUBTOTAL(9,G951:G959)</f>
        <v>0</v>
      </c>
      <c r="H950" s="210">
        <f t="shared" si="323"/>
        <v>0</v>
      </c>
      <c r="K950" t="b">
        <f t="shared" si="324"/>
        <v>0</v>
      </c>
    </row>
    <row r="951" ht="18" customHeight="1" outlineLevel="3" spans="1:11">
      <c r="A951" s="102" t="str">
        <f t="shared" ref="A951:A959" si="337">MID(C951,1,3)</f>
        <v>214</v>
      </c>
      <c r="B951" s="102" t="str">
        <f t="shared" ref="B951:B959" si="338">MID(C951,1,5)</f>
        <v>21402</v>
      </c>
      <c r="C951" s="207">
        <v>2140201</v>
      </c>
      <c r="D951" s="215" t="s">
        <v>131</v>
      </c>
      <c r="E951" s="105"/>
      <c r="F951" s="102">
        <f t="shared" ref="F951:F959" si="339">G951-E951</f>
        <v>0</v>
      </c>
      <c r="G951" s="102">
        <f t="shared" ref="G951:G959" si="340">J951</f>
        <v>0</v>
      </c>
      <c r="H951" s="210">
        <f t="shared" si="323"/>
        <v>0</v>
      </c>
      <c r="K951" t="b">
        <f t="shared" si="324"/>
        <v>0</v>
      </c>
    </row>
    <row r="952" ht="18" customHeight="1" outlineLevel="3" spans="1:11">
      <c r="A952" s="102" t="str">
        <f t="shared" si="337"/>
        <v>214</v>
      </c>
      <c r="B952" s="102" t="str">
        <f t="shared" si="338"/>
        <v>21402</v>
      </c>
      <c r="C952" s="207">
        <v>2140202</v>
      </c>
      <c r="D952" s="215" t="s">
        <v>132</v>
      </c>
      <c r="E952" s="105"/>
      <c r="F952" s="102">
        <f t="shared" si="339"/>
        <v>0</v>
      </c>
      <c r="G952" s="102">
        <f t="shared" si="340"/>
        <v>0</v>
      </c>
      <c r="H952" s="210">
        <f t="shared" si="323"/>
        <v>0</v>
      </c>
      <c r="K952" t="b">
        <f t="shared" si="324"/>
        <v>0</v>
      </c>
    </row>
    <row r="953" ht="18" customHeight="1" outlineLevel="3" spans="1:11">
      <c r="A953" s="102" t="str">
        <f t="shared" si="337"/>
        <v>214</v>
      </c>
      <c r="B953" s="102" t="str">
        <f t="shared" si="338"/>
        <v>21402</v>
      </c>
      <c r="C953" s="207">
        <v>2140203</v>
      </c>
      <c r="D953" s="215" t="s">
        <v>133</v>
      </c>
      <c r="E953" s="105"/>
      <c r="F953" s="102">
        <f t="shared" si="339"/>
        <v>0</v>
      </c>
      <c r="G953" s="102">
        <f t="shared" si="340"/>
        <v>0</v>
      </c>
      <c r="H953" s="210">
        <f t="shared" si="323"/>
        <v>0</v>
      </c>
      <c r="K953" t="b">
        <f t="shared" si="324"/>
        <v>0</v>
      </c>
    </row>
    <row r="954" ht="18" customHeight="1" outlineLevel="3" spans="1:11">
      <c r="A954" s="102" t="str">
        <f t="shared" si="337"/>
        <v>214</v>
      </c>
      <c r="B954" s="102" t="str">
        <f t="shared" si="338"/>
        <v>21402</v>
      </c>
      <c r="C954" s="207">
        <v>2140204</v>
      </c>
      <c r="D954" s="215" t="s">
        <v>1164</v>
      </c>
      <c r="E954" s="105"/>
      <c r="F954" s="102">
        <f t="shared" si="339"/>
        <v>0</v>
      </c>
      <c r="G954" s="102">
        <f t="shared" si="340"/>
        <v>0</v>
      </c>
      <c r="H954" s="210">
        <f t="shared" si="323"/>
        <v>0</v>
      </c>
      <c r="K954" t="b">
        <f t="shared" si="324"/>
        <v>0</v>
      </c>
    </row>
    <row r="955" ht="18" customHeight="1" outlineLevel="3" spans="1:11">
      <c r="A955" s="102" t="str">
        <f t="shared" si="337"/>
        <v>214</v>
      </c>
      <c r="B955" s="102" t="str">
        <f t="shared" si="338"/>
        <v>21402</v>
      </c>
      <c r="C955" s="207">
        <v>2140205</v>
      </c>
      <c r="D955" s="215" t="s">
        <v>1165</v>
      </c>
      <c r="E955" s="105"/>
      <c r="F955" s="102">
        <f t="shared" si="339"/>
        <v>0</v>
      </c>
      <c r="G955" s="102">
        <f t="shared" si="340"/>
        <v>0</v>
      </c>
      <c r="H955" s="210">
        <f t="shared" si="323"/>
        <v>0</v>
      </c>
      <c r="K955" t="b">
        <f t="shared" si="324"/>
        <v>0</v>
      </c>
    </row>
    <row r="956" ht="18" customHeight="1" outlineLevel="3" spans="1:11">
      <c r="A956" s="102" t="str">
        <f t="shared" si="337"/>
        <v>214</v>
      </c>
      <c r="B956" s="102" t="str">
        <f t="shared" si="338"/>
        <v>21402</v>
      </c>
      <c r="C956" s="207">
        <v>2140206</v>
      </c>
      <c r="D956" s="215" t="s">
        <v>1166</v>
      </c>
      <c r="E956" s="105"/>
      <c r="F956" s="102">
        <f t="shared" si="339"/>
        <v>0</v>
      </c>
      <c r="G956" s="102">
        <f t="shared" si="340"/>
        <v>0</v>
      </c>
      <c r="H956" s="210">
        <f t="shared" si="323"/>
        <v>0</v>
      </c>
      <c r="K956" t="b">
        <f t="shared" si="324"/>
        <v>0</v>
      </c>
    </row>
    <row r="957" ht="18" customHeight="1" outlineLevel="3" spans="1:11">
      <c r="A957" s="102" t="str">
        <f t="shared" si="337"/>
        <v>214</v>
      </c>
      <c r="B957" s="102" t="str">
        <f t="shared" si="338"/>
        <v>21402</v>
      </c>
      <c r="C957" s="207">
        <v>2140207</v>
      </c>
      <c r="D957" s="215" t="s">
        <v>1167</v>
      </c>
      <c r="E957" s="105"/>
      <c r="F957" s="102">
        <f t="shared" si="339"/>
        <v>0</v>
      </c>
      <c r="G957" s="102">
        <f t="shared" si="340"/>
        <v>0</v>
      </c>
      <c r="H957" s="210">
        <f t="shared" si="323"/>
        <v>0</v>
      </c>
      <c r="K957" t="b">
        <f t="shared" si="324"/>
        <v>0</v>
      </c>
    </row>
    <row r="958" ht="18" customHeight="1" outlineLevel="3" spans="1:11">
      <c r="A958" s="102" t="str">
        <f t="shared" si="337"/>
        <v>214</v>
      </c>
      <c r="B958" s="102" t="str">
        <f t="shared" si="338"/>
        <v>21402</v>
      </c>
      <c r="C958" s="207">
        <v>2140208</v>
      </c>
      <c r="D958" s="215" t="s">
        <v>1168</v>
      </c>
      <c r="E958" s="105"/>
      <c r="F958" s="102">
        <f t="shared" si="339"/>
        <v>0</v>
      </c>
      <c r="G958" s="102">
        <f t="shared" si="340"/>
        <v>0</v>
      </c>
      <c r="H958" s="210">
        <f t="shared" si="323"/>
        <v>0</v>
      </c>
      <c r="K958" t="b">
        <f t="shared" si="324"/>
        <v>0</v>
      </c>
    </row>
    <row r="959" ht="18" customHeight="1" outlineLevel="3" spans="1:11">
      <c r="A959" s="102" t="str">
        <f t="shared" si="337"/>
        <v>214</v>
      </c>
      <c r="B959" s="102" t="str">
        <f t="shared" si="338"/>
        <v>21402</v>
      </c>
      <c r="C959" s="207">
        <v>2140299</v>
      </c>
      <c r="D959" s="215" t="s">
        <v>1169</v>
      </c>
      <c r="E959" s="105"/>
      <c r="F959" s="102">
        <f t="shared" si="339"/>
        <v>0</v>
      </c>
      <c r="G959" s="102">
        <f t="shared" si="340"/>
        <v>0</v>
      </c>
      <c r="H959" s="210">
        <f t="shared" si="323"/>
        <v>0</v>
      </c>
      <c r="K959" t="b">
        <f t="shared" si="324"/>
        <v>0</v>
      </c>
    </row>
    <row r="960" ht="18" customHeight="1" outlineLevel="1" spans="1:11">
      <c r="A960" s="102"/>
      <c r="B960" s="105" t="s">
        <v>1170</v>
      </c>
      <c r="C960" s="207"/>
      <c r="D960" s="216" t="s">
        <v>1171</v>
      </c>
      <c r="E960" s="105">
        <f>SUBTOTAL(9,E961:E969)</f>
        <v>0</v>
      </c>
      <c r="F960" s="105">
        <f>SUBTOTAL(9,F961:F969)</f>
        <v>0</v>
      </c>
      <c r="G960" s="105">
        <f>SUBTOTAL(9,G961:G969)</f>
        <v>0</v>
      </c>
      <c r="H960" s="210">
        <f t="shared" si="323"/>
        <v>0</v>
      </c>
      <c r="K960" t="b">
        <f t="shared" si="324"/>
        <v>0</v>
      </c>
    </row>
    <row r="961" ht="18" customHeight="1" outlineLevel="3" spans="1:11">
      <c r="A961" s="102" t="str">
        <f t="shared" ref="A961:A969" si="341">MID(C961,1,3)</f>
        <v>214</v>
      </c>
      <c r="B961" s="102" t="str">
        <f t="shared" ref="B961:B969" si="342">MID(C961,1,5)</f>
        <v>21403</v>
      </c>
      <c r="C961" s="207">
        <v>2140301</v>
      </c>
      <c r="D961" s="215" t="s">
        <v>131</v>
      </c>
      <c r="E961" s="105"/>
      <c r="F961" s="102">
        <f t="shared" ref="F961:F969" si="343">G961-E961</f>
        <v>0</v>
      </c>
      <c r="G961" s="102">
        <f t="shared" ref="G961:G969" si="344">J961</f>
        <v>0</v>
      </c>
      <c r="H961" s="210">
        <f t="shared" si="323"/>
        <v>0</v>
      </c>
      <c r="K961" t="b">
        <f t="shared" si="324"/>
        <v>0</v>
      </c>
    </row>
    <row r="962" ht="18" customHeight="1" outlineLevel="3" spans="1:11">
      <c r="A962" s="102" t="str">
        <f t="shared" si="341"/>
        <v>214</v>
      </c>
      <c r="B962" s="102" t="str">
        <f t="shared" si="342"/>
        <v>21403</v>
      </c>
      <c r="C962" s="207">
        <v>2140302</v>
      </c>
      <c r="D962" s="215" t="s">
        <v>132</v>
      </c>
      <c r="E962" s="105"/>
      <c r="F962" s="102">
        <f t="shared" si="343"/>
        <v>0</v>
      </c>
      <c r="G962" s="102">
        <f t="shared" si="344"/>
        <v>0</v>
      </c>
      <c r="H962" s="210">
        <f t="shared" si="323"/>
        <v>0</v>
      </c>
      <c r="K962" t="b">
        <f t="shared" si="324"/>
        <v>0</v>
      </c>
    </row>
    <row r="963" ht="18" customHeight="1" outlineLevel="3" spans="1:11">
      <c r="A963" s="102" t="str">
        <f t="shared" si="341"/>
        <v>214</v>
      </c>
      <c r="B963" s="102" t="str">
        <f t="shared" si="342"/>
        <v>21403</v>
      </c>
      <c r="C963" s="207">
        <v>2140303</v>
      </c>
      <c r="D963" s="215" t="s">
        <v>133</v>
      </c>
      <c r="E963" s="105"/>
      <c r="F963" s="102">
        <f t="shared" si="343"/>
        <v>0</v>
      </c>
      <c r="G963" s="102">
        <f t="shared" si="344"/>
        <v>0</v>
      </c>
      <c r="H963" s="210">
        <f t="shared" si="323"/>
        <v>0</v>
      </c>
      <c r="K963" t="b">
        <f t="shared" si="324"/>
        <v>0</v>
      </c>
    </row>
    <row r="964" ht="18" customHeight="1" outlineLevel="3" spans="1:11">
      <c r="A964" s="102" t="str">
        <f t="shared" si="341"/>
        <v>214</v>
      </c>
      <c r="B964" s="102" t="str">
        <f t="shared" si="342"/>
        <v>21403</v>
      </c>
      <c r="C964" s="207">
        <v>2140304</v>
      </c>
      <c r="D964" s="215" t="s">
        <v>1172</v>
      </c>
      <c r="E964" s="105"/>
      <c r="F964" s="102">
        <f t="shared" si="343"/>
        <v>0</v>
      </c>
      <c r="G964" s="102">
        <f t="shared" si="344"/>
        <v>0</v>
      </c>
      <c r="H964" s="210">
        <f t="shared" ref="H964:H1027" si="345">IFERROR(G964/E964-1,)</f>
        <v>0</v>
      </c>
      <c r="K964" t="b">
        <f t="shared" si="324"/>
        <v>0</v>
      </c>
    </row>
    <row r="965" ht="18" customHeight="1" outlineLevel="3" spans="1:11">
      <c r="A965" s="102" t="str">
        <f t="shared" si="341"/>
        <v>214</v>
      </c>
      <c r="B965" s="102" t="str">
        <f t="shared" si="342"/>
        <v>21403</v>
      </c>
      <c r="C965" s="207">
        <v>2140305</v>
      </c>
      <c r="D965" s="215" t="s">
        <v>1173</v>
      </c>
      <c r="E965" s="105"/>
      <c r="F965" s="102">
        <f t="shared" si="343"/>
        <v>0</v>
      </c>
      <c r="G965" s="102">
        <f t="shared" si="344"/>
        <v>0</v>
      </c>
      <c r="H965" s="210">
        <f t="shared" si="345"/>
        <v>0</v>
      </c>
      <c r="K965" t="b">
        <f t="shared" ref="K965:K1028" si="346">OR(E965&lt;&gt;0,F965&lt;&gt;0,G965&lt;&gt;0)</f>
        <v>0</v>
      </c>
    </row>
    <row r="966" ht="18" customHeight="1" outlineLevel="3" spans="1:11">
      <c r="A966" s="102" t="str">
        <f t="shared" si="341"/>
        <v>214</v>
      </c>
      <c r="B966" s="102" t="str">
        <f t="shared" si="342"/>
        <v>21403</v>
      </c>
      <c r="C966" s="207">
        <v>2140306</v>
      </c>
      <c r="D966" s="215" t="s">
        <v>1174</v>
      </c>
      <c r="E966" s="105"/>
      <c r="F966" s="102">
        <f t="shared" si="343"/>
        <v>0</v>
      </c>
      <c r="G966" s="102">
        <f t="shared" si="344"/>
        <v>0</v>
      </c>
      <c r="H966" s="210">
        <f t="shared" si="345"/>
        <v>0</v>
      </c>
      <c r="K966" t="b">
        <f t="shared" si="346"/>
        <v>0</v>
      </c>
    </row>
    <row r="967" ht="18" customHeight="1" outlineLevel="3" spans="1:11">
      <c r="A967" s="102" t="str">
        <f t="shared" si="341"/>
        <v>214</v>
      </c>
      <c r="B967" s="102" t="str">
        <f t="shared" si="342"/>
        <v>21403</v>
      </c>
      <c r="C967" s="207">
        <v>2140307</v>
      </c>
      <c r="D967" s="215" t="s">
        <v>1175</v>
      </c>
      <c r="E967" s="105"/>
      <c r="F967" s="102">
        <f t="shared" si="343"/>
        <v>0</v>
      </c>
      <c r="G967" s="102">
        <f t="shared" si="344"/>
        <v>0</v>
      </c>
      <c r="H967" s="210">
        <f t="shared" si="345"/>
        <v>0</v>
      </c>
      <c r="K967" t="b">
        <f t="shared" si="346"/>
        <v>0</v>
      </c>
    </row>
    <row r="968" ht="18" customHeight="1" outlineLevel="3" spans="1:11">
      <c r="A968" s="102" t="str">
        <f t="shared" si="341"/>
        <v>214</v>
      </c>
      <c r="B968" s="102" t="str">
        <f t="shared" si="342"/>
        <v>21403</v>
      </c>
      <c r="C968" s="207">
        <v>2140308</v>
      </c>
      <c r="D968" s="215" t="s">
        <v>1176</v>
      </c>
      <c r="E968" s="105"/>
      <c r="F968" s="102">
        <f t="shared" si="343"/>
        <v>0</v>
      </c>
      <c r="G968" s="102">
        <f t="shared" si="344"/>
        <v>0</v>
      </c>
      <c r="H968" s="210">
        <f t="shared" si="345"/>
        <v>0</v>
      </c>
      <c r="K968" t="b">
        <f t="shared" si="346"/>
        <v>0</v>
      </c>
    </row>
    <row r="969" ht="18" customHeight="1" outlineLevel="3" spans="1:11">
      <c r="A969" s="102" t="str">
        <f t="shared" si="341"/>
        <v>214</v>
      </c>
      <c r="B969" s="102" t="str">
        <f t="shared" si="342"/>
        <v>21403</v>
      </c>
      <c r="C969" s="207">
        <v>2140399</v>
      </c>
      <c r="D969" s="215" t="s">
        <v>1177</v>
      </c>
      <c r="E969" s="105"/>
      <c r="F969" s="102">
        <f t="shared" si="343"/>
        <v>0</v>
      </c>
      <c r="G969" s="102">
        <f t="shared" si="344"/>
        <v>0</v>
      </c>
      <c r="H969" s="210">
        <f t="shared" si="345"/>
        <v>0</v>
      </c>
      <c r="K969" t="b">
        <f t="shared" si="346"/>
        <v>0</v>
      </c>
    </row>
    <row r="970" ht="18" customHeight="1" outlineLevel="1" spans="1:11">
      <c r="A970" s="102"/>
      <c r="B970" s="105" t="s">
        <v>1178</v>
      </c>
      <c r="C970" s="207"/>
      <c r="D970" s="211" t="s">
        <v>1179</v>
      </c>
      <c r="E970" s="209">
        <f>SUBTOTAL(9,E971:E974)</f>
        <v>0</v>
      </c>
      <c r="F970" s="209">
        <f>SUBTOTAL(9,F971:F974)</f>
        <v>0</v>
      </c>
      <c r="G970" s="209">
        <f>SUBTOTAL(9,G971:G974)</f>
        <v>0</v>
      </c>
      <c r="H970" s="210">
        <f t="shared" si="345"/>
        <v>0</v>
      </c>
      <c r="K970" t="b">
        <f t="shared" si="346"/>
        <v>0</v>
      </c>
    </row>
    <row r="971" ht="18" customHeight="1" outlineLevel="3" spans="1:11">
      <c r="A971" s="102" t="str">
        <f>MID(C971,1,3)</f>
        <v>214</v>
      </c>
      <c r="B971" s="102" t="str">
        <f>MID(C971,1,5)</f>
        <v>21404</v>
      </c>
      <c r="C971" s="207">
        <v>2140401</v>
      </c>
      <c r="D971" s="212" t="s">
        <v>1180</v>
      </c>
      <c r="E971" s="209"/>
      <c r="F971" s="213">
        <f t="shared" ref="F971:F974" si="347">G971-E971</f>
        <v>0</v>
      </c>
      <c r="G971" s="213"/>
      <c r="H971" s="210">
        <f t="shared" si="345"/>
        <v>0</v>
      </c>
      <c r="K971" t="b">
        <f t="shared" si="346"/>
        <v>0</v>
      </c>
    </row>
    <row r="972" ht="18" customHeight="1" outlineLevel="3" spans="1:11">
      <c r="A972" s="102" t="str">
        <f>MID(C972,1,3)</f>
        <v>214</v>
      </c>
      <c r="B972" s="102" t="str">
        <f>MID(C972,1,5)</f>
        <v>21404</v>
      </c>
      <c r="C972" s="207">
        <v>2140402</v>
      </c>
      <c r="D972" s="212" t="s">
        <v>1181</v>
      </c>
      <c r="E972" s="209"/>
      <c r="F972" s="213">
        <f t="shared" si="347"/>
        <v>0</v>
      </c>
      <c r="G972" s="213"/>
      <c r="H972" s="210">
        <f t="shared" si="345"/>
        <v>0</v>
      </c>
      <c r="K972" t="b">
        <f t="shared" si="346"/>
        <v>0</v>
      </c>
    </row>
    <row r="973" ht="18" customHeight="1" outlineLevel="3" spans="1:11">
      <c r="A973" s="102" t="str">
        <f>MID(C973,1,3)</f>
        <v>214</v>
      </c>
      <c r="B973" s="102" t="str">
        <f>MID(C973,1,5)</f>
        <v>21404</v>
      </c>
      <c r="C973" s="207">
        <v>2140403</v>
      </c>
      <c r="D973" s="212" t="s">
        <v>1182</v>
      </c>
      <c r="E973" s="209"/>
      <c r="F973" s="213">
        <f t="shared" si="347"/>
        <v>0</v>
      </c>
      <c r="G973" s="213"/>
      <c r="H973" s="210">
        <f t="shared" si="345"/>
        <v>0</v>
      </c>
      <c r="K973" t="b">
        <f t="shared" si="346"/>
        <v>0</v>
      </c>
    </row>
    <row r="974" ht="18" customHeight="1" outlineLevel="3" spans="1:11">
      <c r="A974" s="102" t="str">
        <f>MID(C974,1,3)</f>
        <v>214</v>
      </c>
      <c r="B974" s="102" t="str">
        <f>MID(C974,1,5)</f>
        <v>21404</v>
      </c>
      <c r="C974" s="207">
        <v>2140499</v>
      </c>
      <c r="D974" s="215" t="s">
        <v>1183</v>
      </c>
      <c r="E974" s="105">
        <v>0</v>
      </c>
      <c r="F974" s="102">
        <f t="shared" si="347"/>
        <v>0</v>
      </c>
      <c r="G974" s="102">
        <f>J974</f>
        <v>0</v>
      </c>
      <c r="H974" s="210">
        <f t="shared" si="345"/>
        <v>0</v>
      </c>
      <c r="K974" t="b">
        <f t="shared" si="346"/>
        <v>0</v>
      </c>
    </row>
    <row r="975" ht="18" customHeight="1" outlineLevel="1" spans="1:11">
      <c r="A975" s="102"/>
      <c r="B975" s="105" t="s">
        <v>1184</v>
      </c>
      <c r="C975" s="207"/>
      <c r="D975" s="216" t="s">
        <v>1185</v>
      </c>
      <c r="E975" s="105">
        <f>SUBTOTAL(9,E976:E981)</f>
        <v>0</v>
      </c>
      <c r="F975" s="105">
        <f>SUBTOTAL(9,F976:F981)</f>
        <v>0</v>
      </c>
      <c r="G975" s="105">
        <f>SUBTOTAL(9,G976:G981)</f>
        <v>0</v>
      </c>
      <c r="H975" s="210">
        <f t="shared" si="345"/>
        <v>0</v>
      </c>
      <c r="K975" t="b">
        <f t="shared" si="346"/>
        <v>0</v>
      </c>
    </row>
    <row r="976" ht="18" customHeight="1" outlineLevel="3" spans="1:11">
      <c r="A976" s="102" t="str">
        <f t="shared" ref="A976:A984" si="348">MID(C976,1,3)</f>
        <v>214</v>
      </c>
      <c r="B976" s="102" t="str">
        <f t="shared" ref="B976:B985" si="349">MID(C976,1,5)</f>
        <v>21405</v>
      </c>
      <c r="C976" s="207">
        <v>2140501</v>
      </c>
      <c r="D976" s="215" t="s">
        <v>131</v>
      </c>
      <c r="E976" s="105"/>
      <c r="F976" s="102">
        <f t="shared" ref="F976:F981" si="350">G976-E976</f>
        <v>0</v>
      </c>
      <c r="G976" s="102">
        <f t="shared" ref="G976:G981" si="351">J976</f>
        <v>0</v>
      </c>
      <c r="H976" s="210">
        <f t="shared" si="345"/>
        <v>0</v>
      </c>
      <c r="K976" t="b">
        <f t="shared" si="346"/>
        <v>0</v>
      </c>
    </row>
    <row r="977" ht="18" customHeight="1" outlineLevel="3" spans="1:11">
      <c r="A977" s="102" t="str">
        <f t="shared" si="348"/>
        <v>214</v>
      </c>
      <c r="B977" s="102" t="str">
        <f t="shared" si="349"/>
        <v>21405</v>
      </c>
      <c r="C977" s="207">
        <v>2140502</v>
      </c>
      <c r="D977" s="215" t="s">
        <v>132</v>
      </c>
      <c r="E977" s="105"/>
      <c r="F977" s="102">
        <f t="shared" si="350"/>
        <v>0</v>
      </c>
      <c r="G977" s="102">
        <f t="shared" si="351"/>
        <v>0</v>
      </c>
      <c r="H977" s="210">
        <f t="shared" si="345"/>
        <v>0</v>
      </c>
      <c r="K977" t="b">
        <f t="shared" si="346"/>
        <v>0</v>
      </c>
    </row>
    <row r="978" ht="18" customHeight="1" outlineLevel="3" spans="1:11">
      <c r="A978" s="102" t="str">
        <f t="shared" si="348"/>
        <v>214</v>
      </c>
      <c r="B978" s="102" t="str">
        <f t="shared" si="349"/>
        <v>21405</v>
      </c>
      <c r="C978" s="207">
        <v>2140503</v>
      </c>
      <c r="D978" s="215" t="s">
        <v>133</v>
      </c>
      <c r="E978" s="105"/>
      <c r="F978" s="102">
        <f t="shared" si="350"/>
        <v>0</v>
      </c>
      <c r="G978" s="102">
        <f t="shared" si="351"/>
        <v>0</v>
      </c>
      <c r="H978" s="210">
        <f t="shared" si="345"/>
        <v>0</v>
      </c>
      <c r="K978" t="b">
        <f t="shared" si="346"/>
        <v>0</v>
      </c>
    </row>
    <row r="979" ht="18" customHeight="1" outlineLevel="3" spans="1:11">
      <c r="A979" s="102" t="str">
        <f t="shared" si="348"/>
        <v>214</v>
      </c>
      <c r="B979" s="102" t="str">
        <f t="shared" si="349"/>
        <v>21405</v>
      </c>
      <c r="C979" s="207">
        <v>2140504</v>
      </c>
      <c r="D979" s="215" t="s">
        <v>1168</v>
      </c>
      <c r="E979" s="105"/>
      <c r="F979" s="102">
        <f t="shared" si="350"/>
        <v>0</v>
      </c>
      <c r="G979" s="102">
        <f t="shared" si="351"/>
        <v>0</v>
      </c>
      <c r="H979" s="210">
        <f t="shared" si="345"/>
        <v>0</v>
      </c>
      <c r="K979" t="b">
        <f t="shared" si="346"/>
        <v>0</v>
      </c>
    </row>
    <row r="980" ht="18" customHeight="1" outlineLevel="3" spans="1:11">
      <c r="A980" s="102" t="str">
        <f t="shared" si="348"/>
        <v>214</v>
      </c>
      <c r="B980" s="102" t="str">
        <f t="shared" si="349"/>
        <v>21405</v>
      </c>
      <c r="C980" s="207">
        <v>2140505</v>
      </c>
      <c r="D980" s="215" t="s">
        <v>1186</v>
      </c>
      <c r="E980" s="105"/>
      <c r="F980" s="102">
        <f t="shared" si="350"/>
        <v>0</v>
      </c>
      <c r="G980" s="102">
        <f t="shared" si="351"/>
        <v>0</v>
      </c>
      <c r="H980" s="210">
        <f t="shared" si="345"/>
        <v>0</v>
      </c>
      <c r="K980" t="b">
        <f t="shared" si="346"/>
        <v>0</v>
      </c>
    </row>
    <row r="981" ht="18" customHeight="1" outlineLevel="3" spans="1:11">
      <c r="A981" s="102" t="str">
        <f t="shared" si="348"/>
        <v>214</v>
      </c>
      <c r="B981" s="102" t="str">
        <f t="shared" si="349"/>
        <v>21405</v>
      </c>
      <c r="C981" s="207">
        <v>2140599</v>
      </c>
      <c r="D981" s="215" t="s">
        <v>1187</v>
      </c>
      <c r="E981" s="105"/>
      <c r="F981" s="102">
        <f t="shared" si="350"/>
        <v>0</v>
      </c>
      <c r="G981" s="102">
        <f t="shared" si="351"/>
        <v>0</v>
      </c>
      <c r="H981" s="210">
        <f t="shared" si="345"/>
        <v>0</v>
      </c>
      <c r="K981" t="b">
        <f t="shared" si="346"/>
        <v>0</v>
      </c>
    </row>
    <row r="982" ht="18" customHeight="1" outlineLevel="1" spans="1:11">
      <c r="A982" s="102"/>
      <c r="B982" s="105" t="s">
        <v>1188</v>
      </c>
      <c r="C982" s="207"/>
      <c r="D982" s="211" t="s">
        <v>1189</v>
      </c>
      <c r="E982" s="209">
        <f>SUBTOTAL(9,E983:E986)</f>
        <v>0</v>
      </c>
      <c r="F982" s="209">
        <f>SUBTOTAL(9,F983:F986)</f>
        <v>0</v>
      </c>
      <c r="G982" s="209">
        <f>SUBTOTAL(9,G983:G986)</f>
        <v>0</v>
      </c>
      <c r="H982" s="210">
        <f t="shared" si="345"/>
        <v>0</v>
      </c>
      <c r="K982" t="b">
        <f t="shared" si="346"/>
        <v>0</v>
      </c>
    </row>
    <row r="983" ht="29" customHeight="1" outlineLevel="3" spans="1:11">
      <c r="A983" s="102" t="str">
        <f>MID(C983,1,3)</f>
        <v>214</v>
      </c>
      <c r="B983" s="102" t="str">
        <f>MID(C983,1,5)</f>
        <v>21406</v>
      </c>
      <c r="C983" s="207">
        <v>2140601</v>
      </c>
      <c r="D983" s="212" t="s">
        <v>1190</v>
      </c>
      <c r="E983" s="209"/>
      <c r="F983" s="213">
        <f t="shared" ref="F983:F986" si="352">G983-E983</f>
        <v>0</v>
      </c>
      <c r="G983" s="213"/>
      <c r="H983" s="210">
        <f t="shared" si="345"/>
        <v>0</v>
      </c>
      <c r="K983" t="b">
        <f t="shared" si="346"/>
        <v>0</v>
      </c>
    </row>
    <row r="984" ht="18" customHeight="1" outlineLevel="3" spans="1:11">
      <c r="A984" s="102" t="str">
        <f>MID(C984,1,3)</f>
        <v>214</v>
      </c>
      <c r="B984" s="102" t="str">
        <f>MID(C984,1,5)</f>
        <v>21406</v>
      </c>
      <c r="C984" s="207">
        <v>2140602</v>
      </c>
      <c r="D984" s="212" t="s">
        <v>1191</v>
      </c>
      <c r="E984" s="209"/>
      <c r="F984" s="213">
        <f t="shared" si="352"/>
        <v>0</v>
      </c>
      <c r="G984" s="213"/>
      <c r="H984" s="210">
        <f t="shared" si="345"/>
        <v>0</v>
      </c>
      <c r="K984" t="b">
        <f t="shared" si="346"/>
        <v>0</v>
      </c>
    </row>
    <row r="985" ht="18" customHeight="1" outlineLevel="3" spans="1:11">
      <c r="A985" s="102" t="str">
        <f>MID(C985,1,3)</f>
        <v>214</v>
      </c>
      <c r="B985" s="102" t="str">
        <f>MID(C985,1,5)</f>
        <v>21406</v>
      </c>
      <c r="C985" s="207">
        <v>2140603</v>
      </c>
      <c r="D985" s="215" t="s">
        <v>1192</v>
      </c>
      <c r="E985" s="105">
        <v>0</v>
      </c>
      <c r="F985" s="102">
        <f t="shared" si="352"/>
        <v>0</v>
      </c>
      <c r="G985" s="102">
        <f t="shared" ref="G983:G986" si="353">J985</f>
        <v>0</v>
      </c>
      <c r="H985" s="210">
        <f t="shared" si="345"/>
        <v>0</v>
      </c>
      <c r="K985" t="b">
        <f t="shared" si="346"/>
        <v>0</v>
      </c>
    </row>
    <row r="986" ht="18" customHeight="1" outlineLevel="3" spans="1:11">
      <c r="A986" s="102" t="str">
        <f>MID(C986,1,3)</f>
        <v>214</v>
      </c>
      <c r="B986" s="102" t="str">
        <f>MID(C986,1,5)</f>
        <v>21406</v>
      </c>
      <c r="C986" s="207">
        <v>2140699</v>
      </c>
      <c r="D986" s="215" t="s">
        <v>1193</v>
      </c>
      <c r="E986" s="105">
        <v>0</v>
      </c>
      <c r="F986" s="102">
        <f t="shared" si="352"/>
        <v>0</v>
      </c>
      <c r="G986" s="102">
        <f t="shared" si="353"/>
        <v>0</v>
      </c>
      <c r="H986" s="210">
        <f t="shared" si="345"/>
        <v>0</v>
      </c>
      <c r="K986" t="b">
        <f t="shared" si="346"/>
        <v>0</v>
      </c>
    </row>
    <row r="987" ht="18" customHeight="1" outlineLevel="1" spans="1:11">
      <c r="A987" s="102"/>
      <c r="B987" s="105" t="s">
        <v>1194</v>
      </c>
      <c r="C987" s="207"/>
      <c r="D987" s="216" t="s">
        <v>1195</v>
      </c>
      <c r="E987" s="105">
        <f>SUBTOTAL(9,E988:E989)</f>
        <v>0</v>
      </c>
      <c r="F987" s="105">
        <f>SUBTOTAL(9,F988:F989)</f>
        <v>40</v>
      </c>
      <c r="G987" s="105">
        <f>SUBTOTAL(9,G988:G989)</f>
        <v>40</v>
      </c>
      <c r="H987" s="210">
        <f t="shared" si="345"/>
        <v>0</v>
      </c>
      <c r="K987" t="b">
        <f t="shared" si="346"/>
        <v>1</v>
      </c>
    </row>
    <row r="988" ht="18" customHeight="1" outlineLevel="3" spans="1:11">
      <c r="A988" s="102" t="str">
        <f>MID(C988,1,3)</f>
        <v>214</v>
      </c>
      <c r="B988" s="102" t="str">
        <f>MID(C988,1,5)</f>
        <v>21499</v>
      </c>
      <c r="C988" s="207">
        <v>2149901</v>
      </c>
      <c r="D988" s="215" t="s">
        <v>1196</v>
      </c>
      <c r="E988" s="105">
        <f>VLOOKUP(C988,'[1]12'!$D:$I,6,FALSE)</f>
        <v>0</v>
      </c>
      <c r="F988" s="102">
        <f t="shared" ref="F988:F1000" si="354">G988-E988</f>
        <v>0</v>
      </c>
      <c r="G988" s="102">
        <f t="shared" ref="G988:G1000" si="355">J988</f>
        <v>0</v>
      </c>
      <c r="H988" s="210">
        <f t="shared" si="345"/>
        <v>0</v>
      </c>
      <c r="K988" t="b">
        <f t="shared" si="346"/>
        <v>0</v>
      </c>
    </row>
    <row r="989" ht="18" customHeight="1" outlineLevel="3" spans="1:11">
      <c r="A989" s="102" t="str">
        <f>MID(C989,1,3)</f>
        <v>214</v>
      </c>
      <c r="B989" s="102" t="str">
        <f>MID(C989,1,5)</f>
        <v>21499</v>
      </c>
      <c r="C989" s="207">
        <v>2149999</v>
      </c>
      <c r="D989" s="215" t="s">
        <v>1195</v>
      </c>
      <c r="E989" s="105"/>
      <c r="F989" s="102">
        <f t="shared" si="354"/>
        <v>40</v>
      </c>
      <c r="G989" s="102">
        <v>40</v>
      </c>
      <c r="H989" s="210">
        <f t="shared" si="345"/>
        <v>0</v>
      </c>
      <c r="K989" t="b">
        <f t="shared" si="346"/>
        <v>1</v>
      </c>
    </row>
    <row r="990" ht="17" customHeight="1" outlineLevel="1" spans="1:11">
      <c r="A990" s="105" t="s">
        <v>1197</v>
      </c>
      <c r="B990" s="102"/>
      <c r="C990" s="207"/>
      <c r="D990" s="208" t="s">
        <v>1198</v>
      </c>
      <c r="E990" s="209">
        <f>SUBTOTAL(9,E992:E1055)</f>
        <v>0</v>
      </c>
      <c r="F990" s="209">
        <f>SUBTOTAL(9,F992:F1055)</f>
        <v>0</v>
      </c>
      <c r="G990" s="209">
        <f>SUBTOTAL(9,G992:G1055)</f>
        <v>0</v>
      </c>
      <c r="H990" s="210">
        <f t="shared" si="345"/>
        <v>0</v>
      </c>
      <c r="K990" t="b">
        <f t="shared" si="346"/>
        <v>0</v>
      </c>
    </row>
    <row r="991" ht="15" customHeight="1" outlineLevel="1" spans="1:11">
      <c r="A991" s="102"/>
      <c r="B991" s="105" t="s">
        <v>1199</v>
      </c>
      <c r="C991" s="207"/>
      <c r="D991" s="216" t="s">
        <v>1200</v>
      </c>
      <c r="E991" s="105">
        <f>SUBTOTAL(9,E992:E1000)</f>
        <v>0</v>
      </c>
      <c r="F991" s="105">
        <f>SUBTOTAL(9,F992:F1000)</f>
        <v>0</v>
      </c>
      <c r="G991" s="105">
        <f>SUBTOTAL(9,G992:G1000)</f>
        <v>0</v>
      </c>
      <c r="H991" s="210">
        <f t="shared" si="345"/>
        <v>0</v>
      </c>
      <c r="K991" t="b">
        <f t="shared" si="346"/>
        <v>0</v>
      </c>
    </row>
    <row r="992" ht="18" customHeight="1" outlineLevel="3" spans="1:11">
      <c r="A992" s="102" t="str">
        <f t="shared" ref="A992:A1000" si="356">MID(C992,1,3)</f>
        <v>215</v>
      </c>
      <c r="B992" s="102" t="str">
        <f t="shared" ref="B992:B1000" si="357">MID(C992,1,5)</f>
        <v>21501</v>
      </c>
      <c r="C992" s="207">
        <v>2150101</v>
      </c>
      <c r="D992" s="215" t="s">
        <v>131</v>
      </c>
      <c r="E992" s="105"/>
      <c r="F992" s="102">
        <f t="shared" si="354"/>
        <v>0</v>
      </c>
      <c r="G992" s="102">
        <f t="shared" si="355"/>
        <v>0</v>
      </c>
      <c r="H992" s="210">
        <f t="shared" si="345"/>
        <v>0</v>
      </c>
      <c r="K992" t="b">
        <f t="shared" si="346"/>
        <v>0</v>
      </c>
    </row>
    <row r="993" ht="17" customHeight="1" outlineLevel="3" spans="1:11">
      <c r="A993" s="102" t="str">
        <f t="shared" si="356"/>
        <v>215</v>
      </c>
      <c r="B993" s="102" t="str">
        <f t="shared" si="357"/>
        <v>21501</v>
      </c>
      <c r="C993" s="207">
        <v>2150102</v>
      </c>
      <c r="D993" s="215" t="s">
        <v>132</v>
      </c>
      <c r="E993" s="105"/>
      <c r="F993" s="102">
        <f t="shared" si="354"/>
        <v>0</v>
      </c>
      <c r="G993" s="102">
        <f t="shared" si="355"/>
        <v>0</v>
      </c>
      <c r="H993" s="210">
        <f t="shared" si="345"/>
        <v>0</v>
      </c>
      <c r="K993" t="b">
        <f t="shared" si="346"/>
        <v>0</v>
      </c>
    </row>
    <row r="994" ht="19" customHeight="1" outlineLevel="3" spans="1:11">
      <c r="A994" s="102" t="str">
        <f t="shared" si="356"/>
        <v>215</v>
      </c>
      <c r="B994" s="102" t="str">
        <f t="shared" si="357"/>
        <v>21501</v>
      </c>
      <c r="C994" s="207">
        <v>2150103</v>
      </c>
      <c r="D994" s="215" t="s">
        <v>133</v>
      </c>
      <c r="E994" s="105"/>
      <c r="F994" s="102">
        <f t="shared" si="354"/>
        <v>0</v>
      </c>
      <c r="G994" s="102">
        <f t="shared" si="355"/>
        <v>0</v>
      </c>
      <c r="H994" s="210">
        <f t="shared" si="345"/>
        <v>0</v>
      </c>
      <c r="K994" t="b">
        <f t="shared" si="346"/>
        <v>0</v>
      </c>
    </row>
    <row r="995" ht="18" customHeight="1" outlineLevel="3" spans="1:11">
      <c r="A995" s="102" t="str">
        <f t="shared" si="356"/>
        <v>215</v>
      </c>
      <c r="B995" s="102" t="str">
        <f t="shared" si="357"/>
        <v>21501</v>
      </c>
      <c r="C995" s="207">
        <v>2150104</v>
      </c>
      <c r="D995" s="215" t="s">
        <v>1201</v>
      </c>
      <c r="E995" s="105"/>
      <c r="F995" s="102">
        <f t="shared" si="354"/>
        <v>0</v>
      </c>
      <c r="G995" s="102">
        <f t="shared" si="355"/>
        <v>0</v>
      </c>
      <c r="H995" s="210">
        <f t="shared" si="345"/>
        <v>0</v>
      </c>
      <c r="K995" t="b">
        <f t="shared" si="346"/>
        <v>0</v>
      </c>
    </row>
    <row r="996" ht="18" customHeight="1" outlineLevel="3" spans="1:11">
      <c r="A996" s="102" t="str">
        <f t="shared" si="356"/>
        <v>215</v>
      </c>
      <c r="B996" s="102" t="str">
        <f t="shared" si="357"/>
        <v>21501</v>
      </c>
      <c r="C996" s="207">
        <v>2150105</v>
      </c>
      <c r="D996" s="215" t="s">
        <v>1202</v>
      </c>
      <c r="E996" s="105"/>
      <c r="F996" s="102">
        <f t="shared" si="354"/>
        <v>0</v>
      </c>
      <c r="G996" s="102">
        <f t="shared" si="355"/>
        <v>0</v>
      </c>
      <c r="H996" s="210">
        <f t="shared" si="345"/>
        <v>0</v>
      </c>
      <c r="K996" t="b">
        <f t="shared" si="346"/>
        <v>0</v>
      </c>
    </row>
    <row r="997" ht="18" customHeight="1" outlineLevel="3" spans="1:11">
      <c r="A997" s="102" t="str">
        <f t="shared" si="356"/>
        <v>215</v>
      </c>
      <c r="B997" s="102" t="str">
        <f t="shared" si="357"/>
        <v>21501</v>
      </c>
      <c r="C997" s="207">
        <v>2150106</v>
      </c>
      <c r="D997" s="215" t="s">
        <v>1203</v>
      </c>
      <c r="E997" s="105"/>
      <c r="F997" s="102">
        <f t="shared" si="354"/>
        <v>0</v>
      </c>
      <c r="G997" s="102">
        <f t="shared" si="355"/>
        <v>0</v>
      </c>
      <c r="H997" s="210">
        <f t="shared" si="345"/>
        <v>0</v>
      </c>
      <c r="K997" t="b">
        <f t="shared" si="346"/>
        <v>0</v>
      </c>
    </row>
    <row r="998" ht="18" customHeight="1" outlineLevel="3" spans="1:11">
      <c r="A998" s="102" t="str">
        <f t="shared" si="356"/>
        <v>215</v>
      </c>
      <c r="B998" s="102" t="str">
        <f t="shared" si="357"/>
        <v>21501</v>
      </c>
      <c r="C998" s="207">
        <v>2150107</v>
      </c>
      <c r="D998" s="215" t="s">
        <v>1204</v>
      </c>
      <c r="E998" s="105"/>
      <c r="F998" s="102">
        <f t="shared" si="354"/>
        <v>0</v>
      </c>
      <c r="G998" s="102">
        <f t="shared" si="355"/>
        <v>0</v>
      </c>
      <c r="H998" s="210">
        <f t="shared" si="345"/>
        <v>0</v>
      </c>
      <c r="K998" t="b">
        <f t="shared" si="346"/>
        <v>0</v>
      </c>
    </row>
    <row r="999" ht="17" customHeight="1" outlineLevel="3" spans="1:11">
      <c r="A999" s="102" t="str">
        <f t="shared" si="356"/>
        <v>215</v>
      </c>
      <c r="B999" s="102" t="str">
        <f t="shared" si="357"/>
        <v>21501</v>
      </c>
      <c r="C999" s="207">
        <v>2150108</v>
      </c>
      <c r="D999" s="215" t="s">
        <v>1205</v>
      </c>
      <c r="E999" s="105"/>
      <c r="F999" s="102">
        <f t="shared" si="354"/>
        <v>0</v>
      </c>
      <c r="G999" s="102">
        <f t="shared" si="355"/>
        <v>0</v>
      </c>
      <c r="H999" s="210">
        <f t="shared" si="345"/>
        <v>0</v>
      </c>
      <c r="K999" t="b">
        <f t="shared" si="346"/>
        <v>0</v>
      </c>
    </row>
    <row r="1000" ht="19" customHeight="1" outlineLevel="3" spans="1:11">
      <c r="A1000" s="102" t="str">
        <f t="shared" si="356"/>
        <v>215</v>
      </c>
      <c r="B1000" s="102" t="str">
        <f t="shared" si="357"/>
        <v>21501</v>
      </c>
      <c r="C1000" s="207">
        <v>2150199</v>
      </c>
      <c r="D1000" s="215" t="s">
        <v>1206</v>
      </c>
      <c r="E1000" s="105"/>
      <c r="F1000" s="102">
        <f t="shared" si="354"/>
        <v>0</v>
      </c>
      <c r="G1000" s="102"/>
      <c r="H1000" s="210">
        <f t="shared" si="345"/>
        <v>0</v>
      </c>
      <c r="K1000" t="b">
        <f t="shared" si="346"/>
        <v>0</v>
      </c>
    </row>
    <row r="1001" ht="17" customHeight="1" outlineLevel="1" spans="1:11">
      <c r="A1001" s="102"/>
      <c r="B1001" s="105" t="s">
        <v>1207</v>
      </c>
      <c r="C1001" s="207"/>
      <c r="D1001" s="216" t="s">
        <v>1208</v>
      </c>
      <c r="E1001" s="105">
        <f>SUBTOTAL(9,E1002:E1016)</f>
        <v>0</v>
      </c>
      <c r="F1001" s="105">
        <f>SUBTOTAL(9,F1002:F1016)</f>
        <v>0</v>
      </c>
      <c r="G1001" s="105">
        <f>SUBTOTAL(9,G1002:G1016)</f>
        <v>0</v>
      </c>
      <c r="H1001" s="210">
        <f t="shared" si="345"/>
        <v>0</v>
      </c>
      <c r="K1001" t="b">
        <f t="shared" si="346"/>
        <v>0</v>
      </c>
    </row>
    <row r="1002" ht="15" customHeight="1" outlineLevel="3" spans="1:11">
      <c r="A1002" s="102" t="str">
        <f t="shared" ref="A1002:A1016" si="358">MID(C1002,1,3)</f>
        <v>215</v>
      </c>
      <c r="B1002" s="102" t="str">
        <f t="shared" ref="B1002:B1016" si="359">MID(C1002,1,5)</f>
        <v>21502</v>
      </c>
      <c r="C1002" s="207">
        <v>2150201</v>
      </c>
      <c r="D1002" s="215" t="s">
        <v>131</v>
      </c>
      <c r="E1002" s="105"/>
      <c r="F1002" s="102">
        <f t="shared" ref="F1002:F1016" si="360">G1002-E1002</f>
        <v>0</v>
      </c>
      <c r="G1002" s="102">
        <f t="shared" ref="G1002:G1016" si="361">J1002</f>
        <v>0</v>
      </c>
      <c r="H1002" s="210">
        <f t="shared" si="345"/>
        <v>0</v>
      </c>
      <c r="K1002" t="b">
        <f t="shared" si="346"/>
        <v>0</v>
      </c>
    </row>
    <row r="1003" ht="17" customHeight="1" outlineLevel="3" spans="1:11">
      <c r="A1003" s="102" t="str">
        <f t="shared" si="358"/>
        <v>215</v>
      </c>
      <c r="B1003" s="102" t="str">
        <f t="shared" si="359"/>
        <v>21502</v>
      </c>
      <c r="C1003" s="207">
        <v>2150202</v>
      </c>
      <c r="D1003" s="215" t="s">
        <v>132</v>
      </c>
      <c r="E1003" s="105"/>
      <c r="F1003" s="102">
        <f t="shared" si="360"/>
        <v>0</v>
      </c>
      <c r="G1003" s="102">
        <f t="shared" si="361"/>
        <v>0</v>
      </c>
      <c r="H1003" s="210">
        <f t="shared" si="345"/>
        <v>0</v>
      </c>
      <c r="K1003" t="b">
        <f t="shared" si="346"/>
        <v>0</v>
      </c>
    </row>
    <row r="1004" ht="16" customHeight="1" outlineLevel="3" spans="1:11">
      <c r="A1004" s="102" t="str">
        <f t="shared" si="358"/>
        <v>215</v>
      </c>
      <c r="B1004" s="102" t="str">
        <f t="shared" si="359"/>
        <v>21502</v>
      </c>
      <c r="C1004" s="207">
        <v>2150203</v>
      </c>
      <c r="D1004" s="215" t="s">
        <v>133</v>
      </c>
      <c r="E1004" s="105"/>
      <c r="F1004" s="102">
        <f t="shared" si="360"/>
        <v>0</v>
      </c>
      <c r="G1004" s="102">
        <f t="shared" si="361"/>
        <v>0</v>
      </c>
      <c r="H1004" s="210">
        <f t="shared" si="345"/>
        <v>0</v>
      </c>
      <c r="K1004" t="b">
        <f t="shared" si="346"/>
        <v>0</v>
      </c>
    </row>
    <row r="1005" ht="18" customHeight="1" outlineLevel="3" spans="1:11">
      <c r="A1005" s="102" t="str">
        <f t="shared" si="358"/>
        <v>215</v>
      </c>
      <c r="B1005" s="102" t="str">
        <f t="shared" si="359"/>
        <v>21502</v>
      </c>
      <c r="C1005" s="207">
        <v>2150204</v>
      </c>
      <c r="D1005" s="215" t="s">
        <v>1209</v>
      </c>
      <c r="E1005" s="105"/>
      <c r="F1005" s="102">
        <f t="shared" si="360"/>
        <v>0</v>
      </c>
      <c r="G1005" s="102">
        <f t="shared" si="361"/>
        <v>0</v>
      </c>
      <c r="H1005" s="210">
        <f t="shared" si="345"/>
        <v>0</v>
      </c>
      <c r="K1005" t="b">
        <f t="shared" si="346"/>
        <v>0</v>
      </c>
    </row>
    <row r="1006" ht="18" customHeight="1" outlineLevel="3" spans="1:11">
      <c r="A1006" s="102" t="str">
        <f t="shared" si="358"/>
        <v>215</v>
      </c>
      <c r="B1006" s="102" t="str">
        <f t="shared" si="359"/>
        <v>21502</v>
      </c>
      <c r="C1006" s="207">
        <v>2150205</v>
      </c>
      <c r="D1006" s="215" t="s">
        <v>1210</v>
      </c>
      <c r="E1006" s="105"/>
      <c r="F1006" s="102">
        <f t="shared" si="360"/>
        <v>0</v>
      </c>
      <c r="G1006" s="102">
        <f t="shared" si="361"/>
        <v>0</v>
      </c>
      <c r="H1006" s="210">
        <f t="shared" si="345"/>
        <v>0</v>
      </c>
      <c r="K1006" t="b">
        <f t="shared" si="346"/>
        <v>0</v>
      </c>
    </row>
    <row r="1007" ht="19" customHeight="1" outlineLevel="3" spans="1:11">
      <c r="A1007" s="102" t="str">
        <f t="shared" si="358"/>
        <v>215</v>
      </c>
      <c r="B1007" s="102" t="str">
        <f t="shared" si="359"/>
        <v>21502</v>
      </c>
      <c r="C1007" s="207">
        <v>2150206</v>
      </c>
      <c r="D1007" s="215" t="s">
        <v>1211</v>
      </c>
      <c r="E1007" s="105"/>
      <c r="F1007" s="102">
        <f t="shared" si="360"/>
        <v>0</v>
      </c>
      <c r="G1007" s="102">
        <f t="shared" si="361"/>
        <v>0</v>
      </c>
      <c r="H1007" s="210">
        <f t="shared" si="345"/>
        <v>0</v>
      </c>
      <c r="K1007" t="b">
        <f t="shared" si="346"/>
        <v>0</v>
      </c>
    </row>
    <row r="1008" ht="31" customHeight="1" outlineLevel="3" spans="1:11">
      <c r="A1008" s="102" t="str">
        <f t="shared" si="358"/>
        <v>215</v>
      </c>
      <c r="B1008" s="102" t="str">
        <f t="shared" si="359"/>
        <v>21502</v>
      </c>
      <c r="C1008" s="207">
        <v>2150207</v>
      </c>
      <c r="D1008" s="212" t="s">
        <v>1212</v>
      </c>
      <c r="E1008" s="105"/>
      <c r="F1008" s="102">
        <f t="shared" si="360"/>
        <v>0</v>
      </c>
      <c r="G1008" s="102">
        <f t="shared" si="361"/>
        <v>0</v>
      </c>
      <c r="H1008" s="210">
        <f t="shared" si="345"/>
        <v>0</v>
      </c>
      <c r="K1008" t="b">
        <f t="shared" si="346"/>
        <v>0</v>
      </c>
    </row>
    <row r="1009" ht="18" customHeight="1" outlineLevel="3" spans="1:11">
      <c r="A1009" s="102" t="str">
        <f t="shared" si="358"/>
        <v>215</v>
      </c>
      <c r="B1009" s="102" t="str">
        <f t="shared" si="359"/>
        <v>21502</v>
      </c>
      <c r="C1009" s="207">
        <v>2150208</v>
      </c>
      <c r="D1009" s="215" t="s">
        <v>1213</v>
      </c>
      <c r="E1009" s="105"/>
      <c r="F1009" s="102">
        <f t="shared" si="360"/>
        <v>0</v>
      </c>
      <c r="G1009" s="102">
        <f t="shared" si="361"/>
        <v>0</v>
      </c>
      <c r="H1009" s="210">
        <f t="shared" si="345"/>
        <v>0</v>
      </c>
      <c r="K1009" t="b">
        <f t="shared" si="346"/>
        <v>0</v>
      </c>
    </row>
    <row r="1010" ht="22" customHeight="1" outlineLevel="3" spans="1:11">
      <c r="A1010" s="102" t="str">
        <f t="shared" si="358"/>
        <v>215</v>
      </c>
      <c r="B1010" s="102" t="str">
        <f t="shared" si="359"/>
        <v>21502</v>
      </c>
      <c r="C1010" s="207">
        <v>2150209</v>
      </c>
      <c r="D1010" s="215" t="s">
        <v>1214</v>
      </c>
      <c r="E1010" s="105"/>
      <c r="F1010" s="102">
        <f t="shared" si="360"/>
        <v>0</v>
      </c>
      <c r="G1010" s="102">
        <f t="shared" si="361"/>
        <v>0</v>
      </c>
      <c r="H1010" s="210">
        <f t="shared" si="345"/>
        <v>0</v>
      </c>
      <c r="K1010" t="b">
        <f t="shared" si="346"/>
        <v>0</v>
      </c>
    </row>
    <row r="1011" ht="25" customHeight="1" outlineLevel="3" spans="1:11">
      <c r="A1011" s="102" t="str">
        <f t="shared" si="358"/>
        <v>215</v>
      </c>
      <c r="B1011" s="102" t="str">
        <f t="shared" si="359"/>
        <v>21502</v>
      </c>
      <c r="C1011" s="207">
        <v>2150210</v>
      </c>
      <c r="D1011" s="215" t="s">
        <v>1215</v>
      </c>
      <c r="E1011" s="105"/>
      <c r="F1011" s="102">
        <f t="shared" si="360"/>
        <v>0</v>
      </c>
      <c r="G1011" s="102">
        <f t="shared" si="361"/>
        <v>0</v>
      </c>
      <c r="H1011" s="210">
        <f t="shared" si="345"/>
        <v>0</v>
      </c>
      <c r="K1011" t="b">
        <f t="shared" si="346"/>
        <v>0</v>
      </c>
    </row>
    <row r="1012" ht="23" customHeight="1" outlineLevel="3" spans="1:11">
      <c r="A1012" s="102" t="str">
        <f t="shared" si="358"/>
        <v>215</v>
      </c>
      <c r="B1012" s="102" t="str">
        <f t="shared" si="359"/>
        <v>21502</v>
      </c>
      <c r="C1012" s="207">
        <v>2150212</v>
      </c>
      <c r="D1012" s="215" t="s">
        <v>1216</v>
      </c>
      <c r="E1012" s="105"/>
      <c r="F1012" s="102">
        <f t="shared" si="360"/>
        <v>0</v>
      </c>
      <c r="G1012" s="102">
        <f t="shared" si="361"/>
        <v>0</v>
      </c>
      <c r="H1012" s="210">
        <f t="shared" si="345"/>
        <v>0</v>
      </c>
      <c r="K1012" t="b">
        <f t="shared" si="346"/>
        <v>0</v>
      </c>
    </row>
    <row r="1013" ht="24" customHeight="1" outlineLevel="3" spans="1:11">
      <c r="A1013" s="102" t="str">
        <f t="shared" si="358"/>
        <v>215</v>
      </c>
      <c r="B1013" s="102" t="str">
        <f t="shared" si="359"/>
        <v>21502</v>
      </c>
      <c r="C1013" s="207">
        <v>2150213</v>
      </c>
      <c r="D1013" s="215" t="s">
        <v>1217</v>
      </c>
      <c r="E1013" s="105"/>
      <c r="F1013" s="102">
        <f t="shared" si="360"/>
        <v>0</v>
      </c>
      <c r="G1013" s="102">
        <f t="shared" si="361"/>
        <v>0</v>
      </c>
      <c r="H1013" s="210">
        <f t="shared" si="345"/>
        <v>0</v>
      </c>
      <c r="K1013" t="b">
        <f t="shared" si="346"/>
        <v>0</v>
      </c>
    </row>
    <row r="1014" ht="21" customHeight="1" outlineLevel="3" spans="1:11">
      <c r="A1014" s="102" t="str">
        <f t="shared" si="358"/>
        <v>215</v>
      </c>
      <c r="B1014" s="102" t="str">
        <f t="shared" si="359"/>
        <v>21502</v>
      </c>
      <c r="C1014" s="207">
        <v>2150214</v>
      </c>
      <c r="D1014" s="215" t="s">
        <v>1218</v>
      </c>
      <c r="E1014" s="105"/>
      <c r="F1014" s="102">
        <f t="shared" si="360"/>
        <v>0</v>
      </c>
      <c r="G1014" s="102">
        <f t="shared" si="361"/>
        <v>0</v>
      </c>
      <c r="H1014" s="210">
        <f t="shared" si="345"/>
        <v>0</v>
      </c>
      <c r="K1014" t="b">
        <f t="shared" si="346"/>
        <v>0</v>
      </c>
    </row>
    <row r="1015" ht="21" customHeight="1" outlineLevel="3" spans="1:11">
      <c r="A1015" s="102" t="str">
        <f t="shared" si="358"/>
        <v>215</v>
      </c>
      <c r="B1015" s="102" t="str">
        <f t="shared" si="359"/>
        <v>21502</v>
      </c>
      <c r="C1015" s="207">
        <v>2150215</v>
      </c>
      <c r="D1015" s="215" t="s">
        <v>1219</v>
      </c>
      <c r="E1015" s="105"/>
      <c r="F1015" s="102">
        <f t="shared" si="360"/>
        <v>0</v>
      </c>
      <c r="G1015" s="102">
        <f t="shared" si="361"/>
        <v>0</v>
      </c>
      <c r="H1015" s="210">
        <f t="shared" si="345"/>
        <v>0</v>
      </c>
      <c r="K1015" t="b">
        <f t="shared" si="346"/>
        <v>0</v>
      </c>
    </row>
    <row r="1016" ht="20" customHeight="1" outlineLevel="3" spans="1:11">
      <c r="A1016" s="102" t="str">
        <f t="shared" si="358"/>
        <v>215</v>
      </c>
      <c r="B1016" s="102" t="str">
        <f t="shared" si="359"/>
        <v>21502</v>
      </c>
      <c r="C1016" s="207">
        <v>2150299</v>
      </c>
      <c r="D1016" s="215" t="s">
        <v>1220</v>
      </c>
      <c r="E1016" s="105"/>
      <c r="F1016" s="102">
        <f t="shared" si="360"/>
        <v>0</v>
      </c>
      <c r="G1016" s="102">
        <f t="shared" si="361"/>
        <v>0</v>
      </c>
      <c r="H1016" s="210">
        <f t="shared" si="345"/>
        <v>0</v>
      </c>
      <c r="K1016" t="b">
        <f t="shared" si="346"/>
        <v>0</v>
      </c>
    </row>
    <row r="1017" ht="16" customHeight="1" outlineLevel="1" spans="1:11">
      <c r="A1017" s="102"/>
      <c r="B1017" s="105" t="s">
        <v>1221</v>
      </c>
      <c r="C1017" s="207"/>
      <c r="D1017" s="216" t="s">
        <v>1222</v>
      </c>
      <c r="E1017" s="105">
        <f>SUBTOTAL(9,E1018:E1021)</f>
        <v>0</v>
      </c>
      <c r="F1017" s="105">
        <f>SUBTOTAL(9,F1018:F1021)</f>
        <v>0</v>
      </c>
      <c r="G1017" s="105">
        <f>SUBTOTAL(9,G1018:G1021)</f>
        <v>0</v>
      </c>
      <c r="H1017" s="210">
        <f t="shared" si="345"/>
        <v>0</v>
      </c>
      <c r="K1017" t="b">
        <f t="shared" si="346"/>
        <v>0</v>
      </c>
    </row>
    <row r="1018" ht="17" customHeight="1" outlineLevel="3" spans="1:11">
      <c r="A1018" s="102" t="str">
        <f>MID(C1018,1,3)</f>
        <v>215</v>
      </c>
      <c r="B1018" s="102" t="str">
        <f>MID(C1018,1,5)</f>
        <v>21503</v>
      </c>
      <c r="C1018" s="207">
        <v>2150301</v>
      </c>
      <c r="D1018" s="215" t="s">
        <v>131</v>
      </c>
      <c r="E1018" s="105"/>
      <c r="F1018" s="102">
        <f t="shared" ref="F1018:F1021" si="362">G1018-E1018</f>
        <v>0</v>
      </c>
      <c r="G1018" s="102">
        <f t="shared" ref="G1018:G1021" si="363">J1018</f>
        <v>0</v>
      </c>
      <c r="H1018" s="210">
        <f t="shared" si="345"/>
        <v>0</v>
      </c>
      <c r="K1018" t="b">
        <f t="shared" si="346"/>
        <v>0</v>
      </c>
    </row>
    <row r="1019" ht="17" customHeight="1" outlineLevel="3" spans="1:11">
      <c r="A1019" s="102" t="str">
        <f>MID(C1019,1,3)</f>
        <v>215</v>
      </c>
      <c r="B1019" s="102" t="str">
        <f>MID(C1019,1,5)</f>
        <v>21503</v>
      </c>
      <c r="C1019" s="207">
        <v>2150302</v>
      </c>
      <c r="D1019" s="215" t="s">
        <v>132</v>
      </c>
      <c r="E1019" s="105"/>
      <c r="F1019" s="102">
        <f t="shared" si="362"/>
        <v>0</v>
      </c>
      <c r="G1019" s="102">
        <f t="shared" si="363"/>
        <v>0</v>
      </c>
      <c r="H1019" s="210">
        <f t="shared" si="345"/>
        <v>0</v>
      </c>
      <c r="K1019" t="b">
        <f t="shared" si="346"/>
        <v>0</v>
      </c>
    </row>
    <row r="1020" ht="15" customHeight="1" outlineLevel="3" spans="1:11">
      <c r="A1020" s="102" t="str">
        <f>MID(C1020,1,3)</f>
        <v>215</v>
      </c>
      <c r="B1020" s="102" t="str">
        <f>MID(C1020,1,5)</f>
        <v>21503</v>
      </c>
      <c r="C1020" s="207">
        <v>2150303</v>
      </c>
      <c r="D1020" s="215" t="s">
        <v>133</v>
      </c>
      <c r="E1020" s="105"/>
      <c r="F1020" s="102">
        <f t="shared" si="362"/>
        <v>0</v>
      </c>
      <c r="G1020" s="102">
        <f t="shared" si="363"/>
        <v>0</v>
      </c>
      <c r="H1020" s="210">
        <f t="shared" si="345"/>
        <v>0</v>
      </c>
      <c r="K1020" t="b">
        <f t="shared" si="346"/>
        <v>0</v>
      </c>
    </row>
    <row r="1021" ht="16" customHeight="1" outlineLevel="3" spans="1:11">
      <c r="A1021" s="102" t="str">
        <f>MID(C1021,1,3)</f>
        <v>215</v>
      </c>
      <c r="B1021" s="102" t="str">
        <f>MID(C1021,1,5)</f>
        <v>21503</v>
      </c>
      <c r="C1021" s="207">
        <v>2150399</v>
      </c>
      <c r="D1021" s="215" t="s">
        <v>1223</v>
      </c>
      <c r="E1021" s="105"/>
      <c r="F1021" s="102">
        <f t="shared" si="362"/>
        <v>0</v>
      </c>
      <c r="G1021" s="102">
        <f t="shared" si="363"/>
        <v>0</v>
      </c>
      <c r="H1021" s="210">
        <f t="shared" si="345"/>
        <v>0</v>
      </c>
      <c r="K1021" t="b">
        <f t="shared" si="346"/>
        <v>0</v>
      </c>
    </row>
    <row r="1022" ht="18" customHeight="1" outlineLevel="1" spans="1:11">
      <c r="A1022" s="102"/>
      <c r="B1022" s="105" t="s">
        <v>1224</v>
      </c>
      <c r="C1022" s="207"/>
      <c r="D1022" s="211" t="s">
        <v>1225</v>
      </c>
      <c r="E1022" s="209">
        <f>SUBTOTAL(9,E1023:E1035)</f>
        <v>0</v>
      </c>
      <c r="F1022" s="209">
        <f>SUBTOTAL(9,F1023:F1035)</f>
        <v>0</v>
      </c>
      <c r="G1022" s="209">
        <f>SUBTOTAL(9,G1023:G1035)</f>
        <v>0</v>
      </c>
      <c r="H1022" s="210">
        <f t="shared" si="345"/>
        <v>0</v>
      </c>
      <c r="K1022" t="b">
        <f t="shared" si="346"/>
        <v>0</v>
      </c>
    </row>
    <row r="1023" ht="18" customHeight="1" outlineLevel="3" spans="1:11">
      <c r="A1023" s="102" t="str">
        <f t="shared" ref="A1023:A1035" si="364">MID(C1023,1,3)</f>
        <v>215</v>
      </c>
      <c r="B1023" s="102" t="str">
        <f t="shared" ref="B1023:B1035" si="365">MID(C1023,1,5)</f>
        <v>21505</v>
      </c>
      <c r="C1023" s="207">
        <v>2150501</v>
      </c>
      <c r="D1023" s="212" t="s">
        <v>131</v>
      </c>
      <c r="E1023" s="209"/>
      <c r="F1023" s="213">
        <f t="shared" ref="F1023:F1035" si="366">G1023-E1023</f>
        <v>0</v>
      </c>
      <c r="G1023" s="213"/>
      <c r="H1023" s="210">
        <f t="shared" si="345"/>
        <v>0</v>
      </c>
      <c r="K1023" t="b">
        <f t="shared" si="346"/>
        <v>0</v>
      </c>
    </row>
    <row r="1024" ht="18" customHeight="1" outlineLevel="3" spans="1:11">
      <c r="A1024" s="102" t="str">
        <f t="shared" si="364"/>
        <v>215</v>
      </c>
      <c r="B1024" s="102" t="str">
        <f t="shared" si="365"/>
        <v>21505</v>
      </c>
      <c r="C1024" s="207">
        <v>2150502</v>
      </c>
      <c r="D1024" s="212" t="s">
        <v>132</v>
      </c>
      <c r="E1024" s="209"/>
      <c r="F1024" s="213">
        <f t="shared" si="366"/>
        <v>0</v>
      </c>
      <c r="G1024" s="213"/>
      <c r="H1024" s="210">
        <f t="shared" si="345"/>
        <v>0</v>
      </c>
      <c r="K1024" t="b">
        <f t="shared" si="346"/>
        <v>0</v>
      </c>
    </row>
    <row r="1025" ht="16" customHeight="1" outlineLevel="3" spans="1:11">
      <c r="A1025" s="102" t="str">
        <f t="shared" si="364"/>
        <v>215</v>
      </c>
      <c r="B1025" s="102" t="str">
        <f t="shared" si="365"/>
        <v>21505</v>
      </c>
      <c r="C1025" s="207">
        <v>2150503</v>
      </c>
      <c r="D1025" s="215" t="s">
        <v>133</v>
      </c>
      <c r="E1025" s="105">
        <v>0</v>
      </c>
      <c r="F1025" s="102">
        <f t="shared" si="366"/>
        <v>0</v>
      </c>
      <c r="G1025" s="102">
        <f t="shared" ref="G1023:G1035" si="367">J1025</f>
        <v>0</v>
      </c>
      <c r="H1025" s="210">
        <f t="shared" si="345"/>
        <v>0</v>
      </c>
      <c r="K1025" t="b">
        <f t="shared" si="346"/>
        <v>0</v>
      </c>
    </row>
    <row r="1026" ht="17" customHeight="1" outlineLevel="3" spans="1:11">
      <c r="A1026" s="102" t="str">
        <f t="shared" si="364"/>
        <v>215</v>
      </c>
      <c r="B1026" s="102" t="str">
        <f t="shared" si="365"/>
        <v>21505</v>
      </c>
      <c r="C1026" s="207">
        <v>2150505</v>
      </c>
      <c r="D1026" s="215" t="s">
        <v>1226</v>
      </c>
      <c r="E1026" s="105">
        <v>0</v>
      </c>
      <c r="F1026" s="102">
        <f t="shared" si="366"/>
        <v>0</v>
      </c>
      <c r="G1026" s="102">
        <f t="shared" si="367"/>
        <v>0</v>
      </c>
      <c r="H1026" s="210">
        <f t="shared" si="345"/>
        <v>0</v>
      </c>
      <c r="K1026" t="b">
        <f t="shared" si="346"/>
        <v>0</v>
      </c>
    </row>
    <row r="1027" ht="19" customHeight="1" outlineLevel="3" spans="1:11">
      <c r="A1027" s="102" t="str">
        <f t="shared" si="364"/>
        <v>215</v>
      </c>
      <c r="B1027" s="102" t="str">
        <f t="shared" si="365"/>
        <v>21505</v>
      </c>
      <c r="C1027" s="207">
        <v>2150506</v>
      </c>
      <c r="D1027" s="215" t="s">
        <v>1227</v>
      </c>
      <c r="E1027" s="105">
        <v>0</v>
      </c>
      <c r="F1027" s="102">
        <f t="shared" si="366"/>
        <v>0</v>
      </c>
      <c r="G1027" s="102">
        <f t="shared" si="367"/>
        <v>0</v>
      </c>
      <c r="H1027" s="210">
        <f t="shared" si="345"/>
        <v>0</v>
      </c>
      <c r="K1027" t="b">
        <f t="shared" si="346"/>
        <v>0</v>
      </c>
    </row>
    <row r="1028" ht="18" customHeight="1" outlineLevel="3" spans="1:11">
      <c r="A1028" s="102" t="str">
        <f t="shared" si="364"/>
        <v>215</v>
      </c>
      <c r="B1028" s="102" t="str">
        <f t="shared" si="365"/>
        <v>21505</v>
      </c>
      <c r="C1028" s="207">
        <v>2150507</v>
      </c>
      <c r="D1028" s="215" t="s">
        <v>1228</v>
      </c>
      <c r="E1028" s="105">
        <v>0</v>
      </c>
      <c r="F1028" s="102">
        <f t="shared" si="366"/>
        <v>0</v>
      </c>
      <c r="G1028" s="102">
        <f t="shared" si="367"/>
        <v>0</v>
      </c>
      <c r="H1028" s="210">
        <f t="shared" ref="H1028:H1091" si="368">IFERROR(G1028/E1028-1,)</f>
        <v>0</v>
      </c>
      <c r="K1028" t="b">
        <f t="shared" si="346"/>
        <v>0</v>
      </c>
    </row>
    <row r="1029" ht="18" customHeight="1" outlineLevel="3" spans="1:11">
      <c r="A1029" s="102" t="str">
        <f t="shared" si="364"/>
        <v>215</v>
      </c>
      <c r="B1029" s="102" t="str">
        <f t="shared" si="365"/>
        <v>21505</v>
      </c>
      <c r="C1029" s="207">
        <v>2150508</v>
      </c>
      <c r="D1029" s="215" t="s">
        <v>1229</v>
      </c>
      <c r="E1029" s="105">
        <v>0</v>
      </c>
      <c r="F1029" s="102">
        <f t="shared" si="366"/>
        <v>0</v>
      </c>
      <c r="G1029" s="102">
        <f t="shared" si="367"/>
        <v>0</v>
      </c>
      <c r="H1029" s="210">
        <f t="shared" si="368"/>
        <v>0</v>
      </c>
      <c r="K1029" t="b">
        <f t="shared" ref="K1029:K1092" si="369">OR(E1029&lt;&gt;0,F1029&lt;&gt;0,G1029&lt;&gt;0)</f>
        <v>0</v>
      </c>
    </row>
    <row r="1030" ht="16" customHeight="1" outlineLevel="3" spans="1:11">
      <c r="A1030" s="102" t="str">
        <f t="shared" si="364"/>
        <v>215</v>
      </c>
      <c r="B1030" s="102" t="str">
        <f t="shared" si="365"/>
        <v>21505</v>
      </c>
      <c r="C1030" s="207">
        <v>2150509</v>
      </c>
      <c r="D1030" s="215" t="s">
        <v>1230</v>
      </c>
      <c r="E1030" s="105"/>
      <c r="F1030" s="102">
        <f t="shared" si="366"/>
        <v>0</v>
      </c>
      <c r="G1030" s="102"/>
      <c r="H1030" s="210">
        <f t="shared" si="368"/>
        <v>0</v>
      </c>
      <c r="K1030" t="b">
        <f t="shared" si="369"/>
        <v>0</v>
      </c>
    </row>
    <row r="1031" ht="18" customHeight="1" outlineLevel="3" spans="1:11">
      <c r="A1031" s="102" t="str">
        <f t="shared" si="364"/>
        <v>215</v>
      </c>
      <c r="B1031" s="102" t="str">
        <f t="shared" si="365"/>
        <v>21505</v>
      </c>
      <c r="C1031" s="207">
        <v>2150510</v>
      </c>
      <c r="D1031" s="212" t="s">
        <v>1231</v>
      </c>
      <c r="E1031" s="209"/>
      <c r="F1031" s="213">
        <f t="shared" si="366"/>
        <v>0</v>
      </c>
      <c r="G1031" s="213"/>
      <c r="H1031" s="210">
        <f t="shared" si="368"/>
        <v>0</v>
      </c>
      <c r="K1031" t="b">
        <f t="shared" si="369"/>
        <v>0</v>
      </c>
    </row>
    <row r="1032" ht="18" customHeight="1" outlineLevel="3" spans="1:11">
      <c r="A1032" s="102" t="str">
        <f t="shared" si="364"/>
        <v>215</v>
      </c>
      <c r="B1032" s="102" t="str">
        <f t="shared" si="365"/>
        <v>21505</v>
      </c>
      <c r="C1032" s="207">
        <v>2150511</v>
      </c>
      <c r="D1032" s="215" t="s">
        <v>1232</v>
      </c>
      <c r="E1032" s="105">
        <v>0</v>
      </c>
      <c r="F1032" s="102">
        <f t="shared" si="366"/>
        <v>0</v>
      </c>
      <c r="G1032" s="102">
        <f t="shared" si="367"/>
        <v>0</v>
      </c>
      <c r="H1032" s="210">
        <f t="shared" si="368"/>
        <v>0</v>
      </c>
      <c r="K1032" t="b">
        <f t="shared" si="369"/>
        <v>0</v>
      </c>
    </row>
    <row r="1033" ht="21" customHeight="1" outlineLevel="3" spans="1:11">
      <c r="A1033" s="102" t="str">
        <f t="shared" si="364"/>
        <v>215</v>
      </c>
      <c r="B1033" s="102" t="str">
        <f t="shared" si="365"/>
        <v>21505</v>
      </c>
      <c r="C1033" s="207">
        <v>2150516</v>
      </c>
      <c r="D1033" s="215" t="s">
        <v>1233</v>
      </c>
      <c r="E1033" s="105"/>
      <c r="F1033" s="102">
        <f t="shared" si="366"/>
        <v>0</v>
      </c>
      <c r="G1033" s="102"/>
      <c r="H1033" s="210">
        <f t="shared" si="368"/>
        <v>0</v>
      </c>
      <c r="K1033" t="b">
        <f t="shared" si="369"/>
        <v>0</v>
      </c>
    </row>
    <row r="1034" ht="21" customHeight="1" outlineLevel="3" spans="1:11">
      <c r="A1034" s="102" t="str">
        <f t="shared" si="364"/>
        <v>215</v>
      </c>
      <c r="B1034" s="102" t="str">
        <f t="shared" si="365"/>
        <v>21505</v>
      </c>
      <c r="C1034" s="207">
        <v>2150517</v>
      </c>
      <c r="D1034" s="215" t="s">
        <v>1231</v>
      </c>
      <c r="E1034" s="105"/>
      <c r="F1034" s="102">
        <f t="shared" si="366"/>
        <v>0</v>
      </c>
      <c r="G1034" s="102"/>
      <c r="H1034" s="210">
        <f t="shared" si="368"/>
        <v>0</v>
      </c>
      <c r="K1034" t="b">
        <f t="shared" si="369"/>
        <v>0</v>
      </c>
    </row>
    <row r="1035" ht="18" customHeight="1" outlineLevel="3" spans="1:11">
      <c r="A1035" s="102" t="str">
        <f t="shared" si="364"/>
        <v>215</v>
      </c>
      <c r="B1035" s="102" t="str">
        <f t="shared" si="365"/>
        <v>21505</v>
      </c>
      <c r="C1035" s="207">
        <v>2150599</v>
      </c>
      <c r="D1035" s="212" t="s">
        <v>1234</v>
      </c>
      <c r="E1035" s="209"/>
      <c r="F1035" s="213">
        <f t="shared" si="366"/>
        <v>0</v>
      </c>
      <c r="G1035" s="213"/>
      <c r="H1035" s="210">
        <f t="shared" si="368"/>
        <v>0</v>
      </c>
      <c r="K1035" t="b">
        <f t="shared" si="369"/>
        <v>0</v>
      </c>
    </row>
    <row r="1036" ht="18" customHeight="1" outlineLevel="1" spans="1:11">
      <c r="A1036" s="102"/>
      <c r="B1036" s="105" t="s">
        <v>1235</v>
      </c>
      <c r="C1036" s="207"/>
      <c r="D1036" s="216" t="s">
        <v>1236</v>
      </c>
      <c r="E1036" s="105">
        <f>SUBTOTAL(9,E1037:E1042)</f>
        <v>0</v>
      </c>
      <c r="F1036" s="105">
        <f>SUBTOTAL(9,F1037:F1042)</f>
        <v>0</v>
      </c>
      <c r="G1036" s="105">
        <f>SUBTOTAL(9,G1037:G1042)</f>
        <v>0</v>
      </c>
      <c r="H1036" s="210">
        <f t="shared" si="368"/>
        <v>0</v>
      </c>
      <c r="K1036" t="b">
        <f t="shared" si="369"/>
        <v>0</v>
      </c>
    </row>
    <row r="1037" ht="18" customHeight="1" outlineLevel="3" spans="1:11">
      <c r="A1037" s="102" t="str">
        <f t="shared" ref="A1037:A1042" si="370">MID(C1037,1,3)</f>
        <v>215</v>
      </c>
      <c r="B1037" s="102" t="str">
        <f t="shared" ref="B1037:B1042" si="371">MID(C1037,1,5)</f>
        <v>21507</v>
      </c>
      <c r="C1037" s="207">
        <v>2150701</v>
      </c>
      <c r="D1037" s="215" t="s">
        <v>131</v>
      </c>
      <c r="E1037" s="105"/>
      <c r="F1037" s="102">
        <f t="shared" ref="F1037:F1042" si="372">G1037-E1037</f>
        <v>0</v>
      </c>
      <c r="G1037" s="102">
        <f t="shared" ref="G1037:G1042" si="373">J1037</f>
        <v>0</v>
      </c>
      <c r="H1037" s="210">
        <f t="shared" si="368"/>
        <v>0</v>
      </c>
      <c r="K1037" t="b">
        <f t="shared" si="369"/>
        <v>0</v>
      </c>
    </row>
    <row r="1038" ht="18" customHeight="1" outlineLevel="3" spans="1:11">
      <c r="A1038" s="102" t="str">
        <f t="shared" si="370"/>
        <v>215</v>
      </c>
      <c r="B1038" s="102" t="str">
        <f t="shared" si="371"/>
        <v>21507</v>
      </c>
      <c r="C1038" s="207">
        <v>2150702</v>
      </c>
      <c r="D1038" s="215" t="s">
        <v>132</v>
      </c>
      <c r="E1038" s="105"/>
      <c r="F1038" s="102">
        <f t="shared" si="372"/>
        <v>0</v>
      </c>
      <c r="G1038" s="102">
        <f t="shared" si="373"/>
        <v>0</v>
      </c>
      <c r="H1038" s="210">
        <f t="shared" si="368"/>
        <v>0</v>
      </c>
      <c r="K1038" t="b">
        <f t="shared" si="369"/>
        <v>0</v>
      </c>
    </row>
    <row r="1039" ht="18" customHeight="1" outlineLevel="3" spans="1:11">
      <c r="A1039" s="102" t="str">
        <f t="shared" si="370"/>
        <v>215</v>
      </c>
      <c r="B1039" s="102" t="str">
        <f t="shared" si="371"/>
        <v>21507</v>
      </c>
      <c r="C1039" s="207">
        <v>2150703</v>
      </c>
      <c r="D1039" s="215" t="s">
        <v>133</v>
      </c>
      <c r="E1039" s="105"/>
      <c r="F1039" s="102">
        <f t="shared" si="372"/>
        <v>0</v>
      </c>
      <c r="G1039" s="102">
        <f t="shared" si="373"/>
        <v>0</v>
      </c>
      <c r="H1039" s="210">
        <f t="shared" si="368"/>
        <v>0</v>
      </c>
      <c r="K1039" t="b">
        <f t="shared" si="369"/>
        <v>0</v>
      </c>
    </row>
    <row r="1040" ht="18" customHeight="1" outlineLevel="3" spans="1:11">
      <c r="A1040" s="102" t="str">
        <f t="shared" si="370"/>
        <v>215</v>
      </c>
      <c r="B1040" s="102" t="str">
        <f t="shared" si="371"/>
        <v>21507</v>
      </c>
      <c r="C1040" s="207">
        <v>2150704</v>
      </c>
      <c r="D1040" s="215" t="s">
        <v>1237</v>
      </c>
      <c r="E1040" s="105"/>
      <c r="F1040" s="102">
        <f t="shared" si="372"/>
        <v>0</v>
      </c>
      <c r="G1040" s="102">
        <f t="shared" si="373"/>
        <v>0</v>
      </c>
      <c r="H1040" s="210">
        <f t="shared" si="368"/>
        <v>0</v>
      </c>
      <c r="K1040" t="b">
        <f t="shared" si="369"/>
        <v>0</v>
      </c>
    </row>
    <row r="1041" ht="18" customHeight="1" outlineLevel="3" spans="1:11">
      <c r="A1041" s="102" t="str">
        <f t="shared" si="370"/>
        <v>215</v>
      </c>
      <c r="B1041" s="102" t="str">
        <f t="shared" si="371"/>
        <v>21507</v>
      </c>
      <c r="C1041" s="207">
        <v>2150705</v>
      </c>
      <c r="D1041" s="215" t="s">
        <v>1238</v>
      </c>
      <c r="E1041" s="105"/>
      <c r="F1041" s="102">
        <f t="shared" si="372"/>
        <v>0</v>
      </c>
      <c r="G1041" s="102">
        <f t="shared" si="373"/>
        <v>0</v>
      </c>
      <c r="H1041" s="210">
        <f t="shared" si="368"/>
        <v>0</v>
      </c>
      <c r="K1041" t="b">
        <f t="shared" si="369"/>
        <v>0</v>
      </c>
    </row>
    <row r="1042" ht="18" customHeight="1" outlineLevel="3" spans="1:11">
      <c r="A1042" s="102" t="str">
        <f t="shared" si="370"/>
        <v>215</v>
      </c>
      <c r="B1042" s="102" t="str">
        <f t="shared" si="371"/>
        <v>21507</v>
      </c>
      <c r="C1042" s="207">
        <v>2150799</v>
      </c>
      <c r="D1042" s="215" t="s">
        <v>1239</v>
      </c>
      <c r="E1042" s="105"/>
      <c r="F1042" s="102">
        <f t="shared" si="372"/>
        <v>0</v>
      </c>
      <c r="G1042" s="102">
        <f t="shared" si="373"/>
        <v>0</v>
      </c>
      <c r="H1042" s="210">
        <f t="shared" si="368"/>
        <v>0</v>
      </c>
      <c r="K1042" t="b">
        <f t="shared" si="369"/>
        <v>0</v>
      </c>
    </row>
    <row r="1043" ht="18" customHeight="1" outlineLevel="1" spans="1:11">
      <c r="A1043" s="102"/>
      <c r="B1043" s="105" t="s">
        <v>1240</v>
      </c>
      <c r="C1043" s="207"/>
      <c r="D1043" s="211" t="s">
        <v>1241</v>
      </c>
      <c r="E1043" s="209">
        <f>SUBTOTAL(9,E1044:E1049)</f>
        <v>0</v>
      </c>
      <c r="F1043" s="209">
        <f>SUBTOTAL(9,F1044:F1049)</f>
        <v>0</v>
      </c>
      <c r="G1043" s="209">
        <f>SUBTOTAL(9,G1044:G1049)</f>
        <v>0</v>
      </c>
      <c r="H1043" s="210">
        <f t="shared" si="368"/>
        <v>0</v>
      </c>
      <c r="K1043" t="b">
        <f t="shared" si="369"/>
        <v>0</v>
      </c>
    </row>
    <row r="1044" ht="18" customHeight="1" outlineLevel="3" spans="1:11">
      <c r="A1044" s="102" t="str">
        <f t="shared" ref="A1044:A1049" si="374">MID(C1044,1,3)</f>
        <v>215</v>
      </c>
      <c r="B1044" s="102" t="str">
        <f t="shared" ref="B1044:B1049" si="375">MID(C1044,1,5)</f>
        <v>21508</v>
      </c>
      <c r="C1044" s="207">
        <v>2150801</v>
      </c>
      <c r="D1044" s="215" t="s">
        <v>131</v>
      </c>
      <c r="E1044" s="105">
        <v>0</v>
      </c>
      <c r="F1044" s="102">
        <f t="shared" ref="F1044:F1049" si="376">G1044-E1044</f>
        <v>0</v>
      </c>
      <c r="G1044" s="102">
        <f t="shared" ref="G1044:G1049" si="377">J1044</f>
        <v>0</v>
      </c>
      <c r="H1044" s="210">
        <f t="shared" si="368"/>
        <v>0</v>
      </c>
      <c r="K1044" t="b">
        <f t="shared" si="369"/>
        <v>0</v>
      </c>
    </row>
    <row r="1045" ht="18" customHeight="1" outlineLevel="3" spans="1:11">
      <c r="A1045" s="102" t="str">
        <f t="shared" si="374"/>
        <v>215</v>
      </c>
      <c r="B1045" s="102" t="str">
        <f t="shared" si="375"/>
        <v>21508</v>
      </c>
      <c r="C1045" s="207">
        <v>2150802</v>
      </c>
      <c r="D1045" s="215" t="s">
        <v>132</v>
      </c>
      <c r="E1045" s="105">
        <v>0</v>
      </c>
      <c r="F1045" s="102">
        <f t="shared" si="376"/>
        <v>0</v>
      </c>
      <c r="G1045" s="102">
        <f t="shared" si="377"/>
        <v>0</v>
      </c>
      <c r="H1045" s="210">
        <f t="shared" si="368"/>
        <v>0</v>
      </c>
      <c r="K1045" t="b">
        <f t="shared" si="369"/>
        <v>0</v>
      </c>
    </row>
    <row r="1046" ht="18" customHeight="1" outlineLevel="3" spans="1:11">
      <c r="A1046" s="102" t="str">
        <f t="shared" si="374"/>
        <v>215</v>
      </c>
      <c r="B1046" s="102" t="str">
        <f t="shared" si="375"/>
        <v>21508</v>
      </c>
      <c r="C1046" s="207">
        <v>2150803</v>
      </c>
      <c r="D1046" s="215" t="s">
        <v>133</v>
      </c>
      <c r="E1046" s="105">
        <v>0</v>
      </c>
      <c r="F1046" s="102">
        <f t="shared" si="376"/>
        <v>0</v>
      </c>
      <c r="G1046" s="102">
        <f t="shared" si="377"/>
        <v>0</v>
      </c>
      <c r="H1046" s="210">
        <f t="shared" si="368"/>
        <v>0</v>
      </c>
      <c r="K1046" t="b">
        <f t="shared" si="369"/>
        <v>0</v>
      </c>
    </row>
    <row r="1047" ht="18" customHeight="1" outlineLevel="3" spans="1:11">
      <c r="A1047" s="102" t="str">
        <f t="shared" si="374"/>
        <v>215</v>
      </c>
      <c r="B1047" s="102" t="str">
        <f t="shared" si="375"/>
        <v>21508</v>
      </c>
      <c r="C1047" s="207">
        <v>2150804</v>
      </c>
      <c r="D1047" s="215" t="s">
        <v>1242</v>
      </c>
      <c r="E1047" s="105">
        <v>0</v>
      </c>
      <c r="F1047" s="102">
        <f t="shared" si="376"/>
        <v>0</v>
      </c>
      <c r="G1047" s="102">
        <f t="shared" si="377"/>
        <v>0</v>
      </c>
      <c r="H1047" s="210">
        <f t="shared" si="368"/>
        <v>0</v>
      </c>
      <c r="K1047" t="b">
        <f t="shared" si="369"/>
        <v>0</v>
      </c>
    </row>
    <row r="1048" ht="18" customHeight="1" outlineLevel="3" spans="1:11">
      <c r="A1048" s="102" t="str">
        <f t="shared" si="374"/>
        <v>215</v>
      </c>
      <c r="B1048" s="102" t="str">
        <f t="shared" si="375"/>
        <v>21508</v>
      </c>
      <c r="C1048" s="207">
        <v>2150805</v>
      </c>
      <c r="D1048" s="212" t="s">
        <v>1243</v>
      </c>
      <c r="E1048" s="209"/>
      <c r="F1048" s="213">
        <f t="shared" si="376"/>
        <v>0</v>
      </c>
      <c r="G1048" s="213"/>
      <c r="H1048" s="210">
        <f t="shared" si="368"/>
        <v>0</v>
      </c>
      <c r="K1048" t="b">
        <f t="shared" si="369"/>
        <v>0</v>
      </c>
    </row>
    <row r="1049" ht="18" customHeight="1" outlineLevel="3" spans="1:11">
      <c r="A1049" s="102" t="str">
        <f t="shared" si="374"/>
        <v>215</v>
      </c>
      <c r="B1049" s="102" t="str">
        <f t="shared" si="375"/>
        <v>21508</v>
      </c>
      <c r="C1049" s="207">
        <v>2150899</v>
      </c>
      <c r="D1049" s="212" t="s">
        <v>1244</v>
      </c>
      <c r="E1049" s="209"/>
      <c r="F1049" s="213">
        <f t="shared" si="376"/>
        <v>0</v>
      </c>
      <c r="G1049" s="213"/>
      <c r="H1049" s="210">
        <f t="shared" si="368"/>
        <v>0</v>
      </c>
      <c r="K1049" t="b">
        <f t="shared" si="369"/>
        <v>0</v>
      </c>
    </row>
    <row r="1050" ht="13" customHeight="1" outlineLevel="1" spans="1:11">
      <c r="A1050" s="102"/>
      <c r="B1050" s="105" t="s">
        <v>1245</v>
      </c>
      <c r="C1050" s="207"/>
      <c r="D1050" s="216" t="s">
        <v>1246</v>
      </c>
      <c r="E1050" s="105">
        <f>SUBTOTAL(9,E1051:E1055)</f>
        <v>0</v>
      </c>
      <c r="F1050" s="105">
        <f>SUBTOTAL(9,F1051:F1055)</f>
        <v>0</v>
      </c>
      <c r="G1050" s="105">
        <f>SUBTOTAL(9,G1051:G1055)</f>
        <v>0</v>
      </c>
      <c r="H1050" s="210">
        <f t="shared" si="368"/>
        <v>0</v>
      </c>
      <c r="K1050" t="b">
        <f t="shared" si="369"/>
        <v>0</v>
      </c>
    </row>
    <row r="1051" ht="15" customHeight="1" outlineLevel="3" spans="1:11">
      <c r="A1051" s="102" t="str">
        <f>MID(C1051,1,3)</f>
        <v>215</v>
      </c>
      <c r="B1051" s="102" t="str">
        <f>MID(C1051,1,5)</f>
        <v>21599</v>
      </c>
      <c r="C1051" s="207">
        <v>2159901</v>
      </c>
      <c r="D1051" s="215" t="s">
        <v>1247</v>
      </c>
      <c r="E1051" s="105"/>
      <c r="F1051" s="102">
        <f t="shared" ref="F1051:F1055" si="378">G1051-E1051</f>
        <v>0</v>
      </c>
      <c r="G1051" s="102">
        <f t="shared" ref="G1051:G1055" si="379">J1051</f>
        <v>0</v>
      </c>
      <c r="H1051" s="210">
        <f t="shared" si="368"/>
        <v>0</v>
      </c>
      <c r="K1051" t="b">
        <f t="shared" si="369"/>
        <v>0</v>
      </c>
    </row>
    <row r="1052" ht="15" customHeight="1" outlineLevel="3" spans="1:11">
      <c r="A1052" s="102" t="str">
        <f>MID(C1052,1,3)</f>
        <v>215</v>
      </c>
      <c r="B1052" s="102" t="str">
        <f>MID(C1052,1,5)</f>
        <v>21599</v>
      </c>
      <c r="C1052" s="234">
        <v>2159904</v>
      </c>
      <c r="D1052" s="215" t="s">
        <v>1248</v>
      </c>
      <c r="E1052" s="105"/>
      <c r="F1052" s="102">
        <f t="shared" si="378"/>
        <v>0</v>
      </c>
      <c r="G1052" s="102"/>
      <c r="H1052" s="210">
        <f t="shared" si="368"/>
        <v>0</v>
      </c>
      <c r="K1052" t="b">
        <f t="shared" si="369"/>
        <v>0</v>
      </c>
    </row>
    <row r="1053" ht="12" customHeight="1" outlineLevel="3" spans="1:11">
      <c r="A1053" s="102" t="str">
        <f>MID(C1053,1,3)</f>
        <v>215</v>
      </c>
      <c r="B1053" s="102" t="str">
        <f>MID(C1053,1,5)</f>
        <v>21599</v>
      </c>
      <c r="C1053" s="234">
        <v>2159905</v>
      </c>
      <c r="D1053" s="215" t="s">
        <v>1249</v>
      </c>
      <c r="E1053" s="105"/>
      <c r="F1053" s="102">
        <f t="shared" si="378"/>
        <v>0</v>
      </c>
      <c r="G1053" s="102">
        <f t="shared" si="379"/>
        <v>0</v>
      </c>
      <c r="H1053" s="210">
        <f t="shared" si="368"/>
        <v>0</v>
      </c>
      <c r="K1053" t="b">
        <f t="shared" si="369"/>
        <v>0</v>
      </c>
    </row>
    <row r="1054" ht="15" customHeight="1" outlineLevel="3" spans="1:11">
      <c r="A1054" s="102" t="str">
        <f>MID(C1054,1,3)</f>
        <v>215</v>
      </c>
      <c r="B1054" s="102" t="str">
        <f>MID(C1054,1,5)</f>
        <v>21599</v>
      </c>
      <c r="C1054" s="234">
        <v>2159906</v>
      </c>
      <c r="D1054" s="212" t="s">
        <v>1250</v>
      </c>
      <c r="E1054" s="105"/>
      <c r="F1054" s="102">
        <f t="shared" si="378"/>
        <v>0</v>
      </c>
      <c r="G1054" s="102">
        <f t="shared" si="379"/>
        <v>0</v>
      </c>
      <c r="H1054" s="210">
        <f t="shared" si="368"/>
        <v>0</v>
      </c>
      <c r="K1054" t="b">
        <f t="shared" si="369"/>
        <v>0</v>
      </c>
    </row>
    <row r="1055" ht="17" customHeight="1" outlineLevel="3" spans="1:11">
      <c r="A1055" s="102" t="str">
        <f>MID(C1055,1,3)</f>
        <v>215</v>
      </c>
      <c r="B1055" s="102" t="str">
        <f>MID(C1055,1,5)</f>
        <v>21599</v>
      </c>
      <c r="C1055" s="207">
        <v>2159999</v>
      </c>
      <c r="D1055" s="215" t="s">
        <v>1246</v>
      </c>
      <c r="E1055" s="105"/>
      <c r="F1055" s="102">
        <f t="shared" si="378"/>
        <v>0</v>
      </c>
      <c r="G1055" s="102">
        <f t="shared" si="379"/>
        <v>0</v>
      </c>
      <c r="H1055" s="210">
        <f t="shared" si="368"/>
        <v>0</v>
      </c>
      <c r="K1055" t="b">
        <f t="shared" si="369"/>
        <v>0</v>
      </c>
    </row>
    <row r="1056" ht="18" customHeight="1" outlineLevel="1" spans="1:11">
      <c r="A1056" s="105" t="s">
        <v>1251</v>
      </c>
      <c r="B1056" s="102"/>
      <c r="C1056" s="207"/>
      <c r="D1056" s="208" t="s">
        <v>1252</v>
      </c>
      <c r="E1056" s="209">
        <f>SUBTOTAL(9,E1058:E1075)</f>
        <v>0</v>
      </c>
      <c r="F1056" s="209">
        <f>SUBTOTAL(9,F1058:F1075)</f>
        <v>0</v>
      </c>
      <c r="G1056" s="209">
        <f>SUBTOTAL(9,G1058:G1075)</f>
        <v>0</v>
      </c>
      <c r="H1056" s="210">
        <f t="shared" si="368"/>
        <v>0</v>
      </c>
      <c r="K1056" t="b">
        <f t="shared" si="369"/>
        <v>0</v>
      </c>
    </row>
    <row r="1057" ht="18" customHeight="1" outlineLevel="1" spans="1:11">
      <c r="A1057" s="102"/>
      <c r="B1057" s="105" t="s">
        <v>1253</v>
      </c>
      <c r="C1057" s="207"/>
      <c r="D1057" s="211" t="s">
        <v>1254</v>
      </c>
      <c r="E1057" s="209">
        <f>SUBTOTAL(9,E1058:E1066)</f>
        <v>0</v>
      </c>
      <c r="F1057" s="209">
        <f>SUBTOTAL(9,F1058:F1066)</f>
        <v>0</v>
      </c>
      <c r="G1057" s="209">
        <f>SUBTOTAL(9,G1058:G1066)</f>
        <v>0</v>
      </c>
      <c r="H1057" s="210">
        <f t="shared" si="368"/>
        <v>0</v>
      </c>
      <c r="K1057" t="b">
        <f t="shared" si="369"/>
        <v>0</v>
      </c>
    </row>
    <row r="1058" ht="18" customHeight="1" outlineLevel="3" spans="1:11">
      <c r="A1058" s="102" t="str">
        <f t="shared" ref="A1058:A1066" si="380">MID(C1058,1,3)</f>
        <v>216</v>
      </c>
      <c r="B1058" s="102" t="str">
        <f t="shared" ref="B1058:B1066" si="381">MID(C1058,1,5)</f>
        <v>21602</v>
      </c>
      <c r="C1058" s="207">
        <v>2160201</v>
      </c>
      <c r="D1058" s="212" t="s">
        <v>131</v>
      </c>
      <c r="E1058" s="209"/>
      <c r="F1058" s="213">
        <f t="shared" ref="F1058:F1066" si="382">G1058-E1058</f>
        <v>0</v>
      </c>
      <c r="G1058" s="213"/>
      <c r="H1058" s="210">
        <f t="shared" si="368"/>
        <v>0</v>
      </c>
      <c r="K1058" t="b">
        <f t="shared" si="369"/>
        <v>0</v>
      </c>
    </row>
    <row r="1059" ht="18" customHeight="1" outlineLevel="3" spans="1:11">
      <c r="A1059" s="102" t="str">
        <f t="shared" si="380"/>
        <v>216</v>
      </c>
      <c r="B1059" s="102" t="str">
        <f t="shared" si="381"/>
        <v>21602</v>
      </c>
      <c r="C1059" s="207">
        <v>2160202</v>
      </c>
      <c r="D1059" s="215" t="s">
        <v>132</v>
      </c>
      <c r="E1059" s="105">
        <v>0</v>
      </c>
      <c r="F1059" s="102">
        <f t="shared" si="382"/>
        <v>0</v>
      </c>
      <c r="G1059" s="102">
        <f t="shared" ref="G1058:G1066" si="383">J1059</f>
        <v>0</v>
      </c>
      <c r="H1059" s="210">
        <f t="shared" si="368"/>
        <v>0</v>
      </c>
      <c r="K1059" t="b">
        <f t="shared" si="369"/>
        <v>0</v>
      </c>
    </row>
    <row r="1060" ht="18" customHeight="1" outlineLevel="3" spans="1:11">
      <c r="A1060" s="102" t="str">
        <f t="shared" si="380"/>
        <v>216</v>
      </c>
      <c r="B1060" s="102" t="str">
        <f t="shared" si="381"/>
        <v>21602</v>
      </c>
      <c r="C1060" s="207">
        <v>2160203</v>
      </c>
      <c r="D1060" s="215" t="s">
        <v>133</v>
      </c>
      <c r="E1060" s="105">
        <v>0</v>
      </c>
      <c r="F1060" s="102">
        <f t="shared" si="382"/>
        <v>0</v>
      </c>
      <c r="G1060" s="102">
        <f t="shared" si="383"/>
        <v>0</v>
      </c>
      <c r="H1060" s="210">
        <f t="shared" si="368"/>
        <v>0</v>
      </c>
      <c r="K1060" t="b">
        <f t="shared" si="369"/>
        <v>0</v>
      </c>
    </row>
    <row r="1061" ht="18" customHeight="1" outlineLevel="3" spans="1:11">
      <c r="A1061" s="102" t="str">
        <f t="shared" si="380"/>
        <v>216</v>
      </c>
      <c r="B1061" s="102" t="str">
        <f t="shared" si="381"/>
        <v>21602</v>
      </c>
      <c r="C1061" s="207">
        <v>2160216</v>
      </c>
      <c r="D1061" s="215" t="s">
        <v>1255</v>
      </c>
      <c r="E1061" s="105">
        <v>0</v>
      </c>
      <c r="F1061" s="102">
        <f t="shared" si="382"/>
        <v>0</v>
      </c>
      <c r="G1061" s="102">
        <f t="shared" si="383"/>
        <v>0</v>
      </c>
      <c r="H1061" s="210">
        <f t="shared" si="368"/>
        <v>0</v>
      </c>
      <c r="K1061" t="b">
        <f t="shared" si="369"/>
        <v>0</v>
      </c>
    </row>
    <row r="1062" ht="18" customHeight="1" outlineLevel="3" spans="1:11">
      <c r="A1062" s="102" t="str">
        <f t="shared" si="380"/>
        <v>216</v>
      </c>
      <c r="B1062" s="102" t="str">
        <f t="shared" si="381"/>
        <v>21602</v>
      </c>
      <c r="C1062" s="207">
        <v>2160217</v>
      </c>
      <c r="D1062" s="215" t="s">
        <v>1256</v>
      </c>
      <c r="E1062" s="105">
        <v>0</v>
      </c>
      <c r="F1062" s="102">
        <f t="shared" si="382"/>
        <v>0</v>
      </c>
      <c r="G1062" s="102">
        <f t="shared" si="383"/>
        <v>0</v>
      </c>
      <c r="H1062" s="210">
        <f t="shared" si="368"/>
        <v>0</v>
      </c>
      <c r="K1062" t="b">
        <f t="shared" si="369"/>
        <v>0</v>
      </c>
    </row>
    <row r="1063" ht="18" customHeight="1" outlineLevel="3" spans="1:11">
      <c r="A1063" s="102" t="str">
        <f t="shared" si="380"/>
        <v>216</v>
      </c>
      <c r="B1063" s="102" t="str">
        <f t="shared" si="381"/>
        <v>21602</v>
      </c>
      <c r="C1063" s="207">
        <v>2160218</v>
      </c>
      <c r="D1063" s="215" t="s">
        <v>1257</v>
      </c>
      <c r="E1063" s="105">
        <v>0</v>
      </c>
      <c r="F1063" s="102">
        <f t="shared" si="382"/>
        <v>0</v>
      </c>
      <c r="G1063" s="102">
        <f t="shared" si="383"/>
        <v>0</v>
      </c>
      <c r="H1063" s="210">
        <f t="shared" si="368"/>
        <v>0</v>
      </c>
      <c r="K1063" t="b">
        <f t="shared" si="369"/>
        <v>0</v>
      </c>
    </row>
    <row r="1064" ht="18" customHeight="1" outlineLevel="3" spans="1:11">
      <c r="A1064" s="102" t="str">
        <f t="shared" si="380"/>
        <v>216</v>
      </c>
      <c r="B1064" s="102" t="str">
        <f t="shared" si="381"/>
        <v>21602</v>
      </c>
      <c r="C1064" s="207">
        <v>2160219</v>
      </c>
      <c r="D1064" s="212" t="s">
        <v>1258</v>
      </c>
      <c r="E1064" s="209"/>
      <c r="F1064" s="213">
        <f t="shared" si="382"/>
        <v>0</v>
      </c>
      <c r="G1064" s="213"/>
      <c r="H1064" s="210">
        <f t="shared" si="368"/>
        <v>0</v>
      </c>
      <c r="K1064" t="b">
        <f t="shared" si="369"/>
        <v>0</v>
      </c>
    </row>
    <row r="1065" ht="18" customHeight="1" outlineLevel="3" spans="1:11">
      <c r="A1065" s="102" t="str">
        <f t="shared" si="380"/>
        <v>216</v>
      </c>
      <c r="B1065" s="102" t="str">
        <f t="shared" si="381"/>
        <v>21602</v>
      </c>
      <c r="C1065" s="207">
        <v>2160250</v>
      </c>
      <c r="D1065" s="215" t="s">
        <v>144</v>
      </c>
      <c r="E1065" s="105">
        <v>0</v>
      </c>
      <c r="F1065" s="102">
        <f t="shared" si="382"/>
        <v>0</v>
      </c>
      <c r="G1065" s="102">
        <f t="shared" si="383"/>
        <v>0</v>
      </c>
      <c r="H1065" s="210">
        <f t="shared" si="368"/>
        <v>0</v>
      </c>
      <c r="K1065" t="b">
        <f t="shared" si="369"/>
        <v>0</v>
      </c>
    </row>
    <row r="1066" ht="18" customHeight="1" outlineLevel="3" spans="1:11">
      <c r="A1066" s="102" t="str">
        <f t="shared" si="380"/>
        <v>216</v>
      </c>
      <c r="B1066" s="102" t="str">
        <f t="shared" si="381"/>
        <v>21602</v>
      </c>
      <c r="C1066" s="207">
        <v>2160299</v>
      </c>
      <c r="D1066" s="212" t="s">
        <v>1259</v>
      </c>
      <c r="E1066" s="209"/>
      <c r="F1066" s="213">
        <f t="shared" si="382"/>
        <v>0</v>
      </c>
      <c r="G1066" s="213"/>
      <c r="H1066" s="210">
        <f t="shared" si="368"/>
        <v>0</v>
      </c>
      <c r="K1066" t="b">
        <f t="shared" si="369"/>
        <v>0</v>
      </c>
    </row>
    <row r="1067" ht="18" customHeight="1" outlineLevel="1" spans="1:11">
      <c r="A1067" s="102"/>
      <c r="B1067" s="105" t="s">
        <v>1260</v>
      </c>
      <c r="C1067" s="207"/>
      <c r="D1067" s="211" t="s">
        <v>1261</v>
      </c>
      <c r="E1067" s="209">
        <f>SUBTOTAL(9,E1068:E1072)</f>
        <v>0</v>
      </c>
      <c r="F1067" s="209">
        <f>SUBTOTAL(9,F1068:F1072)</f>
        <v>0</v>
      </c>
      <c r="G1067" s="209">
        <f>SUBTOTAL(9,G1068:G1072)</f>
        <v>0</v>
      </c>
      <c r="H1067" s="210">
        <f t="shared" si="368"/>
        <v>0</v>
      </c>
      <c r="K1067" t="b">
        <f t="shared" si="369"/>
        <v>0</v>
      </c>
    </row>
    <row r="1068" ht="18" customHeight="1" outlineLevel="3" spans="1:11">
      <c r="A1068" s="102" t="str">
        <f>MID(C1068,1,3)</f>
        <v>216</v>
      </c>
      <c r="B1068" s="102" t="str">
        <f>MID(C1068,1,5)</f>
        <v>21606</v>
      </c>
      <c r="C1068" s="207">
        <v>2160601</v>
      </c>
      <c r="D1068" s="215" t="s">
        <v>131</v>
      </c>
      <c r="E1068" s="105">
        <v>0</v>
      </c>
      <c r="F1068" s="102">
        <f t="shared" ref="F1068:F1072" si="384">G1068-E1068</f>
        <v>0</v>
      </c>
      <c r="G1068" s="102">
        <f t="shared" ref="G1068:G1072" si="385">J1068</f>
        <v>0</v>
      </c>
      <c r="H1068" s="210">
        <f t="shared" si="368"/>
        <v>0</v>
      </c>
      <c r="K1068" t="b">
        <f t="shared" si="369"/>
        <v>0</v>
      </c>
    </row>
    <row r="1069" ht="18" customHeight="1" outlineLevel="3" spans="1:11">
      <c r="A1069" s="102" t="str">
        <f>MID(C1069,1,3)</f>
        <v>216</v>
      </c>
      <c r="B1069" s="102" t="str">
        <f>MID(C1069,1,5)</f>
        <v>21606</v>
      </c>
      <c r="C1069" s="207">
        <v>2160602</v>
      </c>
      <c r="D1069" s="215" t="s">
        <v>132</v>
      </c>
      <c r="E1069" s="105">
        <v>0</v>
      </c>
      <c r="F1069" s="102">
        <f t="shared" si="384"/>
        <v>0</v>
      </c>
      <c r="G1069" s="102">
        <f t="shared" si="385"/>
        <v>0</v>
      </c>
      <c r="H1069" s="210">
        <f t="shared" si="368"/>
        <v>0</v>
      </c>
      <c r="K1069" t="b">
        <f t="shared" si="369"/>
        <v>0</v>
      </c>
    </row>
    <row r="1070" ht="18" customHeight="1" outlineLevel="3" spans="1:11">
      <c r="A1070" s="102" t="str">
        <f>MID(C1070,1,3)</f>
        <v>216</v>
      </c>
      <c r="B1070" s="102" t="str">
        <f>MID(C1070,1,5)</f>
        <v>21606</v>
      </c>
      <c r="C1070" s="207">
        <v>2160603</v>
      </c>
      <c r="D1070" s="215" t="s">
        <v>133</v>
      </c>
      <c r="E1070" s="105">
        <v>0</v>
      </c>
      <c r="F1070" s="102">
        <f t="shared" si="384"/>
        <v>0</v>
      </c>
      <c r="G1070" s="102">
        <f t="shared" si="385"/>
        <v>0</v>
      </c>
      <c r="H1070" s="210">
        <f t="shared" si="368"/>
        <v>0</v>
      </c>
      <c r="K1070" t="b">
        <f t="shared" si="369"/>
        <v>0</v>
      </c>
    </row>
    <row r="1071" ht="18" customHeight="1" outlineLevel="3" spans="1:11">
      <c r="A1071" s="102" t="str">
        <f>MID(C1071,1,3)</f>
        <v>216</v>
      </c>
      <c r="B1071" s="102" t="str">
        <f>MID(C1071,1,5)</f>
        <v>21606</v>
      </c>
      <c r="C1071" s="207">
        <v>2160607</v>
      </c>
      <c r="D1071" s="215" t="s">
        <v>1262</v>
      </c>
      <c r="E1071" s="105">
        <v>0</v>
      </c>
      <c r="F1071" s="102">
        <f t="shared" si="384"/>
        <v>0</v>
      </c>
      <c r="G1071" s="102">
        <f t="shared" si="385"/>
        <v>0</v>
      </c>
      <c r="H1071" s="210">
        <f t="shared" si="368"/>
        <v>0</v>
      </c>
      <c r="K1071" t="b">
        <f t="shared" si="369"/>
        <v>0</v>
      </c>
    </row>
    <row r="1072" ht="18" customHeight="1" outlineLevel="3" spans="1:11">
      <c r="A1072" s="102" t="str">
        <f>MID(C1072,1,3)</f>
        <v>216</v>
      </c>
      <c r="B1072" s="102" t="str">
        <f>MID(C1072,1,5)</f>
        <v>21606</v>
      </c>
      <c r="C1072" s="207">
        <v>2160699</v>
      </c>
      <c r="D1072" s="212" t="s">
        <v>1263</v>
      </c>
      <c r="E1072" s="209"/>
      <c r="F1072" s="213">
        <f t="shared" si="384"/>
        <v>0</v>
      </c>
      <c r="G1072" s="213"/>
      <c r="H1072" s="210">
        <f t="shared" si="368"/>
        <v>0</v>
      </c>
      <c r="K1072" t="b">
        <f t="shared" si="369"/>
        <v>0</v>
      </c>
    </row>
    <row r="1073" ht="18" customHeight="1" outlineLevel="1" spans="1:11">
      <c r="A1073" s="102"/>
      <c r="B1073" s="105" t="s">
        <v>1264</v>
      </c>
      <c r="C1073" s="207"/>
      <c r="D1073" s="211" t="s">
        <v>1265</v>
      </c>
      <c r="E1073" s="209">
        <f>SUBTOTAL(9,E1074:E1075)</f>
        <v>0</v>
      </c>
      <c r="F1073" s="209">
        <f>SUBTOTAL(9,F1074:F1075)</f>
        <v>0</v>
      </c>
      <c r="G1073" s="209">
        <f>SUBTOTAL(9,G1074:G1075)</f>
        <v>0</v>
      </c>
      <c r="H1073" s="210">
        <f t="shared" si="368"/>
        <v>0</v>
      </c>
      <c r="K1073" t="b">
        <f t="shared" si="369"/>
        <v>0</v>
      </c>
    </row>
    <row r="1074" ht="18" customHeight="1" outlineLevel="3" spans="1:11">
      <c r="A1074" s="102" t="str">
        <f>MID(C1074,1,3)</f>
        <v>216</v>
      </c>
      <c r="B1074" s="102" t="str">
        <f>MID(C1074,1,5)</f>
        <v>21699</v>
      </c>
      <c r="C1074" s="207">
        <v>2169999</v>
      </c>
      <c r="D1074" s="212" t="s">
        <v>1266</v>
      </c>
      <c r="E1074" s="209"/>
      <c r="F1074" s="213">
        <f t="shared" ref="F1074:F1083" si="386">G1074-E1074</f>
        <v>0</v>
      </c>
      <c r="G1074" s="213"/>
      <c r="H1074" s="210">
        <f t="shared" si="368"/>
        <v>0</v>
      </c>
      <c r="K1074" t="b">
        <f t="shared" si="369"/>
        <v>0</v>
      </c>
    </row>
    <row r="1075" ht="18" customHeight="1" outlineLevel="3" spans="1:11">
      <c r="A1075" s="102" t="str">
        <f>MID(C1075,1,3)</f>
        <v>216</v>
      </c>
      <c r="B1075" s="102" t="str">
        <f>MID(C1075,1,5)</f>
        <v>21699</v>
      </c>
      <c r="C1075" s="207">
        <v>2169999</v>
      </c>
      <c r="D1075" s="215" t="s">
        <v>1265</v>
      </c>
      <c r="E1075" s="105">
        <v>0</v>
      </c>
      <c r="F1075" s="102">
        <f t="shared" si="386"/>
        <v>0</v>
      </c>
      <c r="G1075" s="102">
        <f t="shared" ref="G1074:G1083" si="387">J1075</f>
        <v>0</v>
      </c>
      <c r="H1075" s="210">
        <f t="shared" si="368"/>
        <v>0</v>
      </c>
      <c r="K1075" t="b">
        <f t="shared" si="369"/>
        <v>0</v>
      </c>
    </row>
    <row r="1076" ht="15" customHeight="1" outlineLevel="1" spans="1:11">
      <c r="A1076" s="105" t="s">
        <v>1267</v>
      </c>
      <c r="B1076" s="102"/>
      <c r="C1076" s="207"/>
      <c r="D1076" s="208" t="s">
        <v>1268</v>
      </c>
      <c r="E1076" s="209">
        <f>SUBTOTAL(9,E1078:E1093)</f>
        <v>0</v>
      </c>
      <c r="F1076" s="209">
        <f>SUBTOTAL(9,F1078:F1093)</f>
        <v>0</v>
      </c>
      <c r="G1076" s="209">
        <f>SUBTOTAL(9,G1078:G1093)</f>
        <v>0</v>
      </c>
      <c r="H1076" s="210">
        <f t="shared" si="368"/>
        <v>0</v>
      </c>
      <c r="K1076" t="b">
        <f t="shared" si="369"/>
        <v>0</v>
      </c>
    </row>
    <row r="1077" ht="21" customHeight="1" outlineLevel="1" spans="1:11">
      <c r="A1077" s="102"/>
      <c r="B1077" s="105" t="s">
        <v>1269</v>
      </c>
      <c r="C1077" s="207"/>
      <c r="D1077" s="216" t="s">
        <v>1270</v>
      </c>
      <c r="E1077" s="105">
        <f>SUBTOTAL(9,E1078:E1083)</f>
        <v>0</v>
      </c>
      <c r="F1077" s="105">
        <f>SUBTOTAL(9,F1078:F1083)</f>
        <v>0</v>
      </c>
      <c r="G1077" s="105">
        <f>SUBTOTAL(9,G1078:G1083)</f>
        <v>0</v>
      </c>
      <c r="H1077" s="210">
        <f t="shared" si="368"/>
        <v>0</v>
      </c>
      <c r="K1077" t="b">
        <f t="shared" si="369"/>
        <v>0</v>
      </c>
    </row>
    <row r="1078" ht="17" customHeight="1" outlineLevel="3" spans="1:11">
      <c r="A1078" s="102" t="str">
        <f t="shared" ref="A1078:A1083" si="388">MID(C1078,1,3)</f>
        <v>217</v>
      </c>
      <c r="B1078" s="102" t="str">
        <f t="shared" ref="B1078:B1083" si="389">MID(C1078,1,5)</f>
        <v>21701</v>
      </c>
      <c r="C1078" s="207">
        <v>2170101</v>
      </c>
      <c r="D1078" s="215" t="s">
        <v>131</v>
      </c>
      <c r="E1078" s="105"/>
      <c r="F1078" s="102">
        <f t="shared" si="386"/>
        <v>0</v>
      </c>
      <c r="G1078" s="102">
        <f t="shared" si="387"/>
        <v>0</v>
      </c>
      <c r="H1078" s="210">
        <f t="shared" si="368"/>
        <v>0</v>
      </c>
      <c r="K1078" t="b">
        <f t="shared" si="369"/>
        <v>0</v>
      </c>
    </row>
    <row r="1079" ht="21" customHeight="1" outlineLevel="3" spans="1:11">
      <c r="A1079" s="102" t="str">
        <f t="shared" si="388"/>
        <v>217</v>
      </c>
      <c r="B1079" s="102" t="str">
        <f t="shared" si="389"/>
        <v>21701</v>
      </c>
      <c r="C1079" s="207">
        <v>2170102</v>
      </c>
      <c r="D1079" s="215" t="s">
        <v>132</v>
      </c>
      <c r="E1079" s="105"/>
      <c r="F1079" s="102">
        <f t="shared" si="386"/>
        <v>0</v>
      </c>
      <c r="G1079" s="102">
        <f t="shared" si="387"/>
        <v>0</v>
      </c>
      <c r="H1079" s="210">
        <f t="shared" si="368"/>
        <v>0</v>
      </c>
      <c r="K1079" t="b">
        <f t="shared" si="369"/>
        <v>0</v>
      </c>
    </row>
    <row r="1080" ht="20" customHeight="1" outlineLevel="3" spans="1:11">
      <c r="A1080" s="102" t="str">
        <f t="shared" si="388"/>
        <v>217</v>
      </c>
      <c r="B1080" s="102" t="str">
        <f t="shared" si="389"/>
        <v>21701</v>
      </c>
      <c r="C1080" s="207">
        <v>2170103</v>
      </c>
      <c r="D1080" s="215" t="s">
        <v>133</v>
      </c>
      <c r="E1080" s="105"/>
      <c r="F1080" s="102">
        <f t="shared" si="386"/>
        <v>0</v>
      </c>
      <c r="G1080" s="102">
        <f t="shared" si="387"/>
        <v>0</v>
      </c>
      <c r="H1080" s="210">
        <f t="shared" si="368"/>
        <v>0</v>
      </c>
      <c r="K1080" t="b">
        <f t="shared" si="369"/>
        <v>0</v>
      </c>
    </row>
    <row r="1081" ht="21" customHeight="1" outlineLevel="3" spans="1:11">
      <c r="A1081" s="102" t="str">
        <f t="shared" si="388"/>
        <v>217</v>
      </c>
      <c r="B1081" s="102" t="str">
        <f t="shared" si="389"/>
        <v>21701</v>
      </c>
      <c r="C1081" s="207">
        <v>2170104</v>
      </c>
      <c r="D1081" s="215" t="s">
        <v>1271</v>
      </c>
      <c r="E1081" s="105"/>
      <c r="F1081" s="102">
        <f t="shared" si="386"/>
        <v>0</v>
      </c>
      <c r="G1081" s="102">
        <f t="shared" si="387"/>
        <v>0</v>
      </c>
      <c r="H1081" s="210">
        <f t="shared" si="368"/>
        <v>0</v>
      </c>
      <c r="K1081" t="b">
        <f t="shared" si="369"/>
        <v>0</v>
      </c>
    </row>
    <row r="1082" ht="25" customHeight="1" outlineLevel="3" spans="1:11">
      <c r="A1082" s="102" t="str">
        <f t="shared" si="388"/>
        <v>217</v>
      </c>
      <c r="B1082" s="102" t="str">
        <f t="shared" si="389"/>
        <v>21701</v>
      </c>
      <c r="C1082" s="207">
        <v>2170150</v>
      </c>
      <c r="D1082" s="215" t="s">
        <v>144</v>
      </c>
      <c r="E1082" s="105"/>
      <c r="F1082" s="102">
        <f t="shared" si="386"/>
        <v>0</v>
      </c>
      <c r="G1082" s="102">
        <f t="shared" si="387"/>
        <v>0</v>
      </c>
      <c r="H1082" s="210">
        <f t="shared" si="368"/>
        <v>0</v>
      </c>
      <c r="K1082" t="b">
        <f t="shared" si="369"/>
        <v>0</v>
      </c>
    </row>
    <row r="1083" ht="21" customHeight="1" outlineLevel="3" spans="1:11">
      <c r="A1083" s="102" t="str">
        <f t="shared" si="388"/>
        <v>217</v>
      </c>
      <c r="B1083" s="102" t="str">
        <f t="shared" si="389"/>
        <v>21701</v>
      </c>
      <c r="C1083" s="207">
        <v>2170199</v>
      </c>
      <c r="D1083" s="215" t="s">
        <v>1272</v>
      </c>
      <c r="E1083" s="105"/>
      <c r="F1083" s="102">
        <f t="shared" si="386"/>
        <v>0</v>
      </c>
      <c r="G1083" s="102"/>
      <c r="H1083" s="210">
        <f t="shared" si="368"/>
        <v>0</v>
      </c>
      <c r="K1083" t="b">
        <f t="shared" si="369"/>
        <v>0</v>
      </c>
    </row>
    <row r="1084" ht="16" customHeight="1" outlineLevel="1" spans="1:11">
      <c r="A1084" s="102"/>
      <c r="B1084" s="105" t="s">
        <v>1273</v>
      </c>
      <c r="C1084" s="207"/>
      <c r="D1084" s="216" t="s">
        <v>1274</v>
      </c>
      <c r="E1084" s="105">
        <f>SUBTOTAL(9,E1085)</f>
        <v>0</v>
      </c>
      <c r="F1084" s="105">
        <f>SUBTOTAL(9,F1085)</f>
        <v>0</v>
      </c>
      <c r="G1084" s="105">
        <f>SUBTOTAL(9,G1085)</f>
        <v>0</v>
      </c>
      <c r="H1084" s="210">
        <f t="shared" si="368"/>
        <v>0</v>
      </c>
      <c r="K1084" t="b">
        <f t="shared" si="369"/>
        <v>0</v>
      </c>
    </row>
    <row r="1085" ht="17" customHeight="1" outlineLevel="3" spans="1:11">
      <c r="A1085" s="102" t="str">
        <f>MID(C1085,1,3)</f>
        <v>217</v>
      </c>
      <c r="B1085" s="102" t="str">
        <f>MID(C1085,1,5)</f>
        <v>21702</v>
      </c>
      <c r="C1085" s="207">
        <v>2170299</v>
      </c>
      <c r="D1085" s="215" t="s">
        <v>1275</v>
      </c>
      <c r="E1085" s="105"/>
      <c r="F1085" s="102">
        <f t="shared" ref="F1085:F1091" si="390">G1085-E1085</f>
        <v>0</v>
      </c>
      <c r="G1085" s="102">
        <f t="shared" ref="G1085:G1091" si="391">J1085</f>
        <v>0</v>
      </c>
      <c r="H1085" s="210">
        <f t="shared" si="368"/>
        <v>0</v>
      </c>
      <c r="K1085" t="b">
        <f t="shared" si="369"/>
        <v>0</v>
      </c>
    </row>
    <row r="1086" ht="16" customHeight="1" outlineLevel="1" spans="1:11">
      <c r="A1086" s="102"/>
      <c r="B1086" s="105" t="s">
        <v>1276</v>
      </c>
      <c r="C1086" s="207"/>
      <c r="D1086" s="216" t="s">
        <v>1277</v>
      </c>
      <c r="E1086" s="105">
        <f>SUBTOTAL(9,E1087:E1091)</f>
        <v>0</v>
      </c>
      <c r="F1086" s="105">
        <f>SUBTOTAL(9,F1087:F1091)</f>
        <v>0</v>
      </c>
      <c r="G1086" s="105">
        <f>SUBTOTAL(9,G1087:G1091)</f>
        <v>0</v>
      </c>
      <c r="H1086" s="210">
        <f t="shared" si="368"/>
        <v>0</v>
      </c>
      <c r="K1086" t="b">
        <f t="shared" si="369"/>
        <v>0</v>
      </c>
    </row>
    <row r="1087" ht="18" customHeight="1" outlineLevel="3" spans="1:11">
      <c r="A1087" s="102" t="str">
        <f>MID(C1087,1,3)</f>
        <v>217</v>
      </c>
      <c r="B1087" s="102" t="str">
        <f>MID(C1087,1,5)</f>
        <v>21703</v>
      </c>
      <c r="C1087" s="207">
        <v>2170301</v>
      </c>
      <c r="D1087" s="215" t="s">
        <v>1278</v>
      </c>
      <c r="E1087" s="105"/>
      <c r="F1087" s="102">
        <f t="shared" si="390"/>
        <v>0</v>
      </c>
      <c r="G1087" s="102">
        <f t="shared" si="391"/>
        <v>0</v>
      </c>
      <c r="H1087" s="210">
        <f t="shared" si="368"/>
        <v>0</v>
      </c>
      <c r="K1087" t="b">
        <f t="shared" si="369"/>
        <v>0</v>
      </c>
    </row>
    <row r="1088" ht="18" customHeight="1" outlineLevel="3" spans="1:11">
      <c r="A1088" s="102" t="str">
        <f>MID(C1088,1,3)</f>
        <v>217</v>
      </c>
      <c r="B1088" s="102" t="str">
        <f>MID(C1088,1,5)</f>
        <v>21703</v>
      </c>
      <c r="C1088" s="207">
        <v>2170302</v>
      </c>
      <c r="D1088" s="215" t="s">
        <v>1279</v>
      </c>
      <c r="E1088" s="105"/>
      <c r="F1088" s="102">
        <f t="shared" si="390"/>
        <v>0</v>
      </c>
      <c r="G1088" s="102">
        <f t="shared" si="391"/>
        <v>0</v>
      </c>
      <c r="H1088" s="210">
        <f t="shared" si="368"/>
        <v>0</v>
      </c>
      <c r="K1088" t="b">
        <f t="shared" si="369"/>
        <v>0</v>
      </c>
    </row>
    <row r="1089" ht="18" customHeight="1" outlineLevel="3" spans="1:11">
      <c r="A1089" s="102" t="str">
        <f>MID(C1089,1,3)</f>
        <v>217</v>
      </c>
      <c r="B1089" s="102" t="str">
        <f>MID(C1089,1,5)</f>
        <v>21703</v>
      </c>
      <c r="C1089" s="207">
        <v>2170303</v>
      </c>
      <c r="D1089" s="215" t="s">
        <v>1280</v>
      </c>
      <c r="E1089" s="105"/>
      <c r="F1089" s="102">
        <f t="shared" si="390"/>
        <v>0</v>
      </c>
      <c r="G1089" s="102">
        <f t="shared" si="391"/>
        <v>0</v>
      </c>
      <c r="H1089" s="210">
        <f t="shared" si="368"/>
        <v>0</v>
      </c>
      <c r="K1089" t="b">
        <f t="shared" si="369"/>
        <v>0</v>
      </c>
    </row>
    <row r="1090" ht="18" customHeight="1" outlineLevel="3" spans="1:11">
      <c r="A1090" s="102" t="str">
        <f>MID(C1090,1,3)</f>
        <v>217</v>
      </c>
      <c r="B1090" s="102" t="str">
        <f>MID(C1090,1,5)</f>
        <v>21703</v>
      </c>
      <c r="C1090" s="207">
        <v>2170304</v>
      </c>
      <c r="D1090" s="215" t="s">
        <v>1281</v>
      </c>
      <c r="E1090" s="105"/>
      <c r="F1090" s="102">
        <f t="shared" si="390"/>
        <v>0</v>
      </c>
      <c r="G1090" s="102">
        <f t="shared" si="391"/>
        <v>0</v>
      </c>
      <c r="H1090" s="210">
        <f t="shared" si="368"/>
        <v>0</v>
      </c>
      <c r="K1090" t="b">
        <f t="shared" si="369"/>
        <v>0</v>
      </c>
    </row>
    <row r="1091" ht="18" customHeight="1" outlineLevel="3" spans="1:11">
      <c r="A1091" s="102" t="str">
        <f>MID(C1091,1,3)</f>
        <v>217</v>
      </c>
      <c r="B1091" s="102" t="str">
        <f>MID(C1091,1,5)</f>
        <v>21703</v>
      </c>
      <c r="C1091" s="207">
        <v>2170399</v>
      </c>
      <c r="D1091" s="215" t="s">
        <v>1282</v>
      </c>
      <c r="E1091" s="105"/>
      <c r="F1091" s="102">
        <f t="shared" si="390"/>
        <v>0</v>
      </c>
      <c r="G1091" s="102">
        <f t="shared" si="391"/>
        <v>0</v>
      </c>
      <c r="H1091" s="210">
        <f t="shared" si="368"/>
        <v>0</v>
      </c>
      <c r="K1091" t="b">
        <f t="shared" si="369"/>
        <v>0</v>
      </c>
    </row>
    <row r="1092" ht="18" customHeight="1" outlineLevel="1" spans="1:11">
      <c r="A1092" s="102"/>
      <c r="B1092" s="105" t="s">
        <v>1283</v>
      </c>
      <c r="C1092" s="207"/>
      <c r="D1092" s="211" t="s">
        <v>1284</v>
      </c>
      <c r="E1092" s="209">
        <f>SUBTOTAL(9,E1093)</f>
        <v>0</v>
      </c>
      <c r="F1092" s="209">
        <f>SUBTOTAL(9,F1093)</f>
        <v>0</v>
      </c>
      <c r="G1092" s="209">
        <f>SUBTOTAL(9,G1093)</f>
        <v>0</v>
      </c>
      <c r="H1092" s="210">
        <f t="shared" ref="H1092:H1155" si="392">IFERROR(G1092/E1092-1,)</f>
        <v>0</v>
      </c>
      <c r="K1092" t="b">
        <f t="shared" si="369"/>
        <v>0</v>
      </c>
    </row>
    <row r="1093" ht="18" customHeight="1" outlineLevel="3" spans="1:11">
      <c r="A1093" s="102" t="str">
        <f>MID(C1093,1,3)</f>
        <v>217</v>
      </c>
      <c r="B1093" s="102" t="str">
        <f>MID(C1093,1,5)</f>
        <v>21799</v>
      </c>
      <c r="C1093" s="207">
        <v>2179902</v>
      </c>
      <c r="D1093" s="212" t="s">
        <v>1285</v>
      </c>
      <c r="E1093" s="209"/>
      <c r="F1093" s="213">
        <f t="shared" ref="F1093:F1098" si="393">G1093-E1093</f>
        <v>0</v>
      </c>
      <c r="G1093" s="213"/>
      <c r="H1093" s="210">
        <f t="shared" si="392"/>
        <v>0</v>
      </c>
      <c r="K1093" t="b">
        <f t="shared" ref="K1093:K1156" si="394">OR(E1093&lt;&gt;0,F1093&lt;&gt;0,G1093&lt;&gt;0)</f>
        <v>0</v>
      </c>
    </row>
    <row r="1094" ht="18" customHeight="1" outlineLevel="1" spans="1:11">
      <c r="A1094" s="105" t="s">
        <v>1286</v>
      </c>
      <c r="B1094" s="102"/>
      <c r="C1094" s="207"/>
      <c r="D1094" s="224" t="s">
        <v>55</v>
      </c>
      <c r="E1094" s="105">
        <f>SUBTOTAL(9,E1096:E1112)</f>
        <v>0</v>
      </c>
      <c r="F1094" s="105">
        <f>SUBTOTAL(9,F1096:F1112)</f>
        <v>0</v>
      </c>
      <c r="G1094" s="105">
        <f>SUBTOTAL(9,G1096:G1112)</f>
        <v>0</v>
      </c>
      <c r="H1094" s="210">
        <f t="shared" si="392"/>
        <v>0</v>
      </c>
      <c r="K1094" t="b">
        <f t="shared" si="394"/>
        <v>0</v>
      </c>
    </row>
    <row r="1095" ht="18" customHeight="1" outlineLevel="1" spans="1:11">
      <c r="A1095" s="102"/>
      <c r="B1095" s="105" t="s">
        <v>1287</v>
      </c>
      <c r="C1095" s="207"/>
      <c r="D1095" s="216" t="s">
        <v>38</v>
      </c>
      <c r="E1095" s="105">
        <f>SUBTOTAL(9,E1096)</f>
        <v>0</v>
      </c>
      <c r="F1095" s="105">
        <f>SUBTOTAL(9,F1096)</f>
        <v>0</v>
      </c>
      <c r="G1095" s="105">
        <f>SUBTOTAL(9,G1096)</f>
        <v>0</v>
      </c>
      <c r="H1095" s="210">
        <f t="shared" si="392"/>
        <v>0</v>
      </c>
      <c r="K1095" t="b">
        <f t="shared" si="394"/>
        <v>0</v>
      </c>
    </row>
    <row r="1096" ht="18" customHeight="1" outlineLevel="3" spans="1:11">
      <c r="A1096" s="102" t="str">
        <f>MID(C1096,1,3)</f>
        <v>219</v>
      </c>
      <c r="B1096" s="102" t="str">
        <f>MID(C1096,1,5)</f>
        <v>21901</v>
      </c>
      <c r="C1096" s="207">
        <v>21901</v>
      </c>
      <c r="D1096" s="215" t="s">
        <v>38</v>
      </c>
      <c r="E1096" s="105"/>
      <c r="F1096" s="102">
        <f t="shared" si="393"/>
        <v>0</v>
      </c>
      <c r="G1096" s="102">
        <f>J1096</f>
        <v>0</v>
      </c>
      <c r="H1096" s="210">
        <f t="shared" si="392"/>
        <v>0</v>
      </c>
      <c r="K1096" t="b">
        <f t="shared" si="394"/>
        <v>0</v>
      </c>
    </row>
    <row r="1097" ht="18" customHeight="1" outlineLevel="1" spans="1:11">
      <c r="A1097" s="102"/>
      <c r="B1097" s="105" t="s">
        <v>1288</v>
      </c>
      <c r="C1097" s="207"/>
      <c r="D1097" s="216" t="s">
        <v>1289</v>
      </c>
      <c r="E1097" s="105">
        <f>SUBTOTAL(9,E1098)</f>
        <v>0</v>
      </c>
      <c r="F1097" s="105">
        <f>SUBTOTAL(9,F1098)</f>
        <v>0</v>
      </c>
      <c r="G1097" s="105">
        <f>SUBTOTAL(9,G1098)</f>
        <v>0</v>
      </c>
      <c r="H1097" s="210">
        <f t="shared" si="392"/>
        <v>0</v>
      </c>
      <c r="K1097" t="b">
        <f t="shared" si="394"/>
        <v>0</v>
      </c>
    </row>
    <row r="1098" ht="18" customHeight="1" outlineLevel="3" spans="1:11">
      <c r="A1098" s="102" t="str">
        <f>MID(C1098,1,3)</f>
        <v>219</v>
      </c>
      <c r="B1098" s="102" t="str">
        <f>MID(C1098,1,5)</f>
        <v>21902</v>
      </c>
      <c r="C1098" s="207">
        <v>21902</v>
      </c>
      <c r="D1098" s="215" t="s">
        <v>1289</v>
      </c>
      <c r="E1098" s="105"/>
      <c r="F1098" s="102">
        <f t="shared" si="393"/>
        <v>0</v>
      </c>
      <c r="G1098" s="102">
        <f>J1098</f>
        <v>0</v>
      </c>
      <c r="H1098" s="210">
        <f t="shared" si="392"/>
        <v>0</v>
      </c>
      <c r="K1098" t="b">
        <f t="shared" si="394"/>
        <v>0</v>
      </c>
    </row>
    <row r="1099" ht="18" customHeight="1" outlineLevel="1" spans="1:11">
      <c r="A1099" s="102"/>
      <c r="B1099" s="105" t="s">
        <v>1290</v>
      </c>
      <c r="C1099" s="207"/>
      <c r="D1099" s="216" t="s">
        <v>1291</v>
      </c>
      <c r="E1099" s="105">
        <f>SUBTOTAL(9,E1100)</f>
        <v>0</v>
      </c>
      <c r="F1099" s="105">
        <f>SUBTOTAL(9,F1100)</f>
        <v>0</v>
      </c>
      <c r="G1099" s="105">
        <f>SUBTOTAL(9,G1100)</f>
        <v>0</v>
      </c>
      <c r="H1099" s="210">
        <f t="shared" si="392"/>
        <v>0</v>
      </c>
      <c r="K1099" t="b">
        <f t="shared" si="394"/>
        <v>0</v>
      </c>
    </row>
    <row r="1100" ht="18" customHeight="1" outlineLevel="3" spans="1:11">
      <c r="A1100" s="102" t="str">
        <f>MID(C1100,1,3)</f>
        <v>219</v>
      </c>
      <c r="B1100" s="102" t="str">
        <f>MID(C1100,1,5)</f>
        <v>21903</v>
      </c>
      <c r="C1100" s="207">
        <v>21903</v>
      </c>
      <c r="D1100" s="215" t="s">
        <v>1291</v>
      </c>
      <c r="E1100" s="105"/>
      <c r="F1100" s="102">
        <f t="shared" ref="F1100:F1104" si="395">G1100-E1100</f>
        <v>0</v>
      </c>
      <c r="G1100" s="102">
        <f t="shared" ref="G1100:G1104" si="396">J1100</f>
        <v>0</v>
      </c>
      <c r="H1100" s="210">
        <f t="shared" si="392"/>
        <v>0</v>
      </c>
      <c r="K1100" t="b">
        <f t="shared" si="394"/>
        <v>0</v>
      </c>
    </row>
    <row r="1101" ht="18" customHeight="1" outlineLevel="1" spans="1:11">
      <c r="A1101" s="102"/>
      <c r="B1101" s="105" t="s">
        <v>1292</v>
      </c>
      <c r="C1101" s="207"/>
      <c r="D1101" s="216" t="s">
        <v>1293</v>
      </c>
      <c r="E1101" s="105">
        <f>SUBTOTAL(9,E1102)</f>
        <v>0</v>
      </c>
      <c r="F1101" s="105">
        <f>SUBTOTAL(9,F1102)</f>
        <v>0</v>
      </c>
      <c r="G1101" s="105">
        <f>SUBTOTAL(9,G1102)</f>
        <v>0</v>
      </c>
      <c r="H1101" s="210">
        <f t="shared" si="392"/>
        <v>0</v>
      </c>
      <c r="K1101" t="b">
        <f t="shared" si="394"/>
        <v>0</v>
      </c>
    </row>
    <row r="1102" ht="18" customHeight="1" outlineLevel="3" spans="1:11">
      <c r="A1102" s="102" t="str">
        <f>MID(C1102,1,3)</f>
        <v>219</v>
      </c>
      <c r="B1102" s="102" t="str">
        <f>MID(C1102,1,5)</f>
        <v>21904</v>
      </c>
      <c r="C1102" s="207">
        <v>21904</v>
      </c>
      <c r="D1102" s="215" t="s">
        <v>1293</v>
      </c>
      <c r="E1102" s="105"/>
      <c r="F1102" s="102">
        <f t="shared" si="395"/>
        <v>0</v>
      </c>
      <c r="G1102" s="102">
        <f t="shared" si="396"/>
        <v>0</v>
      </c>
      <c r="H1102" s="210">
        <f t="shared" si="392"/>
        <v>0</v>
      </c>
      <c r="K1102" t="b">
        <f t="shared" si="394"/>
        <v>0</v>
      </c>
    </row>
    <row r="1103" ht="18" customHeight="1" outlineLevel="1" spans="1:11">
      <c r="A1103" s="102"/>
      <c r="B1103" s="105" t="s">
        <v>1294</v>
      </c>
      <c r="C1103" s="207"/>
      <c r="D1103" s="216" t="s">
        <v>1295</v>
      </c>
      <c r="E1103" s="105">
        <f>SUBTOTAL(9,E1104)</f>
        <v>0</v>
      </c>
      <c r="F1103" s="105">
        <f>SUBTOTAL(9,F1104)</f>
        <v>0</v>
      </c>
      <c r="G1103" s="105">
        <f>SUBTOTAL(9,G1104)</f>
        <v>0</v>
      </c>
      <c r="H1103" s="210">
        <f t="shared" si="392"/>
        <v>0</v>
      </c>
      <c r="K1103" t="b">
        <f t="shared" si="394"/>
        <v>0</v>
      </c>
    </row>
    <row r="1104" ht="18" customHeight="1" outlineLevel="3" spans="1:11">
      <c r="A1104" s="102" t="str">
        <f>MID(C1104,1,3)</f>
        <v>219</v>
      </c>
      <c r="B1104" s="102" t="str">
        <f>MID(C1104,1,5)</f>
        <v>21905</v>
      </c>
      <c r="C1104" s="207">
        <v>21905</v>
      </c>
      <c r="D1104" s="215" t="s">
        <v>1295</v>
      </c>
      <c r="E1104" s="105"/>
      <c r="F1104" s="102">
        <f t="shared" si="395"/>
        <v>0</v>
      </c>
      <c r="G1104" s="102">
        <f t="shared" si="396"/>
        <v>0</v>
      </c>
      <c r="H1104" s="210">
        <f t="shared" si="392"/>
        <v>0</v>
      </c>
      <c r="K1104" t="b">
        <f t="shared" si="394"/>
        <v>0</v>
      </c>
    </row>
    <row r="1105" ht="18" customHeight="1" outlineLevel="1" spans="1:11">
      <c r="A1105" s="102"/>
      <c r="B1105" s="105" t="s">
        <v>1296</v>
      </c>
      <c r="C1105" s="207"/>
      <c r="D1105" s="216" t="s">
        <v>1297</v>
      </c>
      <c r="E1105" s="105">
        <f>SUBTOTAL(9,E1106)</f>
        <v>0</v>
      </c>
      <c r="F1105" s="105">
        <f>SUBTOTAL(9,F1106)</f>
        <v>0</v>
      </c>
      <c r="G1105" s="105">
        <f>SUBTOTAL(9,G1106)</f>
        <v>0</v>
      </c>
      <c r="H1105" s="210">
        <f t="shared" si="392"/>
        <v>0</v>
      </c>
      <c r="K1105" t="b">
        <f t="shared" si="394"/>
        <v>0</v>
      </c>
    </row>
    <row r="1106" ht="18" customHeight="1" outlineLevel="3" spans="1:11">
      <c r="A1106" s="102" t="str">
        <f>MID(C1106,1,3)</f>
        <v>219</v>
      </c>
      <c r="B1106" s="102" t="str">
        <f>MID(C1106,1,5)</f>
        <v>21906</v>
      </c>
      <c r="C1106" s="207">
        <v>21906</v>
      </c>
      <c r="D1106" s="215" t="s">
        <v>1297</v>
      </c>
      <c r="E1106" s="105"/>
      <c r="F1106" s="102">
        <f t="shared" ref="F1106:F1110" si="397">G1106-E1106</f>
        <v>0</v>
      </c>
      <c r="G1106" s="102">
        <f t="shared" ref="G1106:G1110" si="398">J1106</f>
        <v>0</v>
      </c>
      <c r="H1106" s="210">
        <f t="shared" si="392"/>
        <v>0</v>
      </c>
      <c r="K1106" t="b">
        <f t="shared" si="394"/>
        <v>0</v>
      </c>
    </row>
    <row r="1107" ht="18" customHeight="1" outlineLevel="1" spans="1:11">
      <c r="A1107" s="102"/>
      <c r="B1107" s="105" t="s">
        <v>1298</v>
      </c>
      <c r="C1107" s="207"/>
      <c r="D1107" s="216" t="s">
        <v>1299</v>
      </c>
      <c r="E1107" s="105">
        <f>SUBTOTAL(9,E1108)</f>
        <v>0</v>
      </c>
      <c r="F1107" s="105">
        <f>SUBTOTAL(9,F1108)</f>
        <v>0</v>
      </c>
      <c r="G1107" s="105">
        <f>SUBTOTAL(9,G1108)</f>
        <v>0</v>
      </c>
      <c r="H1107" s="210">
        <f t="shared" si="392"/>
        <v>0</v>
      </c>
      <c r="K1107" t="b">
        <f t="shared" si="394"/>
        <v>0</v>
      </c>
    </row>
    <row r="1108" ht="18" customHeight="1" outlineLevel="3" spans="1:11">
      <c r="A1108" s="102" t="str">
        <f>MID(C1108,1,3)</f>
        <v>219</v>
      </c>
      <c r="B1108" s="102" t="str">
        <f>MID(C1108,1,5)</f>
        <v>21907</v>
      </c>
      <c r="C1108" s="207">
        <v>21907</v>
      </c>
      <c r="D1108" s="215" t="s">
        <v>1299</v>
      </c>
      <c r="E1108" s="105"/>
      <c r="F1108" s="102">
        <f t="shared" si="397"/>
        <v>0</v>
      </c>
      <c r="G1108" s="102">
        <f t="shared" si="398"/>
        <v>0</v>
      </c>
      <c r="H1108" s="210">
        <f t="shared" si="392"/>
        <v>0</v>
      </c>
      <c r="K1108" t="b">
        <f t="shared" si="394"/>
        <v>0</v>
      </c>
    </row>
    <row r="1109" ht="18" customHeight="1" outlineLevel="1" spans="1:11">
      <c r="A1109" s="102"/>
      <c r="B1109" s="105" t="s">
        <v>1300</v>
      </c>
      <c r="C1109" s="207"/>
      <c r="D1109" s="216" t="s">
        <v>1301</v>
      </c>
      <c r="E1109" s="105">
        <f>SUBTOTAL(9,E1110)</f>
        <v>0</v>
      </c>
      <c r="F1109" s="105">
        <f>SUBTOTAL(9,F1110)</f>
        <v>0</v>
      </c>
      <c r="G1109" s="105">
        <f>SUBTOTAL(9,G1110)</f>
        <v>0</v>
      </c>
      <c r="H1109" s="210">
        <f t="shared" si="392"/>
        <v>0</v>
      </c>
      <c r="K1109" t="b">
        <f t="shared" si="394"/>
        <v>0</v>
      </c>
    </row>
    <row r="1110" ht="18" customHeight="1" outlineLevel="3" spans="1:11">
      <c r="A1110" s="102" t="str">
        <f>MID(C1110,1,3)</f>
        <v>219</v>
      </c>
      <c r="B1110" s="102" t="str">
        <f>MID(C1110,1,5)</f>
        <v>21908</v>
      </c>
      <c r="C1110" s="207">
        <v>21908</v>
      </c>
      <c r="D1110" s="215" t="s">
        <v>1301</v>
      </c>
      <c r="E1110" s="105"/>
      <c r="F1110" s="102">
        <f t="shared" si="397"/>
        <v>0</v>
      </c>
      <c r="G1110" s="102">
        <f t="shared" si="398"/>
        <v>0</v>
      </c>
      <c r="H1110" s="210">
        <f t="shared" si="392"/>
        <v>0</v>
      </c>
      <c r="K1110" t="b">
        <f t="shared" si="394"/>
        <v>0</v>
      </c>
    </row>
    <row r="1111" ht="18" customHeight="1" outlineLevel="1" spans="1:11">
      <c r="A1111" s="102"/>
      <c r="B1111" s="105" t="s">
        <v>1302</v>
      </c>
      <c r="C1111" s="207"/>
      <c r="D1111" s="216" t="s">
        <v>61</v>
      </c>
      <c r="E1111" s="105">
        <f>SUBTOTAL(9,E1112)</f>
        <v>0</v>
      </c>
      <c r="F1111" s="105">
        <f>SUBTOTAL(9,F1112)</f>
        <v>0</v>
      </c>
      <c r="G1111" s="105">
        <f>SUBTOTAL(9,G1112)</f>
        <v>0</v>
      </c>
      <c r="H1111" s="210">
        <f t="shared" si="392"/>
        <v>0</v>
      </c>
      <c r="K1111" t="b">
        <f t="shared" si="394"/>
        <v>0</v>
      </c>
    </row>
    <row r="1112" ht="18" customHeight="1" outlineLevel="3" spans="1:11">
      <c r="A1112" s="102" t="str">
        <f>MID(C1112,1,3)</f>
        <v>219</v>
      </c>
      <c r="B1112" s="102" t="str">
        <f>MID(C1112,1,5)</f>
        <v>21999</v>
      </c>
      <c r="C1112" s="207">
        <v>21999</v>
      </c>
      <c r="D1112" s="215" t="s">
        <v>61</v>
      </c>
      <c r="E1112" s="105"/>
      <c r="F1112" s="102">
        <f t="shared" ref="F1112:F1131" si="399">G1112-E1112</f>
        <v>0</v>
      </c>
      <c r="G1112" s="102">
        <f t="shared" ref="G1112:G1131" si="400">J1112</f>
        <v>0</v>
      </c>
      <c r="H1112" s="210">
        <f t="shared" si="392"/>
        <v>0</v>
      </c>
      <c r="K1112" t="b">
        <f t="shared" si="394"/>
        <v>0</v>
      </c>
    </row>
    <row r="1113" ht="18" customHeight="1" outlineLevel="1" spans="1:11">
      <c r="A1113" s="105" t="s">
        <v>1303</v>
      </c>
      <c r="B1113" s="102"/>
      <c r="C1113" s="207"/>
      <c r="D1113" s="208" t="s">
        <v>1304</v>
      </c>
      <c r="E1113" s="209">
        <f>SUBTOTAL(9,E1115:E1148)</f>
        <v>0</v>
      </c>
      <c r="F1113" s="209">
        <f>SUBTOTAL(9,F1115:F1148)</f>
        <v>0</v>
      </c>
      <c r="G1113" s="209">
        <f>SUBTOTAL(9,G1115:G1148)</f>
        <v>0</v>
      </c>
      <c r="H1113" s="210">
        <f t="shared" si="392"/>
        <v>0</v>
      </c>
      <c r="K1113" t="b">
        <f t="shared" si="394"/>
        <v>0</v>
      </c>
    </row>
    <row r="1114" ht="18" customHeight="1" outlineLevel="1" spans="1:11">
      <c r="A1114" s="102"/>
      <c r="B1114" s="105" t="s">
        <v>1305</v>
      </c>
      <c r="C1114" s="207"/>
      <c r="D1114" s="211" t="s">
        <v>1306</v>
      </c>
      <c r="E1114" s="209">
        <f>SUBTOTAL(9,E1115:E1131)</f>
        <v>0</v>
      </c>
      <c r="F1114" s="209">
        <f>SUBTOTAL(9,F1115:F1131)</f>
        <v>0</v>
      </c>
      <c r="G1114" s="209">
        <f>SUBTOTAL(9,G1115:G1131)</f>
        <v>0</v>
      </c>
      <c r="H1114" s="210">
        <f t="shared" si="392"/>
        <v>0</v>
      </c>
      <c r="K1114" t="b">
        <f t="shared" si="394"/>
        <v>0</v>
      </c>
    </row>
    <row r="1115" ht="18" customHeight="1" outlineLevel="3" spans="1:11">
      <c r="A1115" s="102" t="str">
        <f t="shared" ref="A1115:A1143" si="401">MID(C1115,1,3)</f>
        <v>220</v>
      </c>
      <c r="B1115" s="102" t="str">
        <f t="shared" ref="B1115:B1144" si="402">MID(C1115,1,5)</f>
        <v>22001</v>
      </c>
      <c r="C1115" s="207">
        <v>2200101</v>
      </c>
      <c r="D1115" s="212" t="s">
        <v>131</v>
      </c>
      <c r="E1115" s="209"/>
      <c r="F1115" s="213">
        <f t="shared" si="399"/>
        <v>0</v>
      </c>
      <c r="G1115" s="213"/>
      <c r="H1115" s="210">
        <f t="shared" si="392"/>
        <v>0</v>
      </c>
      <c r="K1115" t="b">
        <f t="shared" si="394"/>
        <v>0</v>
      </c>
    </row>
    <row r="1116" ht="18" customHeight="1" outlineLevel="3" spans="1:11">
      <c r="A1116" s="102" t="str">
        <f t="shared" si="401"/>
        <v>220</v>
      </c>
      <c r="B1116" s="102" t="str">
        <f t="shared" si="402"/>
        <v>22001</v>
      </c>
      <c r="C1116" s="207">
        <v>2200102</v>
      </c>
      <c r="D1116" s="212" t="s">
        <v>132</v>
      </c>
      <c r="E1116" s="209"/>
      <c r="F1116" s="213">
        <f t="shared" si="399"/>
        <v>0</v>
      </c>
      <c r="G1116" s="213"/>
      <c r="H1116" s="210">
        <f t="shared" si="392"/>
        <v>0</v>
      </c>
      <c r="K1116" t="b">
        <f t="shared" si="394"/>
        <v>0</v>
      </c>
    </row>
    <row r="1117" ht="18" customHeight="1" outlineLevel="3" spans="1:11">
      <c r="A1117" s="102" t="str">
        <f t="shared" si="401"/>
        <v>220</v>
      </c>
      <c r="B1117" s="102" t="str">
        <f t="shared" si="402"/>
        <v>22001</v>
      </c>
      <c r="C1117" s="207">
        <v>2200103</v>
      </c>
      <c r="D1117" s="215" t="s">
        <v>133</v>
      </c>
      <c r="E1117" s="105">
        <v>0</v>
      </c>
      <c r="F1117" s="102">
        <f t="shared" si="399"/>
        <v>0</v>
      </c>
      <c r="G1117" s="102">
        <f t="shared" si="400"/>
        <v>0</v>
      </c>
      <c r="H1117" s="210">
        <f t="shared" si="392"/>
        <v>0</v>
      </c>
      <c r="K1117" t="b">
        <f t="shared" si="394"/>
        <v>0</v>
      </c>
    </row>
    <row r="1118" ht="18" customHeight="1" outlineLevel="3" spans="1:11">
      <c r="A1118" s="102" t="str">
        <f t="shared" si="401"/>
        <v>220</v>
      </c>
      <c r="B1118" s="102" t="str">
        <f t="shared" si="402"/>
        <v>22001</v>
      </c>
      <c r="C1118" s="207">
        <v>2200104</v>
      </c>
      <c r="D1118" s="212" t="s">
        <v>1307</v>
      </c>
      <c r="E1118" s="209"/>
      <c r="F1118" s="213">
        <f t="shared" si="399"/>
        <v>0</v>
      </c>
      <c r="G1118" s="213"/>
      <c r="H1118" s="210">
        <f t="shared" si="392"/>
        <v>0</v>
      </c>
      <c r="K1118" t="b">
        <f t="shared" si="394"/>
        <v>0</v>
      </c>
    </row>
    <row r="1119" ht="18" customHeight="1" outlineLevel="3" spans="1:11">
      <c r="A1119" s="102" t="str">
        <f t="shared" si="401"/>
        <v>220</v>
      </c>
      <c r="B1119" s="102" t="str">
        <f t="shared" si="402"/>
        <v>22001</v>
      </c>
      <c r="C1119" s="207">
        <v>2200106</v>
      </c>
      <c r="D1119" s="212" t="s">
        <v>1308</v>
      </c>
      <c r="E1119" s="209"/>
      <c r="F1119" s="213">
        <f t="shared" si="399"/>
        <v>0</v>
      </c>
      <c r="G1119" s="213"/>
      <c r="H1119" s="210">
        <f t="shared" si="392"/>
        <v>0</v>
      </c>
      <c r="K1119" t="b">
        <f t="shared" si="394"/>
        <v>0</v>
      </c>
    </row>
    <row r="1120" ht="18" customHeight="1" outlineLevel="3" spans="1:11">
      <c r="A1120" s="102" t="str">
        <f t="shared" si="401"/>
        <v>220</v>
      </c>
      <c r="B1120" s="102" t="str">
        <f t="shared" si="402"/>
        <v>22001</v>
      </c>
      <c r="C1120" s="207">
        <v>2200107</v>
      </c>
      <c r="D1120" s="215" t="s">
        <v>1309</v>
      </c>
      <c r="E1120" s="105">
        <v>0</v>
      </c>
      <c r="F1120" s="102">
        <f t="shared" si="399"/>
        <v>0</v>
      </c>
      <c r="G1120" s="102">
        <f t="shared" si="400"/>
        <v>0</v>
      </c>
      <c r="H1120" s="210">
        <f t="shared" si="392"/>
        <v>0</v>
      </c>
      <c r="K1120" t="b">
        <f t="shared" si="394"/>
        <v>0</v>
      </c>
    </row>
    <row r="1121" ht="18" customHeight="1" outlineLevel="3" spans="1:11">
      <c r="A1121" s="102" t="str">
        <f t="shared" si="401"/>
        <v>220</v>
      </c>
      <c r="B1121" s="102" t="str">
        <f t="shared" si="402"/>
        <v>22001</v>
      </c>
      <c r="C1121" s="207">
        <v>2200108</v>
      </c>
      <c r="D1121" s="215" t="s">
        <v>1310</v>
      </c>
      <c r="E1121" s="105">
        <v>0</v>
      </c>
      <c r="F1121" s="102">
        <f t="shared" si="399"/>
        <v>0</v>
      </c>
      <c r="G1121" s="102">
        <f t="shared" si="400"/>
        <v>0</v>
      </c>
      <c r="H1121" s="210">
        <f t="shared" si="392"/>
        <v>0</v>
      </c>
      <c r="K1121" t="b">
        <f t="shared" si="394"/>
        <v>0</v>
      </c>
    </row>
    <row r="1122" ht="18" customHeight="1" outlineLevel="3" spans="1:11">
      <c r="A1122" s="102" t="str">
        <f t="shared" si="401"/>
        <v>220</v>
      </c>
      <c r="B1122" s="102" t="str">
        <f t="shared" si="402"/>
        <v>22001</v>
      </c>
      <c r="C1122" s="207">
        <v>2200109</v>
      </c>
      <c r="D1122" s="212" t="s">
        <v>1311</v>
      </c>
      <c r="E1122" s="209"/>
      <c r="F1122" s="213">
        <f t="shared" si="399"/>
        <v>0</v>
      </c>
      <c r="G1122" s="213"/>
      <c r="H1122" s="210">
        <f t="shared" si="392"/>
        <v>0</v>
      </c>
      <c r="K1122" t="b">
        <f t="shared" si="394"/>
        <v>0</v>
      </c>
    </row>
    <row r="1123" ht="18" customHeight="1" outlineLevel="3" spans="1:11">
      <c r="A1123" s="102" t="str">
        <f t="shared" si="401"/>
        <v>220</v>
      </c>
      <c r="B1123" s="102" t="str">
        <f t="shared" si="402"/>
        <v>22001</v>
      </c>
      <c r="C1123" s="207">
        <v>2200112</v>
      </c>
      <c r="D1123" s="215" t="s">
        <v>1312</v>
      </c>
      <c r="E1123" s="105">
        <v>0</v>
      </c>
      <c r="F1123" s="102">
        <f t="shared" si="399"/>
        <v>0</v>
      </c>
      <c r="G1123" s="102">
        <f t="shared" si="400"/>
        <v>0</v>
      </c>
      <c r="H1123" s="210">
        <f t="shared" si="392"/>
        <v>0</v>
      </c>
      <c r="K1123" t="b">
        <f t="shared" si="394"/>
        <v>0</v>
      </c>
    </row>
    <row r="1124" ht="18" customHeight="1" outlineLevel="3" spans="1:11">
      <c r="A1124" s="102" t="str">
        <f t="shared" si="401"/>
        <v>220</v>
      </c>
      <c r="B1124" s="102" t="str">
        <f t="shared" si="402"/>
        <v>22001</v>
      </c>
      <c r="C1124" s="207">
        <v>2200113</v>
      </c>
      <c r="D1124" s="215" t="s">
        <v>1313</v>
      </c>
      <c r="E1124" s="105">
        <v>0</v>
      </c>
      <c r="F1124" s="102">
        <f t="shared" si="399"/>
        <v>0</v>
      </c>
      <c r="G1124" s="102">
        <f t="shared" si="400"/>
        <v>0</v>
      </c>
      <c r="H1124" s="210">
        <f t="shared" si="392"/>
        <v>0</v>
      </c>
      <c r="K1124" t="b">
        <f t="shared" si="394"/>
        <v>0</v>
      </c>
    </row>
    <row r="1125" ht="18" customHeight="1" outlineLevel="3" spans="1:11">
      <c r="A1125" s="102" t="str">
        <f t="shared" si="401"/>
        <v>220</v>
      </c>
      <c r="B1125" s="102" t="str">
        <f t="shared" si="402"/>
        <v>22001</v>
      </c>
      <c r="C1125" s="207">
        <v>2200114</v>
      </c>
      <c r="D1125" s="212" t="s">
        <v>1314</v>
      </c>
      <c r="E1125" s="209"/>
      <c r="F1125" s="213">
        <f t="shared" si="399"/>
        <v>0</v>
      </c>
      <c r="G1125" s="213"/>
      <c r="H1125" s="210">
        <f t="shared" si="392"/>
        <v>0</v>
      </c>
      <c r="K1125" t="b">
        <f t="shared" si="394"/>
        <v>0</v>
      </c>
    </row>
    <row r="1126" ht="18" customHeight="1" outlineLevel="3" spans="1:11">
      <c r="A1126" s="102" t="str">
        <f t="shared" si="401"/>
        <v>220</v>
      </c>
      <c r="B1126" s="102" t="str">
        <f t="shared" si="402"/>
        <v>22001</v>
      </c>
      <c r="C1126" s="207">
        <v>2200115</v>
      </c>
      <c r="D1126" s="215" t="s">
        <v>1315</v>
      </c>
      <c r="E1126" s="105">
        <v>0</v>
      </c>
      <c r="F1126" s="102">
        <f t="shared" si="399"/>
        <v>0</v>
      </c>
      <c r="G1126" s="102">
        <f t="shared" si="400"/>
        <v>0</v>
      </c>
      <c r="H1126" s="210">
        <f t="shared" si="392"/>
        <v>0</v>
      </c>
      <c r="K1126" t="b">
        <f t="shared" si="394"/>
        <v>0</v>
      </c>
    </row>
    <row r="1127" ht="18" customHeight="1" outlineLevel="3" spans="1:11">
      <c r="A1127" s="102" t="str">
        <f t="shared" si="401"/>
        <v>220</v>
      </c>
      <c r="B1127" s="102" t="str">
        <f t="shared" si="402"/>
        <v>22001</v>
      </c>
      <c r="C1127" s="207">
        <v>2200116</v>
      </c>
      <c r="D1127" s="215" t="s">
        <v>1316</v>
      </c>
      <c r="E1127" s="105">
        <v>0</v>
      </c>
      <c r="F1127" s="102">
        <f t="shared" si="399"/>
        <v>0</v>
      </c>
      <c r="G1127" s="102">
        <f t="shared" si="400"/>
        <v>0</v>
      </c>
      <c r="H1127" s="210">
        <f t="shared" si="392"/>
        <v>0</v>
      </c>
      <c r="K1127" t="b">
        <f t="shared" si="394"/>
        <v>0</v>
      </c>
    </row>
    <row r="1128" ht="18" customHeight="1" outlineLevel="3" spans="1:11">
      <c r="A1128" s="102" t="str">
        <f t="shared" si="401"/>
        <v>220</v>
      </c>
      <c r="B1128" s="102" t="str">
        <f t="shared" si="402"/>
        <v>22001</v>
      </c>
      <c r="C1128" s="207">
        <v>2200119</v>
      </c>
      <c r="D1128" s="215" t="s">
        <v>1317</v>
      </c>
      <c r="E1128" s="105">
        <v>0</v>
      </c>
      <c r="F1128" s="102">
        <f t="shared" si="399"/>
        <v>0</v>
      </c>
      <c r="G1128" s="102">
        <f t="shared" si="400"/>
        <v>0</v>
      </c>
      <c r="H1128" s="210">
        <f t="shared" si="392"/>
        <v>0</v>
      </c>
      <c r="K1128" t="b">
        <f t="shared" si="394"/>
        <v>0</v>
      </c>
    </row>
    <row r="1129" ht="18" customHeight="1" outlineLevel="3" spans="1:11">
      <c r="A1129" s="102" t="str">
        <f t="shared" si="401"/>
        <v>220</v>
      </c>
      <c r="B1129" s="102" t="str">
        <f t="shared" si="402"/>
        <v>22001</v>
      </c>
      <c r="C1129" s="207">
        <v>2200129</v>
      </c>
      <c r="D1129" s="215" t="s">
        <v>1318</v>
      </c>
      <c r="E1129" s="105"/>
      <c r="F1129" s="102">
        <f t="shared" si="399"/>
        <v>0</v>
      </c>
      <c r="G1129" s="102">
        <f t="shared" si="400"/>
        <v>0</v>
      </c>
      <c r="H1129" s="210">
        <f t="shared" si="392"/>
        <v>0</v>
      </c>
      <c r="K1129" t="b">
        <f t="shared" si="394"/>
        <v>0</v>
      </c>
    </row>
    <row r="1130" ht="18" customHeight="1" outlineLevel="3" spans="1:11">
      <c r="A1130" s="102" t="str">
        <f t="shared" si="401"/>
        <v>220</v>
      </c>
      <c r="B1130" s="102" t="str">
        <f t="shared" si="402"/>
        <v>22001</v>
      </c>
      <c r="C1130" s="207">
        <v>2200150</v>
      </c>
      <c r="D1130" s="215" t="s">
        <v>144</v>
      </c>
      <c r="E1130" s="105">
        <v>0</v>
      </c>
      <c r="F1130" s="102">
        <f t="shared" si="399"/>
        <v>0</v>
      </c>
      <c r="G1130" s="102">
        <f t="shared" si="400"/>
        <v>0</v>
      </c>
      <c r="H1130" s="210">
        <f t="shared" si="392"/>
        <v>0</v>
      </c>
      <c r="K1130" t="b">
        <f t="shared" si="394"/>
        <v>0</v>
      </c>
    </row>
    <row r="1131" ht="18" customHeight="1" outlineLevel="3" spans="1:11">
      <c r="A1131" s="102" t="str">
        <f t="shared" si="401"/>
        <v>220</v>
      </c>
      <c r="B1131" s="102" t="str">
        <f t="shared" si="402"/>
        <v>22001</v>
      </c>
      <c r="C1131" s="207">
        <v>2200199</v>
      </c>
      <c r="D1131" s="212" t="s">
        <v>1319</v>
      </c>
      <c r="E1131" s="209"/>
      <c r="F1131" s="213">
        <f t="shared" si="399"/>
        <v>0</v>
      </c>
      <c r="G1131" s="213"/>
      <c r="H1131" s="210">
        <f t="shared" si="392"/>
        <v>0</v>
      </c>
      <c r="K1131" t="b">
        <f t="shared" si="394"/>
        <v>0</v>
      </c>
    </row>
    <row r="1132" ht="18" customHeight="1" outlineLevel="1" spans="1:11">
      <c r="A1132" s="102"/>
      <c r="B1132" s="105" t="s">
        <v>1320</v>
      </c>
      <c r="C1132" s="207"/>
      <c r="D1132" s="211" t="s">
        <v>1321</v>
      </c>
      <c r="E1132" s="209">
        <f>SUBTOTAL(9,E1133:E1146)</f>
        <v>0</v>
      </c>
      <c r="F1132" s="209">
        <f>SUBTOTAL(9,F1133:F1146)</f>
        <v>0</v>
      </c>
      <c r="G1132" s="209">
        <f>SUBTOTAL(9,G1133:G1146)</f>
        <v>0</v>
      </c>
      <c r="H1132" s="210">
        <f t="shared" si="392"/>
        <v>0</v>
      </c>
      <c r="K1132" t="b">
        <f t="shared" si="394"/>
        <v>0</v>
      </c>
    </row>
    <row r="1133" ht="18" customHeight="1" outlineLevel="3" spans="1:11">
      <c r="A1133" s="102" t="str">
        <f t="shared" ref="A1133:A1146" si="403">MID(C1133,1,3)</f>
        <v>220</v>
      </c>
      <c r="B1133" s="102" t="str">
        <f t="shared" ref="B1133:B1146" si="404">MID(C1133,1,5)</f>
        <v>22005</v>
      </c>
      <c r="C1133" s="207">
        <v>2200501</v>
      </c>
      <c r="D1133" s="215" t="s">
        <v>131</v>
      </c>
      <c r="E1133" s="105">
        <v>0</v>
      </c>
      <c r="F1133" s="102">
        <f t="shared" ref="F1133:F1146" si="405">G1133-E1133</f>
        <v>0</v>
      </c>
      <c r="G1133" s="102">
        <f t="shared" ref="G1133:G1146" si="406">J1133</f>
        <v>0</v>
      </c>
      <c r="H1133" s="210">
        <f t="shared" si="392"/>
        <v>0</v>
      </c>
      <c r="K1133" t="b">
        <f t="shared" si="394"/>
        <v>0</v>
      </c>
    </row>
    <row r="1134" ht="18" customHeight="1" outlineLevel="3" spans="1:11">
      <c r="A1134" s="102" t="str">
        <f t="shared" si="403"/>
        <v>220</v>
      </c>
      <c r="B1134" s="102" t="str">
        <f t="shared" si="404"/>
        <v>22005</v>
      </c>
      <c r="C1134" s="207">
        <v>2200502</v>
      </c>
      <c r="D1134" s="215" t="s">
        <v>132</v>
      </c>
      <c r="E1134" s="105">
        <v>0</v>
      </c>
      <c r="F1134" s="102">
        <f t="shared" si="405"/>
        <v>0</v>
      </c>
      <c r="G1134" s="102">
        <f t="shared" si="406"/>
        <v>0</v>
      </c>
      <c r="H1134" s="210">
        <f t="shared" si="392"/>
        <v>0</v>
      </c>
      <c r="K1134" t="b">
        <f t="shared" si="394"/>
        <v>0</v>
      </c>
    </row>
    <row r="1135" ht="18" customHeight="1" outlineLevel="3" spans="1:11">
      <c r="A1135" s="102" t="str">
        <f t="shared" si="403"/>
        <v>220</v>
      </c>
      <c r="B1135" s="102" t="str">
        <f t="shared" si="404"/>
        <v>22005</v>
      </c>
      <c r="C1135" s="207">
        <v>2200503</v>
      </c>
      <c r="D1135" s="215" t="s">
        <v>133</v>
      </c>
      <c r="E1135" s="105">
        <v>0</v>
      </c>
      <c r="F1135" s="102">
        <f t="shared" si="405"/>
        <v>0</v>
      </c>
      <c r="G1135" s="102">
        <f t="shared" si="406"/>
        <v>0</v>
      </c>
      <c r="H1135" s="210">
        <f t="shared" si="392"/>
        <v>0</v>
      </c>
      <c r="K1135" t="b">
        <f t="shared" si="394"/>
        <v>0</v>
      </c>
    </row>
    <row r="1136" ht="18" customHeight="1" outlineLevel="3" spans="1:11">
      <c r="A1136" s="102" t="str">
        <f t="shared" si="403"/>
        <v>220</v>
      </c>
      <c r="B1136" s="102" t="str">
        <f t="shared" si="404"/>
        <v>22005</v>
      </c>
      <c r="C1136" s="207">
        <v>2200504</v>
      </c>
      <c r="D1136" s="212" t="s">
        <v>1322</v>
      </c>
      <c r="E1136" s="209"/>
      <c r="F1136" s="213">
        <f t="shared" si="405"/>
        <v>0</v>
      </c>
      <c r="G1136" s="213"/>
      <c r="H1136" s="210">
        <f t="shared" si="392"/>
        <v>0</v>
      </c>
      <c r="K1136" t="b">
        <f t="shared" si="394"/>
        <v>0</v>
      </c>
    </row>
    <row r="1137" ht="18" customHeight="1" outlineLevel="3" spans="1:11">
      <c r="A1137" s="102" t="str">
        <f t="shared" si="403"/>
        <v>220</v>
      </c>
      <c r="B1137" s="102" t="str">
        <f t="shared" si="404"/>
        <v>22005</v>
      </c>
      <c r="C1137" s="207">
        <v>2200506</v>
      </c>
      <c r="D1137" s="215" t="s">
        <v>1323</v>
      </c>
      <c r="E1137" s="105">
        <v>0</v>
      </c>
      <c r="F1137" s="102">
        <f t="shared" si="405"/>
        <v>0</v>
      </c>
      <c r="G1137" s="102">
        <f t="shared" si="406"/>
        <v>0</v>
      </c>
      <c r="H1137" s="210">
        <f t="shared" si="392"/>
        <v>0</v>
      </c>
      <c r="K1137" t="b">
        <f t="shared" si="394"/>
        <v>0</v>
      </c>
    </row>
    <row r="1138" ht="18" customHeight="1" outlineLevel="3" spans="1:11">
      <c r="A1138" s="102" t="str">
        <f t="shared" si="403"/>
        <v>220</v>
      </c>
      <c r="B1138" s="102" t="str">
        <f t="shared" si="404"/>
        <v>22005</v>
      </c>
      <c r="C1138" s="207">
        <v>2200507</v>
      </c>
      <c r="D1138" s="215" t="s">
        <v>1324</v>
      </c>
      <c r="E1138" s="105">
        <v>0</v>
      </c>
      <c r="F1138" s="102">
        <f t="shared" si="405"/>
        <v>0</v>
      </c>
      <c r="G1138" s="102">
        <f t="shared" si="406"/>
        <v>0</v>
      </c>
      <c r="H1138" s="210">
        <f t="shared" si="392"/>
        <v>0</v>
      </c>
      <c r="K1138" t="b">
        <f t="shared" si="394"/>
        <v>0</v>
      </c>
    </row>
    <row r="1139" ht="18" customHeight="1" outlineLevel="3" spans="1:11">
      <c r="A1139" s="102" t="str">
        <f t="shared" si="403"/>
        <v>220</v>
      </c>
      <c r="B1139" s="102" t="str">
        <f t="shared" si="404"/>
        <v>22005</v>
      </c>
      <c r="C1139" s="207">
        <v>2200508</v>
      </c>
      <c r="D1139" s="215" t="s">
        <v>1325</v>
      </c>
      <c r="E1139" s="105">
        <v>0</v>
      </c>
      <c r="F1139" s="102">
        <f t="shared" si="405"/>
        <v>0</v>
      </c>
      <c r="G1139" s="102">
        <f t="shared" si="406"/>
        <v>0</v>
      </c>
      <c r="H1139" s="210">
        <f t="shared" si="392"/>
        <v>0</v>
      </c>
      <c r="K1139" t="b">
        <f t="shared" si="394"/>
        <v>0</v>
      </c>
    </row>
    <row r="1140" ht="18" customHeight="1" outlineLevel="3" spans="1:11">
      <c r="A1140" s="102" t="str">
        <f t="shared" si="403"/>
        <v>220</v>
      </c>
      <c r="B1140" s="102" t="str">
        <f t="shared" si="404"/>
        <v>22005</v>
      </c>
      <c r="C1140" s="207">
        <v>2200509</v>
      </c>
      <c r="D1140" s="215" t="s">
        <v>1326</v>
      </c>
      <c r="E1140" s="105">
        <v>0</v>
      </c>
      <c r="F1140" s="102">
        <f t="shared" si="405"/>
        <v>0</v>
      </c>
      <c r="G1140" s="102">
        <f t="shared" si="406"/>
        <v>0</v>
      </c>
      <c r="H1140" s="210">
        <f t="shared" si="392"/>
        <v>0</v>
      </c>
      <c r="K1140" t="b">
        <f t="shared" si="394"/>
        <v>0</v>
      </c>
    </row>
    <row r="1141" ht="18" customHeight="1" outlineLevel="3" spans="1:11">
      <c r="A1141" s="102" t="str">
        <f t="shared" si="403"/>
        <v>220</v>
      </c>
      <c r="B1141" s="102" t="str">
        <f t="shared" si="404"/>
        <v>22005</v>
      </c>
      <c r="C1141" s="207">
        <v>2200510</v>
      </c>
      <c r="D1141" s="215" t="s">
        <v>1327</v>
      </c>
      <c r="E1141" s="105">
        <v>0</v>
      </c>
      <c r="F1141" s="102">
        <f t="shared" si="405"/>
        <v>0</v>
      </c>
      <c r="G1141" s="102">
        <f t="shared" si="406"/>
        <v>0</v>
      </c>
      <c r="H1141" s="210">
        <f t="shared" si="392"/>
        <v>0</v>
      </c>
      <c r="K1141" t="b">
        <f t="shared" si="394"/>
        <v>0</v>
      </c>
    </row>
    <row r="1142" ht="18" customHeight="1" outlineLevel="3" spans="1:11">
      <c r="A1142" s="102" t="str">
        <f t="shared" si="403"/>
        <v>220</v>
      </c>
      <c r="B1142" s="102" t="str">
        <f t="shared" si="404"/>
        <v>22005</v>
      </c>
      <c r="C1142" s="207">
        <v>2200511</v>
      </c>
      <c r="D1142" s="215" t="s">
        <v>1328</v>
      </c>
      <c r="E1142" s="105">
        <v>0</v>
      </c>
      <c r="F1142" s="102">
        <f t="shared" si="405"/>
        <v>0</v>
      </c>
      <c r="G1142" s="102">
        <f t="shared" si="406"/>
        <v>0</v>
      </c>
      <c r="H1142" s="210">
        <f t="shared" si="392"/>
        <v>0</v>
      </c>
      <c r="K1142" t="b">
        <f t="shared" si="394"/>
        <v>0</v>
      </c>
    </row>
    <row r="1143" ht="18" customHeight="1" outlineLevel="3" spans="1:11">
      <c r="A1143" s="102" t="str">
        <f t="shared" si="403"/>
        <v>220</v>
      </c>
      <c r="B1143" s="102" t="str">
        <f t="shared" si="404"/>
        <v>22005</v>
      </c>
      <c r="C1143" s="207">
        <v>2200512</v>
      </c>
      <c r="D1143" s="215" t="s">
        <v>1329</v>
      </c>
      <c r="E1143" s="105">
        <v>0</v>
      </c>
      <c r="F1143" s="102">
        <f t="shared" si="405"/>
        <v>0</v>
      </c>
      <c r="G1143" s="102">
        <f t="shared" si="406"/>
        <v>0</v>
      </c>
      <c r="H1143" s="210">
        <f t="shared" si="392"/>
        <v>0</v>
      </c>
      <c r="K1143" t="b">
        <f t="shared" si="394"/>
        <v>0</v>
      </c>
    </row>
    <row r="1144" ht="18" customHeight="1" outlineLevel="3" spans="1:11">
      <c r="A1144" s="102" t="str">
        <f t="shared" si="403"/>
        <v>220</v>
      </c>
      <c r="B1144" s="102" t="str">
        <f t="shared" si="404"/>
        <v>22005</v>
      </c>
      <c r="C1144" s="207">
        <v>2200513</v>
      </c>
      <c r="D1144" s="215" t="s">
        <v>1330</v>
      </c>
      <c r="E1144" s="105">
        <v>0</v>
      </c>
      <c r="F1144" s="102">
        <f t="shared" si="405"/>
        <v>0</v>
      </c>
      <c r="G1144" s="102">
        <f t="shared" si="406"/>
        <v>0</v>
      </c>
      <c r="H1144" s="210">
        <f t="shared" si="392"/>
        <v>0</v>
      </c>
      <c r="K1144" t="b">
        <f t="shared" si="394"/>
        <v>0</v>
      </c>
    </row>
    <row r="1145" ht="18" customHeight="1" outlineLevel="3" spans="1:11">
      <c r="A1145" s="102" t="str">
        <f t="shared" si="403"/>
        <v>220</v>
      </c>
      <c r="B1145" s="102" t="str">
        <f t="shared" si="404"/>
        <v>22005</v>
      </c>
      <c r="C1145" s="207">
        <v>2200514</v>
      </c>
      <c r="D1145" s="215" t="s">
        <v>1331</v>
      </c>
      <c r="E1145" s="105">
        <v>0</v>
      </c>
      <c r="F1145" s="102">
        <f t="shared" si="405"/>
        <v>0</v>
      </c>
      <c r="G1145" s="102">
        <f t="shared" si="406"/>
        <v>0</v>
      </c>
      <c r="H1145" s="210">
        <f t="shared" si="392"/>
        <v>0</v>
      </c>
      <c r="K1145" t="b">
        <f t="shared" si="394"/>
        <v>0</v>
      </c>
    </row>
    <row r="1146" ht="18" customHeight="1" outlineLevel="3" spans="1:11">
      <c r="A1146" s="102" t="str">
        <f t="shared" si="403"/>
        <v>220</v>
      </c>
      <c r="B1146" s="102" t="str">
        <f t="shared" si="404"/>
        <v>22005</v>
      </c>
      <c r="C1146" s="207">
        <v>2200599</v>
      </c>
      <c r="D1146" s="215" t="s">
        <v>1332</v>
      </c>
      <c r="E1146" s="105">
        <v>0</v>
      </c>
      <c r="F1146" s="102">
        <f t="shared" si="405"/>
        <v>0</v>
      </c>
      <c r="G1146" s="102">
        <f t="shared" si="406"/>
        <v>0</v>
      </c>
      <c r="H1146" s="210">
        <f t="shared" si="392"/>
        <v>0</v>
      </c>
      <c r="K1146" t="b">
        <f t="shared" si="394"/>
        <v>0</v>
      </c>
    </row>
    <row r="1147" ht="17" customHeight="1" outlineLevel="1" spans="1:11">
      <c r="A1147" s="102"/>
      <c r="B1147" s="105" t="s">
        <v>1333</v>
      </c>
      <c r="C1147" s="207"/>
      <c r="D1147" s="211" t="s">
        <v>1334</v>
      </c>
      <c r="E1147" s="209">
        <f>SUBTOTAL(9,E1148)</f>
        <v>0</v>
      </c>
      <c r="F1147" s="209">
        <f>SUBTOTAL(9,F1148)</f>
        <v>0</v>
      </c>
      <c r="G1147" s="209">
        <f>SUBTOTAL(9,G1148)</f>
        <v>0</v>
      </c>
      <c r="H1147" s="210">
        <f t="shared" si="392"/>
        <v>0</v>
      </c>
      <c r="K1147" t="b">
        <f t="shared" si="394"/>
        <v>0</v>
      </c>
    </row>
    <row r="1148" ht="18" customHeight="1" outlineLevel="3" spans="1:11">
      <c r="A1148" s="102" t="str">
        <f>MID(C1148,1,3)</f>
        <v>220</v>
      </c>
      <c r="B1148" s="102" t="str">
        <f>MID(C1148,1,5)</f>
        <v>22099</v>
      </c>
      <c r="C1148" s="207">
        <v>2209901</v>
      </c>
      <c r="D1148" s="212" t="s">
        <v>1335</v>
      </c>
      <c r="E1148" s="209"/>
      <c r="F1148" s="213">
        <f t="shared" ref="F1148:F1160" si="407">G1148-E1148</f>
        <v>0</v>
      </c>
      <c r="G1148" s="213"/>
      <c r="H1148" s="210">
        <f t="shared" si="392"/>
        <v>0</v>
      </c>
      <c r="K1148" t="b">
        <f t="shared" si="394"/>
        <v>0</v>
      </c>
    </row>
    <row r="1149" ht="18" customHeight="1" outlineLevel="1" spans="1:11">
      <c r="A1149" s="105" t="s">
        <v>1336</v>
      </c>
      <c r="B1149" s="102"/>
      <c r="C1149" s="207"/>
      <c r="D1149" s="208" t="s">
        <v>1337</v>
      </c>
      <c r="E1149" s="209">
        <f>SUBTOTAL(9,E1151:E1168)</f>
        <v>86</v>
      </c>
      <c r="F1149" s="209">
        <f>SUBTOTAL(9,F1151:F1168)</f>
        <v>53</v>
      </c>
      <c r="G1149" s="209">
        <f>SUBTOTAL(9,G1151:G1168)</f>
        <v>139</v>
      </c>
      <c r="H1149" s="210">
        <f t="shared" si="392"/>
        <v>0.616279069767442</v>
      </c>
      <c r="K1149" t="b">
        <f t="shared" si="394"/>
        <v>1</v>
      </c>
    </row>
    <row r="1150" ht="18" customHeight="1" outlineLevel="1" spans="1:11">
      <c r="A1150" s="102"/>
      <c r="B1150" s="105" t="s">
        <v>1338</v>
      </c>
      <c r="C1150" s="207"/>
      <c r="D1150" s="211" t="s">
        <v>1339</v>
      </c>
      <c r="E1150" s="209">
        <f>SUBTOTAL(9,E1151:E1160)</f>
        <v>0</v>
      </c>
      <c r="F1150" s="209">
        <f>SUBTOTAL(9,F1151:F1160)</f>
        <v>53</v>
      </c>
      <c r="G1150" s="209">
        <f>SUBTOTAL(9,G1151:G1160)</f>
        <v>53</v>
      </c>
      <c r="H1150" s="210">
        <f t="shared" si="392"/>
        <v>0</v>
      </c>
      <c r="K1150" t="b">
        <f t="shared" si="394"/>
        <v>1</v>
      </c>
    </row>
    <row r="1151" ht="18" customHeight="1" outlineLevel="3" spans="1:11">
      <c r="A1151" s="102" t="str">
        <f t="shared" ref="A1151:A1160" si="408">MID(C1151,1,3)</f>
        <v>221</v>
      </c>
      <c r="B1151" s="102" t="str">
        <f t="shared" ref="B1151:B1160" si="409">MID(C1151,1,5)</f>
        <v>22101</v>
      </c>
      <c r="C1151" s="207">
        <v>2210101</v>
      </c>
      <c r="D1151" s="215" t="s">
        <v>1340</v>
      </c>
      <c r="E1151" s="105"/>
      <c r="F1151" s="102">
        <f t="shared" si="407"/>
        <v>30</v>
      </c>
      <c r="G1151" s="102">
        <v>30</v>
      </c>
      <c r="H1151" s="210">
        <f t="shared" si="392"/>
        <v>0</v>
      </c>
      <c r="K1151" t="b">
        <f t="shared" si="394"/>
        <v>1</v>
      </c>
    </row>
    <row r="1152" ht="18" customHeight="1" outlineLevel="3" spans="1:11">
      <c r="A1152" s="102" t="str">
        <f t="shared" si="408"/>
        <v>221</v>
      </c>
      <c r="B1152" s="102" t="str">
        <f t="shared" si="409"/>
        <v>22101</v>
      </c>
      <c r="C1152" s="207">
        <v>2210102</v>
      </c>
      <c r="D1152" s="215" t="s">
        <v>1341</v>
      </c>
      <c r="E1152" s="105">
        <v>0</v>
      </c>
      <c r="F1152" s="102">
        <f t="shared" si="407"/>
        <v>0</v>
      </c>
      <c r="G1152" s="102">
        <f>J1152</f>
        <v>0</v>
      </c>
      <c r="H1152" s="210">
        <f t="shared" si="392"/>
        <v>0</v>
      </c>
      <c r="K1152" t="b">
        <f t="shared" si="394"/>
        <v>0</v>
      </c>
    </row>
    <row r="1153" ht="18" customHeight="1" outlineLevel="3" spans="1:11">
      <c r="A1153" s="102" t="str">
        <f t="shared" si="408"/>
        <v>221</v>
      </c>
      <c r="B1153" s="102" t="str">
        <f t="shared" si="409"/>
        <v>22101</v>
      </c>
      <c r="C1153" s="207">
        <v>2210103</v>
      </c>
      <c r="D1153" s="215" t="s">
        <v>1342</v>
      </c>
      <c r="E1153" s="105"/>
      <c r="F1153" s="102">
        <f t="shared" si="407"/>
        <v>0</v>
      </c>
      <c r="G1153" s="102"/>
      <c r="H1153" s="210">
        <f t="shared" si="392"/>
        <v>0</v>
      </c>
      <c r="K1153" t="b">
        <f t="shared" si="394"/>
        <v>0</v>
      </c>
    </row>
    <row r="1154" ht="18" customHeight="1" outlineLevel="3" spans="1:11">
      <c r="A1154" s="102" t="str">
        <f t="shared" si="408"/>
        <v>221</v>
      </c>
      <c r="B1154" s="102" t="str">
        <f t="shared" si="409"/>
        <v>22101</v>
      </c>
      <c r="C1154" s="207">
        <v>2210104</v>
      </c>
      <c r="D1154" s="215" t="s">
        <v>1343</v>
      </c>
      <c r="E1154" s="105">
        <v>0</v>
      </c>
      <c r="F1154" s="102">
        <f t="shared" si="407"/>
        <v>0</v>
      </c>
      <c r="G1154" s="102">
        <f>J1154</f>
        <v>0</v>
      </c>
      <c r="H1154" s="210">
        <f t="shared" si="392"/>
        <v>0</v>
      </c>
      <c r="K1154" t="b">
        <f t="shared" si="394"/>
        <v>0</v>
      </c>
    </row>
    <row r="1155" ht="18" customHeight="1" outlineLevel="3" spans="1:11">
      <c r="A1155" s="102" t="str">
        <f t="shared" si="408"/>
        <v>221</v>
      </c>
      <c r="B1155" s="102" t="str">
        <f t="shared" si="409"/>
        <v>22101</v>
      </c>
      <c r="C1155" s="207">
        <v>2210105</v>
      </c>
      <c r="D1155" s="212" t="s">
        <v>1344</v>
      </c>
      <c r="E1155" s="209"/>
      <c r="F1155" s="213">
        <f t="shared" si="407"/>
        <v>14</v>
      </c>
      <c r="G1155" s="213">
        <v>14</v>
      </c>
      <c r="H1155" s="210">
        <f t="shared" si="392"/>
        <v>0</v>
      </c>
      <c r="K1155" t="b">
        <f t="shared" si="394"/>
        <v>1</v>
      </c>
    </row>
    <row r="1156" ht="18" customHeight="1" outlineLevel="3" spans="1:11">
      <c r="A1156" s="102" t="str">
        <f t="shared" si="408"/>
        <v>221</v>
      </c>
      <c r="B1156" s="102" t="str">
        <f t="shared" si="409"/>
        <v>22101</v>
      </c>
      <c r="C1156" s="207">
        <v>2210106</v>
      </c>
      <c r="D1156" s="212" t="s">
        <v>1345</v>
      </c>
      <c r="E1156" s="209"/>
      <c r="F1156" s="213">
        <f t="shared" si="407"/>
        <v>0</v>
      </c>
      <c r="G1156" s="213"/>
      <c r="H1156" s="210">
        <f t="shared" ref="H1156:H1219" si="410">IFERROR(G1156/E1156-1,)</f>
        <v>0</v>
      </c>
      <c r="K1156" t="b">
        <f t="shared" si="394"/>
        <v>0</v>
      </c>
    </row>
    <row r="1157" ht="18" customHeight="1" outlineLevel="3" spans="1:11">
      <c r="A1157" s="102" t="str">
        <f t="shared" si="408"/>
        <v>221</v>
      </c>
      <c r="B1157" s="102" t="str">
        <f t="shared" si="409"/>
        <v>22101</v>
      </c>
      <c r="C1157" s="207">
        <v>2210107</v>
      </c>
      <c r="D1157" s="215" t="s">
        <v>1346</v>
      </c>
      <c r="E1157" s="105"/>
      <c r="F1157" s="102">
        <f t="shared" si="407"/>
        <v>0</v>
      </c>
      <c r="G1157" s="102"/>
      <c r="H1157" s="210">
        <f t="shared" si="410"/>
        <v>0</v>
      </c>
      <c r="K1157" t="b">
        <f t="shared" ref="K1157:K1220" si="411">OR(E1157&lt;&gt;0,F1157&lt;&gt;0,G1157&lt;&gt;0)</f>
        <v>0</v>
      </c>
    </row>
    <row r="1158" ht="14" customHeight="1" outlineLevel="3" spans="1:11">
      <c r="A1158" s="102" t="str">
        <f t="shared" si="408"/>
        <v>221</v>
      </c>
      <c r="B1158" s="102" t="str">
        <f t="shared" si="409"/>
        <v>22101</v>
      </c>
      <c r="C1158" s="207">
        <v>2210108</v>
      </c>
      <c r="D1158" s="215" t="s">
        <v>1347</v>
      </c>
      <c r="E1158" s="105"/>
      <c r="F1158" s="102">
        <f t="shared" si="407"/>
        <v>0</v>
      </c>
      <c r="G1158" s="102"/>
      <c r="H1158" s="210">
        <f t="shared" si="410"/>
        <v>0</v>
      </c>
      <c r="K1158" t="b">
        <f t="shared" si="411"/>
        <v>0</v>
      </c>
    </row>
    <row r="1159" ht="15" customHeight="1" outlineLevel="3" spans="1:11">
      <c r="A1159" s="102" t="str">
        <f t="shared" si="408"/>
        <v>221</v>
      </c>
      <c r="B1159" s="102" t="str">
        <f t="shared" si="409"/>
        <v>22101</v>
      </c>
      <c r="C1159" s="207">
        <v>2210109</v>
      </c>
      <c r="D1159" s="215" t="s">
        <v>1348</v>
      </c>
      <c r="E1159" s="105"/>
      <c r="F1159" s="102">
        <f t="shared" si="407"/>
        <v>0</v>
      </c>
      <c r="G1159" s="102">
        <f>J1159</f>
        <v>0</v>
      </c>
      <c r="H1159" s="210">
        <f t="shared" si="410"/>
        <v>0</v>
      </c>
      <c r="K1159" t="b">
        <f t="shared" si="411"/>
        <v>0</v>
      </c>
    </row>
    <row r="1160" ht="18" customHeight="1" outlineLevel="3" spans="1:11">
      <c r="A1160" s="102" t="str">
        <f t="shared" si="408"/>
        <v>221</v>
      </c>
      <c r="B1160" s="102" t="str">
        <f t="shared" si="409"/>
        <v>22101</v>
      </c>
      <c r="C1160" s="207">
        <v>2210199</v>
      </c>
      <c r="D1160" s="212" t="s">
        <v>1349</v>
      </c>
      <c r="E1160" s="209"/>
      <c r="F1160" s="213">
        <f t="shared" si="407"/>
        <v>9</v>
      </c>
      <c r="G1160" s="213">
        <v>9</v>
      </c>
      <c r="H1160" s="210">
        <f t="shared" si="410"/>
        <v>0</v>
      </c>
      <c r="K1160" t="b">
        <f t="shared" si="411"/>
        <v>1</v>
      </c>
    </row>
    <row r="1161" ht="18" customHeight="1" outlineLevel="1" spans="1:11">
      <c r="A1161" s="102"/>
      <c r="B1161" s="105" t="s">
        <v>1350</v>
      </c>
      <c r="C1161" s="207"/>
      <c r="D1161" s="211" t="s">
        <v>1351</v>
      </c>
      <c r="E1161" s="209">
        <f>SUBTOTAL(9,E1162:E1164)</f>
        <v>86</v>
      </c>
      <c r="F1161" s="209">
        <f>SUBTOTAL(9,F1162:F1164)</f>
        <v>0</v>
      </c>
      <c r="G1161" s="209">
        <f>SUBTOTAL(9,G1162:G1164)</f>
        <v>86</v>
      </c>
      <c r="H1161" s="210">
        <f t="shared" si="410"/>
        <v>0</v>
      </c>
      <c r="K1161" t="b">
        <f t="shared" si="411"/>
        <v>1</v>
      </c>
    </row>
    <row r="1162" ht="18" customHeight="1" outlineLevel="3" spans="1:11">
      <c r="A1162" s="102" t="str">
        <f>MID(C1162,1,3)</f>
        <v>221</v>
      </c>
      <c r="B1162" s="102" t="str">
        <f>MID(C1162,1,5)</f>
        <v>22102</v>
      </c>
      <c r="C1162" s="207">
        <v>2210201</v>
      </c>
      <c r="D1162" s="212" t="s">
        <v>1352</v>
      </c>
      <c r="E1162" s="209">
        <v>86</v>
      </c>
      <c r="F1162" s="213">
        <f t="shared" ref="F1162:F1164" si="412">G1162-E1162</f>
        <v>0</v>
      </c>
      <c r="G1162" s="213">
        <v>86</v>
      </c>
      <c r="H1162" s="210">
        <f t="shared" si="410"/>
        <v>0</v>
      </c>
      <c r="K1162" t="b">
        <f t="shared" si="411"/>
        <v>1</v>
      </c>
    </row>
    <row r="1163" ht="18" customHeight="1" outlineLevel="3" spans="1:11">
      <c r="A1163" s="102" t="str">
        <f>MID(C1163,1,3)</f>
        <v>221</v>
      </c>
      <c r="B1163" s="102" t="str">
        <f>MID(C1163,1,5)</f>
        <v>22102</v>
      </c>
      <c r="C1163" s="207">
        <v>2210202</v>
      </c>
      <c r="D1163" s="215" t="s">
        <v>1353</v>
      </c>
      <c r="E1163" s="105">
        <v>0</v>
      </c>
      <c r="F1163" s="102">
        <f t="shared" si="412"/>
        <v>0</v>
      </c>
      <c r="G1163" s="102">
        <f t="shared" ref="G1162:G1164" si="413">J1163</f>
        <v>0</v>
      </c>
      <c r="H1163" s="210">
        <f t="shared" si="410"/>
        <v>0</v>
      </c>
      <c r="K1163" t="b">
        <f t="shared" si="411"/>
        <v>0</v>
      </c>
    </row>
    <row r="1164" ht="18" customHeight="1" outlineLevel="3" spans="1:11">
      <c r="A1164" s="102" t="str">
        <f>MID(C1164,1,3)</f>
        <v>221</v>
      </c>
      <c r="B1164" s="102" t="str">
        <f>MID(C1164,1,5)</f>
        <v>22102</v>
      </c>
      <c r="C1164" s="207">
        <v>2210203</v>
      </c>
      <c r="D1164" s="215" t="s">
        <v>1354</v>
      </c>
      <c r="E1164" s="105"/>
      <c r="F1164" s="102">
        <f t="shared" si="412"/>
        <v>0</v>
      </c>
      <c r="G1164" s="102"/>
      <c r="H1164" s="210">
        <f t="shared" si="410"/>
        <v>0</v>
      </c>
      <c r="K1164" t="b">
        <f t="shared" si="411"/>
        <v>0</v>
      </c>
    </row>
    <row r="1165" ht="18" customHeight="1" outlineLevel="1" spans="1:11">
      <c r="A1165" s="102"/>
      <c r="B1165" s="105" t="s">
        <v>1355</v>
      </c>
      <c r="C1165" s="207"/>
      <c r="D1165" s="216" t="s">
        <v>49</v>
      </c>
      <c r="E1165" s="105">
        <f>SUBTOTAL(9,E1166:E1168)</f>
        <v>0</v>
      </c>
      <c r="F1165" s="105">
        <f>SUBTOTAL(9,F1166:F1168)</f>
        <v>0</v>
      </c>
      <c r="G1165" s="105">
        <f>SUBTOTAL(9,G1166:G1168)</f>
        <v>0</v>
      </c>
      <c r="H1165" s="210">
        <f t="shared" si="410"/>
        <v>0</v>
      </c>
      <c r="K1165" t="b">
        <f t="shared" si="411"/>
        <v>0</v>
      </c>
    </row>
    <row r="1166" ht="18" customHeight="1" outlineLevel="3" spans="1:11">
      <c r="A1166" s="102" t="str">
        <f>MID(C1166,1,3)</f>
        <v>221</v>
      </c>
      <c r="B1166" s="102" t="str">
        <f>MID(C1166,1,5)</f>
        <v>22103</v>
      </c>
      <c r="C1166" s="207">
        <v>2210301</v>
      </c>
      <c r="D1166" s="215" t="s">
        <v>1356</v>
      </c>
      <c r="E1166" s="105"/>
      <c r="F1166" s="102">
        <f t="shared" ref="F1166:F1168" si="414">G1166-E1166</f>
        <v>0</v>
      </c>
      <c r="G1166" s="102">
        <f t="shared" ref="G1166:G1168" si="415">J1166</f>
        <v>0</v>
      </c>
      <c r="H1166" s="210">
        <f t="shared" si="410"/>
        <v>0</v>
      </c>
      <c r="K1166" t="b">
        <f t="shared" si="411"/>
        <v>0</v>
      </c>
    </row>
    <row r="1167" ht="18" customHeight="1" outlineLevel="3" spans="1:11">
      <c r="A1167" s="102" t="str">
        <f>MID(C1167,1,3)</f>
        <v>221</v>
      </c>
      <c r="B1167" s="102" t="str">
        <f>MID(C1167,1,5)</f>
        <v>22103</v>
      </c>
      <c r="C1167" s="207">
        <v>2210302</v>
      </c>
      <c r="D1167" s="215" t="s">
        <v>1357</v>
      </c>
      <c r="E1167" s="105"/>
      <c r="F1167" s="102">
        <f t="shared" si="414"/>
        <v>0</v>
      </c>
      <c r="G1167" s="102">
        <f t="shared" si="415"/>
        <v>0</v>
      </c>
      <c r="H1167" s="210">
        <f t="shared" si="410"/>
        <v>0</v>
      </c>
      <c r="K1167" t="b">
        <f t="shared" si="411"/>
        <v>0</v>
      </c>
    </row>
    <row r="1168" ht="18" customHeight="1" outlineLevel="3" spans="1:11">
      <c r="A1168" s="102" t="str">
        <f>MID(C1168,1,3)</f>
        <v>221</v>
      </c>
      <c r="B1168" s="102" t="str">
        <f>MID(C1168,1,5)</f>
        <v>22103</v>
      </c>
      <c r="C1168" s="207">
        <v>2210399</v>
      </c>
      <c r="D1168" s="215" t="s">
        <v>1358</v>
      </c>
      <c r="E1168" s="105"/>
      <c r="F1168" s="102">
        <f t="shared" si="414"/>
        <v>0</v>
      </c>
      <c r="G1168" s="102">
        <f t="shared" si="415"/>
        <v>0</v>
      </c>
      <c r="H1168" s="210">
        <f t="shared" si="410"/>
        <v>0</v>
      </c>
      <c r="K1168" t="b">
        <f t="shared" si="411"/>
        <v>0</v>
      </c>
    </row>
    <row r="1169" ht="18" customHeight="1" outlineLevel="1" spans="1:11">
      <c r="A1169" s="105" t="s">
        <v>1359</v>
      </c>
      <c r="B1169" s="102"/>
      <c r="C1169" s="207"/>
      <c r="D1169" s="208" t="s">
        <v>1360</v>
      </c>
      <c r="E1169" s="209">
        <f>SUBTOTAL(9,E1171:E1221)</f>
        <v>0</v>
      </c>
      <c r="F1169" s="209">
        <f>SUBTOTAL(9,F1171:F1221)</f>
        <v>0</v>
      </c>
      <c r="G1169" s="209">
        <f>SUBTOTAL(9,G1171:G1221)</f>
        <v>0</v>
      </c>
      <c r="H1169" s="210">
        <f t="shared" si="410"/>
        <v>0</v>
      </c>
      <c r="K1169" t="b">
        <f t="shared" si="411"/>
        <v>0</v>
      </c>
    </row>
    <row r="1170" ht="18" customHeight="1" outlineLevel="1" spans="1:11">
      <c r="A1170" s="102"/>
      <c r="B1170" s="105" t="s">
        <v>1361</v>
      </c>
      <c r="C1170" s="207"/>
      <c r="D1170" s="211" t="s">
        <v>1362</v>
      </c>
      <c r="E1170" s="209">
        <f>SUBTOTAL(9,E1171:E1184)</f>
        <v>0</v>
      </c>
      <c r="F1170" s="209">
        <f>SUBTOTAL(9,F1171:F1184)</f>
        <v>0</v>
      </c>
      <c r="G1170" s="209">
        <f>SUBTOTAL(9,G1171:G1184)</f>
        <v>0</v>
      </c>
      <c r="H1170" s="210">
        <f t="shared" si="410"/>
        <v>0</v>
      </c>
      <c r="K1170" t="b">
        <f t="shared" si="411"/>
        <v>0</v>
      </c>
    </row>
    <row r="1171" ht="18" customHeight="1" outlineLevel="3" spans="1:11">
      <c r="A1171" s="102" t="str">
        <f t="shared" ref="A1171:A1184" si="416">MID(C1171,1,3)</f>
        <v>222</v>
      </c>
      <c r="B1171" s="102" t="str">
        <f t="shared" ref="B1171:B1184" si="417">MID(C1171,1,5)</f>
        <v>22201</v>
      </c>
      <c r="C1171" s="207">
        <v>2220101</v>
      </c>
      <c r="D1171" s="215" t="s">
        <v>1363</v>
      </c>
      <c r="E1171" s="105"/>
      <c r="F1171" s="102">
        <f t="shared" ref="F1171:F1184" si="418">G1171-E1171</f>
        <v>0</v>
      </c>
      <c r="G1171" s="102"/>
      <c r="H1171" s="210">
        <f t="shared" si="410"/>
        <v>0</v>
      </c>
      <c r="K1171" t="b">
        <f t="shared" si="411"/>
        <v>0</v>
      </c>
    </row>
    <row r="1172" ht="18" customHeight="1" outlineLevel="3" spans="1:11">
      <c r="A1172" s="102" t="str">
        <f t="shared" si="416"/>
        <v>222</v>
      </c>
      <c r="B1172" s="102" t="str">
        <f t="shared" si="417"/>
        <v>22201</v>
      </c>
      <c r="C1172" s="207">
        <v>2220102</v>
      </c>
      <c r="D1172" s="212" t="s">
        <v>1364</v>
      </c>
      <c r="E1172" s="209"/>
      <c r="F1172" s="213">
        <f t="shared" si="418"/>
        <v>0</v>
      </c>
      <c r="G1172" s="213"/>
      <c r="H1172" s="210">
        <f t="shared" si="410"/>
        <v>0</v>
      </c>
      <c r="K1172" t="b">
        <f t="shared" si="411"/>
        <v>0</v>
      </c>
    </row>
    <row r="1173" ht="18" customHeight="1" outlineLevel="3" spans="1:11">
      <c r="A1173" s="102" t="str">
        <f t="shared" si="416"/>
        <v>222</v>
      </c>
      <c r="B1173" s="102" t="str">
        <f t="shared" si="417"/>
        <v>22201</v>
      </c>
      <c r="C1173" s="207">
        <v>2220103</v>
      </c>
      <c r="D1173" s="215" t="s">
        <v>133</v>
      </c>
      <c r="E1173" s="105">
        <v>0</v>
      </c>
      <c r="F1173" s="102">
        <f t="shared" si="418"/>
        <v>0</v>
      </c>
      <c r="G1173" s="102">
        <f t="shared" ref="G1171:G1184" si="419">J1173</f>
        <v>0</v>
      </c>
      <c r="H1173" s="210">
        <f t="shared" si="410"/>
        <v>0</v>
      </c>
      <c r="K1173" t="b">
        <f t="shared" si="411"/>
        <v>0</v>
      </c>
    </row>
    <row r="1174" ht="18" customHeight="1" outlineLevel="3" spans="1:11">
      <c r="A1174" s="102" t="str">
        <f t="shared" si="416"/>
        <v>222</v>
      </c>
      <c r="B1174" s="102" t="str">
        <f t="shared" si="417"/>
        <v>22201</v>
      </c>
      <c r="C1174" s="207">
        <v>2220104</v>
      </c>
      <c r="D1174" s="215" t="s">
        <v>1365</v>
      </c>
      <c r="E1174" s="105">
        <v>0</v>
      </c>
      <c r="F1174" s="102">
        <f t="shared" si="418"/>
        <v>0</v>
      </c>
      <c r="G1174" s="102">
        <f t="shared" si="419"/>
        <v>0</v>
      </c>
      <c r="H1174" s="210">
        <f t="shared" si="410"/>
        <v>0</v>
      </c>
      <c r="K1174" t="b">
        <f t="shared" si="411"/>
        <v>0</v>
      </c>
    </row>
    <row r="1175" ht="18" customHeight="1" outlineLevel="3" spans="1:11">
      <c r="A1175" s="102" t="str">
        <f t="shared" si="416"/>
        <v>222</v>
      </c>
      <c r="B1175" s="102" t="str">
        <f t="shared" si="417"/>
        <v>22201</v>
      </c>
      <c r="C1175" s="207">
        <v>2220105</v>
      </c>
      <c r="D1175" s="215" t="s">
        <v>1366</v>
      </c>
      <c r="E1175" s="105">
        <v>0</v>
      </c>
      <c r="F1175" s="102">
        <f t="shared" si="418"/>
        <v>0</v>
      </c>
      <c r="G1175" s="102">
        <f t="shared" si="419"/>
        <v>0</v>
      </c>
      <c r="H1175" s="210">
        <f t="shared" si="410"/>
        <v>0</v>
      </c>
      <c r="K1175" t="b">
        <f t="shared" si="411"/>
        <v>0</v>
      </c>
    </row>
    <row r="1176" ht="18" customHeight="1" outlineLevel="3" spans="1:11">
      <c r="A1176" s="102" t="str">
        <f t="shared" si="416"/>
        <v>222</v>
      </c>
      <c r="B1176" s="102" t="str">
        <f t="shared" si="417"/>
        <v>22201</v>
      </c>
      <c r="C1176" s="207">
        <v>2220106</v>
      </c>
      <c r="D1176" s="215" t="s">
        <v>1367</v>
      </c>
      <c r="E1176" s="105">
        <v>0</v>
      </c>
      <c r="F1176" s="102">
        <f t="shared" si="418"/>
        <v>0</v>
      </c>
      <c r="G1176" s="102">
        <f t="shared" si="419"/>
        <v>0</v>
      </c>
      <c r="H1176" s="210">
        <f t="shared" si="410"/>
        <v>0</v>
      </c>
      <c r="K1176" t="b">
        <f t="shared" si="411"/>
        <v>0</v>
      </c>
    </row>
    <row r="1177" ht="18" customHeight="1" outlineLevel="3" spans="1:11">
      <c r="A1177" s="102" t="str">
        <f t="shared" si="416"/>
        <v>222</v>
      </c>
      <c r="B1177" s="102" t="str">
        <f t="shared" si="417"/>
        <v>22201</v>
      </c>
      <c r="C1177" s="207">
        <v>2220107</v>
      </c>
      <c r="D1177" s="215" t="s">
        <v>1368</v>
      </c>
      <c r="E1177" s="105">
        <v>0</v>
      </c>
      <c r="F1177" s="102">
        <f t="shared" si="418"/>
        <v>0</v>
      </c>
      <c r="G1177" s="102">
        <f t="shared" si="419"/>
        <v>0</v>
      </c>
      <c r="H1177" s="210">
        <f t="shared" si="410"/>
        <v>0</v>
      </c>
      <c r="K1177" t="b">
        <f t="shared" si="411"/>
        <v>0</v>
      </c>
    </row>
    <row r="1178" ht="18" customHeight="1" outlineLevel="3" spans="1:11">
      <c r="A1178" s="102" t="str">
        <f t="shared" si="416"/>
        <v>222</v>
      </c>
      <c r="B1178" s="102" t="str">
        <f t="shared" si="417"/>
        <v>22201</v>
      </c>
      <c r="C1178" s="207">
        <v>2220112</v>
      </c>
      <c r="D1178" s="215" t="s">
        <v>1369</v>
      </c>
      <c r="E1178" s="105">
        <v>0</v>
      </c>
      <c r="F1178" s="102">
        <f t="shared" si="418"/>
        <v>0</v>
      </c>
      <c r="G1178" s="102">
        <f t="shared" si="419"/>
        <v>0</v>
      </c>
      <c r="H1178" s="210">
        <f t="shared" si="410"/>
        <v>0</v>
      </c>
      <c r="K1178" t="b">
        <f t="shared" si="411"/>
        <v>0</v>
      </c>
    </row>
    <row r="1179" ht="18" customHeight="1" outlineLevel="3" spans="1:11">
      <c r="A1179" s="102" t="str">
        <f t="shared" si="416"/>
        <v>222</v>
      </c>
      <c r="B1179" s="102" t="str">
        <f t="shared" si="417"/>
        <v>22201</v>
      </c>
      <c r="C1179" s="207">
        <v>2220113</v>
      </c>
      <c r="D1179" s="215" t="s">
        <v>1370</v>
      </c>
      <c r="E1179" s="105">
        <v>0</v>
      </c>
      <c r="F1179" s="102">
        <f t="shared" si="418"/>
        <v>0</v>
      </c>
      <c r="G1179" s="102">
        <f t="shared" si="419"/>
        <v>0</v>
      </c>
      <c r="H1179" s="210">
        <f t="shared" si="410"/>
        <v>0</v>
      </c>
      <c r="K1179" t="b">
        <f t="shared" si="411"/>
        <v>0</v>
      </c>
    </row>
    <row r="1180" ht="18" customHeight="1" outlineLevel="3" spans="1:11">
      <c r="A1180" s="102" t="str">
        <f t="shared" si="416"/>
        <v>222</v>
      </c>
      <c r="B1180" s="102" t="str">
        <f t="shared" si="417"/>
        <v>22201</v>
      </c>
      <c r="C1180" s="207">
        <v>2220114</v>
      </c>
      <c r="D1180" s="215" t="s">
        <v>1371</v>
      </c>
      <c r="E1180" s="105">
        <v>0</v>
      </c>
      <c r="F1180" s="102">
        <f t="shared" si="418"/>
        <v>0</v>
      </c>
      <c r="G1180" s="102">
        <f t="shared" si="419"/>
        <v>0</v>
      </c>
      <c r="H1180" s="210">
        <f t="shared" si="410"/>
        <v>0</v>
      </c>
      <c r="K1180" t="b">
        <f t="shared" si="411"/>
        <v>0</v>
      </c>
    </row>
    <row r="1181" ht="18" customHeight="1" outlineLevel="3" spans="1:11">
      <c r="A1181" s="102" t="str">
        <f t="shared" si="416"/>
        <v>222</v>
      </c>
      <c r="B1181" s="102" t="str">
        <f t="shared" si="417"/>
        <v>22201</v>
      </c>
      <c r="C1181" s="207">
        <v>2220115</v>
      </c>
      <c r="D1181" s="215" t="s">
        <v>1372</v>
      </c>
      <c r="E1181" s="105">
        <v>0</v>
      </c>
      <c r="F1181" s="102">
        <f t="shared" si="418"/>
        <v>0</v>
      </c>
      <c r="G1181" s="102">
        <f t="shared" si="419"/>
        <v>0</v>
      </c>
      <c r="H1181" s="210">
        <f t="shared" si="410"/>
        <v>0</v>
      </c>
      <c r="K1181" t="b">
        <f t="shared" si="411"/>
        <v>0</v>
      </c>
    </row>
    <row r="1182" ht="18" customHeight="1" outlineLevel="3" spans="1:11">
      <c r="A1182" s="102" t="str">
        <f t="shared" si="416"/>
        <v>222</v>
      </c>
      <c r="B1182" s="102" t="str">
        <f t="shared" si="417"/>
        <v>22201</v>
      </c>
      <c r="C1182" s="207">
        <v>2220118</v>
      </c>
      <c r="D1182" s="215" t="s">
        <v>1373</v>
      </c>
      <c r="E1182" s="105">
        <v>0</v>
      </c>
      <c r="F1182" s="102">
        <f t="shared" si="418"/>
        <v>0</v>
      </c>
      <c r="G1182" s="102">
        <f t="shared" si="419"/>
        <v>0</v>
      </c>
      <c r="H1182" s="210">
        <f t="shared" si="410"/>
        <v>0</v>
      </c>
      <c r="K1182" t="b">
        <f t="shared" si="411"/>
        <v>0</v>
      </c>
    </row>
    <row r="1183" ht="18" customHeight="1" outlineLevel="3" spans="1:11">
      <c r="A1183" s="102" t="str">
        <f t="shared" si="416"/>
        <v>222</v>
      </c>
      <c r="B1183" s="102" t="str">
        <f t="shared" si="417"/>
        <v>22201</v>
      </c>
      <c r="C1183" s="207">
        <v>2220150</v>
      </c>
      <c r="D1183" s="215" t="s">
        <v>144</v>
      </c>
      <c r="E1183" s="105">
        <v>0</v>
      </c>
      <c r="F1183" s="102">
        <f t="shared" si="418"/>
        <v>0</v>
      </c>
      <c r="G1183" s="102">
        <f t="shared" si="419"/>
        <v>0</v>
      </c>
      <c r="H1183" s="210">
        <f t="shared" si="410"/>
        <v>0</v>
      </c>
      <c r="K1183" t="b">
        <f t="shared" si="411"/>
        <v>0</v>
      </c>
    </row>
    <row r="1184" ht="15" customHeight="1" outlineLevel="3" spans="1:11">
      <c r="A1184" s="102" t="str">
        <f t="shared" si="416"/>
        <v>222</v>
      </c>
      <c r="B1184" s="102" t="str">
        <f t="shared" si="417"/>
        <v>22201</v>
      </c>
      <c r="C1184" s="207">
        <v>2220199</v>
      </c>
      <c r="D1184" s="215" t="s">
        <v>1374</v>
      </c>
      <c r="E1184" s="105"/>
      <c r="F1184" s="102">
        <f t="shared" si="418"/>
        <v>0</v>
      </c>
      <c r="G1184" s="102"/>
      <c r="H1184" s="210">
        <f t="shared" si="410"/>
        <v>0</v>
      </c>
      <c r="K1184" t="b">
        <f t="shared" si="411"/>
        <v>0</v>
      </c>
    </row>
    <row r="1185" ht="18" customHeight="1" outlineLevel="1" spans="1:11">
      <c r="A1185" s="102"/>
      <c r="B1185" s="105" t="s">
        <v>1375</v>
      </c>
      <c r="C1185" s="207"/>
      <c r="D1185" s="211" t="s">
        <v>1376</v>
      </c>
      <c r="E1185" s="209">
        <f>SUBTOTAL(9,E1186:E1198)</f>
        <v>0</v>
      </c>
      <c r="F1185" s="209">
        <f>SUBTOTAL(9,F1186:F1198)</f>
        <v>0</v>
      </c>
      <c r="G1185" s="209">
        <f>SUBTOTAL(9,G1186:G1198)</f>
        <v>0</v>
      </c>
      <c r="H1185" s="210">
        <f t="shared" si="410"/>
        <v>0</v>
      </c>
      <c r="K1185" t="b">
        <f t="shared" si="411"/>
        <v>0</v>
      </c>
    </row>
    <row r="1186" ht="18" customHeight="1" outlineLevel="3" spans="1:11">
      <c r="A1186" s="102" t="str">
        <f t="shared" ref="A1186:A1198" si="420">MID(C1186,1,3)</f>
        <v>222</v>
      </c>
      <c r="B1186" s="102" t="str">
        <f t="shared" ref="B1186:B1198" si="421">MID(C1186,1,5)</f>
        <v>22202</v>
      </c>
      <c r="C1186" s="207">
        <v>2220201</v>
      </c>
      <c r="D1186" s="215" t="s">
        <v>131</v>
      </c>
      <c r="E1186" s="105">
        <v>0</v>
      </c>
      <c r="F1186" s="102">
        <f t="shared" ref="F1186:F1198" si="422">G1186-E1186</f>
        <v>0</v>
      </c>
      <c r="G1186" s="102">
        <f t="shared" ref="G1186:G1198" si="423">J1186</f>
        <v>0</v>
      </c>
      <c r="H1186" s="210">
        <f t="shared" si="410"/>
        <v>0</v>
      </c>
      <c r="K1186" t="b">
        <f t="shared" si="411"/>
        <v>0</v>
      </c>
    </row>
    <row r="1187" ht="18" customHeight="1" outlineLevel="3" spans="1:11">
      <c r="A1187" s="102" t="str">
        <f t="shared" si="420"/>
        <v>222</v>
      </c>
      <c r="B1187" s="102" t="str">
        <f t="shared" si="421"/>
        <v>22202</v>
      </c>
      <c r="C1187" s="207">
        <v>2220202</v>
      </c>
      <c r="D1187" s="215" t="s">
        <v>132</v>
      </c>
      <c r="E1187" s="105">
        <v>0</v>
      </c>
      <c r="F1187" s="102">
        <f t="shared" si="422"/>
        <v>0</v>
      </c>
      <c r="G1187" s="102">
        <f t="shared" si="423"/>
        <v>0</v>
      </c>
      <c r="H1187" s="210">
        <f t="shared" si="410"/>
        <v>0</v>
      </c>
      <c r="K1187" t="b">
        <f t="shared" si="411"/>
        <v>0</v>
      </c>
    </row>
    <row r="1188" ht="18" customHeight="1" outlineLevel="3" spans="1:11">
      <c r="A1188" s="102" t="str">
        <f t="shared" si="420"/>
        <v>222</v>
      </c>
      <c r="B1188" s="102" t="str">
        <f t="shared" si="421"/>
        <v>22202</v>
      </c>
      <c r="C1188" s="207">
        <v>2220203</v>
      </c>
      <c r="D1188" s="215" t="s">
        <v>133</v>
      </c>
      <c r="E1188" s="105">
        <v>0</v>
      </c>
      <c r="F1188" s="102">
        <f t="shared" si="422"/>
        <v>0</v>
      </c>
      <c r="G1188" s="102">
        <f t="shared" si="423"/>
        <v>0</v>
      </c>
      <c r="H1188" s="210">
        <f t="shared" si="410"/>
        <v>0</v>
      </c>
      <c r="K1188" t="b">
        <f t="shared" si="411"/>
        <v>0</v>
      </c>
    </row>
    <row r="1189" ht="18" customHeight="1" outlineLevel="3" spans="1:11">
      <c r="A1189" s="102" t="str">
        <f t="shared" si="420"/>
        <v>222</v>
      </c>
      <c r="B1189" s="102" t="str">
        <f t="shared" si="421"/>
        <v>22202</v>
      </c>
      <c r="C1189" s="207">
        <v>2220204</v>
      </c>
      <c r="D1189" s="215" t="s">
        <v>1377</v>
      </c>
      <c r="E1189" s="105">
        <v>0</v>
      </c>
      <c r="F1189" s="102">
        <f t="shared" si="422"/>
        <v>0</v>
      </c>
      <c r="G1189" s="102">
        <f t="shared" si="423"/>
        <v>0</v>
      </c>
      <c r="H1189" s="210">
        <f t="shared" si="410"/>
        <v>0</v>
      </c>
      <c r="K1189" t="b">
        <f t="shared" si="411"/>
        <v>0</v>
      </c>
    </row>
    <row r="1190" ht="18" customHeight="1" outlineLevel="3" spans="1:11">
      <c r="A1190" s="102" t="str">
        <f t="shared" si="420"/>
        <v>222</v>
      </c>
      <c r="B1190" s="102" t="str">
        <f t="shared" si="421"/>
        <v>22202</v>
      </c>
      <c r="C1190" s="207">
        <v>2220205</v>
      </c>
      <c r="D1190" s="215" t="s">
        <v>1378</v>
      </c>
      <c r="E1190" s="105">
        <v>0</v>
      </c>
      <c r="F1190" s="102">
        <f t="shared" si="422"/>
        <v>0</v>
      </c>
      <c r="G1190" s="102">
        <f t="shared" si="423"/>
        <v>0</v>
      </c>
      <c r="H1190" s="210">
        <f t="shared" si="410"/>
        <v>0</v>
      </c>
      <c r="K1190" t="b">
        <f t="shared" si="411"/>
        <v>0</v>
      </c>
    </row>
    <row r="1191" ht="18" customHeight="1" outlineLevel="3" spans="1:11">
      <c r="A1191" s="102" t="str">
        <f t="shared" si="420"/>
        <v>222</v>
      </c>
      <c r="B1191" s="102" t="str">
        <f t="shared" si="421"/>
        <v>22202</v>
      </c>
      <c r="C1191" s="207">
        <v>2220206</v>
      </c>
      <c r="D1191" s="215" t="s">
        <v>1379</v>
      </c>
      <c r="E1191" s="105">
        <v>0</v>
      </c>
      <c r="F1191" s="102">
        <f t="shared" si="422"/>
        <v>0</v>
      </c>
      <c r="G1191" s="102">
        <f t="shared" si="423"/>
        <v>0</v>
      </c>
      <c r="H1191" s="210">
        <f t="shared" si="410"/>
        <v>0</v>
      </c>
      <c r="K1191" t="b">
        <f t="shared" si="411"/>
        <v>0</v>
      </c>
    </row>
    <row r="1192" ht="18" customHeight="1" outlineLevel="3" spans="1:11">
      <c r="A1192" s="102" t="str">
        <f t="shared" si="420"/>
        <v>222</v>
      </c>
      <c r="B1192" s="102" t="str">
        <f t="shared" si="421"/>
        <v>22202</v>
      </c>
      <c r="C1192" s="207">
        <v>2220207</v>
      </c>
      <c r="D1192" s="215" t="s">
        <v>1380</v>
      </c>
      <c r="E1192" s="105">
        <v>0</v>
      </c>
      <c r="F1192" s="102">
        <f t="shared" si="422"/>
        <v>0</v>
      </c>
      <c r="G1192" s="102">
        <f t="shared" si="423"/>
        <v>0</v>
      </c>
      <c r="H1192" s="210">
        <f t="shared" si="410"/>
        <v>0</v>
      </c>
      <c r="K1192" t="b">
        <f t="shared" si="411"/>
        <v>0</v>
      </c>
    </row>
    <row r="1193" ht="18" customHeight="1" outlineLevel="3" spans="1:11">
      <c r="A1193" s="102" t="str">
        <f t="shared" si="420"/>
        <v>222</v>
      </c>
      <c r="B1193" s="102" t="str">
        <f t="shared" si="421"/>
        <v>22202</v>
      </c>
      <c r="C1193" s="207">
        <v>2220209</v>
      </c>
      <c r="D1193" s="215" t="s">
        <v>1381</v>
      </c>
      <c r="E1193" s="105">
        <v>0</v>
      </c>
      <c r="F1193" s="102">
        <f t="shared" si="422"/>
        <v>0</v>
      </c>
      <c r="G1193" s="102">
        <f t="shared" si="423"/>
        <v>0</v>
      </c>
      <c r="H1193" s="210">
        <f t="shared" si="410"/>
        <v>0</v>
      </c>
      <c r="K1193" t="b">
        <f t="shared" si="411"/>
        <v>0</v>
      </c>
    </row>
    <row r="1194" ht="18" customHeight="1" outlineLevel="3" spans="1:11">
      <c r="A1194" s="102" t="str">
        <f t="shared" si="420"/>
        <v>222</v>
      </c>
      <c r="B1194" s="102" t="str">
        <f t="shared" si="421"/>
        <v>22202</v>
      </c>
      <c r="C1194" s="207">
        <v>2220210</v>
      </c>
      <c r="D1194" s="215" t="s">
        <v>1382</v>
      </c>
      <c r="E1194" s="105">
        <v>0</v>
      </c>
      <c r="F1194" s="102">
        <f t="shared" si="422"/>
        <v>0</v>
      </c>
      <c r="G1194" s="102">
        <f t="shared" si="423"/>
        <v>0</v>
      </c>
      <c r="H1194" s="210">
        <f t="shared" si="410"/>
        <v>0</v>
      </c>
      <c r="K1194" t="b">
        <f t="shared" si="411"/>
        <v>0</v>
      </c>
    </row>
    <row r="1195" ht="18" customHeight="1" outlineLevel="3" spans="1:11">
      <c r="A1195" s="102" t="str">
        <f t="shared" si="420"/>
        <v>222</v>
      </c>
      <c r="B1195" s="102" t="str">
        <f t="shared" si="421"/>
        <v>22202</v>
      </c>
      <c r="C1195" s="207">
        <v>2220211</v>
      </c>
      <c r="D1195" s="212" t="s">
        <v>1383</v>
      </c>
      <c r="E1195" s="209"/>
      <c r="F1195" s="213">
        <f t="shared" si="422"/>
        <v>0</v>
      </c>
      <c r="G1195" s="213"/>
      <c r="H1195" s="210">
        <f t="shared" si="410"/>
        <v>0</v>
      </c>
      <c r="K1195" t="b">
        <f t="shared" si="411"/>
        <v>0</v>
      </c>
    </row>
    <row r="1196" ht="18" customHeight="1" outlineLevel="3" spans="1:11">
      <c r="A1196" s="102" t="str">
        <f t="shared" si="420"/>
        <v>222</v>
      </c>
      <c r="B1196" s="102" t="str">
        <f t="shared" si="421"/>
        <v>22202</v>
      </c>
      <c r="C1196" s="207">
        <v>2220212</v>
      </c>
      <c r="D1196" s="215" t="s">
        <v>1384</v>
      </c>
      <c r="E1196" s="105">
        <v>0</v>
      </c>
      <c r="F1196" s="102">
        <f t="shared" si="422"/>
        <v>0</v>
      </c>
      <c r="G1196" s="102">
        <f t="shared" si="423"/>
        <v>0</v>
      </c>
      <c r="H1196" s="210">
        <f t="shared" si="410"/>
        <v>0</v>
      </c>
      <c r="K1196" t="b">
        <f t="shared" si="411"/>
        <v>0</v>
      </c>
    </row>
    <row r="1197" ht="18" customHeight="1" outlineLevel="3" spans="1:11">
      <c r="A1197" s="102" t="str">
        <f t="shared" si="420"/>
        <v>222</v>
      </c>
      <c r="B1197" s="102" t="str">
        <f t="shared" si="421"/>
        <v>22202</v>
      </c>
      <c r="C1197" s="207">
        <v>2220250</v>
      </c>
      <c r="D1197" s="215" t="s">
        <v>144</v>
      </c>
      <c r="E1197" s="105">
        <v>0</v>
      </c>
      <c r="F1197" s="102">
        <f t="shared" si="422"/>
        <v>0</v>
      </c>
      <c r="G1197" s="102">
        <f t="shared" si="423"/>
        <v>0</v>
      </c>
      <c r="H1197" s="210">
        <f t="shared" si="410"/>
        <v>0</v>
      </c>
      <c r="K1197" t="b">
        <f t="shared" si="411"/>
        <v>0</v>
      </c>
    </row>
    <row r="1198" ht="18" customHeight="1" outlineLevel="3" spans="1:11">
      <c r="A1198" s="102" t="str">
        <f t="shared" si="420"/>
        <v>222</v>
      </c>
      <c r="B1198" s="102" t="str">
        <f t="shared" si="421"/>
        <v>22202</v>
      </c>
      <c r="C1198" s="207">
        <v>2220299</v>
      </c>
      <c r="D1198" s="215" t="s">
        <v>1385</v>
      </c>
      <c r="E1198" s="105">
        <v>0</v>
      </c>
      <c r="F1198" s="102">
        <f t="shared" si="422"/>
        <v>0</v>
      </c>
      <c r="G1198" s="102">
        <f t="shared" si="423"/>
        <v>0</v>
      </c>
      <c r="H1198" s="210">
        <f t="shared" si="410"/>
        <v>0</v>
      </c>
      <c r="K1198" t="b">
        <f t="shared" si="411"/>
        <v>0</v>
      </c>
    </row>
    <row r="1199" ht="18" customHeight="1" outlineLevel="1" spans="1:11">
      <c r="A1199" s="102"/>
      <c r="B1199" s="105" t="s">
        <v>1386</v>
      </c>
      <c r="C1199" s="207"/>
      <c r="D1199" s="216" t="s">
        <v>1387</v>
      </c>
      <c r="E1199" s="105">
        <f>SUBTOTAL(9,E1200:E1203)</f>
        <v>0</v>
      </c>
      <c r="F1199" s="105">
        <f>SUBTOTAL(9,F1200:F1203)</f>
        <v>0</v>
      </c>
      <c r="G1199" s="105">
        <f>SUBTOTAL(9,G1200:G1203)</f>
        <v>0</v>
      </c>
      <c r="H1199" s="210">
        <f t="shared" si="410"/>
        <v>0</v>
      </c>
      <c r="K1199" t="b">
        <f t="shared" si="411"/>
        <v>0</v>
      </c>
    </row>
    <row r="1200" ht="18" customHeight="1" outlineLevel="3" spans="1:11">
      <c r="A1200" s="102" t="str">
        <f>MID(C1200,1,3)</f>
        <v>222</v>
      </c>
      <c r="B1200" s="102" t="str">
        <f>MID(C1200,1,5)</f>
        <v>22203</v>
      </c>
      <c r="C1200" s="207">
        <v>2220301</v>
      </c>
      <c r="D1200" s="215" t="s">
        <v>1388</v>
      </c>
      <c r="E1200" s="105"/>
      <c r="F1200" s="102">
        <f t="shared" ref="F1200:F1203" si="424">G1200-E1200</f>
        <v>0</v>
      </c>
      <c r="G1200" s="102">
        <f t="shared" ref="G1200:G1203" si="425">J1200</f>
        <v>0</v>
      </c>
      <c r="H1200" s="210">
        <f t="shared" si="410"/>
        <v>0</v>
      </c>
      <c r="K1200" t="b">
        <f t="shared" si="411"/>
        <v>0</v>
      </c>
    </row>
    <row r="1201" ht="18" customHeight="1" outlineLevel="3" spans="1:11">
      <c r="A1201" s="102" t="str">
        <f>MID(C1201,1,3)</f>
        <v>222</v>
      </c>
      <c r="B1201" s="102" t="str">
        <f>MID(C1201,1,5)</f>
        <v>22203</v>
      </c>
      <c r="C1201" s="207">
        <v>2220303</v>
      </c>
      <c r="D1201" s="215" t="s">
        <v>1389</v>
      </c>
      <c r="E1201" s="105"/>
      <c r="F1201" s="102">
        <f t="shared" si="424"/>
        <v>0</v>
      </c>
      <c r="G1201" s="102">
        <f t="shared" si="425"/>
        <v>0</v>
      </c>
      <c r="H1201" s="210">
        <f t="shared" si="410"/>
        <v>0</v>
      </c>
      <c r="K1201" t="b">
        <f t="shared" si="411"/>
        <v>0</v>
      </c>
    </row>
    <row r="1202" ht="18" customHeight="1" outlineLevel="3" spans="1:11">
      <c r="A1202" s="102" t="str">
        <f>MID(C1202,1,3)</f>
        <v>222</v>
      </c>
      <c r="B1202" s="102" t="str">
        <f>MID(C1202,1,5)</f>
        <v>22203</v>
      </c>
      <c r="C1202" s="207">
        <v>2220304</v>
      </c>
      <c r="D1202" s="215" t="s">
        <v>1390</v>
      </c>
      <c r="E1202" s="105"/>
      <c r="F1202" s="102">
        <f t="shared" si="424"/>
        <v>0</v>
      </c>
      <c r="G1202" s="102">
        <f t="shared" si="425"/>
        <v>0</v>
      </c>
      <c r="H1202" s="210">
        <f t="shared" si="410"/>
        <v>0</v>
      </c>
      <c r="K1202" t="b">
        <f t="shared" si="411"/>
        <v>0</v>
      </c>
    </row>
    <row r="1203" ht="18" customHeight="1" outlineLevel="3" spans="1:11">
      <c r="A1203" s="102" t="str">
        <f>MID(C1203,1,3)</f>
        <v>222</v>
      </c>
      <c r="B1203" s="102" t="str">
        <f>MID(C1203,1,5)</f>
        <v>22203</v>
      </c>
      <c r="C1203" s="207">
        <v>2220399</v>
      </c>
      <c r="D1203" s="215" t="s">
        <v>1391</v>
      </c>
      <c r="E1203" s="105"/>
      <c r="F1203" s="102">
        <f t="shared" si="424"/>
        <v>0</v>
      </c>
      <c r="G1203" s="102">
        <f t="shared" si="425"/>
        <v>0</v>
      </c>
      <c r="H1203" s="210">
        <f t="shared" si="410"/>
        <v>0</v>
      </c>
      <c r="K1203" t="b">
        <f t="shared" si="411"/>
        <v>0</v>
      </c>
    </row>
    <row r="1204" ht="18" customHeight="1" outlineLevel="1" spans="1:11">
      <c r="A1204" s="102"/>
      <c r="B1204" s="105" t="s">
        <v>1392</v>
      </c>
      <c r="C1204" s="207"/>
      <c r="D1204" s="216" t="s">
        <v>1393</v>
      </c>
      <c r="E1204" s="105">
        <f>SUBTOTAL(9,E1205:E1209)</f>
        <v>0</v>
      </c>
      <c r="F1204" s="105">
        <f>SUBTOTAL(9,F1205:F1209)</f>
        <v>0</v>
      </c>
      <c r="G1204" s="105">
        <f>SUBTOTAL(9,G1205:G1209)</f>
        <v>0</v>
      </c>
      <c r="H1204" s="210">
        <f t="shared" si="410"/>
        <v>0</v>
      </c>
      <c r="K1204" t="b">
        <f t="shared" si="411"/>
        <v>0</v>
      </c>
    </row>
    <row r="1205" ht="18" customHeight="1" outlineLevel="3" spans="1:11">
      <c r="A1205" s="102" t="str">
        <f>MID(C1205,1,3)</f>
        <v>222</v>
      </c>
      <c r="B1205" s="102" t="str">
        <f>MID(C1205,1,5)</f>
        <v>22204</v>
      </c>
      <c r="C1205" s="207">
        <v>2220401</v>
      </c>
      <c r="D1205" s="215" t="s">
        <v>1394</v>
      </c>
      <c r="E1205" s="105"/>
      <c r="F1205" s="102">
        <f t="shared" ref="F1205:F1209" si="426">G1205-E1205</f>
        <v>0</v>
      </c>
      <c r="G1205" s="102">
        <f t="shared" ref="G1205:G1209" si="427">J1205</f>
        <v>0</v>
      </c>
      <c r="H1205" s="210">
        <f t="shared" si="410"/>
        <v>0</v>
      </c>
      <c r="K1205" t="b">
        <f t="shared" si="411"/>
        <v>0</v>
      </c>
    </row>
    <row r="1206" ht="18" customHeight="1" outlineLevel="3" spans="1:11">
      <c r="A1206" s="102" t="str">
        <f>MID(C1206,1,3)</f>
        <v>222</v>
      </c>
      <c r="B1206" s="102" t="str">
        <f>MID(C1206,1,5)</f>
        <v>22204</v>
      </c>
      <c r="C1206" s="207">
        <v>2220402</v>
      </c>
      <c r="D1206" s="215" t="s">
        <v>1395</v>
      </c>
      <c r="E1206" s="105"/>
      <c r="F1206" s="102">
        <f t="shared" si="426"/>
        <v>0</v>
      </c>
      <c r="G1206" s="102">
        <f t="shared" si="427"/>
        <v>0</v>
      </c>
      <c r="H1206" s="210">
        <f t="shared" si="410"/>
        <v>0</v>
      </c>
      <c r="K1206" t="b">
        <f t="shared" si="411"/>
        <v>0</v>
      </c>
    </row>
    <row r="1207" ht="18" customHeight="1" outlineLevel="3" spans="1:11">
      <c r="A1207" s="102" t="str">
        <f>MID(C1207,1,3)</f>
        <v>222</v>
      </c>
      <c r="B1207" s="102" t="str">
        <f>MID(C1207,1,5)</f>
        <v>22204</v>
      </c>
      <c r="C1207" s="207">
        <v>2220403</v>
      </c>
      <c r="D1207" s="215" t="s">
        <v>1396</v>
      </c>
      <c r="E1207" s="105"/>
      <c r="F1207" s="102">
        <f t="shared" si="426"/>
        <v>0</v>
      </c>
      <c r="G1207" s="102">
        <f t="shared" si="427"/>
        <v>0</v>
      </c>
      <c r="H1207" s="210">
        <f t="shared" si="410"/>
        <v>0</v>
      </c>
      <c r="K1207" t="b">
        <f t="shared" si="411"/>
        <v>0</v>
      </c>
    </row>
    <row r="1208" ht="18" customHeight="1" outlineLevel="3" spans="1:11">
      <c r="A1208" s="102" t="str">
        <f>MID(C1208,1,3)</f>
        <v>222</v>
      </c>
      <c r="B1208" s="102" t="str">
        <f>MID(C1208,1,5)</f>
        <v>22204</v>
      </c>
      <c r="C1208" s="207">
        <v>2220404</v>
      </c>
      <c r="D1208" s="215" t="s">
        <v>1397</v>
      </c>
      <c r="E1208" s="105"/>
      <c r="F1208" s="102">
        <f t="shared" si="426"/>
        <v>0</v>
      </c>
      <c r="G1208" s="102">
        <f t="shared" si="427"/>
        <v>0</v>
      </c>
      <c r="H1208" s="210">
        <f t="shared" si="410"/>
        <v>0</v>
      </c>
      <c r="K1208" t="b">
        <f t="shared" si="411"/>
        <v>0</v>
      </c>
    </row>
    <row r="1209" ht="18" customHeight="1" outlineLevel="3" spans="1:11">
      <c r="A1209" s="102" t="str">
        <f>MID(C1209,1,3)</f>
        <v>222</v>
      </c>
      <c r="B1209" s="102" t="str">
        <f>MID(C1209,1,5)</f>
        <v>22204</v>
      </c>
      <c r="C1209" s="207">
        <v>2220499</v>
      </c>
      <c r="D1209" s="215" t="s">
        <v>1398</v>
      </c>
      <c r="E1209" s="105"/>
      <c r="F1209" s="102">
        <f t="shared" si="426"/>
        <v>0</v>
      </c>
      <c r="G1209" s="102">
        <f t="shared" si="427"/>
        <v>0</v>
      </c>
      <c r="H1209" s="210">
        <f t="shared" si="410"/>
        <v>0</v>
      </c>
      <c r="K1209" t="b">
        <f t="shared" si="411"/>
        <v>0</v>
      </c>
    </row>
    <row r="1210" ht="18" customHeight="1" outlineLevel="1" spans="1:11">
      <c r="A1210" s="102"/>
      <c r="B1210" s="105" t="s">
        <v>1399</v>
      </c>
      <c r="C1210" s="207"/>
      <c r="D1210" s="216" t="s">
        <v>1400</v>
      </c>
      <c r="E1210" s="105">
        <f>SUBTOTAL(9,E1211:E1221)</f>
        <v>0</v>
      </c>
      <c r="F1210" s="105">
        <f>SUBTOTAL(9,F1211:F1221)</f>
        <v>0</v>
      </c>
      <c r="G1210" s="105">
        <f>SUBTOTAL(9,G1211:G1221)</f>
        <v>0</v>
      </c>
      <c r="H1210" s="210">
        <f t="shared" si="410"/>
        <v>0</v>
      </c>
      <c r="K1210" t="b">
        <f t="shared" si="411"/>
        <v>0</v>
      </c>
    </row>
    <row r="1211" ht="18" customHeight="1" outlineLevel="3" spans="1:11">
      <c r="A1211" s="102" t="str">
        <f t="shared" ref="A1211:A1221" si="428">MID(C1211,1,3)</f>
        <v>222</v>
      </c>
      <c r="B1211" s="102" t="str">
        <f t="shared" ref="B1211:B1221" si="429">MID(C1211,1,5)</f>
        <v>22205</v>
      </c>
      <c r="C1211" s="207">
        <v>2220501</v>
      </c>
      <c r="D1211" s="215" t="s">
        <v>1401</v>
      </c>
      <c r="E1211" s="105"/>
      <c r="F1211" s="102">
        <f t="shared" ref="F1211:F1221" si="430">G1211-E1211</f>
        <v>0</v>
      </c>
      <c r="G1211" s="102">
        <f t="shared" ref="G1211:G1221" si="431">J1211</f>
        <v>0</v>
      </c>
      <c r="H1211" s="210">
        <f t="shared" si="410"/>
        <v>0</v>
      </c>
      <c r="K1211" t="b">
        <f t="shared" si="411"/>
        <v>0</v>
      </c>
    </row>
    <row r="1212" ht="18" customHeight="1" outlineLevel="3" spans="1:11">
      <c r="A1212" s="102" t="str">
        <f t="shared" si="428"/>
        <v>222</v>
      </c>
      <c r="B1212" s="102" t="str">
        <f t="shared" si="429"/>
        <v>22205</v>
      </c>
      <c r="C1212" s="207">
        <v>2220502</v>
      </c>
      <c r="D1212" s="215" t="s">
        <v>1402</v>
      </c>
      <c r="E1212" s="105"/>
      <c r="F1212" s="102">
        <f t="shared" si="430"/>
        <v>0</v>
      </c>
      <c r="G1212" s="102">
        <f t="shared" si="431"/>
        <v>0</v>
      </c>
      <c r="H1212" s="210">
        <f t="shared" si="410"/>
        <v>0</v>
      </c>
      <c r="K1212" t="b">
        <f t="shared" si="411"/>
        <v>0</v>
      </c>
    </row>
    <row r="1213" ht="18" customHeight="1" outlineLevel="3" spans="1:11">
      <c r="A1213" s="102" t="str">
        <f t="shared" si="428"/>
        <v>222</v>
      </c>
      <c r="B1213" s="102" t="str">
        <f t="shared" si="429"/>
        <v>22205</v>
      </c>
      <c r="C1213" s="207">
        <v>2220503</v>
      </c>
      <c r="D1213" s="215" t="s">
        <v>1403</v>
      </c>
      <c r="E1213" s="105"/>
      <c r="F1213" s="102">
        <f t="shared" si="430"/>
        <v>0</v>
      </c>
      <c r="G1213" s="102">
        <f t="shared" si="431"/>
        <v>0</v>
      </c>
      <c r="H1213" s="210">
        <f t="shared" si="410"/>
        <v>0</v>
      </c>
      <c r="K1213" t="b">
        <f t="shared" si="411"/>
        <v>0</v>
      </c>
    </row>
    <row r="1214" ht="18" customHeight="1" outlineLevel="3" spans="1:11">
      <c r="A1214" s="102" t="str">
        <f t="shared" si="428"/>
        <v>222</v>
      </c>
      <c r="B1214" s="102" t="str">
        <f t="shared" si="429"/>
        <v>22205</v>
      </c>
      <c r="C1214" s="207">
        <v>2220504</v>
      </c>
      <c r="D1214" s="215" t="s">
        <v>1404</v>
      </c>
      <c r="E1214" s="105"/>
      <c r="F1214" s="102">
        <f t="shared" si="430"/>
        <v>0</v>
      </c>
      <c r="G1214" s="102">
        <f t="shared" si="431"/>
        <v>0</v>
      </c>
      <c r="H1214" s="210">
        <f t="shared" si="410"/>
        <v>0</v>
      </c>
      <c r="K1214" t="b">
        <f t="shared" si="411"/>
        <v>0</v>
      </c>
    </row>
    <row r="1215" ht="18" customHeight="1" outlineLevel="3" spans="1:11">
      <c r="A1215" s="102" t="str">
        <f t="shared" si="428"/>
        <v>222</v>
      </c>
      <c r="B1215" s="102" t="str">
        <f t="shared" si="429"/>
        <v>22205</v>
      </c>
      <c r="C1215" s="207">
        <v>2220505</v>
      </c>
      <c r="D1215" s="215" t="s">
        <v>1405</v>
      </c>
      <c r="E1215" s="105"/>
      <c r="F1215" s="102">
        <f t="shared" si="430"/>
        <v>0</v>
      </c>
      <c r="G1215" s="102">
        <f t="shared" si="431"/>
        <v>0</v>
      </c>
      <c r="H1215" s="210">
        <f t="shared" si="410"/>
        <v>0</v>
      </c>
      <c r="K1215" t="b">
        <f t="shared" si="411"/>
        <v>0</v>
      </c>
    </row>
    <row r="1216" ht="18" customHeight="1" outlineLevel="3" spans="1:11">
      <c r="A1216" s="102" t="str">
        <f t="shared" si="428"/>
        <v>222</v>
      </c>
      <c r="B1216" s="102" t="str">
        <f t="shared" si="429"/>
        <v>22205</v>
      </c>
      <c r="C1216" s="207">
        <v>2220506</v>
      </c>
      <c r="D1216" s="215" t="s">
        <v>1406</v>
      </c>
      <c r="E1216" s="105"/>
      <c r="F1216" s="102">
        <f t="shared" si="430"/>
        <v>0</v>
      </c>
      <c r="G1216" s="102">
        <f t="shared" si="431"/>
        <v>0</v>
      </c>
      <c r="H1216" s="210">
        <f t="shared" si="410"/>
        <v>0</v>
      </c>
      <c r="K1216" t="b">
        <f t="shared" si="411"/>
        <v>0</v>
      </c>
    </row>
    <row r="1217" ht="18" customHeight="1" outlineLevel="3" spans="1:11">
      <c r="A1217" s="102" t="str">
        <f t="shared" si="428"/>
        <v>222</v>
      </c>
      <c r="B1217" s="102" t="str">
        <f t="shared" si="429"/>
        <v>22205</v>
      </c>
      <c r="C1217" s="207">
        <v>2220507</v>
      </c>
      <c r="D1217" s="215" t="s">
        <v>1407</v>
      </c>
      <c r="E1217" s="105"/>
      <c r="F1217" s="102">
        <f t="shared" si="430"/>
        <v>0</v>
      </c>
      <c r="G1217" s="102">
        <f t="shared" si="431"/>
        <v>0</v>
      </c>
      <c r="H1217" s="210">
        <f t="shared" si="410"/>
        <v>0</v>
      </c>
      <c r="K1217" t="b">
        <f t="shared" si="411"/>
        <v>0</v>
      </c>
    </row>
    <row r="1218" ht="18" customHeight="1" outlineLevel="3" spans="1:11">
      <c r="A1218" s="102" t="str">
        <f t="shared" si="428"/>
        <v>222</v>
      </c>
      <c r="B1218" s="102" t="str">
        <f t="shared" si="429"/>
        <v>22205</v>
      </c>
      <c r="C1218" s="207">
        <v>2220508</v>
      </c>
      <c r="D1218" s="215" t="s">
        <v>1408</v>
      </c>
      <c r="E1218" s="105"/>
      <c r="F1218" s="102">
        <f t="shared" si="430"/>
        <v>0</v>
      </c>
      <c r="G1218" s="102">
        <f t="shared" si="431"/>
        <v>0</v>
      </c>
      <c r="H1218" s="210">
        <f t="shared" si="410"/>
        <v>0</v>
      </c>
      <c r="K1218" t="b">
        <f t="shared" si="411"/>
        <v>0</v>
      </c>
    </row>
    <row r="1219" ht="18" customHeight="1" outlineLevel="3" spans="1:11">
      <c r="A1219" s="102" t="str">
        <f t="shared" si="428"/>
        <v>222</v>
      </c>
      <c r="B1219" s="102" t="str">
        <f t="shared" si="429"/>
        <v>22205</v>
      </c>
      <c r="C1219" s="207">
        <v>2220509</v>
      </c>
      <c r="D1219" s="215" t="s">
        <v>1409</v>
      </c>
      <c r="E1219" s="105"/>
      <c r="F1219" s="102">
        <f t="shared" si="430"/>
        <v>0</v>
      </c>
      <c r="G1219" s="102">
        <f t="shared" si="431"/>
        <v>0</v>
      </c>
      <c r="H1219" s="210">
        <f t="shared" si="410"/>
        <v>0</v>
      </c>
      <c r="K1219" t="b">
        <f t="shared" si="411"/>
        <v>0</v>
      </c>
    </row>
    <row r="1220" ht="18" customHeight="1" outlineLevel="3" spans="1:11">
      <c r="A1220" s="102" t="str">
        <f t="shared" si="428"/>
        <v>222</v>
      </c>
      <c r="B1220" s="102" t="str">
        <f t="shared" si="429"/>
        <v>22205</v>
      </c>
      <c r="C1220" s="207">
        <v>2220510</v>
      </c>
      <c r="D1220" s="215" t="s">
        <v>1410</v>
      </c>
      <c r="E1220" s="105"/>
      <c r="F1220" s="102">
        <f t="shared" si="430"/>
        <v>0</v>
      </c>
      <c r="G1220" s="102">
        <f t="shared" si="431"/>
        <v>0</v>
      </c>
      <c r="H1220" s="210">
        <f t="shared" ref="H1220:H1283" si="432">IFERROR(G1220/E1220-1,)</f>
        <v>0</v>
      </c>
      <c r="K1220" t="b">
        <f t="shared" si="411"/>
        <v>0</v>
      </c>
    </row>
    <row r="1221" ht="18" customHeight="1" outlineLevel="3" spans="1:11">
      <c r="A1221" s="102" t="str">
        <f t="shared" si="428"/>
        <v>222</v>
      </c>
      <c r="B1221" s="102" t="str">
        <f t="shared" si="429"/>
        <v>22205</v>
      </c>
      <c r="C1221" s="207">
        <v>2220599</v>
      </c>
      <c r="D1221" s="215" t="s">
        <v>1411</v>
      </c>
      <c r="E1221" s="105"/>
      <c r="F1221" s="102">
        <f t="shared" si="430"/>
        <v>0</v>
      </c>
      <c r="G1221" s="102">
        <f t="shared" si="431"/>
        <v>0</v>
      </c>
      <c r="H1221" s="210">
        <f t="shared" si="432"/>
        <v>0</v>
      </c>
      <c r="K1221" t="b">
        <f t="shared" ref="K1221:K1284" si="433">OR(E1221&lt;&gt;0,F1221&lt;&gt;0,G1221&lt;&gt;0)</f>
        <v>0</v>
      </c>
    </row>
    <row r="1222" ht="18" customHeight="1" outlineLevel="1" spans="1:11">
      <c r="A1222" s="105" t="s">
        <v>1412</v>
      </c>
      <c r="B1222" s="102"/>
      <c r="C1222" s="207"/>
      <c r="D1222" s="208" t="s">
        <v>1413</v>
      </c>
      <c r="E1222" s="209">
        <f>SUBTOTAL(9,E1224:E1269)</f>
        <v>0</v>
      </c>
      <c r="F1222" s="209">
        <f>SUBTOTAL(9,F1224:F1269)</f>
        <v>22</v>
      </c>
      <c r="G1222" s="209">
        <f>SUBTOTAL(9,G1224:G1269)</f>
        <v>22</v>
      </c>
      <c r="H1222" s="210">
        <f t="shared" si="432"/>
        <v>0</v>
      </c>
      <c r="K1222" t="b">
        <f t="shared" si="433"/>
        <v>1</v>
      </c>
    </row>
    <row r="1223" ht="18" customHeight="1" outlineLevel="1" spans="1:11">
      <c r="A1223" s="102"/>
      <c r="B1223" s="105" t="s">
        <v>1414</v>
      </c>
      <c r="C1223" s="207"/>
      <c r="D1223" s="211" t="s">
        <v>1415</v>
      </c>
      <c r="E1223" s="209">
        <f>SUBTOTAL(9,E1224:E1232)</f>
        <v>0</v>
      </c>
      <c r="F1223" s="209">
        <f>SUBTOTAL(9,F1224:F1232)</f>
        <v>0</v>
      </c>
      <c r="G1223" s="209">
        <f>SUBTOTAL(9,G1224:G1232)</f>
        <v>0</v>
      </c>
      <c r="H1223" s="210">
        <f t="shared" si="432"/>
        <v>0</v>
      </c>
      <c r="K1223" t="b">
        <f t="shared" si="433"/>
        <v>0</v>
      </c>
    </row>
    <row r="1224" ht="18" customHeight="1" outlineLevel="3" spans="1:11">
      <c r="A1224" s="102" t="str">
        <f t="shared" ref="A1224:A1232" si="434">MID(C1224,1,3)</f>
        <v>224</v>
      </c>
      <c r="B1224" s="102" t="str">
        <f t="shared" ref="B1224:B1232" si="435">MID(C1224,1,5)</f>
        <v>22401</v>
      </c>
      <c r="C1224" s="207">
        <v>2240101</v>
      </c>
      <c r="D1224" s="212" t="s">
        <v>131</v>
      </c>
      <c r="E1224" s="209"/>
      <c r="F1224" s="213">
        <f t="shared" ref="F1224:F1232" si="436">G1224-E1224</f>
        <v>0</v>
      </c>
      <c r="G1224" s="213"/>
      <c r="H1224" s="210">
        <f t="shared" si="432"/>
        <v>0</v>
      </c>
      <c r="K1224" t="b">
        <f t="shared" si="433"/>
        <v>0</v>
      </c>
    </row>
    <row r="1225" ht="18" customHeight="1" outlineLevel="3" spans="1:11">
      <c r="A1225" s="102" t="str">
        <f t="shared" si="434"/>
        <v>224</v>
      </c>
      <c r="B1225" s="102" t="str">
        <f t="shared" si="435"/>
        <v>22401</v>
      </c>
      <c r="C1225" s="207">
        <v>2240102</v>
      </c>
      <c r="D1225" s="212" t="s">
        <v>132</v>
      </c>
      <c r="E1225" s="209"/>
      <c r="F1225" s="213">
        <f t="shared" si="436"/>
        <v>0</v>
      </c>
      <c r="G1225" s="213"/>
      <c r="H1225" s="210">
        <f t="shared" si="432"/>
        <v>0</v>
      </c>
      <c r="K1225" t="b">
        <f t="shared" si="433"/>
        <v>0</v>
      </c>
    </row>
    <row r="1226" ht="18" customHeight="1" outlineLevel="3" spans="1:11">
      <c r="A1226" s="102" t="str">
        <f t="shared" si="434"/>
        <v>224</v>
      </c>
      <c r="B1226" s="102" t="str">
        <f t="shared" si="435"/>
        <v>22401</v>
      </c>
      <c r="C1226" s="207">
        <v>2240103</v>
      </c>
      <c r="D1226" s="215" t="s">
        <v>133</v>
      </c>
      <c r="E1226" s="105">
        <v>0</v>
      </c>
      <c r="F1226" s="102">
        <f t="shared" si="436"/>
        <v>0</v>
      </c>
      <c r="G1226" s="102">
        <f t="shared" ref="G1224:G1232" si="437">J1226</f>
        <v>0</v>
      </c>
      <c r="H1226" s="210">
        <f t="shared" si="432"/>
        <v>0</v>
      </c>
      <c r="K1226" t="b">
        <f t="shared" si="433"/>
        <v>0</v>
      </c>
    </row>
    <row r="1227" ht="18" customHeight="1" outlineLevel="3" spans="1:11">
      <c r="A1227" s="102" t="str">
        <f t="shared" si="434"/>
        <v>224</v>
      </c>
      <c r="B1227" s="102" t="str">
        <f t="shared" si="435"/>
        <v>22401</v>
      </c>
      <c r="C1227" s="207">
        <v>2240104</v>
      </c>
      <c r="D1227" s="215" t="s">
        <v>1416</v>
      </c>
      <c r="E1227" s="105">
        <v>0</v>
      </c>
      <c r="F1227" s="102">
        <f t="shared" si="436"/>
        <v>0</v>
      </c>
      <c r="G1227" s="102">
        <f t="shared" si="437"/>
        <v>0</v>
      </c>
      <c r="H1227" s="210">
        <f t="shared" si="432"/>
        <v>0</v>
      </c>
      <c r="K1227" t="b">
        <f t="shared" si="433"/>
        <v>0</v>
      </c>
    </row>
    <row r="1228" ht="18" customHeight="1" outlineLevel="3" spans="1:11">
      <c r="A1228" s="102" t="str">
        <f t="shared" si="434"/>
        <v>224</v>
      </c>
      <c r="B1228" s="102" t="str">
        <f t="shared" si="435"/>
        <v>22401</v>
      </c>
      <c r="C1228" s="207">
        <v>2240106</v>
      </c>
      <c r="D1228" s="212" t="s">
        <v>1417</v>
      </c>
      <c r="E1228" s="209"/>
      <c r="F1228" s="213">
        <f t="shared" si="436"/>
        <v>0</v>
      </c>
      <c r="G1228" s="213"/>
      <c r="H1228" s="210">
        <f t="shared" si="432"/>
        <v>0</v>
      </c>
      <c r="K1228" t="b">
        <f t="shared" si="433"/>
        <v>0</v>
      </c>
    </row>
    <row r="1229" ht="18" customHeight="1" outlineLevel="3" spans="1:11">
      <c r="A1229" s="102" t="str">
        <f t="shared" si="434"/>
        <v>224</v>
      </c>
      <c r="B1229" s="102" t="str">
        <f t="shared" si="435"/>
        <v>22401</v>
      </c>
      <c r="C1229" s="207">
        <v>2240107</v>
      </c>
      <c r="D1229" s="215" t="s">
        <v>1418</v>
      </c>
      <c r="E1229" s="105"/>
      <c r="F1229" s="102">
        <f t="shared" si="436"/>
        <v>0</v>
      </c>
      <c r="G1229" s="102">
        <f t="shared" si="437"/>
        <v>0</v>
      </c>
      <c r="H1229" s="210">
        <f t="shared" si="432"/>
        <v>0</v>
      </c>
      <c r="K1229" t="b">
        <f t="shared" si="433"/>
        <v>0</v>
      </c>
    </row>
    <row r="1230" ht="18" customHeight="1" outlineLevel="3" spans="1:11">
      <c r="A1230" s="102" t="str">
        <f t="shared" si="434"/>
        <v>224</v>
      </c>
      <c r="B1230" s="102" t="str">
        <f t="shared" si="435"/>
        <v>22401</v>
      </c>
      <c r="C1230" s="207">
        <v>2240108</v>
      </c>
      <c r="D1230" s="212" t="s">
        <v>1419</v>
      </c>
      <c r="E1230" s="209"/>
      <c r="F1230" s="213">
        <f t="shared" si="436"/>
        <v>0</v>
      </c>
      <c r="G1230" s="213"/>
      <c r="H1230" s="210">
        <f t="shared" si="432"/>
        <v>0</v>
      </c>
      <c r="K1230" t="b">
        <f t="shared" si="433"/>
        <v>0</v>
      </c>
    </row>
    <row r="1231" ht="18" customHeight="1" outlineLevel="3" spans="1:11">
      <c r="A1231" s="102" t="str">
        <f t="shared" si="434"/>
        <v>224</v>
      </c>
      <c r="B1231" s="102" t="str">
        <f t="shared" si="435"/>
        <v>22401</v>
      </c>
      <c r="C1231" s="207">
        <v>2240109</v>
      </c>
      <c r="D1231" s="215" t="s">
        <v>1420</v>
      </c>
      <c r="E1231" s="105"/>
      <c r="F1231" s="102">
        <f t="shared" si="436"/>
        <v>0</v>
      </c>
      <c r="G1231" s="102">
        <f t="shared" si="437"/>
        <v>0</v>
      </c>
      <c r="H1231" s="210">
        <f t="shared" si="432"/>
        <v>0</v>
      </c>
      <c r="K1231" t="b">
        <f t="shared" si="433"/>
        <v>0</v>
      </c>
    </row>
    <row r="1232" ht="18" customHeight="1" outlineLevel="3" spans="1:11">
      <c r="A1232" s="102" t="str">
        <f t="shared" si="434"/>
        <v>224</v>
      </c>
      <c r="B1232" s="102" t="str">
        <f t="shared" si="435"/>
        <v>22401</v>
      </c>
      <c r="C1232" s="207">
        <v>2240199</v>
      </c>
      <c r="D1232" s="212" t="s">
        <v>1421</v>
      </c>
      <c r="E1232" s="209"/>
      <c r="F1232" s="213">
        <f t="shared" si="436"/>
        <v>0</v>
      </c>
      <c r="G1232" s="213"/>
      <c r="H1232" s="210">
        <f t="shared" si="432"/>
        <v>0</v>
      </c>
      <c r="K1232" t="b">
        <f t="shared" si="433"/>
        <v>0</v>
      </c>
    </row>
    <row r="1233" ht="18" customHeight="1" outlineLevel="1" spans="1:11">
      <c r="A1233" s="102"/>
      <c r="B1233" s="105" t="s">
        <v>1422</v>
      </c>
      <c r="C1233" s="207"/>
      <c r="D1233" s="211" t="s">
        <v>1423</v>
      </c>
      <c r="E1233" s="209">
        <f>SUBTOTAL(9,E1234:E1238)</f>
        <v>0</v>
      </c>
      <c r="F1233" s="209">
        <f>SUBTOTAL(9,F1234:F1238)</f>
        <v>0</v>
      </c>
      <c r="G1233" s="209">
        <f>SUBTOTAL(9,G1234:G1238)</f>
        <v>0</v>
      </c>
      <c r="H1233" s="210">
        <f t="shared" si="432"/>
        <v>0</v>
      </c>
      <c r="K1233" t="b">
        <f t="shared" si="433"/>
        <v>0</v>
      </c>
    </row>
    <row r="1234" ht="18" customHeight="1" outlineLevel="3" spans="1:11">
      <c r="A1234" s="102" t="str">
        <f>MID(C1234,1,3)</f>
        <v>224</v>
      </c>
      <c r="B1234" s="102" t="str">
        <f>MID(C1234,1,5)</f>
        <v>22402</v>
      </c>
      <c r="C1234" s="207">
        <v>2240201</v>
      </c>
      <c r="D1234" s="212" t="s">
        <v>131</v>
      </c>
      <c r="E1234" s="209"/>
      <c r="F1234" s="213">
        <f t="shared" ref="F1234:F1238" si="438">G1234-E1234</f>
        <v>0</v>
      </c>
      <c r="G1234" s="213"/>
      <c r="H1234" s="210">
        <f t="shared" si="432"/>
        <v>0</v>
      </c>
      <c r="K1234" t="b">
        <f t="shared" si="433"/>
        <v>0</v>
      </c>
    </row>
    <row r="1235" ht="18" customHeight="1" outlineLevel="3" spans="1:11">
      <c r="A1235" s="102" t="str">
        <f>MID(C1235,1,3)</f>
        <v>224</v>
      </c>
      <c r="B1235" s="102" t="str">
        <f>MID(C1235,1,5)</f>
        <v>22402</v>
      </c>
      <c r="C1235" s="207">
        <v>2240202</v>
      </c>
      <c r="D1235" s="215" t="s">
        <v>132</v>
      </c>
      <c r="E1235" s="105"/>
      <c r="F1235" s="102">
        <f t="shared" si="438"/>
        <v>0</v>
      </c>
      <c r="G1235" s="102">
        <f t="shared" ref="G1234:G1238" si="439">J1235</f>
        <v>0</v>
      </c>
      <c r="H1235" s="210">
        <f t="shared" si="432"/>
        <v>0</v>
      </c>
      <c r="K1235" t="b">
        <f t="shared" si="433"/>
        <v>0</v>
      </c>
    </row>
    <row r="1236" ht="18" customHeight="1" outlineLevel="3" spans="1:11">
      <c r="A1236" s="102" t="str">
        <f>MID(C1236,1,3)</f>
        <v>224</v>
      </c>
      <c r="B1236" s="102" t="str">
        <f>MID(C1236,1,5)</f>
        <v>22402</v>
      </c>
      <c r="C1236" s="207">
        <v>2240203</v>
      </c>
      <c r="D1236" s="215" t="s">
        <v>133</v>
      </c>
      <c r="E1236" s="105"/>
      <c r="F1236" s="102">
        <f t="shared" si="438"/>
        <v>0</v>
      </c>
      <c r="G1236" s="102">
        <f t="shared" si="439"/>
        <v>0</v>
      </c>
      <c r="H1236" s="210">
        <f t="shared" si="432"/>
        <v>0</v>
      </c>
      <c r="K1236" t="b">
        <f t="shared" si="433"/>
        <v>0</v>
      </c>
    </row>
    <row r="1237" ht="18" customHeight="1" outlineLevel="3" spans="1:11">
      <c r="A1237" s="102" t="str">
        <f>MID(C1237,1,3)</f>
        <v>224</v>
      </c>
      <c r="B1237" s="102" t="str">
        <f>MID(C1237,1,5)</f>
        <v>22402</v>
      </c>
      <c r="C1237" s="207">
        <v>2240204</v>
      </c>
      <c r="D1237" s="212" t="s">
        <v>1424</v>
      </c>
      <c r="E1237" s="209"/>
      <c r="F1237" s="213">
        <f t="shared" si="438"/>
        <v>0</v>
      </c>
      <c r="G1237" s="213"/>
      <c r="H1237" s="210">
        <f t="shared" si="432"/>
        <v>0</v>
      </c>
      <c r="K1237" t="b">
        <f t="shared" si="433"/>
        <v>0</v>
      </c>
    </row>
    <row r="1238" ht="18" customHeight="1" outlineLevel="3" spans="1:11">
      <c r="A1238" s="102" t="str">
        <f>MID(C1238,1,3)</f>
        <v>224</v>
      </c>
      <c r="B1238" s="102" t="str">
        <f>MID(C1238,1,5)</f>
        <v>22402</v>
      </c>
      <c r="C1238" s="207">
        <v>2240299</v>
      </c>
      <c r="D1238" s="215" t="s">
        <v>1425</v>
      </c>
      <c r="E1238" s="105">
        <v>0</v>
      </c>
      <c r="F1238" s="102">
        <f t="shared" si="438"/>
        <v>0</v>
      </c>
      <c r="G1238" s="102">
        <f t="shared" si="439"/>
        <v>0</v>
      </c>
      <c r="H1238" s="210">
        <f t="shared" si="432"/>
        <v>0</v>
      </c>
      <c r="K1238" t="b">
        <f t="shared" si="433"/>
        <v>0</v>
      </c>
    </row>
    <row r="1239" ht="18" customHeight="1" outlineLevel="1" spans="1:11">
      <c r="A1239" s="102"/>
      <c r="B1239" s="105" t="s">
        <v>1426</v>
      </c>
      <c r="C1239" s="207"/>
      <c r="D1239" s="216" t="s">
        <v>1427</v>
      </c>
      <c r="E1239" s="105">
        <f>SUBTOTAL(9,E1240:E1244)</f>
        <v>0</v>
      </c>
      <c r="F1239" s="105">
        <f>SUBTOTAL(9,F1240:F1244)</f>
        <v>0</v>
      </c>
      <c r="G1239" s="105">
        <f>SUBTOTAL(9,G1240:G1244)</f>
        <v>0</v>
      </c>
      <c r="H1239" s="210">
        <f t="shared" si="432"/>
        <v>0</v>
      </c>
      <c r="K1239" t="b">
        <f t="shared" si="433"/>
        <v>0</v>
      </c>
    </row>
    <row r="1240" ht="18" customHeight="1" outlineLevel="3" spans="1:11">
      <c r="A1240" s="102" t="str">
        <f>MID(C1240,1,3)</f>
        <v>224</v>
      </c>
      <c r="B1240" s="102" t="str">
        <f>MID(C1240,1,5)</f>
        <v>22403</v>
      </c>
      <c r="C1240" s="207">
        <v>2240301</v>
      </c>
      <c r="D1240" s="215" t="s">
        <v>131</v>
      </c>
      <c r="E1240" s="105"/>
      <c r="F1240" s="102">
        <f t="shared" ref="F1240:F1244" si="440">G1240-E1240</f>
        <v>0</v>
      </c>
      <c r="G1240" s="102">
        <f t="shared" ref="G1240:G1244" si="441">J1240</f>
        <v>0</v>
      </c>
      <c r="H1240" s="210">
        <f t="shared" si="432"/>
        <v>0</v>
      </c>
      <c r="K1240" t="b">
        <f t="shared" si="433"/>
        <v>0</v>
      </c>
    </row>
    <row r="1241" ht="18" customHeight="1" outlineLevel="3" spans="1:11">
      <c r="A1241" s="102" t="str">
        <f>MID(C1241,1,3)</f>
        <v>224</v>
      </c>
      <c r="B1241" s="102" t="str">
        <f>MID(C1241,1,5)</f>
        <v>22403</v>
      </c>
      <c r="C1241" s="207">
        <v>2240302</v>
      </c>
      <c r="D1241" s="215" t="s">
        <v>132</v>
      </c>
      <c r="E1241" s="105"/>
      <c r="F1241" s="102">
        <f t="shared" si="440"/>
        <v>0</v>
      </c>
      <c r="G1241" s="102">
        <f t="shared" si="441"/>
        <v>0</v>
      </c>
      <c r="H1241" s="210">
        <f t="shared" si="432"/>
        <v>0</v>
      </c>
      <c r="K1241" t="b">
        <f t="shared" si="433"/>
        <v>0</v>
      </c>
    </row>
    <row r="1242" ht="18" customHeight="1" outlineLevel="3" spans="1:11">
      <c r="A1242" s="102" t="str">
        <f>MID(C1242,1,3)</f>
        <v>224</v>
      </c>
      <c r="B1242" s="102" t="str">
        <f>MID(C1242,1,5)</f>
        <v>22403</v>
      </c>
      <c r="C1242" s="207">
        <v>2240303</v>
      </c>
      <c r="D1242" s="215" t="s">
        <v>133</v>
      </c>
      <c r="E1242" s="105"/>
      <c r="F1242" s="102">
        <f t="shared" si="440"/>
        <v>0</v>
      </c>
      <c r="G1242" s="102">
        <f t="shared" si="441"/>
        <v>0</v>
      </c>
      <c r="H1242" s="210">
        <f t="shared" si="432"/>
        <v>0</v>
      </c>
      <c r="K1242" t="b">
        <f t="shared" si="433"/>
        <v>0</v>
      </c>
    </row>
    <row r="1243" ht="18" customHeight="1" outlineLevel="3" spans="1:11">
      <c r="A1243" s="102" t="str">
        <f>MID(C1243,1,3)</f>
        <v>224</v>
      </c>
      <c r="B1243" s="102" t="str">
        <f>MID(C1243,1,5)</f>
        <v>22403</v>
      </c>
      <c r="C1243" s="207">
        <v>2240304</v>
      </c>
      <c r="D1243" s="215" t="s">
        <v>1428</v>
      </c>
      <c r="E1243" s="105"/>
      <c r="F1243" s="102">
        <f t="shared" si="440"/>
        <v>0</v>
      </c>
      <c r="G1243" s="102">
        <f t="shared" si="441"/>
        <v>0</v>
      </c>
      <c r="H1243" s="210">
        <f t="shared" si="432"/>
        <v>0</v>
      </c>
      <c r="K1243" t="b">
        <f t="shared" si="433"/>
        <v>0</v>
      </c>
    </row>
    <row r="1244" ht="18" customHeight="1" outlineLevel="3" spans="1:11">
      <c r="A1244" s="102" t="str">
        <f>MID(C1244,1,3)</f>
        <v>224</v>
      </c>
      <c r="B1244" s="102" t="str">
        <f>MID(C1244,1,5)</f>
        <v>22403</v>
      </c>
      <c r="C1244" s="207">
        <v>2240399</v>
      </c>
      <c r="D1244" s="215" t="s">
        <v>1429</v>
      </c>
      <c r="E1244" s="105"/>
      <c r="F1244" s="102">
        <f t="shared" si="440"/>
        <v>0</v>
      </c>
      <c r="G1244" s="102">
        <f t="shared" si="441"/>
        <v>0</v>
      </c>
      <c r="H1244" s="210">
        <f t="shared" si="432"/>
        <v>0</v>
      </c>
      <c r="K1244" t="b">
        <f t="shared" si="433"/>
        <v>0</v>
      </c>
    </row>
    <row r="1245" ht="18" customHeight="1" outlineLevel="1" spans="1:11">
      <c r="A1245" s="102"/>
      <c r="B1245" s="105" t="s">
        <v>1430</v>
      </c>
      <c r="C1245" s="207"/>
      <c r="D1245" s="211" t="s">
        <v>1431</v>
      </c>
      <c r="E1245" s="209">
        <f>SUBTOTAL(9,E1246:E1257)</f>
        <v>0</v>
      </c>
      <c r="F1245" s="209">
        <f>SUBTOTAL(9,F1246:F1257)</f>
        <v>0</v>
      </c>
      <c r="G1245" s="209">
        <f>SUBTOTAL(9,G1246:G1257)</f>
        <v>0</v>
      </c>
      <c r="H1245" s="210">
        <f t="shared" si="432"/>
        <v>0</v>
      </c>
      <c r="K1245" t="b">
        <f t="shared" si="433"/>
        <v>0</v>
      </c>
    </row>
    <row r="1246" ht="18" customHeight="1" outlineLevel="3" spans="1:11">
      <c r="A1246" s="102" t="str">
        <f t="shared" ref="A1246:A1257" si="442">MID(C1246,1,3)</f>
        <v>224</v>
      </c>
      <c r="B1246" s="102" t="str">
        <f t="shared" ref="B1246:B1257" si="443">MID(C1246,1,5)</f>
        <v>22405</v>
      </c>
      <c r="C1246" s="207">
        <v>2240501</v>
      </c>
      <c r="D1246" s="215" t="s">
        <v>131</v>
      </c>
      <c r="E1246" s="105"/>
      <c r="F1246" s="102">
        <f t="shared" ref="F1246:F1257" si="444">G1246-E1246</f>
        <v>0</v>
      </c>
      <c r="G1246" s="102">
        <f t="shared" ref="G1246:G1257" si="445">J1246</f>
        <v>0</v>
      </c>
      <c r="H1246" s="210">
        <f t="shared" si="432"/>
        <v>0</v>
      </c>
      <c r="K1246" t="b">
        <f t="shared" si="433"/>
        <v>0</v>
      </c>
    </row>
    <row r="1247" ht="18" customHeight="1" outlineLevel="3" spans="1:11">
      <c r="A1247" s="102" t="str">
        <f t="shared" si="442"/>
        <v>224</v>
      </c>
      <c r="B1247" s="102" t="str">
        <f t="shared" si="443"/>
        <v>22405</v>
      </c>
      <c r="C1247" s="207">
        <v>2240502</v>
      </c>
      <c r="D1247" s="215" t="s">
        <v>132</v>
      </c>
      <c r="E1247" s="105"/>
      <c r="F1247" s="102">
        <f t="shared" si="444"/>
        <v>0</v>
      </c>
      <c r="G1247" s="102">
        <f t="shared" si="445"/>
        <v>0</v>
      </c>
      <c r="H1247" s="210">
        <f t="shared" si="432"/>
        <v>0</v>
      </c>
      <c r="K1247" t="b">
        <f t="shared" si="433"/>
        <v>0</v>
      </c>
    </row>
    <row r="1248" ht="18" customHeight="1" outlineLevel="3" spans="1:11">
      <c r="A1248" s="102" t="str">
        <f t="shared" si="442"/>
        <v>224</v>
      </c>
      <c r="B1248" s="102" t="str">
        <f t="shared" si="443"/>
        <v>22405</v>
      </c>
      <c r="C1248" s="207">
        <v>2240503</v>
      </c>
      <c r="D1248" s="215" t="s">
        <v>133</v>
      </c>
      <c r="E1248" s="105"/>
      <c r="F1248" s="102">
        <f t="shared" si="444"/>
        <v>0</v>
      </c>
      <c r="G1248" s="102">
        <f t="shared" si="445"/>
        <v>0</v>
      </c>
      <c r="H1248" s="210">
        <f t="shared" si="432"/>
        <v>0</v>
      </c>
      <c r="K1248" t="b">
        <f t="shared" si="433"/>
        <v>0</v>
      </c>
    </row>
    <row r="1249" ht="18" customHeight="1" outlineLevel="3" spans="1:11">
      <c r="A1249" s="102" t="str">
        <f t="shared" si="442"/>
        <v>224</v>
      </c>
      <c r="B1249" s="102" t="str">
        <f t="shared" si="443"/>
        <v>22405</v>
      </c>
      <c r="C1249" s="207">
        <v>2240504</v>
      </c>
      <c r="D1249" s="215" t="s">
        <v>1432</v>
      </c>
      <c r="E1249" s="105"/>
      <c r="F1249" s="102">
        <f t="shared" si="444"/>
        <v>0</v>
      </c>
      <c r="G1249" s="102">
        <f t="shared" si="445"/>
        <v>0</v>
      </c>
      <c r="H1249" s="210">
        <f t="shared" si="432"/>
        <v>0</v>
      </c>
      <c r="K1249" t="b">
        <f t="shared" si="433"/>
        <v>0</v>
      </c>
    </row>
    <row r="1250" ht="18" customHeight="1" outlineLevel="3" spans="1:11">
      <c r="A1250" s="102" t="str">
        <f t="shared" si="442"/>
        <v>224</v>
      </c>
      <c r="B1250" s="102" t="str">
        <f t="shared" si="443"/>
        <v>22405</v>
      </c>
      <c r="C1250" s="207">
        <v>2240505</v>
      </c>
      <c r="D1250" s="212" t="s">
        <v>1433</v>
      </c>
      <c r="E1250" s="209"/>
      <c r="F1250" s="213">
        <f t="shared" si="444"/>
        <v>0</v>
      </c>
      <c r="G1250" s="213"/>
      <c r="H1250" s="210">
        <f t="shared" si="432"/>
        <v>0</v>
      </c>
      <c r="K1250" t="b">
        <f t="shared" si="433"/>
        <v>0</v>
      </c>
    </row>
    <row r="1251" ht="18" customHeight="1" outlineLevel="3" spans="1:11">
      <c r="A1251" s="102" t="str">
        <f t="shared" si="442"/>
        <v>224</v>
      </c>
      <c r="B1251" s="102" t="str">
        <f t="shared" si="443"/>
        <v>22405</v>
      </c>
      <c r="C1251" s="207">
        <v>2240506</v>
      </c>
      <c r="D1251" s="215" t="s">
        <v>1434</v>
      </c>
      <c r="E1251" s="105"/>
      <c r="F1251" s="102">
        <f t="shared" si="444"/>
        <v>0</v>
      </c>
      <c r="G1251" s="102">
        <f t="shared" si="445"/>
        <v>0</v>
      </c>
      <c r="H1251" s="210">
        <f t="shared" si="432"/>
        <v>0</v>
      </c>
      <c r="K1251" t="b">
        <f t="shared" si="433"/>
        <v>0</v>
      </c>
    </row>
    <row r="1252" ht="18" customHeight="1" outlineLevel="3" spans="1:11">
      <c r="A1252" s="102" t="str">
        <f t="shared" si="442"/>
        <v>224</v>
      </c>
      <c r="B1252" s="102" t="str">
        <f t="shared" si="443"/>
        <v>22405</v>
      </c>
      <c r="C1252" s="207">
        <v>2240507</v>
      </c>
      <c r="D1252" s="215" t="s">
        <v>1435</v>
      </c>
      <c r="E1252" s="105"/>
      <c r="F1252" s="102">
        <f t="shared" si="444"/>
        <v>0</v>
      </c>
      <c r="G1252" s="102">
        <f t="shared" si="445"/>
        <v>0</v>
      </c>
      <c r="H1252" s="210">
        <f t="shared" si="432"/>
        <v>0</v>
      </c>
      <c r="K1252" t="b">
        <f t="shared" si="433"/>
        <v>0</v>
      </c>
    </row>
    <row r="1253" ht="18" customHeight="1" outlineLevel="3" spans="1:11">
      <c r="A1253" s="102" t="str">
        <f t="shared" si="442"/>
        <v>224</v>
      </c>
      <c r="B1253" s="102" t="str">
        <f t="shared" si="443"/>
        <v>22405</v>
      </c>
      <c r="C1253" s="207">
        <v>2240508</v>
      </c>
      <c r="D1253" s="215" t="s">
        <v>1436</v>
      </c>
      <c r="E1253" s="105"/>
      <c r="F1253" s="102">
        <f t="shared" si="444"/>
        <v>0</v>
      </c>
      <c r="G1253" s="102">
        <f t="shared" si="445"/>
        <v>0</v>
      </c>
      <c r="H1253" s="210">
        <f t="shared" si="432"/>
        <v>0</v>
      </c>
      <c r="K1253" t="b">
        <f t="shared" si="433"/>
        <v>0</v>
      </c>
    </row>
    <row r="1254" ht="18" customHeight="1" outlineLevel="3" spans="1:11">
      <c r="A1254" s="102" t="str">
        <f t="shared" si="442"/>
        <v>224</v>
      </c>
      <c r="B1254" s="102" t="str">
        <f t="shared" si="443"/>
        <v>22405</v>
      </c>
      <c r="C1254" s="207">
        <v>2240509</v>
      </c>
      <c r="D1254" s="215" t="s">
        <v>1437</v>
      </c>
      <c r="E1254" s="105"/>
      <c r="F1254" s="102">
        <f t="shared" si="444"/>
        <v>0</v>
      </c>
      <c r="G1254" s="102">
        <f t="shared" si="445"/>
        <v>0</v>
      </c>
      <c r="H1254" s="210">
        <f t="shared" si="432"/>
        <v>0</v>
      </c>
      <c r="K1254" t="b">
        <f t="shared" si="433"/>
        <v>0</v>
      </c>
    </row>
    <row r="1255" ht="18" customHeight="1" outlineLevel="3" spans="1:11">
      <c r="A1255" s="102" t="str">
        <f t="shared" si="442"/>
        <v>224</v>
      </c>
      <c r="B1255" s="102" t="str">
        <f t="shared" si="443"/>
        <v>22405</v>
      </c>
      <c r="C1255" s="207">
        <v>2240510</v>
      </c>
      <c r="D1255" s="215" t="s">
        <v>1438</v>
      </c>
      <c r="E1255" s="105"/>
      <c r="F1255" s="102">
        <f t="shared" si="444"/>
        <v>0</v>
      </c>
      <c r="G1255" s="102">
        <f t="shared" si="445"/>
        <v>0</v>
      </c>
      <c r="H1255" s="210">
        <f t="shared" si="432"/>
        <v>0</v>
      </c>
      <c r="K1255" t="b">
        <f t="shared" si="433"/>
        <v>0</v>
      </c>
    </row>
    <row r="1256" ht="18" customHeight="1" outlineLevel="3" spans="1:11">
      <c r="A1256" s="102" t="str">
        <f t="shared" si="442"/>
        <v>224</v>
      </c>
      <c r="B1256" s="102" t="str">
        <f t="shared" si="443"/>
        <v>22405</v>
      </c>
      <c r="C1256" s="207">
        <v>2240550</v>
      </c>
      <c r="D1256" s="212" t="s">
        <v>1439</v>
      </c>
      <c r="E1256" s="209"/>
      <c r="F1256" s="213">
        <f t="shared" si="444"/>
        <v>0</v>
      </c>
      <c r="G1256" s="213"/>
      <c r="H1256" s="210">
        <f t="shared" si="432"/>
        <v>0</v>
      </c>
      <c r="K1256" t="b">
        <f t="shared" si="433"/>
        <v>0</v>
      </c>
    </row>
    <row r="1257" ht="18" customHeight="1" outlineLevel="3" spans="1:11">
      <c r="A1257" s="102" t="str">
        <f t="shared" si="442"/>
        <v>224</v>
      </c>
      <c r="B1257" s="102" t="str">
        <f t="shared" si="443"/>
        <v>22405</v>
      </c>
      <c r="C1257" s="207">
        <v>2240599</v>
      </c>
      <c r="D1257" s="215" t="s">
        <v>1440</v>
      </c>
      <c r="E1257" s="105"/>
      <c r="F1257" s="102">
        <f t="shared" si="444"/>
        <v>0</v>
      </c>
      <c r="G1257" s="102">
        <f t="shared" si="445"/>
        <v>0</v>
      </c>
      <c r="H1257" s="210">
        <f t="shared" si="432"/>
        <v>0</v>
      </c>
      <c r="K1257" t="b">
        <f t="shared" si="433"/>
        <v>0</v>
      </c>
    </row>
    <row r="1258" ht="18" customHeight="1" outlineLevel="1" spans="1:11">
      <c r="A1258" s="102"/>
      <c r="B1258" s="105" t="s">
        <v>1441</v>
      </c>
      <c r="C1258" s="207"/>
      <c r="D1258" s="211" t="s">
        <v>1442</v>
      </c>
      <c r="E1258" s="209">
        <f>SUBTOTAL(9,E1259:E1261)</f>
        <v>0</v>
      </c>
      <c r="F1258" s="209">
        <f>SUBTOTAL(9,F1259:F1261)</f>
        <v>2</v>
      </c>
      <c r="G1258" s="209">
        <f>SUBTOTAL(9,G1259:G1261)</f>
        <v>2</v>
      </c>
      <c r="H1258" s="210">
        <f t="shared" si="432"/>
        <v>0</v>
      </c>
      <c r="K1258" t="b">
        <f t="shared" si="433"/>
        <v>1</v>
      </c>
    </row>
    <row r="1259" ht="18" customHeight="1" outlineLevel="3" spans="1:11">
      <c r="A1259" s="102" t="str">
        <f>MID(C1259,1,3)</f>
        <v>224</v>
      </c>
      <c r="B1259" s="102" t="str">
        <f>MID(C1259,1,5)</f>
        <v>22406</v>
      </c>
      <c r="C1259" s="207">
        <v>2240601</v>
      </c>
      <c r="D1259" s="212" t="s">
        <v>1443</v>
      </c>
      <c r="E1259" s="209"/>
      <c r="F1259" s="213">
        <f t="shared" ref="F1259:F1261" si="446">G1259-E1259</f>
        <v>0</v>
      </c>
      <c r="G1259" s="213"/>
      <c r="H1259" s="210">
        <f t="shared" si="432"/>
        <v>0</v>
      </c>
      <c r="K1259" t="b">
        <f t="shared" si="433"/>
        <v>0</v>
      </c>
    </row>
    <row r="1260" ht="18" customHeight="1" outlineLevel="3" spans="1:11">
      <c r="A1260" s="102" t="str">
        <f>MID(C1260,1,3)</f>
        <v>224</v>
      </c>
      <c r="B1260" s="102" t="str">
        <f>MID(C1260,1,5)</f>
        <v>22406</v>
      </c>
      <c r="C1260" s="207">
        <v>2240602</v>
      </c>
      <c r="D1260" s="212" t="s">
        <v>1444</v>
      </c>
      <c r="E1260" s="209"/>
      <c r="F1260" s="213">
        <f t="shared" si="446"/>
        <v>0</v>
      </c>
      <c r="G1260" s="213"/>
      <c r="H1260" s="210">
        <f t="shared" si="432"/>
        <v>0</v>
      </c>
      <c r="K1260" t="b">
        <f t="shared" si="433"/>
        <v>0</v>
      </c>
    </row>
    <row r="1261" ht="18" customHeight="1" outlineLevel="3" spans="1:11">
      <c r="A1261" s="102" t="str">
        <f>MID(C1261,1,3)</f>
        <v>224</v>
      </c>
      <c r="B1261" s="102" t="str">
        <f>MID(C1261,1,5)</f>
        <v>22406</v>
      </c>
      <c r="C1261" s="207">
        <v>2240699</v>
      </c>
      <c r="D1261" s="215" t="s">
        <v>1445</v>
      </c>
      <c r="E1261" s="105"/>
      <c r="F1261" s="102">
        <f t="shared" si="446"/>
        <v>2</v>
      </c>
      <c r="G1261" s="102">
        <v>2</v>
      </c>
      <c r="H1261" s="210">
        <f t="shared" si="432"/>
        <v>0</v>
      </c>
      <c r="K1261" t="b">
        <f t="shared" si="433"/>
        <v>1</v>
      </c>
    </row>
    <row r="1262" ht="18" customHeight="1" outlineLevel="1" spans="1:11">
      <c r="A1262" s="102"/>
      <c r="B1262" s="105" t="s">
        <v>1446</v>
      </c>
      <c r="C1262" s="207"/>
      <c r="D1262" s="211" t="s">
        <v>1447</v>
      </c>
      <c r="E1262" s="209">
        <f>SUBTOTAL(9,E1263:E1267)</f>
        <v>0</v>
      </c>
      <c r="F1262" s="209">
        <f>SUBTOTAL(9,F1263:F1267)</f>
        <v>20</v>
      </c>
      <c r="G1262" s="209">
        <f>SUBTOTAL(9,G1263:G1267)</f>
        <v>20</v>
      </c>
      <c r="H1262" s="210">
        <f t="shared" si="432"/>
        <v>0</v>
      </c>
      <c r="K1262" t="b">
        <f t="shared" si="433"/>
        <v>1</v>
      </c>
    </row>
    <row r="1263" ht="18" customHeight="1" outlineLevel="3" spans="1:11">
      <c r="A1263" s="102" t="str">
        <f>MID(C1263,1,3)</f>
        <v>224</v>
      </c>
      <c r="B1263" s="102" t="str">
        <f>MID(C1263,1,5)</f>
        <v>22407</v>
      </c>
      <c r="C1263" s="207">
        <v>2240701</v>
      </c>
      <c r="D1263" s="212" t="s">
        <v>1448</v>
      </c>
      <c r="E1263" s="209"/>
      <c r="F1263" s="213">
        <f t="shared" ref="F1263:F1267" si="447">G1263-E1263</f>
        <v>0</v>
      </c>
      <c r="G1263" s="213"/>
      <c r="H1263" s="210">
        <f t="shared" si="432"/>
        <v>0</v>
      </c>
      <c r="K1263" t="b">
        <f t="shared" si="433"/>
        <v>0</v>
      </c>
    </row>
    <row r="1264" ht="16" customHeight="1" outlineLevel="3" spans="1:11">
      <c r="A1264" s="102" t="str">
        <f>MID(C1264,1,3)</f>
        <v>224</v>
      </c>
      <c r="B1264" s="102" t="str">
        <f>MID(C1264,1,5)</f>
        <v>22407</v>
      </c>
      <c r="C1264" s="207">
        <v>2240702</v>
      </c>
      <c r="D1264" s="212" t="s">
        <v>1449</v>
      </c>
      <c r="E1264" s="209"/>
      <c r="F1264" s="213">
        <f t="shared" si="447"/>
        <v>0</v>
      </c>
      <c r="G1264" s="213"/>
      <c r="H1264" s="210">
        <f t="shared" si="432"/>
        <v>0</v>
      </c>
      <c r="K1264" t="b">
        <f t="shared" si="433"/>
        <v>0</v>
      </c>
    </row>
    <row r="1265" ht="18" customHeight="1" outlineLevel="3" spans="1:11">
      <c r="A1265" s="102" t="str">
        <f>MID(C1265,1,3)</f>
        <v>224</v>
      </c>
      <c r="B1265" s="102" t="str">
        <f>MID(C1265,1,5)</f>
        <v>22407</v>
      </c>
      <c r="C1265" s="207">
        <v>2240703</v>
      </c>
      <c r="D1265" s="215" t="s">
        <v>1448</v>
      </c>
      <c r="E1265" s="105"/>
      <c r="F1265" s="102">
        <f t="shared" si="447"/>
        <v>20</v>
      </c>
      <c r="G1265" s="102">
        <v>20</v>
      </c>
      <c r="H1265" s="210">
        <f t="shared" si="432"/>
        <v>0</v>
      </c>
      <c r="K1265" t="b">
        <f t="shared" si="433"/>
        <v>1</v>
      </c>
    </row>
    <row r="1266" ht="18" customHeight="1" outlineLevel="3" spans="1:11">
      <c r="A1266" s="102" t="str">
        <f>MID(C1266,1,3)</f>
        <v>224</v>
      </c>
      <c r="B1266" s="102" t="str">
        <f>MID(C1266,1,5)</f>
        <v>22407</v>
      </c>
      <c r="C1266" s="207">
        <v>2240704</v>
      </c>
      <c r="D1266" s="215" t="s">
        <v>1450</v>
      </c>
      <c r="E1266" s="105"/>
      <c r="F1266" s="102">
        <f t="shared" si="447"/>
        <v>0</v>
      </c>
      <c r="G1266" s="102">
        <f t="shared" ref="G1263:G1267" si="448">J1266</f>
        <v>0</v>
      </c>
      <c r="H1266" s="210">
        <f t="shared" si="432"/>
        <v>0</v>
      </c>
      <c r="K1266" t="b">
        <f t="shared" si="433"/>
        <v>0</v>
      </c>
    </row>
    <row r="1267" ht="18" customHeight="1" outlineLevel="3" spans="1:11">
      <c r="A1267" s="102" t="str">
        <f>MID(C1267,1,3)</f>
        <v>224</v>
      </c>
      <c r="B1267" s="102" t="str">
        <f>MID(C1267,1,5)</f>
        <v>22407</v>
      </c>
      <c r="C1267" s="207">
        <v>2240799</v>
      </c>
      <c r="D1267" s="215" t="s">
        <v>1451</v>
      </c>
      <c r="E1267" s="105"/>
      <c r="F1267" s="102">
        <f t="shared" si="447"/>
        <v>0</v>
      </c>
      <c r="G1267" s="102">
        <f t="shared" si="448"/>
        <v>0</v>
      </c>
      <c r="H1267" s="210">
        <f t="shared" si="432"/>
        <v>0</v>
      </c>
      <c r="K1267" t="b">
        <f t="shared" si="433"/>
        <v>0</v>
      </c>
    </row>
    <row r="1268" ht="17" customHeight="1" outlineLevel="1" spans="1:11">
      <c r="A1268" s="102"/>
      <c r="B1268" s="105" t="s">
        <v>1452</v>
      </c>
      <c r="C1268" s="207"/>
      <c r="D1268" s="216" t="s">
        <v>1453</v>
      </c>
      <c r="E1268" s="105">
        <f>SUBTOTAL(9,E1269)</f>
        <v>0</v>
      </c>
      <c r="F1268" s="105">
        <f>SUBTOTAL(9,F1269)</f>
        <v>0</v>
      </c>
      <c r="G1268" s="105">
        <f>SUBTOTAL(9,G1269)</f>
        <v>0</v>
      </c>
      <c r="H1268" s="210">
        <f t="shared" si="432"/>
        <v>0</v>
      </c>
      <c r="K1268" t="b">
        <f t="shared" si="433"/>
        <v>0</v>
      </c>
    </row>
    <row r="1269" ht="16" customHeight="1" outlineLevel="3" spans="1:11">
      <c r="A1269" s="102" t="str">
        <f>MID(C1269,1,3)</f>
        <v>224</v>
      </c>
      <c r="B1269" s="102" t="str">
        <f>MID(C1269,1,5)</f>
        <v>22499</v>
      </c>
      <c r="C1269" s="207">
        <v>22499</v>
      </c>
      <c r="D1269" s="215" t="s">
        <v>1453</v>
      </c>
      <c r="E1269" s="105"/>
      <c r="F1269" s="102">
        <f t="shared" ref="F1269:F1273" si="449">G1269-E1269</f>
        <v>0</v>
      </c>
      <c r="G1269" s="102"/>
      <c r="H1269" s="210">
        <f t="shared" si="432"/>
        <v>0</v>
      </c>
      <c r="K1269" t="b">
        <f t="shared" si="433"/>
        <v>0</v>
      </c>
    </row>
    <row r="1270" ht="18" customHeight="1" outlineLevel="1" spans="1:11">
      <c r="A1270" s="105" t="s">
        <v>1454</v>
      </c>
      <c r="B1270" s="105" t="s">
        <v>1454</v>
      </c>
      <c r="C1270" s="207">
        <v>227</v>
      </c>
      <c r="D1270" s="235" t="s">
        <v>60</v>
      </c>
      <c r="E1270" s="105">
        <v>19</v>
      </c>
      <c r="F1270" s="102">
        <f t="shared" si="449"/>
        <v>-19</v>
      </c>
      <c r="G1270" s="102"/>
      <c r="H1270" s="210">
        <f t="shared" si="432"/>
        <v>-1</v>
      </c>
      <c r="K1270" t="b">
        <f t="shared" si="433"/>
        <v>1</v>
      </c>
    </row>
    <row r="1271" ht="18" customHeight="1" outlineLevel="1" spans="1:11">
      <c r="A1271" s="105" t="s">
        <v>1455</v>
      </c>
      <c r="B1271" s="102"/>
      <c r="C1271" s="207"/>
      <c r="D1271" s="224" t="s">
        <v>1456</v>
      </c>
      <c r="E1271" s="105">
        <f>SUBTOTAL(9,E1273:E1275)</f>
        <v>0</v>
      </c>
      <c r="F1271" s="105">
        <f>SUBTOTAL(9,F1273:F1275)</f>
        <v>0</v>
      </c>
      <c r="G1271" s="105">
        <f>SUBTOTAL(9,G1273:G1275)</f>
        <v>0</v>
      </c>
      <c r="H1271" s="210">
        <f t="shared" si="432"/>
        <v>0</v>
      </c>
      <c r="K1271" t="b">
        <f t="shared" si="433"/>
        <v>0</v>
      </c>
    </row>
    <row r="1272" ht="18" customHeight="1" outlineLevel="1" spans="1:11">
      <c r="A1272" s="102"/>
      <c r="B1272" s="105" t="s">
        <v>1457</v>
      </c>
      <c r="C1272" s="207"/>
      <c r="D1272" s="216" t="s">
        <v>1458</v>
      </c>
      <c r="E1272" s="105">
        <f>SUBTOTAL(9,E1273)</f>
        <v>0</v>
      </c>
      <c r="F1272" s="105">
        <f>SUBTOTAL(9,F1273)</f>
        <v>0</v>
      </c>
      <c r="G1272" s="105">
        <f>SUBTOTAL(9,G1273)</f>
        <v>0</v>
      </c>
      <c r="H1272" s="210">
        <f t="shared" si="432"/>
        <v>0</v>
      </c>
      <c r="K1272" t="b">
        <f t="shared" si="433"/>
        <v>0</v>
      </c>
    </row>
    <row r="1273" ht="18" customHeight="1" outlineLevel="3" spans="1:11">
      <c r="A1273" s="102" t="str">
        <f>MID(C1273,1,3)</f>
        <v>229</v>
      </c>
      <c r="B1273" s="102" t="str">
        <f>MID(C1273,1,5)</f>
        <v>22902</v>
      </c>
      <c r="C1273" s="207">
        <v>22902</v>
      </c>
      <c r="D1273" s="215" t="s">
        <v>1458</v>
      </c>
      <c r="E1273" s="105"/>
      <c r="F1273" s="102">
        <f t="shared" si="449"/>
        <v>0</v>
      </c>
      <c r="G1273" s="102"/>
      <c r="H1273" s="210">
        <f t="shared" si="432"/>
        <v>0</v>
      </c>
      <c r="K1273" t="b">
        <f t="shared" si="433"/>
        <v>0</v>
      </c>
    </row>
    <row r="1274" ht="18" customHeight="1" outlineLevel="1" spans="1:11">
      <c r="A1274" s="102"/>
      <c r="B1274" s="105" t="s">
        <v>1459</v>
      </c>
      <c r="C1274" s="207"/>
      <c r="D1274" s="216" t="s">
        <v>61</v>
      </c>
      <c r="E1274" s="105">
        <f>SUBTOTAL(9,E1275)</f>
        <v>0</v>
      </c>
      <c r="F1274" s="105">
        <f>SUBTOTAL(9,F1275)</f>
        <v>0</v>
      </c>
      <c r="G1274" s="105">
        <f>SUBTOTAL(9,G1275)</f>
        <v>0</v>
      </c>
      <c r="H1274" s="210">
        <f t="shared" si="432"/>
        <v>0</v>
      </c>
      <c r="K1274" t="b">
        <f t="shared" si="433"/>
        <v>0</v>
      </c>
    </row>
    <row r="1275" ht="18" customHeight="1" outlineLevel="3" spans="1:11">
      <c r="A1275" s="102" t="str">
        <f>MID(C1275,1,3)</f>
        <v>229</v>
      </c>
      <c r="B1275" s="102" t="str">
        <f>MID(C1275,1,5)</f>
        <v>22999</v>
      </c>
      <c r="C1275" s="207">
        <v>2299901</v>
      </c>
      <c r="D1275" s="215" t="s">
        <v>61</v>
      </c>
      <c r="E1275" s="105"/>
      <c r="F1275" s="102">
        <f t="shared" ref="F1275:F1280" si="450">G1275-E1275</f>
        <v>0</v>
      </c>
      <c r="G1275" s="102">
        <f t="shared" ref="G1275:G1280" si="451">J1275</f>
        <v>0</v>
      </c>
      <c r="H1275" s="210">
        <f t="shared" si="432"/>
        <v>0</v>
      </c>
      <c r="K1275" t="b">
        <f t="shared" si="433"/>
        <v>0</v>
      </c>
    </row>
    <row r="1276" ht="18" customHeight="1" outlineLevel="1" spans="1:11">
      <c r="A1276" s="105" t="s">
        <v>1460</v>
      </c>
      <c r="B1276" s="102"/>
      <c r="C1276" s="236"/>
      <c r="D1276" s="224" t="s">
        <v>1461</v>
      </c>
      <c r="E1276" s="105">
        <f>SUBTOTAL(9,E1278:E1280)</f>
        <v>0</v>
      </c>
      <c r="F1276" s="105">
        <f>SUBTOTAL(9,F1278:F1280)</f>
        <v>0</v>
      </c>
      <c r="G1276" s="105">
        <f>SUBTOTAL(9,G1278:G1280)</f>
        <v>0</v>
      </c>
      <c r="H1276" s="210">
        <f t="shared" si="432"/>
        <v>0</v>
      </c>
      <c r="K1276" t="b">
        <f t="shared" si="433"/>
        <v>0</v>
      </c>
    </row>
    <row r="1277" ht="18" customHeight="1" outlineLevel="1" spans="1:11">
      <c r="A1277" s="102"/>
      <c r="B1277" s="105" t="s">
        <v>1462</v>
      </c>
      <c r="C1277" s="236"/>
      <c r="D1277" s="216" t="s">
        <v>68</v>
      </c>
      <c r="E1277" s="105">
        <f>SUBTOTAL(9,E1278:E1280)</f>
        <v>0</v>
      </c>
      <c r="F1277" s="105">
        <f>SUBTOTAL(9,F1278:F1280)</f>
        <v>0</v>
      </c>
      <c r="G1277" s="105">
        <f>SUBTOTAL(9,G1278:G1280)</f>
        <v>0</v>
      </c>
      <c r="H1277" s="210">
        <f t="shared" si="432"/>
        <v>0</v>
      </c>
      <c r="K1277" t="b">
        <f t="shared" si="433"/>
        <v>0</v>
      </c>
    </row>
    <row r="1278" ht="18" customHeight="1" outlineLevel="3" spans="1:11">
      <c r="A1278" s="102" t="str">
        <f>MID(C1278,1,3)</f>
        <v>231</v>
      </c>
      <c r="B1278" s="102" t="str">
        <f>MID(C1278,1,5)</f>
        <v>23103</v>
      </c>
      <c r="C1278" s="236">
        <v>2310301</v>
      </c>
      <c r="D1278" s="215" t="s">
        <v>1463</v>
      </c>
      <c r="E1278" s="105"/>
      <c r="F1278" s="102">
        <f t="shared" si="450"/>
        <v>0</v>
      </c>
      <c r="G1278" s="102">
        <f t="shared" si="451"/>
        <v>0</v>
      </c>
      <c r="H1278" s="210">
        <f t="shared" si="432"/>
        <v>0</v>
      </c>
      <c r="K1278" t="b">
        <f t="shared" si="433"/>
        <v>0</v>
      </c>
    </row>
    <row r="1279" ht="18" customHeight="1" outlineLevel="3" spans="1:11">
      <c r="A1279" s="102" t="str">
        <f>MID(C1279,1,3)</f>
        <v>231</v>
      </c>
      <c r="B1279" s="102" t="str">
        <f>MID(C1279,1,5)</f>
        <v>23103</v>
      </c>
      <c r="C1279" s="236">
        <v>2310303</v>
      </c>
      <c r="D1279" s="215" t="s">
        <v>1464</v>
      </c>
      <c r="E1279" s="105"/>
      <c r="F1279" s="102">
        <f t="shared" si="450"/>
        <v>0</v>
      </c>
      <c r="G1279" s="102">
        <f t="shared" si="451"/>
        <v>0</v>
      </c>
      <c r="H1279" s="210">
        <f t="shared" si="432"/>
        <v>0</v>
      </c>
      <c r="K1279" t="b">
        <f t="shared" si="433"/>
        <v>0</v>
      </c>
    </row>
    <row r="1280" ht="18" customHeight="1" outlineLevel="3" spans="1:11">
      <c r="A1280" s="102" t="str">
        <f>MID(C1280,1,3)</f>
        <v>231</v>
      </c>
      <c r="B1280" s="102" t="str">
        <f>MID(C1280,1,5)</f>
        <v>23103</v>
      </c>
      <c r="C1280" s="236">
        <v>2310399</v>
      </c>
      <c r="D1280" s="215" t="s">
        <v>1465</v>
      </c>
      <c r="E1280" s="105"/>
      <c r="F1280" s="102">
        <f t="shared" si="450"/>
        <v>0</v>
      </c>
      <c r="G1280" s="102">
        <f t="shared" si="451"/>
        <v>0</v>
      </c>
      <c r="H1280" s="210">
        <f t="shared" si="432"/>
        <v>0</v>
      </c>
      <c r="K1280" t="b">
        <f t="shared" si="433"/>
        <v>0</v>
      </c>
    </row>
    <row r="1281" ht="18" customHeight="1" outlineLevel="1" spans="1:11">
      <c r="A1281" s="105" t="s">
        <v>1466</v>
      </c>
      <c r="B1281" s="102"/>
      <c r="C1281" s="207"/>
      <c r="D1281" s="208" t="s">
        <v>1467</v>
      </c>
      <c r="E1281" s="209">
        <f>SUBTOTAL(9,E1283:E1286)</f>
        <v>0</v>
      </c>
      <c r="F1281" s="209">
        <f>SUBTOTAL(9,F1283:F1286)</f>
        <v>0</v>
      </c>
      <c r="G1281" s="209">
        <f>SUBTOTAL(9,G1283:G1286)</f>
        <v>0</v>
      </c>
      <c r="H1281" s="210">
        <f t="shared" si="432"/>
        <v>0</v>
      </c>
      <c r="K1281" t="b">
        <f t="shared" si="433"/>
        <v>0</v>
      </c>
    </row>
    <row r="1282" ht="18" customHeight="1" outlineLevel="1" spans="1:11">
      <c r="A1282" s="102"/>
      <c r="B1282" s="105" t="s">
        <v>1468</v>
      </c>
      <c r="C1282" s="207"/>
      <c r="D1282" s="211" t="s">
        <v>1469</v>
      </c>
      <c r="E1282" s="209">
        <f>SUBTOTAL(9,E1283:E1286)</f>
        <v>0</v>
      </c>
      <c r="F1282" s="209">
        <f>SUBTOTAL(9,F1283:F1286)</f>
        <v>0</v>
      </c>
      <c r="G1282" s="209">
        <f>SUBTOTAL(9,G1283:G1286)</f>
        <v>0</v>
      </c>
      <c r="H1282" s="210">
        <f t="shared" si="432"/>
        <v>0</v>
      </c>
      <c r="K1282" t="b">
        <f t="shared" si="433"/>
        <v>0</v>
      </c>
    </row>
    <row r="1283" ht="18" customHeight="1" outlineLevel="3" spans="1:11">
      <c r="A1283" s="102" t="str">
        <f>MID(C1283,1,3)</f>
        <v>232</v>
      </c>
      <c r="B1283" s="102" t="str">
        <f>MID(C1283,1,5)</f>
        <v>23203</v>
      </c>
      <c r="C1283" s="207">
        <v>2320301</v>
      </c>
      <c r="D1283" s="212" t="s">
        <v>1470</v>
      </c>
      <c r="E1283" s="209"/>
      <c r="F1283" s="213">
        <f t="shared" ref="F1283:F1286" si="452">G1283-E1283</f>
        <v>0</v>
      </c>
      <c r="G1283" s="213"/>
      <c r="H1283" s="210">
        <f t="shared" si="432"/>
        <v>0</v>
      </c>
      <c r="K1283" t="b">
        <f t="shared" si="433"/>
        <v>0</v>
      </c>
    </row>
    <row r="1284" ht="18" customHeight="1" outlineLevel="3" spans="1:11">
      <c r="A1284" s="102" t="str">
        <f>MID(C1284,1,3)</f>
        <v>232</v>
      </c>
      <c r="B1284" s="102" t="str">
        <f>MID(C1284,1,5)</f>
        <v>23203</v>
      </c>
      <c r="C1284" s="207">
        <v>2320302</v>
      </c>
      <c r="D1284" s="215" t="s">
        <v>1471</v>
      </c>
      <c r="E1284" s="105"/>
      <c r="F1284" s="102">
        <f t="shared" si="452"/>
        <v>0</v>
      </c>
      <c r="G1284" s="102">
        <f t="shared" ref="G1283:G1286" si="453">J1284</f>
        <v>0</v>
      </c>
      <c r="H1284" s="210">
        <f t="shared" ref="H1284:H1291" si="454">IFERROR(G1284/E1284-1,)</f>
        <v>0</v>
      </c>
      <c r="K1284" t="b">
        <f t="shared" si="433"/>
        <v>0</v>
      </c>
    </row>
    <row r="1285" ht="18" customHeight="1" outlineLevel="3" spans="1:11">
      <c r="A1285" s="102" t="str">
        <f>MID(C1285,1,3)</f>
        <v>232</v>
      </c>
      <c r="B1285" s="102" t="str">
        <f>MID(C1285,1,5)</f>
        <v>23203</v>
      </c>
      <c r="C1285" s="207">
        <v>2320303</v>
      </c>
      <c r="D1285" s="215" t="s">
        <v>1472</v>
      </c>
      <c r="E1285" s="105"/>
      <c r="F1285" s="102">
        <f t="shared" si="452"/>
        <v>0</v>
      </c>
      <c r="G1285" s="102">
        <f t="shared" si="453"/>
        <v>0</v>
      </c>
      <c r="H1285" s="210">
        <f t="shared" si="454"/>
        <v>0</v>
      </c>
      <c r="K1285" t="b">
        <f t="shared" ref="K1285:K1291" si="455">OR(E1285&lt;&gt;0,F1285&lt;&gt;0,G1285&lt;&gt;0)</f>
        <v>0</v>
      </c>
    </row>
    <row r="1286" ht="18" customHeight="1" outlineLevel="3" spans="1:11">
      <c r="A1286" s="102" t="str">
        <f>MID(C1286,1,3)</f>
        <v>232</v>
      </c>
      <c r="B1286" s="102" t="str">
        <f>MID(C1286,1,5)</f>
        <v>23203</v>
      </c>
      <c r="C1286" s="207">
        <v>2320304</v>
      </c>
      <c r="D1286" s="215" t="s">
        <v>1473</v>
      </c>
      <c r="E1286" s="105"/>
      <c r="F1286" s="102">
        <f t="shared" si="452"/>
        <v>0</v>
      </c>
      <c r="G1286" s="102">
        <f t="shared" si="453"/>
        <v>0</v>
      </c>
      <c r="H1286" s="210">
        <f t="shared" si="454"/>
        <v>0</v>
      </c>
      <c r="K1286" t="b">
        <f t="shared" si="455"/>
        <v>0</v>
      </c>
    </row>
    <row r="1287" ht="18" customHeight="1" outlineLevel="1" spans="1:11">
      <c r="A1287" s="105" t="s">
        <v>1474</v>
      </c>
      <c r="B1287" s="102"/>
      <c r="C1287" s="207"/>
      <c r="D1287" s="208" t="s">
        <v>1475</v>
      </c>
      <c r="E1287" s="209">
        <f>SUBTOTAL(9,E1289)</f>
        <v>0</v>
      </c>
      <c r="F1287" s="209">
        <f>SUBTOTAL(9,F1289)</f>
        <v>0</v>
      </c>
      <c r="G1287" s="209">
        <f>SUBTOTAL(9,G1289)</f>
        <v>0</v>
      </c>
      <c r="H1287" s="210">
        <f t="shared" si="454"/>
        <v>0</v>
      </c>
      <c r="K1287" t="b">
        <f t="shared" si="455"/>
        <v>0</v>
      </c>
    </row>
    <row r="1288" ht="18" customHeight="1" outlineLevel="1" spans="1:11">
      <c r="A1288" s="102"/>
      <c r="B1288" s="105" t="s">
        <v>1476</v>
      </c>
      <c r="C1288" s="207"/>
      <c r="D1288" s="211" t="s">
        <v>1477</v>
      </c>
      <c r="E1288" s="209">
        <f>SUBTOTAL(9,E1289)</f>
        <v>0</v>
      </c>
      <c r="F1288" s="209">
        <f>SUBTOTAL(9,F1289)</f>
        <v>0</v>
      </c>
      <c r="G1288" s="209">
        <f>SUBTOTAL(9,G1289)</f>
        <v>0</v>
      </c>
      <c r="H1288" s="210">
        <f t="shared" si="454"/>
        <v>0</v>
      </c>
      <c r="K1288" t="b">
        <f t="shared" si="455"/>
        <v>0</v>
      </c>
    </row>
    <row r="1289" ht="18" customHeight="1" outlineLevel="3" spans="1:11">
      <c r="A1289" s="102" t="str">
        <f>MID(C1289,1,3)</f>
        <v>233</v>
      </c>
      <c r="B1289" s="102" t="str">
        <f>MID(C1289,1,5)</f>
        <v>23303</v>
      </c>
      <c r="C1289" s="207">
        <v>23303</v>
      </c>
      <c r="D1289" s="212" t="s">
        <v>1477</v>
      </c>
      <c r="E1289" s="209"/>
      <c r="F1289" s="213">
        <f>G1289-E1289</f>
        <v>0</v>
      </c>
      <c r="G1289" s="213"/>
      <c r="H1289" s="210">
        <f t="shared" si="454"/>
        <v>0</v>
      </c>
      <c r="K1289" t="b">
        <f t="shared" si="455"/>
        <v>0</v>
      </c>
    </row>
    <row r="1290" s="93" customFormat="1" ht="18" customHeight="1" spans="1:11">
      <c r="A1290" s="105" t="s">
        <v>1478</v>
      </c>
      <c r="B1290" s="105"/>
      <c r="C1290" s="237"/>
      <c r="D1290" s="238" t="s">
        <v>1479</v>
      </c>
      <c r="E1290" s="209">
        <f>SUBTOTAL(9,E6:E1289)</f>
        <v>1868.97</v>
      </c>
      <c r="F1290" s="209">
        <f>SUBTOTAL(9,F6:F1289)</f>
        <v>1535.03</v>
      </c>
      <c r="G1290" s="209">
        <f>SUBTOTAL(9,G6:G1289)</f>
        <v>3404</v>
      </c>
      <c r="H1290" s="239">
        <f t="shared" si="454"/>
        <v>0.821324044794727</v>
      </c>
      <c r="K1290" t="b">
        <f t="shared" si="455"/>
        <v>1</v>
      </c>
    </row>
    <row r="1291" s="93" customFormat="1" ht="18" customHeight="1" spans="1:11">
      <c r="A1291" s="105"/>
      <c r="B1291" s="105"/>
      <c r="C1291" s="138">
        <v>231</v>
      </c>
      <c r="D1291" s="240" t="s">
        <v>68</v>
      </c>
      <c r="E1291" s="209"/>
      <c r="F1291" s="209"/>
      <c r="G1291" s="209"/>
      <c r="H1291" s="239">
        <f t="shared" si="454"/>
        <v>0</v>
      </c>
      <c r="K1291" t="b">
        <f t="shared" si="455"/>
        <v>0</v>
      </c>
    </row>
    <row r="1292" s="93" customFormat="1" ht="18" customHeight="1" spans="1:11">
      <c r="A1292" s="105"/>
      <c r="B1292" s="105"/>
      <c r="C1292" s="138">
        <v>230</v>
      </c>
      <c r="D1292" s="241" t="s">
        <v>72</v>
      </c>
      <c r="E1292" s="209">
        <f>SUM(E1293,E1294,E1297,E1298,E1300,E1301,E1302)</f>
        <v>222</v>
      </c>
      <c r="F1292" s="209">
        <f>SUM(F1293,F1294,F1297,F1298,F1300,F1301,F1302)</f>
        <v>4</v>
      </c>
      <c r="G1292" s="209">
        <f>SUM(G1293,G1294,G1297,G1298,G1300,G1301,G1302)</f>
        <v>226</v>
      </c>
      <c r="H1292" s="239">
        <f t="shared" ref="H1292:H1307" si="456">IFERROR(G1292/E1292-1,)</f>
        <v>0.0180180180180181</v>
      </c>
      <c r="K1292" t="b">
        <f t="shared" ref="K1292:K1304" si="457">OR(E1292&lt;&gt;0,F1292&lt;&gt;0,G1292&lt;&gt;0)</f>
        <v>1</v>
      </c>
    </row>
    <row r="1293" ht="18" customHeight="1" spans="1:11">
      <c r="A1293" s="102"/>
      <c r="B1293" s="102"/>
      <c r="C1293" s="79">
        <v>23001</v>
      </c>
      <c r="D1293" s="242" t="s">
        <v>75</v>
      </c>
      <c r="E1293" s="213"/>
      <c r="F1293" s="213"/>
      <c r="G1293" s="213"/>
      <c r="H1293" s="210">
        <f t="shared" si="456"/>
        <v>0</v>
      </c>
      <c r="K1293" t="b">
        <f t="shared" si="457"/>
        <v>0</v>
      </c>
    </row>
    <row r="1294" s="93" customFormat="1" ht="18" customHeight="1" spans="1:11">
      <c r="A1294" s="105"/>
      <c r="B1294" s="105"/>
      <c r="C1294" s="138">
        <v>23006</v>
      </c>
      <c r="D1294" s="243" t="s">
        <v>77</v>
      </c>
      <c r="E1294" s="209">
        <f>SUM(E1295:E1296)</f>
        <v>222</v>
      </c>
      <c r="F1294" s="209">
        <f>SUM(F1295:F1296)</f>
        <v>4</v>
      </c>
      <c r="G1294" s="209">
        <f>SUM(G1295:G1296)</f>
        <v>226</v>
      </c>
      <c r="H1294" s="239">
        <f t="shared" si="456"/>
        <v>0.0180180180180181</v>
      </c>
      <c r="K1294" t="b">
        <f t="shared" si="457"/>
        <v>1</v>
      </c>
    </row>
    <row r="1295" ht="18" customHeight="1" spans="1:11">
      <c r="A1295" s="102"/>
      <c r="B1295" s="102"/>
      <c r="C1295" s="52">
        <v>2300601</v>
      </c>
      <c r="D1295" s="244" t="s">
        <v>79</v>
      </c>
      <c r="E1295" s="213">
        <v>198</v>
      </c>
      <c r="F1295" s="213">
        <f>G1295-E1295</f>
        <v>2</v>
      </c>
      <c r="G1295" s="213">
        <v>200</v>
      </c>
      <c r="H1295" s="210">
        <f t="shared" si="456"/>
        <v>0.0101010101010102</v>
      </c>
      <c r="K1295" t="b">
        <f t="shared" si="457"/>
        <v>1</v>
      </c>
    </row>
    <row r="1296" ht="18" customHeight="1" spans="1:11">
      <c r="A1296" s="102"/>
      <c r="B1296" s="102"/>
      <c r="C1296" s="52">
        <v>2300602</v>
      </c>
      <c r="D1296" s="244" t="s">
        <v>81</v>
      </c>
      <c r="E1296" s="213">
        <v>24</v>
      </c>
      <c r="F1296" s="213">
        <f>G1296-E1296</f>
        <v>2</v>
      </c>
      <c r="G1296" s="213">
        <v>26</v>
      </c>
      <c r="H1296" s="210">
        <f t="shared" si="456"/>
        <v>0.0833333333333333</v>
      </c>
      <c r="K1296" t="b">
        <f t="shared" si="457"/>
        <v>1</v>
      </c>
    </row>
    <row r="1297" ht="18" customHeight="1" spans="1:11">
      <c r="A1297" s="102"/>
      <c r="B1297" s="102"/>
      <c r="C1297" s="52">
        <v>23008</v>
      </c>
      <c r="D1297" s="243" t="s">
        <v>83</v>
      </c>
      <c r="E1297" s="213"/>
      <c r="F1297" s="213"/>
      <c r="G1297" s="213"/>
      <c r="H1297" s="210">
        <f t="shared" si="456"/>
        <v>0</v>
      </c>
      <c r="K1297" t="b">
        <f t="shared" si="457"/>
        <v>0</v>
      </c>
    </row>
    <row r="1298" ht="21" customHeight="1" spans="1:11">
      <c r="A1298" s="102"/>
      <c r="B1298" s="102"/>
      <c r="C1298" s="52">
        <v>23009</v>
      </c>
      <c r="D1298" s="243" t="s">
        <v>85</v>
      </c>
      <c r="E1298" s="213">
        <f>E1299</f>
        <v>0</v>
      </c>
      <c r="F1298" s="213"/>
      <c r="G1298" s="213">
        <f>G1299</f>
        <v>0</v>
      </c>
      <c r="H1298" s="210">
        <f t="shared" si="456"/>
        <v>0</v>
      </c>
      <c r="K1298" t="b">
        <f t="shared" si="457"/>
        <v>0</v>
      </c>
    </row>
    <row r="1299" ht="15" customHeight="1" spans="1:11">
      <c r="A1299" s="102"/>
      <c r="B1299" s="102"/>
      <c r="C1299" s="52">
        <v>2300901</v>
      </c>
      <c r="D1299" s="244" t="s">
        <v>87</v>
      </c>
      <c r="E1299" s="213"/>
      <c r="F1299" s="213"/>
      <c r="G1299" s="213"/>
      <c r="H1299" s="210">
        <f t="shared" si="456"/>
        <v>0</v>
      </c>
      <c r="K1299" t="b">
        <f t="shared" si="457"/>
        <v>0</v>
      </c>
    </row>
    <row r="1300" ht="19" customHeight="1" spans="1:11">
      <c r="A1300" s="102"/>
      <c r="B1300" s="102"/>
      <c r="C1300" s="52">
        <v>23013</v>
      </c>
      <c r="D1300" s="243" t="s">
        <v>55</v>
      </c>
      <c r="E1300" s="213"/>
      <c r="F1300" s="213"/>
      <c r="G1300" s="213"/>
      <c r="H1300" s="210">
        <f t="shared" si="456"/>
        <v>0</v>
      </c>
      <c r="K1300" t="b">
        <f t="shared" si="457"/>
        <v>0</v>
      </c>
    </row>
    <row r="1301" ht="18" customHeight="1" spans="1:11">
      <c r="A1301" s="102"/>
      <c r="B1301" s="102"/>
      <c r="C1301" s="52">
        <v>23015</v>
      </c>
      <c r="D1301" s="243" t="s">
        <v>90</v>
      </c>
      <c r="E1301" s="213"/>
      <c r="F1301" s="213"/>
      <c r="G1301" s="213"/>
      <c r="H1301" s="210">
        <f t="shared" si="456"/>
        <v>0</v>
      </c>
      <c r="K1301" t="b">
        <f t="shared" si="457"/>
        <v>0</v>
      </c>
    </row>
    <row r="1302" ht="18" customHeight="1" spans="1:11">
      <c r="A1302" s="102"/>
      <c r="B1302" s="102"/>
      <c r="C1302" s="52">
        <v>23016</v>
      </c>
      <c r="D1302" s="243" t="s">
        <v>92</v>
      </c>
      <c r="E1302" s="213"/>
      <c r="F1302" s="213"/>
      <c r="G1302" s="213"/>
      <c r="H1302" s="210">
        <f t="shared" si="456"/>
        <v>0</v>
      </c>
      <c r="K1302" t="b">
        <f t="shared" si="457"/>
        <v>0</v>
      </c>
    </row>
    <row r="1303" ht="19" customHeight="1" spans="1:11">
      <c r="A1303" s="102"/>
      <c r="B1303" s="102"/>
      <c r="C1303" s="79"/>
      <c r="D1303" s="245" t="s">
        <v>1480</v>
      </c>
      <c r="E1303" s="213"/>
      <c r="F1303" s="213"/>
      <c r="G1303" s="213"/>
      <c r="H1303" s="210">
        <f t="shared" si="456"/>
        <v>0</v>
      </c>
      <c r="K1303" t="b">
        <f t="shared" si="457"/>
        <v>0</v>
      </c>
    </row>
    <row r="1304" ht="18" customHeight="1" spans="1:11">
      <c r="A1304" s="102"/>
      <c r="B1304" s="102"/>
      <c r="C1304" s="102"/>
      <c r="D1304" s="246" t="s">
        <v>1481</v>
      </c>
      <c r="E1304" s="209">
        <f>SUM(E1290,E1291,E1292)</f>
        <v>2090.97</v>
      </c>
      <c r="F1304" s="209">
        <f>SUM(F1290,F1291,F1292)</f>
        <v>1539.03</v>
      </c>
      <c r="G1304" s="209">
        <f>SUM(G1290,G1291,G1292)</f>
        <v>3630</v>
      </c>
      <c r="H1304" s="239">
        <f t="shared" si="456"/>
        <v>0.736036385027045</v>
      </c>
      <c r="K1304" t="b">
        <f t="shared" si="457"/>
        <v>1</v>
      </c>
    </row>
  </sheetData>
  <autoFilter ref="A3:K1304">
    <extLst/>
  </autoFilter>
  <mergeCells count="1">
    <mergeCell ref="C1:H1"/>
  </mergeCells>
  <dataValidations count="1">
    <dataValidation type="textLength" operator="lessThanOrEqual" allowBlank="1" showInputMessage="1" showErrorMessage="1" errorTitle="提示" error="此处最多只能输入 [20] 个字符。" sqref="C6 C141 C193 C200 C206 C231 C234 C235 C243 C244 C250 C252 C264 C267 C268 C273 C279 C291 C292 C315 C353 C355 C409 C417 C431 C479 C500 C509 C510 C511 C512 C515 C542 C544 C581 C589 C598 C612 C620 C621 C622 C624 C627 C629 C632 C633 C634 C635 C640 C659 C660 C692 C696 C710 C712 C723 C735 C746 C747 C761 C763 C771 C773 C788 C790 C804 C805 C810 C812 C814 C855 C866 C892 C893 C894 C921 C922 C932 C1041 C1042 C1051 C1078 C1085 C1093 C1096 C1098 C1100 C1102 C1104 C1106 C1108 C1110 C1112 C1129 C1148 C1160 C1200 C1232 C1249 C1256 C1257 C1263 C1269 C1273 C1275 C1289 C8:C16 C18:C25 C27:C37 C39:C46 C47:C48 C50:C59 C61:C70 C72:C82 C84:C91 C93:C95 C96:C98 C99:C102 C103:C104 C106:C109 C110:C111 C112:C113 C115:C122 C124:C133 C135:C140 C142:C144 C145:C146 C148:C153 C155:C159 C160:C161 C163:C167 C169:C174 C176:C178 C179:C181 C183:C188 C190:C192 C194:C195 C197:C199 C201:C202 C204:C205 C207:C208 C209:C210 C212:C216 C218:C222 C224:C229 C232:C233 C236:C237 C238:C240 C241:C242 C246:C247 C255:C262 C270:C272 C274:C278 C281:C286 C288:C290 C293:C294 C296:C303 C305:C314 C316:C317 C318:C319 C321:C325 C326:C327 C328:C329 C331:C335 C336:C337 C338:C339 C341:C347 C349:C352 C358:C361 C363:C370 C372:C374 C375:C376 C378:C382 C384:C386 C388:C390 C392:C394 C396:C400 C402:C407 C412:C415 C418:C423 C425:C429 C432:C433 C435:C438 C440:C443 C445:C450 C452:C454 C456:C457 C459:C462 C465:C476 C477:C478 C481:C487 C489:C498 C501:C502 C503:C507 C513:C514 C517:C519 C522:C534 C536:C538 C539:C541 C546:C548 C549:C550 C551:C552 C554:C556 C558:C562 C563:C566 C568:C574 C576:C578 C579:C580 C583:C586 C587:C588 C591:C595 C596:C597 C600:C603 C605:C606 C608:C609 C614:C615 C617:C618 C625:C626 C630:C631 C637:C638 C643:C646 C648:C658 C662:C664 C666:C676 C678:C679 C681:C683 C685:C688 C690:C691 C694:C695 C698:C699 C701:C708 C715:C720 C721:C722 C725:C727 C729:C734 C737:C738 C739:C740 C742:C745 C749:C753 C755:C756 C758:C759 C765:C769 C775:C784 C793:C799 C800:C802 C807:C808 C817:C835 C836:C841 C843:C849 C850:C854 C856:C858 C859:C861 C862:C865 C868:C888 C889:C891 C896:C905 C907:C912 C914:C919 C924:C925 C929:C931 C933:C936 C937:C939 C940:C949 C951:C959 C961:C969 C971:C974 C976:C981 C983:C986 C988:C989 C992:C1000 C1002:C1016 C1018:C1021 C1023:C1035 C1037:C1040 C1044:C1049 C1052:C1055 C1058:C1066 C1068:C1072 C1074:C1075 C1082:C1083 C1087:C1091 C1115:C1118 C1119:C1122 C1123:C1128 C1130:C1131 C1133:C1146 C1151:C1156 C1157:C1159 C1162:C1164 C1166:C1168 C1171:C1184 C1186:C1198 C1201:C1203 C1205:C1209 C1211:C1221 C1224:C1227 C1228:C1229 C1230:C1231 C1234:C1236 C1237:C1238 C1240:C1244 C1246:C1248 C1250:C1255 C1259:C1261 C1264:C1265 C1266:C1267 C1283:C1286">
      <formula1>20</formula1>
    </dataValidation>
  </dataValidations>
  <pageMargins left="0.751388888888889" right="0.393055555555556" top="1" bottom="1" header="0.5" footer="0.5"/>
  <pageSetup paperSize="9" firstPageNumber="4" orientation="portrait" useFirstPageNumber="1" horizont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2"/>
  <sheetViews>
    <sheetView showZeros="0" view="pageBreakPreview" zoomScaleNormal="100" workbookViewId="0">
      <pane ySplit="1" topLeftCell="A2" activePane="bottomLeft" state="frozen"/>
      <selection/>
      <selection pane="bottomLeft" activeCell="B4" sqref="B4"/>
    </sheetView>
  </sheetViews>
  <sheetFormatPr defaultColWidth="9" defaultRowHeight="13.5"/>
  <cols>
    <col min="1" max="1" width="10.875" customWidth="1"/>
    <col min="2" max="2" width="42.625" customWidth="1"/>
    <col min="3" max="3" width="21.5" customWidth="1"/>
    <col min="4" max="4" width="22.7583333333333" style="173" customWidth="1"/>
  </cols>
  <sheetData>
    <row r="1" ht="35" customHeight="1" spans="1:15">
      <c r="A1" s="174"/>
      <c r="B1" s="175" t="s">
        <v>1482</v>
      </c>
      <c r="C1" s="175"/>
      <c r="D1" s="176"/>
      <c r="E1" s="177"/>
      <c r="F1" s="177"/>
      <c r="G1" s="177"/>
      <c r="H1" s="177"/>
      <c r="I1" s="177"/>
      <c r="J1" s="177"/>
      <c r="K1" s="177"/>
      <c r="L1" s="177"/>
      <c r="M1" s="177"/>
      <c r="N1" s="177"/>
      <c r="O1" s="177"/>
    </row>
    <row r="2" ht="20" customHeight="1" spans="1:15">
      <c r="A2" s="178"/>
      <c r="B2" s="179" t="s">
        <v>1483</v>
      </c>
      <c r="D2" s="180" t="s">
        <v>27</v>
      </c>
      <c r="E2" s="177"/>
      <c r="F2" s="177"/>
      <c r="G2" s="177"/>
      <c r="H2" s="177"/>
      <c r="I2" s="177"/>
      <c r="J2" s="177"/>
      <c r="K2" s="177"/>
      <c r="L2" s="177"/>
      <c r="M2" s="177"/>
      <c r="N2" s="177"/>
      <c r="O2" s="177"/>
    </row>
    <row r="3" ht="21" customHeight="1" spans="1:4">
      <c r="A3" s="181" t="s">
        <v>1484</v>
      </c>
      <c r="B3" s="182" t="s">
        <v>1485</v>
      </c>
      <c r="C3" s="183" t="s">
        <v>1486</v>
      </c>
      <c r="D3" s="104" t="s">
        <v>1487</v>
      </c>
    </row>
    <row r="4" ht="21" customHeight="1" spans="1:4">
      <c r="A4" s="184">
        <v>501</v>
      </c>
      <c r="B4" s="185" t="s">
        <v>1488</v>
      </c>
      <c r="C4" s="186">
        <f>SUM(C5:C8)</f>
        <v>41</v>
      </c>
      <c r="D4" s="187">
        <f>SUM(D5:D8)</f>
        <v>0</v>
      </c>
    </row>
    <row r="5" ht="21" customHeight="1" spans="1:4">
      <c r="A5" s="188">
        <v>50101</v>
      </c>
      <c r="B5" s="189" t="s">
        <v>1489</v>
      </c>
      <c r="C5" s="190">
        <v>33</v>
      </c>
      <c r="D5" s="190"/>
    </row>
    <row r="6" ht="21" customHeight="1" spans="1:4">
      <c r="A6" s="188">
        <v>50102</v>
      </c>
      <c r="B6" s="189" t="s">
        <v>1490</v>
      </c>
      <c r="C6" s="190">
        <v>5</v>
      </c>
      <c r="D6" s="190"/>
    </row>
    <row r="7" ht="21" customHeight="1" spans="1:4">
      <c r="A7" s="188">
        <v>50103</v>
      </c>
      <c r="B7" s="189" t="s">
        <v>1352</v>
      </c>
      <c r="C7" s="190">
        <v>3</v>
      </c>
      <c r="D7" s="190"/>
    </row>
    <row r="8" ht="21" customHeight="1" spans="1:4">
      <c r="A8" s="188">
        <v>50199</v>
      </c>
      <c r="B8" s="189" t="s">
        <v>1491</v>
      </c>
      <c r="C8" s="190"/>
      <c r="D8" s="190"/>
    </row>
    <row r="9" ht="21" customHeight="1" spans="1:4">
      <c r="A9" s="184">
        <v>502</v>
      </c>
      <c r="B9" s="185" t="s">
        <v>1492</v>
      </c>
      <c r="C9" s="186">
        <f>SUM(C10:C19)</f>
        <v>1</v>
      </c>
      <c r="D9" s="187">
        <f>SUM(D10:D19)</f>
        <v>0</v>
      </c>
    </row>
    <row r="10" ht="21" customHeight="1" spans="1:4">
      <c r="A10" s="188">
        <v>50201</v>
      </c>
      <c r="B10" s="189" t="s">
        <v>1493</v>
      </c>
      <c r="C10" s="190">
        <v>1</v>
      </c>
      <c r="D10" s="191"/>
    </row>
    <row r="11" ht="21" customHeight="1" spans="1:4">
      <c r="A11" s="188">
        <v>50202</v>
      </c>
      <c r="B11" s="189" t="s">
        <v>1494</v>
      </c>
      <c r="C11" s="190"/>
      <c r="D11" s="191"/>
    </row>
    <row r="12" ht="21" customHeight="1" spans="1:4">
      <c r="A12" s="188">
        <v>50203</v>
      </c>
      <c r="B12" s="189" t="s">
        <v>1495</v>
      </c>
      <c r="C12" s="190"/>
      <c r="D12" s="191"/>
    </row>
    <row r="13" ht="21" customHeight="1" spans="1:4">
      <c r="A13" s="188">
        <v>50204</v>
      </c>
      <c r="B13" s="189" t="s">
        <v>1496</v>
      </c>
      <c r="C13" s="190"/>
      <c r="D13" s="191"/>
    </row>
    <row r="14" ht="21" customHeight="1" spans="1:4">
      <c r="A14" s="188">
        <v>50205</v>
      </c>
      <c r="B14" s="189" t="s">
        <v>1497</v>
      </c>
      <c r="C14" s="190"/>
      <c r="D14" s="191"/>
    </row>
    <row r="15" ht="21" customHeight="1" spans="1:4">
      <c r="A15" s="188">
        <v>50206</v>
      </c>
      <c r="B15" s="189" t="s">
        <v>1498</v>
      </c>
      <c r="C15" s="190"/>
      <c r="D15" s="191"/>
    </row>
    <row r="16" ht="21" customHeight="1" spans="1:4">
      <c r="A16" s="188">
        <v>50207</v>
      </c>
      <c r="B16" s="189" t="s">
        <v>1499</v>
      </c>
      <c r="C16" s="190"/>
      <c r="D16" s="191"/>
    </row>
    <row r="17" ht="21" customHeight="1" spans="1:4">
      <c r="A17" s="188">
        <v>50208</v>
      </c>
      <c r="B17" s="189" t="s">
        <v>1500</v>
      </c>
      <c r="C17" s="190"/>
      <c r="D17" s="191"/>
    </row>
    <row r="18" ht="21" customHeight="1" spans="1:4">
      <c r="A18" s="188">
        <v>50209</v>
      </c>
      <c r="B18" s="189" t="s">
        <v>1501</v>
      </c>
      <c r="C18" s="190"/>
      <c r="D18" s="191"/>
    </row>
    <row r="19" ht="21" customHeight="1" spans="1:4">
      <c r="A19" s="188">
        <v>50299</v>
      </c>
      <c r="B19" s="189" t="s">
        <v>1502</v>
      </c>
      <c r="C19" s="190"/>
      <c r="D19" s="191"/>
    </row>
    <row r="20" ht="21" customHeight="1" spans="1:4">
      <c r="A20" s="184">
        <v>503</v>
      </c>
      <c r="B20" s="185" t="s">
        <v>1503</v>
      </c>
      <c r="C20" s="186">
        <f>SUM(C21:C27)</f>
        <v>0</v>
      </c>
      <c r="D20" s="187">
        <f>SUM(D21:D27)</f>
        <v>0</v>
      </c>
    </row>
    <row r="21" ht="21" customHeight="1" spans="1:4">
      <c r="A21" s="188">
        <v>50301</v>
      </c>
      <c r="B21" s="189" t="s">
        <v>1504</v>
      </c>
      <c r="C21" s="190"/>
      <c r="D21" s="191"/>
    </row>
    <row r="22" ht="21" customHeight="1" spans="1:4">
      <c r="A22" s="188">
        <v>50302</v>
      </c>
      <c r="B22" s="189" t="s">
        <v>1505</v>
      </c>
      <c r="C22" s="190"/>
      <c r="D22" s="191"/>
    </row>
    <row r="23" ht="21" customHeight="1" spans="1:4">
      <c r="A23" s="188">
        <v>50303</v>
      </c>
      <c r="B23" s="189" t="s">
        <v>1506</v>
      </c>
      <c r="C23" s="190"/>
      <c r="D23" s="191"/>
    </row>
    <row r="24" ht="21" customHeight="1" spans="1:4">
      <c r="A24" s="188">
        <v>50305</v>
      </c>
      <c r="B24" s="189" t="s">
        <v>1507</v>
      </c>
      <c r="C24" s="190"/>
      <c r="D24" s="191"/>
    </row>
    <row r="25" ht="21" customHeight="1" spans="1:4">
      <c r="A25" s="188">
        <v>50306</v>
      </c>
      <c r="B25" s="189" t="s">
        <v>1508</v>
      </c>
      <c r="C25" s="190"/>
      <c r="D25" s="191"/>
    </row>
    <row r="26" ht="21" customHeight="1" spans="1:4">
      <c r="A26" s="188">
        <v>50307</v>
      </c>
      <c r="B26" s="189" t="s">
        <v>1509</v>
      </c>
      <c r="C26" s="190"/>
      <c r="D26" s="191"/>
    </row>
    <row r="27" ht="21" customHeight="1" spans="1:4">
      <c r="A27" s="188">
        <v>50399</v>
      </c>
      <c r="B27" s="189" t="s">
        <v>1510</v>
      </c>
      <c r="C27" s="190"/>
      <c r="D27" s="191"/>
    </row>
    <row r="28" ht="21" customHeight="1" spans="1:4">
      <c r="A28" s="184">
        <v>504</v>
      </c>
      <c r="B28" s="185" t="s">
        <v>1511</v>
      </c>
      <c r="C28" s="186">
        <f>SUM(C29:C34)</f>
        <v>0</v>
      </c>
      <c r="D28" s="192">
        <f>SUM(D29:D34)</f>
        <v>0</v>
      </c>
    </row>
    <row r="29" ht="21" customHeight="1" spans="1:4">
      <c r="A29" s="188">
        <v>50401</v>
      </c>
      <c r="B29" s="189" t="s">
        <v>1504</v>
      </c>
      <c r="C29" s="190"/>
      <c r="D29" s="191"/>
    </row>
    <row r="30" ht="21" customHeight="1" spans="1:4">
      <c r="A30" s="188">
        <v>50402</v>
      </c>
      <c r="B30" s="189" t="s">
        <v>1505</v>
      </c>
      <c r="C30" s="190"/>
      <c r="D30" s="191"/>
    </row>
    <row r="31" ht="21" customHeight="1" spans="1:4">
      <c r="A31" s="188">
        <v>50403</v>
      </c>
      <c r="B31" s="189" t="s">
        <v>1506</v>
      </c>
      <c r="C31" s="190"/>
      <c r="D31" s="191"/>
    </row>
    <row r="32" ht="21" customHeight="1" spans="1:4">
      <c r="A32" s="188">
        <v>50404</v>
      </c>
      <c r="B32" s="189" t="s">
        <v>1508</v>
      </c>
      <c r="C32" s="190"/>
      <c r="D32" s="191"/>
    </row>
    <row r="33" ht="21" customHeight="1" spans="1:4">
      <c r="A33" s="188">
        <v>50405</v>
      </c>
      <c r="B33" s="189" t="s">
        <v>1509</v>
      </c>
      <c r="C33" s="190"/>
      <c r="D33" s="191"/>
    </row>
    <row r="34" ht="21" customHeight="1" spans="1:4">
      <c r="A34" s="188">
        <v>50499</v>
      </c>
      <c r="B34" s="189" t="s">
        <v>1510</v>
      </c>
      <c r="C34" s="190"/>
      <c r="D34" s="191"/>
    </row>
    <row r="35" ht="21" customHeight="1" spans="1:4">
      <c r="A35" s="184">
        <v>505</v>
      </c>
      <c r="B35" s="185" t="s">
        <v>1512</v>
      </c>
      <c r="C35" s="186">
        <f>SUM(C36:C38)</f>
        <v>11</v>
      </c>
      <c r="D35" s="187">
        <f>SUM(D36:D38)</f>
        <v>0</v>
      </c>
    </row>
    <row r="36" ht="21" customHeight="1" spans="1:4">
      <c r="A36" s="188">
        <v>50501</v>
      </c>
      <c r="B36" s="189" t="s">
        <v>1513</v>
      </c>
      <c r="C36" s="190">
        <v>11</v>
      </c>
      <c r="D36" s="191"/>
    </row>
    <row r="37" ht="21" customHeight="1" spans="1:4">
      <c r="A37" s="188">
        <v>50502</v>
      </c>
      <c r="B37" s="189" t="s">
        <v>1514</v>
      </c>
      <c r="C37" s="190"/>
      <c r="D37" s="191"/>
    </row>
    <row r="38" ht="21" customHeight="1" spans="1:4">
      <c r="A38" s="188">
        <v>50599</v>
      </c>
      <c r="B38" s="189" t="s">
        <v>1515</v>
      </c>
      <c r="C38" s="190"/>
      <c r="D38" s="191"/>
    </row>
    <row r="39" ht="21" customHeight="1" spans="1:4">
      <c r="A39" s="184">
        <v>506</v>
      </c>
      <c r="B39" s="185" t="s">
        <v>1516</v>
      </c>
      <c r="C39" s="186">
        <f>SUM(C40:C41)</f>
        <v>0</v>
      </c>
      <c r="D39" s="187">
        <f>SUM(D40:D41)</f>
        <v>0</v>
      </c>
    </row>
    <row r="40" ht="21" customHeight="1" spans="1:4">
      <c r="A40" s="188">
        <v>50601</v>
      </c>
      <c r="B40" s="189" t="s">
        <v>1517</v>
      </c>
      <c r="C40" s="190"/>
      <c r="D40" s="191"/>
    </row>
    <row r="41" ht="21" customHeight="1" spans="1:4">
      <c r="A41" s="188">
        <v>50602</v>
      </c>
      <c r="B41" s="189" t="s">
        <v>1518</v>
      </c>
      <c r="C41" s="190">
        <f>VLOOKUP(A41,[11]表三!$A$1:$E$65536,5,FALSE)</f>
        <v>0</v>
      </c>
      <c r="D41" s="191"/>
    </row>
    <row r="42" ht="21" customHeight="1" spans="1:4">
      <c r="A42" s="184">
        <v>507</v>
      </c>
      <c r="B42" s="185" t="s">
        <v>1519</v>
      </c>
      <c r="C42" s="186">
        <f>SUM(C43:C45)</f>
        <v>0</v>
      </c>
      <c r="D42" s="192">
        <f>SUM(D43:D45)</f>
        <v>0</v>
      </c>
    </row>
    <row r="43" ht="21" customHeight="1" spans="1:4">
      <c r="A43" s="188">
        <v>50701</v>
      </c>
      <c r="B43" s="189" t="s">
        <v>1520</v>
      </c>
      <c r="C43" s="190"/>
      <c r="D43" s="191"/>
    </row>
    <row r="44" ht="21" customHeight="1" spans="1:4">
      <c r="A44" s="188">
        <v>50702</v>
      </c>
      <c r="B44" s="189" t="s">
        <v>1521</v>
      </c>
      <c r="C44" s="190"/>
      <c r="D44" s="191"/>
    </row>
    <row r="45" ht="21" customHeight="1" spans="1:4">
      <c r="A45" s="188">
        <v>50799</v>
      </c>
      <c r="B45" s="189" t="s">
        <v>1522</v>
      </c>
      <c r="C45" s="190"/>
      <c r="D45" s="191"/>
    </row>
    <row r="46" ht="21" customHeight="1" spans="1:4">
      <c r="A46" s="184">
        <v>508</v>
      </c>
      <c r="B46" s="185" t="s">
        <v>1523</v>
      </c>
      <c r="C46" s="186">
        <f>SUM(C47:C48)</f>
        <v>0</v>
      </c>
      <c r="D46" s="192">
        <f>SUM(D47:D48)</f>
        <v>0</v>
      </c>
    </row>
    <row r="47" ht="21" customHeight="1" spans="1:4">
      <c r="A47" s="188">
        <v>50801</v>
      </c>
      <c r="B47" s="189" t="s">
        <v>1524</v>
      </c>
      <c r="C47" s="190">
        <f>VLOOKUP(A47,[11]表三!$A$1:$E$65536,5,FALSE)</f>
        <v>0</v>
      </c>
      <c r="D47" s="191"/>
    </row>
    <row r="48" ht="21" customHeight="1" spans="1:4">
      <c r="A48" s="188">
        <v>50802</v>
      </c>
      <c r="B48" s="189" t="s">
        <v>1525</v>
      </c>
      <c r="C48" s="190"/>
      <c r="D48" s="191"/>
    </row>
    <row r="49" ht="21" customHeight="1" spans="1:4">
      <c r="A49" s="184">
        <v>509</v>
      </c>
      <c r="B49" s="185" t="s">
        <v>1526</v>
      </c>
      <c r="C49" s="186">
        <f>SUM(C50:C54)</f>
        <v>0</v>
      </c>
      <c r="D49" s="187">
        <f>SUM(D50:D54)</f>
        <v>0</v>
      </c>
    </row>
    <row r="50" ht="21" customHeight="1" spans="1:4">
      <c r="A50" s="188">
        <v>50901</v>
      </c>
      <c r="B50" s="189" t="s">
        <v>1527</v>
      </c>
      <c r="C50" s="190"/>
      <c r="D50" s="191"/>
    </row>
    <row r="51" ht="21" customHeight="1" spans="1:4">
      <c r="A51" s="188">
        <v>50902</v>
      </c>
      <c r="B51" s="189" t="s">
        <v>1528</v>
      </c>
      <c r="C51" s="190"/>
      <c r="D51" s="191"/>
    </row>
    <row r="52" ht="21" customHeight="1" spans="1:4">
      <c r="A52" s="188">
        <v>50903</v>
      </c>
      <c r="B52" s="189" t="s">
        <v>1529</v>
      </c>
      <c r="C52" s="190"/>
      <c r="D52" s="191"/>
    </row>
    <row r="53" ht="21" customHeight="1" spans="1:4">
      <c r="A53" s="188">
        <v>50905</v>
      </c>
      <c r="B53" s="189" t="s">
        <v>1530</v>
      </c>
      <c r="C53" s="190"/>
      <c r="D53" s="191"/>
    </row>
    <row r="54" ht="21" customHeight="1" spans="1:4">
      <c r="A54" s="188">
        <v>50999</v>
      </c>
      <c r="B54" s="189" t="s">
        <v>1531</v>
      </c>
      <c r="C54" s="190"/>
      <c r="D54" s="191"/>
    </row>
    <row r="55" ht="21" customHeight="1" spans="1:4">
      <c r="A55" s="184">
        <v>510</v>
      </c>
      <c r="B55" s="185" t="s">
        <v>1532</v>
      </c>
      <c r="C55" s="186">
        <f>SUM(C56:C58)</f>
        <v>0</v>
      </c>
      <c r="D55" s="187">
        <f>SUM(D56:D58)</f>
        <v>0</v>
      </c>
    </row>
    <row r="56" ht="21" customHeight="1" spans="1:4">
      <c r="A56" s="188">
        <v>51002</v>
      </c>
      <c r="B56" s="189" t="s">
        <v>1533</v>
      </c>
      <c r="C56" s="190"/>
      <c r="D56" s="191"/>
    </row>
    <row r="57" ht="21" customHeight="1" spans="1:4">
      <c r="A57" s="188">
        <v>51003</v>
      </c>
      <c r="B57" s="189" t="s">
        <v>742</v>
      </c>
      <c r="C57" s="190">
        <f>VLOOKUP(A57,[11]表三!$A$1:$E$65536,5,FALSE)</f>
        <v>0</v>
      </c>
      <c r="D57" s="191"/>
    </row>
    <row r="58" ht="21" customHeight="1" spans="1:4">
      <c r="A58" s="193">
        <v>51004</v>
      </c>
      <c r="B58" s="189" t="s">
        <v>1534</v>
      </c>
      <c r="C58" s="190">
        <f>VLOOKUP(A58,[11]表三!$A$1:$E$65536,5,FALSE)</f>
        <v>0</v>
      </c>
      <c r="D58" s="191"/>
    </row>
    <row r="59" ht="21" customHeight="1" spans="1:4">
      <c r="A59" s="184">
        <v>511</v>
      </c>
      <c r="B59" s="185" t="s">
        <v>1535</v>
      </c>
      <c r="C59" s="186">
        <f>SUM(C60:C63)</f>
        <v>0</v>
      </c>
      <c r="D59" s="192">
        <f>SUM(D60:D63)</f>
        <v>0</v>
      </c>
    </row>
    <row r="60" ht="21" customHeight="1" spans="1:4">
      <c r="A60" s="188">
        <v>51101</v>
      </c>
      <c r="B60" s="189" t="s">
        <v>1536</v>
      </c>
      <c r="C60" s="190"/>
      <c r="D60" s="191"/>
    </row>
    <row r="61" ht="21" customHeight="1" spans="1:4">
      <c r="A61" s="188">
        <v>51102</v>
      </c>
      <c r="B61" s="189" t="s">
        <v>1537</v>
      </c>
      <c r="C61" s="190">
        <f>VLOOKUP(A61,[11]表三!$A$1:$E$65536,5,FALSE)</f>
        <v>0</v>
      </c>
      <c r="D61" s="191"/>
    </row>
    <row r="62" ht="21" customHeight="1" spans="1:4">
      <c r="A62" s="188">
        <v>51103</v>
      </c>
      <c r="B62" s="189" t="s">
        <v>1538</v>
      </c>
      <c r="C62" s="190"/>
      <c r="D62" s="191"/>
    </row>
    <row r="63" ht="21" customHeight="1" spans="1:4">
      <c r="A63" s="188">
        <v>51104</v>
      </c>
      <c r="B63" s="189" t="s">
        <v>1539</v>
      </c>
      <c r="C63" s="190">
        <f>VLOOKUP(A63,[11]表三!$A$1:$E$65536,5,FALSE)</f>
        <v>0</v>
      </c>
      <c r="D63" s="191"/>
    </row>
    <row r="64" ht="21" customHeight="1" spans="1:4">
      <c r="A64" s="184">
        <v>512</v>
      </c>
      <c r="B64" s="185" t="s">
        <v>62</v>
      </c>
      <c r="C64" s="186">
        <f>SUM(C65:C66)</f>
        <v>0</v>
      </c>
      <c r="D64" s="192">
        <f>SUM(D65:D66)</f>
        <v>0</v>
      </c>
    </row>
    <row r="65" ht="21" customHeight="1" spans="1:4">
      <c r="A65" s="188">
        <v>51201</v>
      </c>
      <c r="B65" s="189" t="s">
        <v>1540</v>
      </c>
      <c r="C65" s="190">
        <f>VLOOKUP(A65,[11]表三!$A$1:$E$65536,5,FALSE)</f>
        <v>0</v>
      </c>
      <c r="D65" s="191"/>
    </row>
    <row r="66" ht="21" customHeight="1" spans="1:4">
      <c r="A66" s="188">
        <v>51202</v>
      </c>
      <c r="B66" s="189" t="s">
        <v>1541</v>
      </c>
      <c r="C66" s="190">
        <f>VLOOKUP(A66,[11]表三!$A$1:$E$65536,5,FALSE)</f>
        <v>0</v>
      </c>
      <c r="D66" s="191"/>
    </row>
    <row r="67" ht="21" customHeight="1" spans="1:4">
      <c r="A67" s="184">
        <v>513</v>
      </c>
      <c r="B67" s="185" t="s">
        <v>72</v>
      </c>
      <c r="C67" s="186">
        <f>SUM(C68:C73)</f>
        <v>0</v>
      </c>
      <c r="D67" s="192">
        <f>SUM(D68:D73)</f>
        <v>0</v>
      </c>
    </row>
    <row r="68" ht="21" customHeight="1" spans="1:4">
      <c r="A68" s="188">
        <v>51301</v>
      </c>
      <c r="B68" s="189" t="s">
        <v>1542</v>
      </c>
      <c r="C68" s="190">
        <f>VLOOKUP(A68,[11]表三!$A$1:$E$65536,5,FALSE)</f>
        <v>0</v>
      </c>
      <c r="D68" s="191"/>
    </row>
    <row r="69" ht="21" customHeight="1" spans="1:4">
      <c r="A69" s="188">
        <v>51302</v>
      </c>
      <c r="B69" s="189" t="s">
        <v>55</v>
      </c>
      <c r="C69" s="190">
        <f>VLOOKUP(A69,[11]表三!$A$1:$E$65536,5,FALSE)</f>
        <v>0</v>
      </c>
      <c r="D69" s="191"/>
    </row>
    <row r="70" ht="21" customHeight="1" spans="1:4">
      <c r="A70" s="188">
        <v>51303</v>
      </c>
      <c r="B70" s="189" t="s">
        <v>1543</v>
      </c>
      <c r="C70" s="190">
        <f>VLOOKUP(A70,[11]表三!$A$1:$E$65536,5,FALSE)</f>
        <v>0</v>
      </c>
      <c r="D70" s="191"/>
    </row>
    <row r="71" ht="21" customHeight="1" spans="1:4">
      <c r="A71" s="188">
        <v>51304</v>
      </c>
      <c r="B71" s="189" t="s">
        <v>83</v>
      </c>
      <c r="C71" s="190">
        <f>VLOOKUP(A71,[11]表三!$A$1:$E$65536,5,FALSE)</f>
        <v>0</v>
      </c>
      <c r="D71" s="191"/>
    </row>
    <row r="72" ht="21" customHeight="1" spans="1:4">
      <c r="A72" s="188">
        <v>51305</v>
      </c>
      <c r="B72" s="189" t="s">
        <v>90</v>
      </c>
      <c r="C72" s="190">
        <f>VLOOKUP(A72,[11]表三!$A$1:$E$65536,5,FALSE)</f>
        <v>0</v>
      </c>
      <c r="D72" s="191"/>
    </row>
    <row r="73" ht="21" customHeight="1" spans="1:4">
      <c r="A73" s="188">
        <v>51306</v>
      </c>
      <c r="B73" s="189" t="s">
        <v>92</v>
      </c>
      <c r="C73" s="190">
        <f>VLOOKUP(A73,[11]表三!$A$1:$E$65536,5,FALSE)</f>
        <v>0</v>
      </c>
      <c r="D73" s="191"/>
    </row>
    <row r="74" ht="21" customHeight="1" spans="1:4">
      <c r="A74" s="184">
        <v>514</v>
      </c>
      <c r="B74" s="185" t="s">
        <v>1544</v>
      </c>
      <c r="C74" s="186">
        <f>SUM(C75:C76)</f>
        <v>0</v>
      </c>
      <c r="D74" s="192">
        <f>SUM(D75:D76)</f>
        <v>0</v>
      </c>
    </row>
    <row r="75" ht="21" customHeight="1" spans="1:4">
      <c r="A75" s="188">
        <v>51401</v>
      </c>
      <c r="B75" s="189" t="s">
        <v>60</v>
      </c>
      <c r="C75" s="190"/>
      <c r="D75" s="191"/>
    </row>
    <row r="76" ht="21" customHeight="1" spans="1:4">
      <c r="A76" s="188">
        <v>51402</v>
      </c>
      <c r="B76" s="189" t="s">
        <v>1545</v>
      </c>
      <c r="C76" s="190"/>
      <c r="D76" s="191"/>
    </row>
    <row r="77" ht="21" customHeight="1" spans="1:4">
      <c r="A77" s="184">
        <v>599</v>
      </c>
      <c r="B77" s="185" t="s">
        <v>61</v>
      </c>
      <c r="C77" s="186">
        <f>SUM(C78:C81)</f>
        <v>0</v>
      </c>
      <c r="D77" s="192">
        <f>SUM(D78:D81)</f>
        <v>0</v>
      </c>
    </row>
    <row r="78" ht="21" customHeight="1" spans="1:4">
      <c r="A78" s="188">
        <v>59906</v>
      </c>
      <c r="B78" s="189" t="s">
        <v>1546</v>
      </c>
      <c r="C78" s="190">
        <f>VLOOKUP(A78,[11]表三!$A$1:$E$65536,5,FALSE)</f>
        <v>0</v>
      </c>
      <c r="D78" s="191"/>
    </row>
    <row r="79" ht="21" customHeight="1" spans="1:4">
      <c r="A79" s="188">
        <v>59907</v>
      </c>
      <c r="B79" s="189" t="s">
        <v>420</v>
      </c>
      <c r="C79" s="190">
        <f>VLOOKUP(A79,[11]表三!$A$1:$E$65536,5,FALSE)</f>
        <v>0</v>
      </c>
      <c r="D79" s="191"/>
    </row>
    <row r="80" ht="32" customHeight="1" spans="1:4">
      <c r="A80" s="188">
        <v>59908</v>
      </c>
      <c r="B80" s="189" t="s">
        <v>1547</v>
      </c>
      <c r="C80" s="190">
        <f>VLOOKUP(A80,[11]表三!$A$1:$E$65536,5,FALSE)</f>
        <v>0</v>
      </c>
      <c r="D80" s="191"/>
    </row>
    <row r="81" ht="21" customHeight="1" spans="1:4">
      <c r="A81" s="188">
        <v>59999</v>
      </c>
      <c r="B81" s="189" t="s">
        <v>61</v>
      </c>
      <c r="C81" s="190">
        <f>VLOOKUP(A81,[11]表三!$A$1:$E$65536,5,FALSE)</f>
        <v>0</v>
      </c>
      <c r="D81" s="191"/>
    </row>
    <row r="82" ht="21" customHeight="1" spans="1:4">
      <c r="A82" s="194"/>
      <c r="B82" s="195" t="s">
        <v>1548</v>
      </c>
      <c r="C82" s="196">
        <f>SUM(C4,C9,C20,C28,C35,C39,C42,C46,C49,C55,C59,C64,C67,C74,C77)</f>
        <v>53</v>
      </c>
      <c r="D82" s="197">
        <f>SUM(D4,D9,D20,D28,D35,D39,D42,D46,D49,D55,D59,D64,D67,D74,D77)</f>
        <v>0</v>
      </c>
    </row>
  </sheetData>
  <mergeCells count="1">
    <mergeCell ref="B1:D1"/>
  </mergeCells>
  <pageMargins left="0.751388888888889" right="0.751388888888889" top="1" bottom="1" header="0.5" footer="0.5"/>
  <pageSetup paperSize="9" firstPageNumber="23" orientation="portrait" useFirstPageNumber="1"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54"/>
  <sheetViews>
    <sheetView showZeros="0" workbookViewId="0">
      <pane ySplit="3" topLeftCell="A19" activePane="bottomLeft" state="frozen"/>
      <selection/>
      <selection pane="bottomLeft" activeCell="E20" sqref="E20"/>
    </sheetView>
  </sheetViews>
  <sheetFormatPr defaultColWidth="9" defaultRowHeight="13.5" outlineLevelCol="5"/>
  <cols>
    <col min="1" max="1" width="12.875" customWidth="1"/>
    <col min="2" max="2" width="45.5" customWidth="1"/>
    <col min="3" max="3" width="9.625" customWidth="1"/>
    <col min="4" max="4" width="9.625" style="148" customWidth="1"/>
    <col min="5" max="5" width="9.375" customWidth="1"/>
    <col min="6" max="6" width="13.875" customWidth="1"/>
  </cols>
  <sheetData>
    <row r="1" ht="43" customHeight="1" spans="2:6">
      <c r="B1" s="96" t="s">
        <v>1549</v>
      </c>
      <c r="C1" s="96"/>
      <c r="D1" s="96"/>
      <c r="E1" s="96"/>
      <c r="F1" s="96"/>
    </row>
    <row r="2" ht="24" customHeight="1" spans="2:6">
      <c r="B2" s="98" t="s">
        <v>1550</v>
      </c>
      <c r="C2" s="149"/>
      <c r="D2" s="150"/>
      <c r="E2" s="149"/>
      <c r="F2" s="151" t="s">
        <v>27</v>
      </c>
    </row>
    <row r="3" ht="27" spans="1:6">
      <c r="A3" s="152" t="s">
        <v>98</v>
      </c>
      <c r="B3" s="153" t="s">
        <v>31</v>
      </c>
      <c r="C3" s="51" t="s">
        <v>32</v>
      </c>
      <c r="D3" s="51" t="s">
        <v>34</v>
      </c>
      <c r="E3" s="51" t="s">
        <v>35</v>
      </c>
      <c r="F3" s="51" t="s">
        <v>36</v>
      </c>
    </row>
    <row r="4" ht="18" customHeight="1" spans="1:6">
      <c r="A4" s="154">
        <v>1030102</v>
      </c>
      <c r="B4" s="155" t="s">
        <v>1551</v>
      </c>
      <c r="C4" s="156">
        <f>SUM(C5:C6)</f>
        <v>0</v>
      </c>
      <c r="D4" s="157"/>
      <c r="E4" s="156">
        <f>SUM(E5:E6)</f>
        <v>0</v>
      </c>
      <c r="F4" s="92">
        <f>IFERROR(E4/C4-1,)</f>
        <v>0</v>
      </c>
    </row>
    <row r="5" ht="18" customHeight="1" spans="1:6">
      <c r="A5" s="154">
        <v>103010201</v>
      </c>
      <c r="B5" s="158" t="s">
        <v>1552</v>
      </c>
      <c r="C5" s="156"/>
      <c r="D5" s="157"/>
      <c r="E5" s="156"/>
      <c r="F5" s="92"/>
    </row>
    <row r="6" ht="18" customHeight="1" spans="1:6">
      <c r="A6" s="154">
        <v>103010202</v>
      </c>
      <c r="B6" s="158" t="s">
        <v>1553</v>
      </c>
      <c r="C6" s="156"/>
      <c r="D6" s="157"/>
      <c r="E6" s="156"/>
      <c r="F6" s="92"/>
    </row>
    <row r="7" ht="18" customHeight="1" spans="1:6">
      <c r="A7" s="154">
        <v>1030106</v>
      </c>
      <c r="B7" s="155" t="s">
        <v>1554</v>
      </c>
      <c r="C7" s="156"/>
      <c r="D7" s="157">
        <f t="shared" ref="D7:D14" si="0">E7-C7</f>
        <v>0</v>
      </c>
      <c r="E7" s="156"/>
      <c r="F7" s="92"/>
    </row>
    <row r="8" ht="18" customHeight="1" spans="1:6">
      <c r="A8" s="154">
        <v>1030107</v>
      </c>
      <c r="B8" s="155" t="s">
        <v>1555</v>
      </c>
      <c r="C8" s="156"/>
      <c r="D8" s="157">
        <f t="shared" si="0"/>
        <v>0</v>
      </c>
      <c r="E8" s="156"/>
      <c r="F8" s="92"/>
    </row>
    <row r="9" ht="18" customHeight="1" spans="1:6">
      <c r="A9" s="154">
        <v>1030112</v>
      </c>
      <c r="B9" s="155" t="s">
        <v>1556</v>
      </c>
      <c r="C9" s="156"/>
      <c r="D9" s="157">
        <f t="shared" si="0"/>
        <v>0</v>
      </c>
      <c r="E9" s="156"/>
      <c r="F9" s="92">
        <f>IFERROR(E9/C9-1,)</f>
        <v>0</v>
      </c>
    </row>
    <row r="10" ht="18" customHeight="1" spans="1:6">
      <c r="A10" s="154">
        <v>1030115</v>
      </c>
      <c r="B10" s="155" t="s">
        <v>1557</v>
      </c>
      <c r="C10" s="156"/>
      <c r="D10" s="157">
        <f t="shared" si="0"/>
        <v>0</v>
      </c>
      <c r="E10" s="156"/>
      <c r="F10" s="92">
        <f>IFERROR(E10/C10-1,)</f>
        <v>0</v>
      </c>
    </row>
    <row r="11" ht="18" customHeight="1" spans="1:6">
      <c r="A11" s="154">
        <v>1030121</v>
      </c>
      <c r="B11" s="155" t="s">
        <v>1558</v>
      </c>
      <c r="C11" s="156"/>
      <c r="D11" s="157">
        <f t="shared" si="0"/>
        <v>0</v>
      </c>
      <c r="E11" s="156"/>
      <c r="F11" s="92"/>
    </row>
    <row r="12" ht="18" customHeight="1" spans="1:6">
      <c r="A12" s="154">
        <v>1030129</v>
      </c>
      <c r="B12" s="155" t="s">
        <v>1559</v>
      </c>
      <c r="C12" s="156"/>
      <c r="D12" s="157">
        <f t="shared" si="0"/>
        <v>0</v>
      </c>
      <c r="E12" s="156"/>
      <c r="F12" s="92"/>
    </row>
    <row r="13" ht="18" customHeight="1" spans="1:6">
      <c r="A13" s="154">
        <v>1030146</v>
      </c>
      <c r="B13" s="155" t="s">
        <v>1560</v>
      </c>
      <c r="C13" s="156"/>
      <c r="D13" s="157">
        <f t="shared" si="0"/>
        <v>0</v>
      </c>
      <c r="E13" s="156"/>
      <c r="F13" s="92"/>
    </row>
    <row r="14" ht="18" customHeight="1" spans="1:6">
      <c r="A14" s="154">
        <v>1030147</v>
      </c>
      <c r="B14" s="155" t="s">
        <v>1561</v>
      </c>
      <c r="C14" s="156"/>
      <c r="D14" s="157">
        <f t="shared" si="0"/>
        <v>0</v>
      </c>
      <c r="E14" s="156"/>
      <c r="F14" s="92"/>
    </row>
    <row r="15" ht="18" customHeight="1" spans="1:6">
      <c r="A15" s="154">
        <v>1030148</v>
      </c>
      <c r="B15" s="155" t="s">
        <v>1562</v>
      </c>
      <c r="C15" s="159">
        <f>SUM(C16:C20)</f>
        <v>0</v>
      </c>
      <c r="D15" s="160">
        <f>SUM(D16:D20)</f>
        <v>0</v>
      </c>
      <c r="E15" s="159">
        <f>SUM(E16:E20)</f>
        <v>0</v>
      </c>
      <c r="F15" s="92">
        <f t="shared" ref="F15:F20" si="1">IFERROR(E15/C15-1,)</f>
        <v>0</v>
      </c>
    </row>
    <row r="16" ht="18" customHeight="1" spans="1:6">
      <c r="A16" s="154">
        <v>103014801</v>
      </c>
      <c r="B16" s="158" t="s">
        <v>1563</v>
      </c>
      <c r="C16" s="156"/>
      <c r="D16" s="157">
        <f t="shared" ref="D16:D21" si="2">E16-C16</f>
        <v>0</v>
      </c>
      <c r="E16" s="161"/>
      <c r="F16" s="92">
        <f t="shared" si="1"/>
        <v>0</v>
      </c>
    </row>
    <row r="17" ht="18" customHeight="1" spans="1:6">
      <c r="A17" s="154">
        <v>103014802</v>
      </c>
      <c r="B17" s="158" t="s">
        <v>1564</v>
      </c>
      <c r="C17" s="156"/>
      <c r="D17" s="157">
        <f t="shared" si="2"/>
        <v>0</v>
      </c>
      <c r="E17" s="156"/>
      <c r="F17" s="92">
        <f t="shared" si="1"/>
        <v>0</v>
      </c>
    </row>
    <row r="18" ht="18" customHeight="1" spans="1:6">
      <c r="A18" s="154">
        <v>103014803</v>
      </c>
      <c r="B18" s="158" t="s">
        <v>1565</v>
      </c>
      <c r="C18" s="156"/>
      <c r="D18" s="162">
        <f t="shared" si="2"/>
        <v>0</v>
      </c>
      <c r="E18" s="156"/>
      <c r="F18" s="92">
        <f t="shared" si="1"/>
        <v>0</v>
      </c>
    </row>
    <row r="19" ht="18" customHeight="1" spans="1:6">
      <c r="A19" s="154">
        <v>103014898</v>
      </c>
      <c r="B19" s="158" t="s">
        <v>1566</v>
      </c>
      <c r="C19" s="163"/>
      <c r="D19" s="162">
        <f t="shared" si="2"/>
        <v>0</v>
      </c>
      <c r="E19" s="163"/>
      <c r="F19" s="92">
        <f t="shared" si="1"/>
        <v>0</v>
      </c>
    </row>
    <row r="20" ht="18" customHeight="1" spans="1:6">
      <c r="A20" s="154">
        <v>103014899</v>
      </c>
      <c r="B20" s="158" t="s">
        <v>1567</v>
      </c>
      <c r="C20" s="156"/>
      <c r="D20" s="157">
        <f t="shared" si="2"/>
        <v>0</v>
      </c>
      <c r="E20" s="156"/>
      <c r="F20" s="92">
        <f t="shared" si="1"/>
        <v>0</v>
      </c>
    </row>
    <row r="21" ht="18" customHeight="1" spans="1:6">
      <c r="A21" s="154">
        <v>1030149</v>
      </c>
      <c r="B21" s="155" t="s">
        <v>1568</v>
      </c>
      <c r="C21" s="156"/>
      <c r="D21" s="157">
        <f t="shared" si="2"/>
        <v>0</v>
      </c>
      <c r="E21" s="156"/>
      <c r="F21" s="92"/>
    </row>
    <row r="22" ht="18" customHeight="1" spans="1:6">
      <c r="A22" s="154">
        <v>1030150</v>
      </c>
      <c r="B22" s="155" t="s">
        <v>1569</v>
      </c>
      <c r="C22" s="156">
        <f>SUM(C23:C24)</f>
        <v>0</v>
      </c>
      <c r="D22" s="157"/>
      <c r="E22" s="156">
        <f>SUM(E23:E24)</f>
        <v>0</v>
      </c>
      <c r="F22" s="92">
        <f>IFERROR(E22/C22-1,)</f>
        <v>0</v>
      </c>
    </row>
    <row r="23" ht="18" customHeight="1" spans="1:6">
      <c r="A23" s="154">
        <v>103015001</v>
      </c>
      <c r="B23" s="158" t="s">
        <v>1570</v>
      </c>
      <c r="C23" s="156"/>
      <c r="D23" s="157">
        <f t="shared" ref="D23:D27" si="3">E23-C23</f>
        <v>0</v>
      </c>
      <c r="E23" s="156"/>
      <c r="F23" s="92"/>
    </row>
    <row r="24" ht="18" customHeight="1" spans="1:6">
      <c r="A24" s="154">
        <v>103015002</v>
      </c>
      <c r="B24" s="158" t="s">
        <v>1571</v>
      </c>
      <c r="C24" s="156"/>
      <c r="D24" s="157">
        <f t="shared" si="3"/>
        <v>0</v>
      </c>
      <c r="E24" s="156"/>
      <c r="F24" s="92"/>
    </row>
    <row r="25" ht="18" customHeight="1" spans="1:6">
      <c r="A25" s="154">
        <v>1030152</v>
      </c>
      <c r="B25" s="155" t="s">
        <v>1572</v>
      </c>
      <c r="C25" s="156"/>
      <c r="D25" s="157">
        <f t="shared" si="3"/>
        <v>0</v>
      </c>
      <c r="E25" s="156"/>
      <c r="F25" s="92"/>
    </row>
    <row r="26" ht="18" customHeight="1" spans="1:6">
      <c r="A26" s="154">
        <v>1030153</v>
      </c>
      <c r="B26" s="155" t="s">
        <v>1573</v>
      </c>
      <c r="C26" s="156"/>
      <c r="D26" s="157">
        <f t="shared" si="3"/>
        <v>0</v>
      </c>
      <c r="E26" s="156"/>
      <c r="F26" s="92"/>
    </row>
    <row r="27" ht="18" customHeight="1" spans="1:6">
      <c r="A27" s="154">
        <v>1030153</v>
      </c>
      <c r="B27" s="155" t="s">
        <v>1574</v>
      </c>
      <c r="C27" s="156"/>
      <c r="D27" s="157">
        <f t="shared" si="3"/>
        <v>0</v>
      </c>
      <c r="E27" s="156"/>
      <c r="F27" s="92"/>
    </row>
    <row r="28" ht="18" customHeight="1" spans="1:6">
      <c r="A28" s="154">
        <v>1030155</v>
      </c>
      <c r="B28" s="155" t="s">
        <v>1575</v>
      </c>
      <c r="C28" s="156">
        <f>SUM(C29:C30)</f>
        <v>26</v>
      </c>
      <c r="D28" s="157"/>
      <c r="E28" s="156">
        <f>SUM(E29:E30)</f>
        <v>0</v>
      </c>
      <c r="F28" s="92">
        <f t="shared" ref="F28:F36" si="4">IFERROR(E28/C28-1,)</f>
        <v>-1</v>
      </c>
    </row>
    <row r="29" ht="18" customHeight="1" spans="1:6">
      <c r="A29" s="154">
        <v>103015501</v>
      </c>
      <c r="B29" s="158" t="s">
        <v>1576</v>
      </c>
      <c r="C29" s="156">
        <v>10</v>
      </c>
      <c r="D29" s="157">
        <f t="shared" ref="D29:D35" si="5">E29-C29</f>
        <v>-10</v>
      </c>
      <c r="E29" s="156"/>
      <c r="F29" s="92">
        <f t="shared" si="4"/>
        <v>-1</v>
      </c>
    </row>
    <row r="30" ht="18" customHeight="1" spans="1:6">
      <c r="A30" s="154">
        <v>103015502</v>
      </c>
      <c r="B30" s="158" t="s">
        <v>1577</v>
      </c>
      <c r="C30" s="156">
        <v>16</v>
      </c>
      <c r="D30" s="157">
        <f t="shared" si="5"/>
        <v>-16</v>
      </c>
      <c r="E30" s="156"/>
      <c r="F30" s="92">
        <f t="shared" si="4"/>
        <v>-1</v>
      </c>
    </row>
    <row r="31" ht="18" customHeight="1" spans="1:6">
      <c r="A31" s="154">
        <v>1030156</v>
      </c>
      <c r="B31" s="155" t="s">
        <v>1578</v>
      </c>
      <c r="C31" s="156"/>
      <c r="D31" s="157"/>
      <c r="E31" s="156"/>
      <c r="F31" s="92">
        <f t="shared" si="4"/>
        <v>0</v>
      </c>
    </row>
    <row r="32" ht="18" customHeight="1" spans="1:6">
      <c r="A32" s="154">
        <v>1030157</v>
      </c>
      <c r="B32" s="155" t="s">
        <v>1579</v>
      </c>
      <c r="C32" s="156"/>
      <c r="D32" s="157"/>
      <c r="E32" s="156"/>
      <c r="F32" s="92">
        <f t="shared" si="4"/>
        <v>0</v>
      </c>
    </row>
    <row r="33" ht="18" customHeight="1" spans="1:6">
      <c r="A33" s="154">
        <v>1030158</v>
      </c>
      <c r="B33" s="164" t="s">
        <v>1580</v>
      </c>
      <c r="C33" s="156">
        <f>SUM(C34:C35)</f>
        <v>0</v>
      </c>
      <c r="D33" s="157"/>
      <c r="E33" s="156">
        <f>SUM(E34:E35)</f>
        <v>0</v>
      </c>
      <c r="F33" s="92">
        <f t="shared" si="4"/>
        <v>0</v>
      </c>
    </row>
    <row r="34" ht="18" customHeight="1" spans="1:6">
      <c r="A34" s="154">
        <v>103015801</v>
      </c>
      <c r="B34" s="145" t="s">
        <v>1581</v>
      </c>
      <c r="C34" s="156"/>
      <c r="D34" s="157">
        <f t="shared" si="5"/>
        <v>0</v>
      </c>
      <c r="E34" s="156"/>
      <c r="F34" s="92">
        <f t="shared" si="4"/>
        <v>0</v>
      </c>
    </row>
    <row r="35" ht="18" customHeight="1" spans="1:6">
      <c r="A35" s="154">
        <v>103015803</v>
      </c>
      <c r="B35" s="145" t="s">
        <v>1582</v>
      </c>
      <c r="C35" s="156"/>
      <c r="D35" s="157">
        <f t="shared" si="5"/>
        <v>0</v>
      </c>
      <c r="E35" s="156"/>
      <c r="F35" s="92">
        <f t="shared" si="4"/>
        <v>0</v>
      </c>
    </row>
    <row r="36" ht="18" customHeight="1" spans="1:6">
      <c r="A36" s="154">
        <v>1030159</v>
      </c>
      <c r="B36" s="164" t="s">
        <v>1583</v>
      </c>
      <c r="C36" s="156"/>
      <c r="D36" s="157"/>
      <c r="E36" s="156"/>
      <c r="F36" s="92">
        <f t="shared" si="4"/>
        <v>0</v>
      </c>
    </row>
    <row r="37" ht="18" customHeight="1" spans="1:6">
      <c r="A37" s="154">
        <v>1030166</v>
      </c>
      <c r="B37" s="164" t="s">
        <v>1584</v>
      </c>
      <c r="C37" s="156"/>
      <c r="D37" s="157"/>
      <c r="E37" s="156"/>
      <c r="F37" s="92"/>
    </row>
    <row r="38" ht="18" customHeight="1" spans="1:6">
      <c r="A38" s="154">
        <v>1030168</v>
      </c>
      <c r="B38" s="164" t="s">
        <v>1585</v>
      </c>
      <c r="C38" s="156"/>
      <c r="D38" s="157"/>
      <c r="E38" s="156"/>
      <c r="F38" s="92"/>
    </row>
    <row r="39" ht="18" customHeight="1" spans="1:6">
      <c r="A39" s="154">
        <v>1030171</v>
      </c>
      <c r="B39" s="164" t="s">
        <v>1586</v>
      </c>
      <c r="C39" s="156"/>
      <c r="D39" s="157"/>
      <c r="E39" s="156"/>
      <c r="F39" s="92"/>
    </row>
    <row r="40" ht="18" customHeight="1" spans="1:6">
      <c r="A40" s="154">
        <v>1030175</v>
      </c>
      <c r="B40" s="164" t="s">
        <v>1587</v>
      </c>
      <c r="C40" s="156">
        <f>SUM(C41:C42)</f>
        <v>0</v>
      </c>
      <c r="D40" s="157"/>
      <c r="E40" s="156">
        <f>SUM(E41:E42)</f>
        <v>0</v>
      </c>
      <c r="F40" s="92"/>
    </row>
    <row r="41" ht="18" customHeight="1" spans="1:6">
      <c r="A41" s="154">
        <v>103017501</v>
      </c>
      <c r="B41" s="145" t="s">
        <v>1588</v>
      </c>
      <c r="C41" s="156"/>
      <c r="D41" s="157"/>
      <c r="E41" s="156"/>
      <c r="F41" s="92"/>
    </row>
    <row r="42" ht="18" customHeight="1" spans="1:6">
      <c r="A42" s="154">
        <v>103017502</v>
      </c>
      <c r="B42" s="145" t="s">
        <v>1589</v>
      </c>
      <c r="C42" s="156"/>
      <c r="D42" s="157"/>
      <c r="E42" s="156"/>
      <c r="F42" s="92"/>
    </row>
    <row r="43" ht="18" customHeight="1" spans="1:6">
      <c r="A43" s="154">
        <v>1030178</v>
      </c>
      <c r="B43" s="164" t="s">
        <v>1590</v>
      </c>
      <c r="C43" s="156"/>
      <c r="D43" s="157">
        <f>E43-C43</f>
        <v>0</v>
      </c>
      <c r="E43" s="156"/>
      <c r="F43" s="92">
        <f>IFERROR(E43/C43-1,)</f>
        <v>0</v>
      </c>
    </row>
    <row r="44" ht="18" customHeight="1" spans="1:6">
      <c r="A44" s="154">
        <v>1030180</v>
      </c>
      <c r="B44" s="164" t="s">
        <v>1591</v>
      </c>
      <c r="C44" s="156"/>
      <c r="D44" s="157"/>
      <c r="E44" s="156"/>
      <c r="F44" s="92">
        <f>IFERROR(E44/C44-1,)</f>
        <v>0</v>
      </c>
    </row>
    <row r="45" ht="18" customHeight="1" spans="1:6">
      <c r="A45" s="154">
        <v>1030199</v>
      </c>
      <c r="B45" s="164" t="s">
        <v>1592</v>
      </c>
      <c r="C45" s="156"/>
      <c r="D45" s="157"/>
      <c r="E45" s="156"/>
      <c r="F45" s="92">
        <f>IFERROR(E45/C45-1,)</f>
        <v>0</v>
      </c>
    </row>
    <row r="46" ht="18" customHeight="1" spans="1:6">
      <c r="A46" s="152"/>
      <c r="B46" s="165" t="s">
        <v>1593</v>
      </c>
      <c r="C46" s="159">
        <f>SUM(C4,C7:C15,C21:C22,C25:C28,C31:C33,C36:C40,C43:C45)</f>
        <v>26</v>
      </c>
      <c r="D46" s="160">
        <f>SUM(D4,D7:D15,D21:D22,D25:D28,D31:D33,D36:D40,D43:D45)</f>
        <v>0</v>
      </c>
      <c r="E46" s="159">
        <f>SUM(E4,E7:E15,E21:E22,E25:E28,E31:E33,E36:E40,E43:E45)</f>
        <v>0</v>
      </c>
      <c r="F46" s="92">
        <f t="shared" ref="F46:F54" si="6">IFERROR(E46/C46-1,)</f>
        <v>-1</v>
      </c>
    </row>
    <row r="47" ht="18" customHeight="1" spans="1:6">
      <c r="A47" s="152">
        <v>10504</v>
      </c>
      <c r="B47" s="143" t="s">
        <v>1594</v>
      </c>
      <c r="C47" s="166">
        <f>SUM(C48:C49)</f>
        <v>0</v>
      </c>
      <c r="D47" s="167">
        <f>SUM(D48:D49)</f>
        <v>0</v>
      </c>
      <c r="E47" s="166">
        <f>SUM(E48:E49)</f>
        <v>0</v>
      </c>
      <c r="F47" s="92">
        <f t="shared" si="6"/>
        <v>0</v>
      </c>
    </row>
    <row r="48" ht="18" customHeight="1" spans="1:6">
      <c r="A48" s="152" t="s">
        <v>1595</v>
      </c>
      <c r="B48" s="158" t="s">
        <v>1596</v>
      </c>
      <c r="C48" s="156"/>
      <c r="D48" s="157">
        <f t="shared" ref="D45:D49" si="7">E48-C48</f>
        <v>0</v>
      </c>
      <c r="E48" s="161"/>
      <c r="F48" s="92">
        <f t="shared" si="6"/>
        <v>0</v>
      </c>
    </row>
    <row r="49" ht="18" customHeight="1" spans="1:6">
      <c r="A49" s="152" t="s">
        <v>1597</v>
      </c>
      <c r="B49" s="158" t="s">
        <v>1598</v>
      </c>
      <c r="C49" s="156"/>
      <c r="D49" s="157">
        <f t="shared" si="7"/>
        <v>0</v>
      </c>
      <c r="E49" s="156"/>
      <c r="F49" s="92">
        <f t="shared" si="6"/>
        <v>0</v>
      </c>
    </row>
    <row r="50" ht="18" customHeight="1" spans="1:6">
      <c r="A50" s="152">
        <v>110</v>
      </c>
      <c r="B50" s="168" t="s">
        <v>76</v>
      </c>
      <c r="C50" s="169">
        <f>SUM(C51:C53)</f>
        <v>34</v>
      </c>
      <c r="D50" s="170">
        <f>SUM(D51:D53)</f>
        <v>-34</v>
      </c>
      <c r="E50" s="169">
        <f>SUM(E51:E53)</f>
        <v>0</v>
      </c>
      <c r="F50" s="92">
        <f t="shared" si="6"/>
        <v>-1</v>
      </c>
    </row>
    <row r="51" ht="18" customHeight="1" spans="1:6">
      <c r="A51" s="152">
        <v>11004</v>
      </c>
      <c r="B51" s="171" t="s">
        <v>1599</v>
      </c>
      <c r="C51" s="156"/>
      <c r="D51" s="162">
        <f>E51-C51</f>
        <v>0</v>
      </c>
      <c r="E51" s="156"/>
      <c r="F51" s="92">
        <f t="shared" si="6"/>
        <v>0</v>
      </c>
    </row>
    <row r="52" ht="18" customHeight="1" spans="1:6">
      <c r="A52" s="152">
        <v>11008</v>
      </c>
      <c r="B52" s="171" t="s">
        <v>86</v>
      </c>
      <c r="C52" s="156">
        <v>34</v>
      </c>
      <c r="D52" s="162">
        <f>E52-C52</f>
        <v>-34</v>
      </c>
      <c r="E52" s="156"/>
      <c r="F52" s="92">
        <f t="shared" si="6"/>
        <v>-1</v>
      </c>
    </row>
    <row r="53" ht="18" customHeight="1" spans="1:6">
      <c r="A53" s="152">
        <v>11009</v>
      </c>
      <c r="B53" s="171" t="s">
        <v>1600</v>
      </c>
      <c r="C53" s="156"/>
      <c r="D53" s="157"/>
      <c r="E53" s="156"/>
      <c r="F53" s="92">
        <f t="shared" si="6"/>
        <v>0</v>
      </c>
    </row>
    <row r="54" ht="18" customHeight="1" spans="1:6">
      <c r="A54" s="152"/>
      <c r="B54" s="172" t="s">
        <v>1601</v>
      </c>
      <c r="C54" s="169">
        <f>SUM(C46,C47,C50)</f>
        <v>60</v>
      </c>
      <c r="D54" s="167">
        <f>SUM(D46,D47,D50)</f>
        <v>-34</v>
      </c>
      <c r="E54" s="169">
        <f>SUM(E46,E47,E50)</f>
        <v>0</v>
      </c>
      <c r="F54" s="92">
        <f t="shared" si="6"/>
        <v>-1</v>
      </c>
    </row>
  </sheetData>
  <mergeCells count="1">
    <mergeCell ref="B1:F1"/>
  </mergeCells>
  <conditionalFormatting sqref="A4:A32 A34:A42">
    <cfRule type="expression" dxfId="0" priority="1" stopIfTrue="1">
      <formula>"len($A:$A)=3"</formula>
    </cfRule>
  </conditionalFormatting>
  <conditionalFormatting sqref="B9:B32 B47:B49">
    <cfRule type="expression" dxfId="0" priority="2" stopIfTrue="1">
      <formula>"len($A:$A)=3"</formula>
    </cfRule>
  </conditionalFormatting>
  <pageMargins left="0.751388888888889" right="0.751388888888889" top="1" bottom="1" header="0.5" footer="0.5"/>
  <pageSetup paperSize="9" firstPageNumber="26" orientation="portrait" useFirstPageNumber="1" horizontalDpi="600"/>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8">
    <outlinePr summaryBelow="0"/>
    <pageSetUpPr fitToPage="1"/>
  </sheetPr>
  <dimension ref="A1:I237"/>
  <sheetViews>
    <sheetView showZeros="0" workbookViewId="0">
      <pane ySplit="3" topLeftCell="A89" activePane="bottomLeft" state="frozen"/>
      <selection/>
      <selection pane="bottomLeft" activeCell="D198" sqref="D198"/>
    </sheetView>
  </sheetViews>
  <sheetFormatPr defaultColWidth="9" defaultRowHeight="13.5"/>
  <cols>
    <col min="1" max="1" width="9" customWidth="1"/>
    <col min="2" max="2" width="14.2583333333333" customWidth="1"/>
    <col min="3" max="3" width="9" customWidth="1"/>
    <col min="4" max="4" width="62.125" customWidth="1"/>
    <col min="5" max="5" width="11" style="94" customWidth="1"/>
    <col min="6" max="6" width="12.875" style="95" customWidth="1"/>
    <col min="7" max="7" width="10.2583333333333" style="94" customWidth="1"/>
    <col min="8" max="8" width="14.375" customWidth="1"/>
    <col min="9" max="9" width="9" hidden="1" customWidth="1"/>
  </cols>
  <sheetData>
    <row r="1" ht="34" customHeight="1" spans="4:8">
      <c r="D1" s="96" t="s">
        <v>1602</v>
      </c>
      <c r="E1" s="96"/>
      <c r="F1" s="97"/>
      <c r="G1" s="96"/>
      <c r="H1" s="96"/>
    </row>
    <row r="2" ht="14.25" spans="4:8">
      <c r="D2" s="98" t="s">
        <v>1603</v>
      </c>
      <c r="E2" s="99"/>
      <c r="F2" s="100"/>
      <c r="G2" s="101"/>
      <c r="H2" s="101" t="s">
        <v>27</v>
      </c>
    </row>
    <row r="3" ht="25" customHeight="1" spans="1:9">
      <c r="A3" s="102"/>
      <c r="B3" s="102"/>
      <c r="C3" s="49" t="s">
        <v>98</v>
      </c>
      <c r="D3" s="103" t="s">
        <v>1604</v>
      </c>
      <c r="E3" s="51" t="s">
        <v>32</v>
      </c>
      <c r="F3" s="104" t="s">
        <v>34</v>
      </c>
      <c r="G3" s="51" t="s">
        <v>35</v>
      </c>
      <c r="H3" s="51" t="s">
        <v>36</v>
      </c>
      <c r="I3" t="s">
        <v>1605</v>
      </c>
    </row>
    <row r="4" ht="21" customHeight="1" outlineLevel="1" spans="1:9">
      <c r="A4" s="105" t="s">
        <v>619</v>
      </c>
      <c r="B4" s="102"/>
      <c r="C4" s="52"/>
      <c r="D4" s="106" t="s">
        <v>1606</v>
      </c>
      <c r="E4" s="107">
        <f>SUBTOTAL(9,E5:E11)</f>
        <v>0</v>
      </c>
      <c r="F4" s="107">
        <f>SUBTOTAL(9,F5:F11)</f>
        <v>0</v>
      </c>
      <c r="G4" s="51">
        <f>SUBTOTAL(9,G5:G11)</f>
        <v>0</v>
      </c>
      <c r="H4" s="108">
        <f t="shared" ref="H4:H67" si="0">IFERROR(G4/E4-1,)</f>
        <v>0</v>
      </c>
      <c r="I4" t="b">
        <f t="shared" ref="I4:I67" si="1">OR(E4&lt;&gt;0,F4&lt;&gt;0,G4&lt;&gt;0)</f>
        <v>0</v>
      </c>
    </row>
    <row r="5" ht="27" customHeight="1" outlineLevel="1" spans="1:9">
      <c r="A5" s="102"/>
      <c r="B5" s="105" t="s">
        <v>1607</v>
      </c>
      <c r="C5" s="52"/>
      <c r="D5" s="109" t="s">
        <v>1608</v>
      </c>
      <c r="E5" s="107">
        <f>SUBTOTAL(9,E6:E11)</f>
        <v>0</v>
      </c>
      <c r="F5" s="107"/>
      <c r="G5" s="51">
        <f>SUBTOTAL(9,G6:G11)</f>
        <v>0</v>
      </c>
      <c r="H5" s="108">
        <f t="shared" si="0"/>
        <v>0</v>
      </c>
      <c r="I5" t="b">
        <f t="shared" si="1"/>
        <v>0</v>
      </c>
    </row>
    <row r="6" ht="18" customHeight="1" outlineLevel="3" spans="1:9">
      <c r="A6" s="102" t="str">
        <f t="shared" ref="A6:A11" si="2">MID(C6,1,3)</f>
        <v>206</v>
      </c>
      <c r="B6" s="102" t="str">
        <f t="shared" ref="B6:B11" si="3">MID(C6,1,5)</f>
        <v>20610</v>
      </c>
      <c r="C6" s="52">
        <v>2061001</v>
      </c>
      <c r="D6" s="110" t="s">
        <v>1609</v>
      </c>
      <c r="E6" s="111"/>
      <c r="F6" s="111">
        <f t="shared" ref="F6:F11" si="4">G6-E6</f>
        <v>0</v>
      </c>
      <c r="G6" s="112"/>
      <c r="H6" s="108">
        <f t="shared" si="0"/>
        <v>0</v>
      </c>
      <c r="I6" t="b">
        <f t="shared" si="1"/>
        <v>0</v>
      </c>
    </row>
    <row r="7" ht="24" customHeight="1" outlineLevel="3" spans="1:9">
      <c r="A7" s="102" t="str">
        <f t="shared" si="2"/>
        <v>206</v>
      </c>
      <c r="B7" s="102" t="str">
        <f t="shared" si="3"/>
        <v>20610</v>
      </c>
      <c r="C7" s="52">
        <v>2061002</v>
      </c>
      <c r="D7" s="110" t="s">
        <v>1610</v>
      </c>
      <c r="E7" s="111"/>
      <c r="F7" s="111">
        <f t="shared" si="4"/>
        <v>0</v>
      </c>
      <c r="G7" s="112"/>
      <c r="H7" s="108">
        <f t="shared" si="0"/>
        <v>0</v>
      </c>
      <c r="I7" t="b">
        <f t="shared" si="1"/>
        <v>0</v>
      </c>
    </row>
    <row r="8" ht="18" customHeight="1" outlineLevel="3" spans="1:9">
      <c r="A8" s="102" t="str">
        <f t="shared" si="2"/>
        <v>206</v>
      </c>
      <c r="B8" s="102" t="str">
        <f t="shared" si="3"/>
        <v>20610</v>
      </c>
      <c r="C8" s="52">
        <v>2061003</v>
      </c>
      <c r="D8" s="110" t="s">
        <v>1611</v>
      </c>
      <c r="E8" s="111"/>
      <c r="F8" s="111">
        <f t="shared" si="4"/>
        <v>0</v>
      </c>
      <c r="G8" s="112"/>
      <c r="H8" s="108">
        <f t="shared" si="0"/>
        <v>0</v>
      </c>
      <c r="I8" t="b">
        <f t="shared" si="1"/>
        <v>0</v>
      </c>
    </row>
    <row r="9" ht="22" customHeight="1" outlineLevel="3" spans="1:9">
      <c r="A9" s="102" t="str">
        <f t="shared" si="2"/>
        <v>206</v>
      </c>
      <c r="B9" s="102" t="str">
        <f t="shared" si="3"/>
        <v>20610</v>
      </c>
      <c r="C9" s="52">
        <v>2061004</v>
      </c>
      <c r="D9" s="110" t="s">
        <v>1612</v>
      </c>
      <c r="E9" s="111"/>
      <c r="F9" s="111">
        <f t="shared" si="4"/>
        <v>0</v>
      </c>
      <c r="G9" s="112"/>
      <c r="H9" s="108">
        <f t="shared" si="0"/>
        <v>0</v>
      </c>
      <c r="I9" t="b">
        <f t="shared" si="1"/>
        <v>0</v>
      </c>
    </row>
    <row r="10" ht="19" customHeight="1" outlineLevel="3" spans="1:9">
      <c r="A10" s="102" t="str">
        <f t="shared" si="2"/>
        <v>206</v>
      </c>
      <c r="B10" s="102" t="str">
        <f t="shared" si="3"/>
        <v>20610</v>
      </c>
      <c r="C10" s="52">
        <v>2061005</v>
      </c>
      <c r="D10" s="110" t="s">
        <v>1613</v>
      </c>
      <c r="E10" s="111"/>
      <c r="F10" s="111">
        <f t="shared" si="4"/>
        <v>0</v>
      </c>
      <c r="G10" s="112"/>
      <c r="H10" s="108">
        <f t="shared" si="0"/>
        <v>0</v>
      </c>
      <c r="I10" t="b">
        <f t="shared" si="1"/>
        <v>0</v>
      </c>
    </row>
    <row r="11" ht="25" customHeight="1" outlineLevel="3" spans="1:9">
      <c r="A11" s="102" t="str">
        <f t="shared" si="2"/>
        <v>206</v>
      </c>
      <c r="B11" s="102" t="str">
        <f t="shared" si="3"/>
        <v>20610</v>
      </c>
      <c r="C11" s="52">
        <v>2061099</v>
      </c>
      <c r="D11" s="110" t="s">
        <v>1614</v>
      </c>
      <c r="E11" s="111"/>
      <c r="F11" s="111">
        <f t="shared" si="4"/>
        <v>0</v>
      </c>
      <c r="G11" s="112"/>
      <c r="H11" s="108">
        <f t="shared" si="0"/>
        <v>0</v>
      </c>
      <c r="I11" t="b">
        <f t="shared" si="1"/>
        <v>0</v>
      </c>
    </row>
    <row r="12" ht="24" customHeight="1" outlineLevel="1" spans="1:9">
      <c r="A12" s="105" t="s">
        <v>675</v>
      </c>
      <c r="B12" s="102"/>
      <c r="C12" s="113"/>
      <c r="D12" s="114" t="s">
        <v>1615</v>
      </c>
      <c r="E12" s="115">
        <f>SUBTOTAL(9,E13:E27)</f>
        <v>0</v>
      </c>
      <c r="F12" s="116">
        <f>SUBTOTAL(9,F13:F27)</f>
        <v>0</v>
      </c>
      <c r="G12" s="117">
        <f>SUBTOTAL(9,G13:G27)</f>
        <v>0</v>
      </c>
      <c r="H12" s="108">
        <f t="shared" si="0"/>
        <v>0</v>
      </c>
      <c r="I12" t="b">
        <f t="shared" si="1"/>
        <v>0</v>
      </c>
    </row>
    <row r="13" ht="24" customHeight="1" outlineLevel="1" spans="1:9">
      <c r="A13" s="102"/>
      <c r="B13" s="105" t="s">
        <v>1616</v>
      </c>
      <c r="C13" s="113"/>
      <c r="D13" s="118" t="s">
        <v>1617</v>
      </c>
      <c r="E13" s="115">
        <f>SUBTOTAL(9,E14:E18)</f>
        <v>0</v>
      </c>
      <c r="F13" s="116">
        <f>SUBTOTAL(9,F14:F18)</f>
        <v>0</v>
      </c>
      <c r="G13" s="115">
        <f>SUBTOTAL(9,G14:G18)</f>
        <v>0</v>
      </c>
      <c r="H13" s="108">
        <f t="shared" si="0"/>
        <v>0</v>
      </c>
      <c r="I13" t="b">
        <f t="shared" si="1"/>
        <v>0</v>
      </c>
    </row>
    <row r="14" ht="24" customHeight="1" outlineLevel="3" spans="1:9">
      <c r="A14" s="102" t="str">
        <f>MID(C14,1,3)</f>
        <v>207</v>
      </c>
      <c r="B14" s="102" t="str">
        <f>MID(C14,1,5)</f>
        <v>20707</v>
      </c>
      <c r="C14" s="113">
        <v>2070701</v>
      </c>
      <c r="D14" s="119" t="s">
        <v>1618</v>
      </c>
      <c r="E14" s="120"/>
      <c r="F14" s="121">
        <f t="shared" ref="F14:F18" si="5">G14-E14</f>
        <v>0</v>
      </c>
      <c r="G14" s="120"/>
      <c r="H14" s="108">
        <f t="shared" si="0"/>
        <v>0</v>
      </c>
      <c r="I14" t="b">
        <f t="shared" si="1"/>
        <v>0</v>
      </c>
    </row>
    <row r="15" ht="24" customHeight="1" outlineLevel="3" spans="1:9">
      <c r="A15" s="102" t="str">
        <f>MID(C15,1,3)</f>
        <v>207</v>
      </c>
      <c r="B15" s="102" t="str">
        <f>MID(C15,1,5)</f>
        <v>20707</v>
      </c>
      <c r="C15" s="113">
        <v>2070702</v>
      </c>
      <c r="D15" s="119" t="s">
        <v>1619</v>
      </c>
      <c r="E15" s="120"/>
      <c r="F15" s="121">
        <f t="shared" si="5"/>
        <v>0</v>
      </c>
      <c r="G15" s="120"/>
      <c r="H15" s="108">
        <f t="shared" si="0"/>
        <v>0</v>
      </c>
      <c r="I15" t="b">
        <f t="shared" si="1"/>
        <v>0</v>
      </c>
    </row>
    <row r="16" ht="24" hidden="1" customHeight="1" outlineLevel="3" spans="1:9">
      <c r="A16" s="102" t="str">
        <f>MID(C16,1,3)</f>
        <v>207</v>
      </c>
      <c r="B16" s="102" t="str">
        <f>MID(C16,1,5)</f>
        <v>20707</v>
      </c>
      <c r="C16" s="113">
        <v>2070703</v>
      </c>
      <c r="D16" s="119" t="s">
        <v>1620</v>
      </c>
      <c r="E16" s="120"/>
      <c r="F16" s="111">
        <f t="shared" si="5"/>
        <v>0</v>
      </c>
      <c r="G16" s="120"/>
      <c r="H16" s="108">
        <f t="shared" si="0"/>
        <v>0</v>
      </c>
      <c r="I16" t="b">
        <f t="shared" si="1"/>
        <v>0</v>
      </c>
    </row>
    <row r="17" ht="24" hidden="1" customHeight="1" outlineLevel="3" spans="1:9">
      <c r="A17" s="102" t="str">
        <f>MID(C17,1,3)</f>
        <v>207</v>
      </c>
      <c r="B17" s="102" t="str">
        <f>MID(C17,1,5)</f>
        <v>20707</v>
      </c>
      <c r="C17" s="113">
        <v>2070704</v>
      </c>
      <c r="D17" s="119" t="s">
        <v>1621</v>
      </c>
      <c r="E17" s="120"/>
      <c r="F17" s="111">
        <f t="shared" si="5"/>
        <v>0</v>
      </c>
      <c r="G17" s="120"/>
      <c r="H17" s="108">
        <f t="shared" si="0"/>
        <v>0</v>
      </c>
      <c r="I17" t="b">
        <f t="shared" si="1"/>
        <v>0</v>
      </c>
    </row>
    <row r="18" ht="19" customHeight="1" outlineLevel="3" spans="1:9">
      <c r="A18" s="102" t="str">
        <f>MID(C18,1,3)</f>
        <v>207</v>
      </c>
      <c r="B18" s="102" t="str">
        <f>MID(C18,1,5)</f>
        <v>20707</v>
      </c>
      <c r="C18" s="113">
        <v>2070799</v>
      </c>
      <c r="D18" s="119" t="s">
        <v>1622</v>
      </c>
      <c r="E18" s="120"/>
      <c r="F18" s="122">
        <f t="shared" si="5"/>
        <v>0</v>
      </c>
      <c r="G18" s="120"/>
      <c r="H18" s="108">
        <f t="shared" si="0"/>
        <v>0</v>
      </c>
      <c r="I18" t="b">
        <f t="shared" si="1"/>
        <v>0</v>
      </c>
    </row>
    <row r="19" ht="24" customHeight="1" outlineLevel="1" spans="1:9">
      <c r="A19" s="102"/>
      <c r="B19" s="105" t="s">
        <v>1623</v>
      </c>
      <c r="C19" s="113"/>
      <c r="D19" s="123" t="s">
        <v>1624</v>
      </c>
      <c r="E19" s="120">
        <f>SUBTOTAL(9,E20:E24)</f>
        <v>0</v>
      </c>
      <c r="F19" s="124">
        <f>SUBTOTAL(9,F20:F24)</f>
        <v>0</v>
      </c>
      <c r="G19" s="115">
        <f>SUBTOTAL(9,G20:G24)</f>
        <v>0</v>
      </c>
      <c r="H19" s="108">
        <f t="shared" si="0"/>
        <v>0</v>
      </c>
      <c r="I19" t="b">
        <f t="shared" si="1"/>
        <v>0</v>
      </c>
    </row>
    <row r="20" ht="24" hidden="1" customHeight="1" outlineLevel="3" spans="1:9">
      <c r="A20" s="102" t="str">
        <f>MID(C20,1,3)</f>
        <v>207</v>
      </c>
      <c r="B20" s="102" t="str">
        <f>MID(C20,1,5)</f>
        <v>20709</v>
      </c>
      <c r="C20" s="113">
        <v>2070901</v>
      </c>
      <c r="D20" s="119" t="s">
        <v>1625</v>
      </c>
      <c r="E20" s="120"/>
      <c r="F20" s="111">
        <f t="shared" ref="F20:F24" si="6">G20-E20</f>
        <v>0</v>
      </c>
      <c r="G20" s="120"/>
      <c r="H20" s="108">
        <f t="shared" si="0"/>
        <v>0</v>
      </c>
      <c r="I20" t="b">
        <f t="shared" si="1"/>
        <v>0</v>
      </c>
    </row>
    <row r="21" ht="24" hidden="1" customHeight="1" outlineLevel="3" spans="1:9">
      <c r="A21" s="102" t="str">
        <f>MID(C21,1,3)</f>
        <v>207</v>
      </c>
      <c r="B21" s="102" t="str">
        <f>MID(C21,1,5)</f>
        <v>20709</v>
      </c>
      <c r="C21" s="113">
        <v>2070902</v>
      </c>
      <c r="D21" s="119" t="s">
        <v>1626</v>
      </c>
      <c r="E21" s="120"/>
      <c r="F21" s="111">
        <f t="shared" si="6"/>
        <v>0</v>
      </c>
      <c r="G21" s="120"/>
      <c r="H21" s="108">
        <f t="shared" si="0"/>
        <v>0</v>
      </c>
      <c r="I21" t="b">
        <f t="shared" si="1"/>
        <v>0</v>
      </c>
    </row>
    <row r="22" ht="24" hidden="1" customHeight="1" outlineLevel="3" spans="1:9">
      <c r="A22" s="102" t="str">
        <f>MID(C22,1,3)</f>
        <v>207</v>
      </c>
      <c r="B22" s="102" t="str">
        <f>MID(C22,1,5)</f>
        <v>20709</v>
      </c>
      <c r="C22" s="113">
        <v>2070903</v>
      </c>
      <c r="D22" s="119" t="s">
        <v>1627</v>
      </c>
      <c r="E22" s="120"/>
      <c r="F22" s="111">
        <f t="shared" si="6"/>
        <v>0</v>
      </c>
      <c r="G22" s="120"/>
      <c r="H22" s="108">
        <f t="shared" si="0"/>
        <v>0</v>
      </c>
      <c r="I22" t="b">
        <f t="shared" si="1"/>
        <v>0</v>
      </c>
    </row>
    <row r="23" ht="24" customHeight="1" outlineLevel="3" spans="1:9">
      <c r="A23" s="102" t="str">
        <f>MID(C23,1,3)</f>
        <v>207</v>
      </c>
      <c r="B23" s="102" t="str">
        <f>MID(C23,1,5)</f>
        <v>20709</v>
      </c>
      <c r="C23" s="113">
        <v>2070904</v>
      </c>
      <c r="D23" s="119" t="s">
        <v>1628</v>
      </c>
      <c r="E23" s="125"/>
      <c r="F23" s="121">
        <f t="shared" si="6"/>
        <v>0</v>
      </c>
      <c r="G23" s="120"/>
      <c r="H23" s="108">
        <f t="shared" si="0"/>
        <v>0</v>
      </c>
      <c r="I23" t="b">
        <f t="shared" si="1"/>
        <v>0</v>
      </c>
    </row>
    <row r="24" ht="24" customHeight="1" outlineLevel="3" spans="1:9">
      <c r="A24" s="102" t="str">
        <f>MID(C24,1,3)</f>
        <v>207</v>
      </c>
      <c r="B24" s="102" t="str">
        <f>MID(C24,1,5)</f>
        <v>20709</v>
      </c>
      <c r="C24" s="113">
        <v>2070999</v>
      </c>
      <c r="D24" s="119" t="s">
        <v>1629</v>
      </c>
      <c r="E24" s="120"/>
      <c r="F24" s="126">
        <f t="shared" si="6"/>
        <v>0</v>
      </c>
      <c r="G24" s="127"/>
      <c r="H24" s="108">
        <f t="shared" si="0"/>
        <v>0</v>
      </c>
      <c r="I24" t="b">
        <f t="shared" si="1"/>
        <v>0</v>
      </c>
    </row>
    <row r="25" ht="24" hidden="1" customHeight="1" outlineLevel="1" collapsed="1" spans="1:9">
      <c r="A25" s="102"/>
      <c r="B25" s="105" t="s">
        <v>1630</v>
      </c>
      <c r="C25" s="113"/>
      <c r="D25" s="123" t="s">
        <v>1631</v>
      </c>
      <c r="E25" s="120">
        <f>SUBTOTAL(9,E26:E27)</f>
        <v>0</v>
      </c>
      <c r="F25" s="120"/>
      <c r="G25" s="115">
        <f>SUBTOTAL(9,G26:G27)</f>
        <v>0</v>
      </c>
      <c r="H25" s="108">
        <f t="shared" si="0"/>
        <v>0</v>
      </c>
      <c r="I25" t="b">
        <f t="shared" si="1"/>
        <v>0</v>
      </c>
    </row>
    <row r="26" ht="24" hidden="1" customHeight="1" outlineLevel="3" spans="1:9">
      <c r="A26" s="102" t="str">
        <f>MID(C26,1,3)</f>
        <v>207</v>
      </c>
      <c r="B26" s="102" t="str">
        <f>MID(C26,1,5)</f>
        <v>20710</v>
      </c>
      <c r="C26" s="113">
        <v>2071001</v>
      </c>
      <c r="D26" s="119" t="s">
        <v>1632</v>
      </c>
      <c r="E26" s="120"/>
      <c r="F26" s="111">
        <f t="shared" ref="F26:F32" si="7">G26-E26</f>
        <v>0</v>
      </c>
      <c r="G26" s="120"/>
      <c r="H26" s="108">
        <f t="shared" si="0"/>
        <v>0</v>
      </c>
      <c r="I26" t="b">
        <f t="shared" si="1"/>
        <v>0</v>
      </c>
    </row>
    <row r="27" ht="24" hidden="1" customHeight="1" outlineLevel="3" spans="1:9">
      <c r="A27" s="102" t="str">
        <f>MID(C27,1,3)</f>
        <v>207</v>
      </c>
      <c r="B27" s="102" t="str">
        <f>MID(C27,1,5)</f>
        <v>20710</v>
      </c>
      <c r="C27" s="113">
        <v>2071099</v>
      </c>
      <c r="D27" s="119" t="s">
        <v>1633</v>
      </c>
      <c r="E27" s="120"/>
      <c r="F27" s="111">
        <f t="shared" si="7"/>
        <v>0</v>
      </c>
      <c r="G27" s="120"/>
      <c r="H27" s="108">
        <f t="shared" si="0"/>
        <v>0</v>
      </c>
      <c r="I27" t="b">
        <f t="shared" si="1"/>
        <v>0</v>
      </c>
    </row>
    <row r="28" ht="24" customHeight="1" outlineLevel="1" spans="1:9">
      <c r="A28" s="105" t="s">
        <v>722</v>
      </c>
      <c r="B28" s="102"/>
      <c r="C28" s="113"/>
      <c r="D28" s="114" t="s">
        <v>1634</v>
      </c>
      <c r="E28" s="115">
        <f>SUBTOTAL(9,E29:E36)</f>
        <v>0</v>
      </c>
      <c r="F28" s="116">
        <f>SUBTOTAL(9,F29:F36)</f>
        <v>0</v>
      </c>
      <c r="G28" s="115">
        <f>SUBTOTAL(9,G29:G36)</f>
        <v>0</v>
      </c>
      <c r="H28" s="108">
        <f t="shared" si="0"/>
        <v>0</v>
      </c>
      <c r="I28" t="b">
        <f t="shared" si="1"/>
        <v>0</v>
      </c>
    </row>
    <row r="29" ht="24" customHeight="1" outlineLevel="1" spans="1:9">
      <c r="A29" s="102"/>
      <c r="B29" s="105" t="s">
        <v>1635</v>
      </c>
      <c r="C29" s="113"/>
      <c r="D29" s="109" t="s">
        <v>1636</v>
      </c>
      <c r="E29" s="115">
        <f>SUBTOTAL(9,E30:E32)</f>
        <v>0</v>
      </c>
      <c r="F29" s="116">
        <f>SUBTOTAL(9,F30:F32)</f>
        <v>0</v>
      </c>
      <c r="G29" s="115">
        <f>SUBTOTAL(9,G30:G32)</f>
        <v>0</v>
      </c>
      <c r="H29" s="108">
        <f t="shared" si="0"/>
        <v>0</v>
      </c>
      <c r="I29" t="b">
        <f t="shared" si="1"/>
        <v>0</v>
      </c>
    </row>
    <row r="30" ht="24" customHeight="1" outlineLevel="3" spans="1:9">
      <c r="A30" s="102" t="str">
        <f>MID(C30,1,3)</f>
        <v>208</v>
      </c>
      <c r="B30" s="102" t="str">
        <f>MID(C30,1,5)</f>
        <v>20822</v>
      </c>
      <c r="C30" s="113">
        <v>2082201</v>
      </c>
      <c r="D30" s="119" t="s">
        <v>1637</v>
      </c>
      <c r="E30" s="125"/>
      <c r="F30" s="121">
        <f t="shared" si="7"/>
        <v>0</v>
      </c>
      <c r="G30" s="120"/>
      <c r="H30" s="108">
        <f t="shared" si="0"/>
        <v>0</v>
      </c>
      <c r="I30" t="b">
        <f t="shared" si="1"/>
        <v>0</v>
      </c>
    </row>
    <row r="31" ht="24" hidden="1" customHeight="1" outlineLevel="3" spans="1:9">
      <c r="A31" s="102" t="str">
        <f>MID(C31,1,3)</f>
        <v>208</v>
      </c>
      <c r="B31" s="102" t="str">
        <f>MID(C31,1,5)</f>
        <v>20822</v>
      </c>
      <c r="C31" s="113">
        <v>2082202</v>
      </c>
      <c r="D31" s="119" t="s">
        <v>1638</v>
      </c>
      <c r="E31" s="125"/>
      <c r="F31" s="111">
        <f t="shared" si="7"/>
        <v>0</v>
      </c>
      <c r="G31" s="120"/>
      <c r="H31" s="108">
        <f t="shared" si="0"/>
        <v>0</v>
      </c>
      <c r="I31" t="b">
        <f t="shared" si="1"/>
        <v>0</v>
      </c>
    </row>
    <row r="32" ht="24" hidden="1" customHeight="1" outlineLevel="3" spans="1:9">
      <c r="A32" s="102" t="str">
        <f>MID(C32,1,3)</f>
        <v>208</v>
      </c>
      <c r="B32" s="102" t="str">
        <f>MID(C32,1,5)</f>
        <v>20822</v>
      </c>
      <c r="C32" s="113">
        <v>2082299</v>
      </c>
      <c r="D32" s="119" t="s">
        <v>1639</v>
      </c>
      <c r="E32" s="120"/>
      <c r="F32" s="111">
        <f t="shared" si="7"/>
        <v>0</v>
      </c>
      <c r="G32" s="120"/>
      <c r="H32" s="108">
        <f t="shared" si="0"/>
        <v>0</v>
      </c>
      <c r="I32" t="b">
        <f t="shared" si="1"/>
        <v>0</v>
      </c>
    </row>
    <row r="33" ht="24" customHeight="1" outlineLevel="1" spans="1:9">
      <c r="A33" s="102"/>
      <c r="B33" s="105" t="s">
        <v>1640</v>
      </c>
      <c r="C33" s="113"/>
      <c r="D33" s="109" t="s">
        <v>1641</v>
      </c>
      <c r="E33" s="115">
        <f>SUBTOTAL(9,E34:E36)</f>
        <v>0</v>
      </c>
      <c r="F33" s="116">
        <f>SUBTOTAL(9,F34:F36)</f>
        <v>0</v>
      </c>
      <c r="G33" s="115">
        <f>SUBTOTAL(9,G34:G36)</f>
        <v>0</v>
      </c>
      <c r="H33" s="108">
        <f t="shared" si="0"/>
        <v>0</v>
      </c>
      <c r="I33" t="b">
        <f t="shared" si="1"/>
        <v>0</v>
      </c>
    </row>
    <row r="34" ht="24" hidden="1" customHeight="1" outlineLevel="3" spans="1:9">
      <c r="A34" s="102" t="str">
        <f>MID(C34,1,3)</f>
        <v>208</v>
      </c>
      <c r="B34" s="102" t="str">
        <f>MID(C34,1,5)</f>
        <v>20823</v>
      </c>
      <c r="C34" s="113">
        <v>2082301</v>
      </c>
      <c r="D34" s="119" t="s">
        <v>1637</v>
      </c>
      <c r="E34" s="120"/>
      <c r="F34" s="111">
        <f t="shared" ref="F34:F36" si="8">G34-E34</f>
        <v>0</v>
      </c>
      <c r="G34" s="120"/>
      <c r="H34" s="108">
        <f t="shared" si="0"/>
        <v>0</v>
      </c>
      <c r="I34" t="b">
        <f t="shared" si="1"/>
        <v>0</v>
      </c>
    </row>
    <row r="35" ht="24" customHeight="1" outlineLevel="3" spans="1:9">
      <c r="A35" s="102" t="str">
        <f>MID(C35,1,3)</f>
        <v>208</v>
      </c>
      <c r="B35" s="102" t="str">
        <f>MID(C35,1,5)</f>
        <v>20823</v>
      </c>
      <c r="C35" s="113">
        <v>2082302</v>
      </c>
      <c r="D35" s="119" t="s">
        <v>1638</v>
      </c>
      <c r="E35" s="125"/>
      <c r="F35" s="121">
        <f t="shared" si="8"/>
        <v>0</v>
      </c>
      <c r="G35" s="120"/>
      <c r="H35" s="108">
        <f t="shared" si="0"/>
        <v>0</v>
      </c>
      <c r="I35" t="b">
        <f t="shared" si="1"/>
        <v>0</v>
      </c>
    </row>
    <row r="36" ht="24" customHeight="1" outlineLevel="3" spans="1:9">
      <c r="A36" s="102" t="str">
        <f>MID(C36,1,3)</f>
        <v>208</v>
      </c>
      <c r="B36" s="102" t="str">
        <f>MID(C36,1,5)</f>
        <v>20823</v>
      </c>
      <c r="C36" s="113">
        <v>2082399</v>
      </c>
      <c r="D36" s="119" t="s">
        <v>1642</v>
      </c>
      <c r="E36" s="125"/>
      <c r="F36" s="121">
        <f t="shared" si="8"/>
        <v>0</v>
      </c>
      <c r="G36" s="120"/>
      <c r="H36" s="108">
        <f t="shared" si="0"/>
        <v>0</v>
      </c>
      <c r="I36" t="b">
        <f t="shared" si="1"/>
        <v>0</v>
      </c>
    </row>
    <row r="37" ht="24" hidden="1" customHeight="1" outlineLevel="1" spans="1:9">
      <c r="A37" s="105" t="s">
        <v>926</v>
      </c>
      <c r="B37" s="102"/>
      <c r="C37" s="113"/>
      <c r="D37" s="114" t="s">
        <v>1643</v>
      </c>
      <c r="E37" s="120">
        <f>SUBTOTAL(9,E38:E47)</f>
        <v>0</v>
      </c>
      <c r="F37" s="120"/>
      <c r="G37" s="120">
        <f>SUBTOTAL(9,G38:G47)</f>
        <v>0</v>
      </c>
      <c r="H37" s="108">
        <f t="shared" si="0"/>
        <v>0</v>
      </c>
      <c r="I37" t="b">
        <f t="shared" si="1"/>
        <v>0</v>
      </c>
    </row>
    <row r="38" ht="24" hidden="1" customHeight="1" outlineLevel="1" collapsed="1" spans="1:9">
      <c r="A38" s="102"/>
      <c r="B38" s="105" t="s">
        <v>1644</v>
      </c>
      <c r="C38" s="113"/>
      <c r="D38" s="109" t="s">
        <v>1645</v>
      </c>
      <c r="E38" s="120">
        <f>SUBTOTAL(9,E39:E42)</f>
        <v>0</v>
      </c>
      <c r="F38" s="120"/>
      <c r="G38" s="120">
        <f>SUBTOTAL(9,G39:G42)</f>
        <v>0</v>
      </c>
      <c r="H38" s="108">
        <f t="shared" si="0"/>
        <v>0</v>
      </c>
      <c r="I38" t="b">
        <f t="shared" si="1"/>
        <v>0</v>
      </c>
    </row>
    <row r="39" ht="24" hidden="1" customHeight="1" outlineLevel="3" spans="1:9">
      <c r="A39" s="102" t="str">
        <f>MID(C39,1,3)</f>
        <v>211</v>
      </c>
      <c r="B39" s="102" t="str">
        <f>MID(C39,1,5)</f>
        <v>21160</v>
      </c>
      <c r="C39" s="113">
        <v>2116001</v>
      </c>
      <c r="D39" s="110" t="s">
        <v>1646</v>
      </c>
      <c r="E39" s="120"/>
      <c r="F39" s="111">
        <f t="shared" ref="F39:F42" si="9">G39-E39</f>
        <v>0</v>
      </c>
      <c r="G39" s="120"/>
      <c r="H39" s="108">
        <f t="shared" si="0"/>
        <v>0</v>
      </c>
      <c r="I39" t="b">
        <f t="shared" si="1"/>
        <v>0</v>
      </c>
    </row>
    <row r="40" ht="24" hidden="1" customHeight="1" outlineLevel="3" spans="1:9">
      <c r="A40" s="102" t="str">
        <f>MID(C40,1,3)</f>
        <v>211</v>
      </c>
      <c r="B40" s="102" t="str">
        <f>MID(C40,1,5)</f>
        <v>21160</v>
      </c>
      <c r="C40" s="113">
        <v>2116002</v>
      </c>
      <c r="D40" s="110" t="s">
        <v>1647</v>
      </c>
      <c r="E40" s="120"/>
      <c r="F40" s="111">
        <f t="shared" si="9"/>
        <v>0</v>
      </c>
      <c r="G40" s="120"/>
      <c r="H40" s="108">
        <f t="shared" si="0"/>
        <v>0</v>
      </c>
      <c r="I40" t="b">
        <f t="shared" si="1"/>
        <v>0</v>
      </c>
    </row>
    <row r="41" ht="24" hidden="1" customHeight="1" outlineLevel="3" spans="1:9">
      <c r="A41" s="102" t="str">
        <f>MID(C41,1,3)</f>
        <v>211</v>
      </c>
      <c r="B41" s="102" t="str">
        <f>MID(C41,1,5)</f>
        <v>21160</v>
      </c>
      <c r="C41" s="113">
        <v>2116003</v>
      </c>
      <c r="D41" s="110" t="s">
        <v>1648</v>
      </c>
      <c r="E41" s="120"/>
      <c r="F41" s="111">
        <f t="shared" si="9"/>
        <v>0</v>
      </c>
      <c r="G41" s="120"/>
      <c r="H41" s="108">
        <f t="shared" si="0"/>
        <v>0</v>
      </c>
      <c r="I41" t="b">
        <f t="shared" si="1"/>
        <v>0</v>
      </c>
    </row>
    <row r="42" ht="24" hidden="1" customHeight="1" outlineLevel="3" spans="1:9">
      <c r="A42" s="102" t="str">
        <f>MID(C42,1,3)</f>
        <v>211</v>
      </c>
      <c r="B42" s="102" t="str">
        <f>MID(C42,1,5)</f>
        <v>21160</v>
      </c>
      <c r="C42" s="113">
        <v>2116099</v>
      </c>
      <c r="D42" s="110" t="s">
        <v>1649</v>
      </c>
      <c r="E42" s="120"/>
      <c r="F42" s="111">
        <f t="shared" si="9"/>
        <v>0</v>
      </c>
      <c r="G42" s="120"/>
      <c r="H42" s="108">
        <f t="shared" si="0"/>
        <v>0</v>
      </c>
      <c r="I42" t="b">
        <f t="shared" si="1"/>
        <v>0</v>
      </c>
    </row>
    <row r="43" ht="24" hidden="1" customHeight="1" outlineLevel="1" collapsed="1" spans="1:9">
      <c r="A43" s="102"/>
      <c r="B43" s="105" t="s">
        <v>1650</v>
      </c>
      <c r="C43" s="113"/>
      <c r="D43" s="109" t="s">
        <v>1651</v>
      </c>
      <c r="E43" s="120">
        <f>SUBTOTAL(9,E44:E47)</f>
        <v>0</v>
      </c>
      <c r="F43" s="120"/>
      <c r="G43" s="120">
        <f>SUBTOTAL(9,G44:G47)</f>
        <v>0</v>
      </c>
      <c r="H43" s="108">
        <f t="shared" si="0"/>
        <v>0</v>
      </c>
      <c r="I43" t="b">
        <f t="shared" si="1"/>
        <v>0</v>
      </c>
    </row>
    <row r="44" ht="24" hidden="1" customHeight="1" outlineLevel="3" spans="1:9">
      <c r="A44" s="102" t="str">
        <f>MID(C44,1,3)</f>
        <v>211</v>
      </c>
      <c r="B44" s="102" t="str">
        <f>MID(C44,1,5)</f>
        <v>21161</v>
      </c>
      <c r="C44" s="113">
        <v>2116101</v>
      </c>
      <c r="D44" s="119" t="s">
        <v>1652</v>
      </c>
      <c r="E44" s="120"/>
      <c r="F44" s="111">
        <f t="shared" ref="F44:F47" si="10">G44-E44</f>
        <v>0</v>
      </c>
      <c r="G44" s="120"/>
      <c r="H44" s="108">
        <f t="shared" si="0"/>
        <v>0</v>
      </c>
      <c r="I44" t="b">
        <f t="shared" si="1"/>
        <v>0</v>
      </c>
    </row>
    <row r="45" ht="24" hidden="1" customHeight="1" outlineLevel="3" spans="1:9">
      <c r="A45" s="102" t="str">
        <f>MID(C45,1,3)</f>
        <v>211</v>
      </c>
      <c r="B45" s="102" t="str">
        <f>MID(C45,1,5)</f>
        <v>21161</v>
      </c>
      <c r="C45" s="113">
        <v>2116102</v>
      </c>
      <c r="D45" s="119" t="s">
        <v>1653</v>
      </c>
      <c r="E45" s="120"/>
      <c r="F45" s="111">
        <f t="shared" si="10"/>
        <v>0</v>
      </c>
      <c r="G45" s="120"/>
      <c r="H45" s="108">
        <f t="shared" si="0"/>
        <v>0</v>
      </c>
      <c r="I45" t="b">
        <f t="shared" si="1"/>
        <v>0</v>
      </c>
    </row>
    <row r="46" ht="24" hidden="1" customHeight="1" outlineLevel="3" spans="1:9">
      <c r="A46" s="102" t="str">
        <f>MID(C46,1,3)</f>
        <v>211</v>
      </c>
      <c r="B46" s="102" t="str">
        <f>MID(C46,1,5)</f>
        <v>21161</v>
      </c>
      <c r="C46" s="113">
        <v>2116103</v>
      </c>
      <c r="D46" s="119" t="s">
        <v>1654</v>
      </c>
      <c r="E46" s="120"/>
      <c r="F46" s="111">
        <f t="shared" si="10"/>
        <v>0</v>
      </c>
      <c r="G46" s="120"/>
      <c r="H46" s="108">
        <f t="shared" si="0"/>
        <v>0</v>
      </c>
      <c r="I46" t="b">
        <f t="shared" si="1"/>
        <v>0</v>
      </c>
    </row>
    <row r="47" ht="24" hidden="1" customHeight="1" outlineLevel="3" spans="1:9">
      <c r="A47" s="102" t="str">
        <f>MID(C47,1,3)</f>
        <v>211</v>
      </c>
      <c r="B47" s="102" t="str">
        <f>MID(C47,1,5)</f>
        <v>21161</v>
      </c>
      <c r="C47" s="113">
        <v>2116104</v>
      </c>
      <c r="D47" s="119" t="s">
        <v>1655</v>
      </c>
      <c r="E47" s="120"/>
      <c r="F47" s="111">
        <f t="shared" si="10"/>
        <v>0</v>
      </c>
      <c r="G47" s="120"/>
      <c r="H47" s="108">
        <f t="shared" si="0"/>
        <v>0</v>
      </c>
      <c r="I47" t="b">
        <f t="shared" si="1"/>
        <v>0</v>
      </c>
    </row>
    <row r="48" ht="24" customHeight="1" outlineLevel="1" spans="1:9">
      <c r="A48" s="105" t="s">
        <v>1010</v>
      </c>
      <c r="B48" s="102"/>
      <c r="C48" s="113"/>
      <c r="D48" s="114" t="s">
        <v>1656</v>
      </c>
      <c r="E48" s="115">
        <f>SUBTOTAL(9,E49:E86)</f>
        <v>0</v>
      </c>
      <c r="F48" s="116">
        <f>SUBTOTAL(9,F49:F86)</f>
        <v>24</v>
      </c>
      <c r="G48" s="115">
        <f>SUBTOTAL(9,G49:G86)</f>
        <v>24</v>
      </c>
      <c r="H48" s="108">
        <f t="shared" si="0"/>
        <v>0</v>
      </c>
      <c r="I48" t="b">
        <f t="shared" si="1"/>
        <v>1</v>
      </c>
    </row>
    <row r="49" ht="24" customHeight="1" outlineLevel="1" spans="1:9">
      <c r="A49" s="102"/>
      <c r="B49" s="105" t="s">
        <v>1657</v>
      </c>
      <c r="C49" s="113"/>
      <c r="D49" s="109" t="s">
        <v>1658</v>
      </c>
      <c r="E49" s="115">
        <f>SUBTOTAL(9,E50:E61)</f>
        <v>0</v>
      </c>
      <c r="F49" s="116">
        <f>SUBTOTAL(9,F50:F61)</f>
        <v>24</v>
      </c>
      <c r="G49" s="115">
        <f>SUBTOTAL(9,G50:G61)</f>
        <v>24</v>
      </c>
      <c r="H49" s="108">
        <f t="shared" si="0"/>
        <v>0</v>
      </c>
      <c r="I49" t="b">
        <f t="shared" si="1"/>
        <v>1</v>
      </c>
    </row>
    <row r="50" ht="18" customHeight="1" outlineLevel="3" spans="1:9">
      <c r="A50" s="102" t="str">
        <f t="shared" ref="A50:A67" si="11">MID(C50,1,3)</f>
        <v>212</v>
      </c>
      <c r="B50" s="102" t="str">
        <f t="shared" ref="B50:B67" si="12">MID(C50,1,5)</f>
        <v>21208</v>
      </c>
      <c r="C50" s="113">
        <v>2120801</v>
      </c>
      <c r="D50" s="119" t="s">
        <v>1659</v>
      </c>
      <c r="E50" s="120"/>
      <c r="F50" s="111">
        <f t="shared" ref="F50:F61" si="13">G50-E50</f>
        <v>0</v>
      </c>
      <c r="G50" s="120"/>
      <c r="H50" s="108">
        <f t="shared" si="0"/>
        <v>0</v>
      </c>
      <c r="I50" t="b">
        <f t="shared" si="1"/>
        <v>0</v>
      </c>
    </row>
    <row r="51" ht="16" customHeight="1" outlineLevel="3" spans="1:9">
      <c r="A51" s="102" t="str">
        <f t="shared" si="11"/>
        <v>212</v>
      </c>
      <c r="B51" s="102" t="str">
        <f t="shared" si="12"/>
        <v>21208</v>
      </c>
      <c r="C51" s="113">
        <v>2120802</v>
      </c>
      <c r="D51" s="119" t="s">
        <v>1660</v>
      </c>
      <c r="E51" s="120"/>
      <c r="F51" s="111">
        <f t="shared" si="13"/>
        <v>0</v>
      </c>
      <c r="G51" s="120"/>
      <c r="H51" s="108">
        <f t="shared" si="0"/>
        <v>0</v>
      </c>
      <c r="I51" t="b">
        <f t="shared" si="1"/>
        <v>0</v>
      </c>
    </row>
    <row r="52" ht="15" customHeight="1" outlineLevel="3" spans="1:9">
      <c r="A52" s="102" t="str">
        <f t="shared" si="11"/>
        <v>212</v>
      </c>
      <c r="B52" s="102" t="str">
        <f t="shared" si="12"/>
        <v>21208</v>
      </c>
      <c r="C52" s="113">
        <v>2120803</v>
      </c>
      <c r="D52" s="119" t="s">
        <v>1661</v>
      </c>
      <c r="E52" s="120"/>
      <c r="F52" s="111">
        <f t="shared" si="13"/>
        <v>0</v>
      </c>
      <c r="G52" s="120"/>
      <c r="H52" s="108">
        <f t="shared" si="0"/>
        <v>0</v>
      </c>
      <c r="I52" t="b">
        <f t="shared" si="1"/>
        <v>0</v>
      </c>
    </row>
    <row r="53" ht="17" customHeight="1" outlineLevel="3" spans="1:9">
      <c r="A53" s="102" t="str">
        <f t="shared" si="11"/>
        <v>212</v>
      </c>
      <c r="B53" s="102" t="str">
        <f t="shared" si="12"/>
        <v>21208</v>
      </c>
      <c r="C53" s="113">
        <v>2120804</v>
      </c>
      <c r="D53" s="119" t="s">
        <v>1662</v>
      </c>
      <c r="E53" s="120"/>
      <c r="F53" s="111">
        <f t="shared" si="13"/>
        <v>0</v>
      </c>
      <c r="G53" s="120"/>
      <c r="H53" s="108">
        <f t="shared" si="0"/>
        <v>0</v>
      </c>
      <c r="I53" t="b">
        <f t="shared" si="1"/>
        <v>0</v>
      </c>
    </row>
    <row r="54" ht="18" customHeight="1" outlineLevel="3" spans="1:9">
      <c r="A54" s="102" t="str">
        <f t="shared" si="11"/>
        <v>212</v>
      </c>
      <c r="B54" s="102" t="str">
        <f t="shared" si="12"/>
        <v>21208</v>
      </c>
      <c r="C54" s="113">
        <v>2120805</v>
      </c>
      <c r="D54" s="119" t="s">
        <v>1663</v>
      </c>
      <c r="E54" s="120"/>
      <c r="F54" s="111">
        <f t="shared" si="13"/>
        <v>0</v>
      </c>
      <c r="G54" s="120"/>
      <c r="H54" s="108">
        <f t="shared" si="0"/>
        <v>0</v>
      </c>
      <c r="I54" t="b">
        <f t="shared" si="1"/>
        <v>0</v>
      </c>
    </row>
    <row r="55" ht="21" customHeight="1" outlineLevel="3" spans="1:9">
      <c r="A55" s="102" t="str">
        <f t="shared" si="11"/>
        <v>212</v>
      </c>
      <c r="B55" s="102" t="str">
        <f t="shared" si="12"/>
        <v>21208</v>
      </c>
      <c r="C55" s="113">
        <v>2120806</v>
      </c>
      <c r="D55" s="119" t="s">
        <v>1664</v>
      </c>
      <c r="E55" s="120"/>
      <c r="F55" s="111">
        <f t="shared" si="13"/>
        <v>0</v>
      </c>
      <c r="G55" s="120"/>
      <c r="H55" s="108">
        <f t="shared" si="0"/>
        <v>0</v>
      </c>
      <c r="I55" t="b">
        <f t="shared" si="1"/>
        <v>0</v>
      </c>
    </row>
    <row r="56" ht="17" customHeight="1" outlineLevel="3" spans="1:9">
      <c r="A56" s="102" t="str">
        <f t="shared" si="11"/>
        <v>212</v>
      </c>
      <c r="B56" s="102" t="str">
        <f t="shared" si="12"/>
        <v>21208</v>
      </c>
      <c r="C56" s="113">
        <v>2120807</v>
      </c>
      <c r="D56" s="119" t="s">
        <v>1665</v>
      </c>
      <c r="E56" s="120"/>
      <c r="F56" s="111">
        <f t="shared" si="13"/>
        <v>0</v>
      </c>
      <c r="G56" s="120"/>
      <c r="H56" s="108">
        <f t="shared" si="0"/>
        <v>0</v>
      </c>
      <c r="I56" t="b">
        <f t="shared" si="1"/>
        <v>0</v>
      </c>
    </row>
    <row r="57" ht="24" customHeight="1" outlineLevel="3" spans="1:9">
      <c r="A57" s="102" t="str">
        <f t="shared" si="11"/>
        <v>212</v>
      </c>
      <c r="B57" s="102" t="str">
        <f t="shared" si="12"/>
        <v>21208</v>
      </c>
      <c r="C57" s="113">
        <v>2120809</v>
      </c>
      <c r="D57" s="119" t="s">
        <v>1666</v>
      </c>
      <c r="E57" s="120"/>
      <c r="F57" s="111">
        <f t="shared" si="13"/>
        <v>0</v>
      </c>
      <c r="G57" s="120"/>
      <c r="H57" s="108">
        <f t="shared" si="0"/>
        <v>0</v>
      </c>
      <c r="I57" t="b">
        <f t="shared" si="1"/>
        <v>0</v>
      </c>
    </row>
    <row r="58" ht="24" customHeight="1" outlineLevel="3" spans="1:9">
      <c r="A58" s="102" t="str">
        <f t="shared" si="11"/>
        <v>212</v>
      </c>
      <c r="B58" s="102" t="str">
        <f t="shared" si="12"/>
        <v>21208</v>
      </c>
      <c r="C58" s="113">
        <v>2120810</v>
      </c>
      <c r="D58" s="119" t="s">
        <v>1667</v>
      </c>
      <c r="E58" s="120"/>
      <c r="F58" s="111">
        <f t="shared" si="13"/>
        <v>0</v>
      </c>
      <c r="G58" s="120"/>
      <c r="H58" s="108">
        <f t="shared" si="0"/>
        <v>0</v>
      </c>
      <c r="I58" t="b">
        <f t="shared" si="1"/>
        <v>0</v>
      </c>
    </row>
    <row r="59" ht="27" customHeight="1" outlineLevel="3" spans="1:9">
      <c r="A59" s="102" t="str">
        <f t="shared" si="11"/>
        <v>212</v>
      </c>
      <c r="B59" s="102" t="str">
        <f t="shared" si="12"/>
        <v>21208</v>
      </c>
      <c r="C59" s="113">
        <v>2120811</v>
      </c>
      <c r="D59" s="119" t="s">
        <v>1668</v>
      </c>
      <c r="E59" s="120"/>
      <c r="F59" s="111">
        <f t="shared" si="13"/>
        <v>0</v>
      </c>
      <c r="G59" s="120"/>
      <c r="H59" s="108">
        <f t="shared" si="0"/>
        <v>0</v>
      </c>
      <c r="I59" t="b">
        <f t="shared" si="1"/>
        <v>0</v>
      </c>
    </row>
    <row r="60" ht="27" customHeight="1" outlineLevel="3" spans="1:9">
      <c r="A60" s="102" t="str">
        <f t="shared" si="11"/>
        <v>212</v>
      </c>
      <c r="B60" s="102" t="str">
        <f t="shared" si="12"/>
        <v>21208</v>
      </c>
      <c r="C60" s="113">
        <v>2120813</v>
      </c>
      <c r="D60" s="119" t="s">
        <v>1346</v>
      </c>
      <c r="E60" s="120"/>
      <c r="F60" s="111">
        <f t="shared" si="13"/>
        <v>0</v>
      </c>
      <c r="G60" s="120"/>
      <c r="H60" s="108">
        <f t="shared" si="0"/>
        <v>0</v>
      </c>
      <c r="I60" t="b">
        <f t="shared" si="1"/>
        <v>0</v>
      </c>
    </row>
    <row r="61" ht="45" customHeight="1" outlineLevel="3" spans="1:9">
      <c r="A61" s="102" t="str">
        <f t="shared" si="11"/>
        <v>212</v>
      </c>
      <c r="B61" s="102" t="str">
        <f t="shared" si="12"/>
        <v>21208</v>
      </c>
      <c r="C61" s="113">
        <v>2120899</v>
      </c>
      <c r="D61" s="119" t="s">
        <v>1669</v>
      </c>
      <c r="E61" s="125"/>
      <c r="F61" s="121">
        <f t="shared" si="13"/>
        <v>24</v>
      </c>
      <c r="G61" s="128">
        <v>24</v>
      </c>
      <c r="H61" s="108">
        <f t="shared" si="0"/>
        <v>0</v>
      </c>
      <c r="I61" t="b">
        <f t="shared" si="1"/>
        <v>1</v>
      </c>
    </row>
    <row r="62" ht="24" hidden="1" customHeight="1" outlineLevel="1" collapsed="1" spans="1:9">
      <c r="A62" s="102"/>
      <c r="B62" s="105" t="s">
        <v>1670</v>
      </c>
      <c r="C62" s="113"/>
      <c r="D62" s="109" t="s">
        <v>1671</v>
      </c>
      <c r="E62" s="120">
        <f>SUBTOTAL(9,E63:E67)</f>
        <v>0</v>
      </c>
      <c r="F62" s="120"/>
      <c r="G62" s="120">
        <f>SUBTOTAL(9,G63:G67)</f>
        <v>0</v>
      </c>
      <c r="H62" s="108">
        <f t="shared" si="0"/>
        <v>0</v>
      </c>
      <c r="I62" t="b">
        <f t="shared" si="1"/>
        <v>0</v>
      </c>
    </row>
    <row r="63" ht="24" hidden="1" customHeight="1" outlineLevel="3" spans="1:9">
      <c r="A63" s="102" t="str">
        <f>MID(C63,1,3)</f>
        <v>212</v>
      </c>
      <c r="B63" s="102" t="str">
        <f>MID(C63,1,5)</f>
        <v>21209</v>
      </c>
      <c r="C63" s="113">
        <v>2120901</v>
      </c>
      <c r="D63" s="119" t="s">
        <v>1672</v>
      </c>
      <c r="E63" s="120"/>
      <c r="F63" s="111">
        <f t="shared" ref="F63:F67" si="14">G63-E63</f>
        <v>0</v>
      </c>
      <c r="G63" s="120"/>
      <c r="H63" s="108">
        <f t="shared" si="0"/>
        <v>0</v>
      </c>
      <c r="I63" t="b">
        <f t="shared" si="1"/>
        <v>0</v>
      </c>
    </row>
    <row r="64" ht="24" hidden="1" customHeight="1" outlineLevel="3" spans="1:9">
      <c r="A64" s="102" t="str">
        <f>MID(C64,1,3)</f>
        <v>212</v>
      </c>
      <c r="B64" s="102" t="str">
        <f>MID(C64,1,5)</f>
        <v>21209</v>
      </c>
      <c r="C64" s="113">
        <v>2120902</v>
      </c>
      <c r="D64" s="119" t="s">
        <v>1673</v>
      </c>
      <c r="E64" s="120"/>
      <c r="F64" s="111">
        <f t="shared" si="14"/>
        <v>0</v>
      </c>
      <c r="G64" s="120"/>
      <c r="H64" s="108">
        <f t="shared" si="0"/>
        <v>0</v>
      </c>
      <c r="I64" t="b">
        <f t="shared" si="1"/>
        <v>0</v>
      </c>
    </row>
    <row r="65" ht="24" hidden="1" customHeight="1" outlineLevel="3" spans="1:9">
      <c r="A65" s="102" t="str">
        <f>MID(C65,1,3)</f>
        <v>212</v>
      </c>
      <c r="B65" s="102" t="str">
        <f>MID(C65,1,5)</f>
        <v>21209</v>
      </c>
      <c r="C65" s="113">
        <v>2120903</v>
      </c>
      <c r="D65" s="119" t="s">
        <v>1674</v>
      </c>
      <c r="E65" s="120"/>
      <c r="F65" s="111">
        <f t="shared" si="14"/>
        <v>0</v>
      </c>
      <c r="G65" s="120"/>
      <c r="H65" s="108">
        <f t="shared" si="0"/>
        <v>0</v>
      </c>
      <c r="I65" t="b">
        <f t="shared" si="1"/>
        <v>0</v>
      </c>
    </row>
    <row r="66" ht="24" hidden="1" customHeight="1" outlineLevel="3" spans="1:9">
      <c r="A66" s="102" t="str">
        <f>MID(C66,1,3)</f>
        <v>212</v>
      </c>
      <c r="B66" s="102" t="str">
        <f>MID(C66,1,5)</f>
        <v>21209</v>
      </c>
      <c r="C66" s="113">
        <v>2120904</v>
      </c>
      <c r="D66" s="119" t="s">
        <v>1675</v>
      </c>
      <c r="E66" s="120"/>
      <c r="F66" s="111">
        <f t="shared" si="14"/>
        <v>0</v>
      </c>
      <c r="G66" s="120"/>
      <c r="H66" s="108">
        <f t="shared" si="0"/>
        <v>0</v>
      </c>
      <c r="I66" t="b">
        <f t="shared" si="1"/>
        <v>0</v>
      </c>
    </row>
    <row r="67" ht="24" hidden="1" customHeight="1" outlineLevel="3" spans="1:9">
      <c r="A67" s="102" t="str">
        <f>MID(C67,1,3)</f>
        <v>212</v>
      </c>
      <c r="B67" s="102" t="str">
        <f>MID(C67,1,5)</f>
        <v>21209</v>
      </c>
      <c r="C67" s="113">
        <v>2120999</v>
      </c>
      <c r="D67" s="119" t="s">
        <v>1676</v>
      </c>
      <c r="E67" s="120"/>
      <c r="F67" s="111">
        <f t="shared" si="14"/>
        <v>0</v>
      </c>
      <c r="G67" s="120"/>
      <c r="H67" s="108">
        <f t="shared" si="0"/>
        <v>0</v>
      </c>
      <c r="I67" t="b">
        <f t="shared" si="1"/>
        <v>0</v>
      </c>
    </row>
    <row r="68" ht="15" customHeight="1" outlineLevel="1" spans="1:9">
      <c r="A68" s="102"/>
      <c r="B68" s="105" t="s">
        <v>1677</v>
      </c>
      <c r="C68" s="113"/>
      <c r="D68" s="109" t="s">
        <v>1678</v>
      </c>
      <c r="E68" s="115">
        <f>SUBTOTAL(9,E69:E71)</f>
        <v>0</v>
      </c>
      <c r="F68" s="115"/>
      <c r="G68" s="115">
        <f>SUBTOTAL(9,G69:G71)</f>
        <v>0</v>
      </c>
      <c r="H68" s="108">
        <f>IFERROR(G68/E68-1,)</f>
        <v>0</v>
      </c>
      <c r="I68" t="b">
        <f t="shared" ref="I68:I131" si="15">OR(E68&lt;&gt;0,F68&lt;&gt;0,G68&lt;&gt;0)</f>
        <v>0</v>
      </c>
    </row>
    <row r="69" ht="21" customHeight="1" outlineLevel="3" spans="1:9">
      <c r="A69" s="102" t="str">
        <f>MID(C69,1,3)</f>
        <v>212</v>
      </c>
      <c r="B69" s="102" t="str">
        <f>MID(C69,1,5)</f>
        <v>21210</v>
      </c>
      <c r="C69" s="113">
        <v>2121001</v>
      </c>
      <c r="D69" s="119" t="s">
        <v>1659</v>
      </c>
      <c r="E69" s="120"/>
      <c r="F69" s="111">
        <f t="shared" ref="F69:F71" si="16">G69-E69</f>
        <v>0</v>
      </c>
      <c r="G69" s="120"/>
      <c r="H69" s="108">
        <f t="shared" ref="H69:H130" si="17">IFERROR(G69/E69-1,)</f>
        <v>0</v>
      </c>
      <c r="I69" t="b">
        <f t="shared" si="15"/>
        <v>0</v>
      </c>
    </row>
    <row r="70" ht="26" customHeight="1" outlineLevel="3" spans="1:9">
      <c r="A70" s="102" t="str">
        <f>MID(C70,1,3)</f>
        <v>212</v>
      </c>
      <c r="B70" s="102" t="str">
        <f>MID(C70,1,5)</f>
        <v>21210</v>
      </c>
      <c r="C70" s="113">
        <v>2121002</v>
      </c>
      <c r="D70" s="119" t="s">
        <v>1660</v>
      </c>
      <c r="E70" s="120"/>
      <c r="F70" s="111">
        <f t="shared" si="16"/>
        <v>0</v>
      </c>
      <c r="G70" s="120"/>
      <c r="H70" s="108">
        <f t="shared" si="17"/>
        <v>0</v>
      </c>
      <c r="I70" t="b">
        <f t="shared" si="15"/>
        <v>0</v>
      </c>
    </row>
    <row r="71" ht="24" customHeight="1" outlineLevel="3" spans="1:9">
      <c r="A71" s="102" t="str">
        <f>MID(C71,1,3)</f>
        <v>212</v>
      </c>
      <c r="B71" s="102" t="str">
        <f>MID(C71,1,5)</f>
        <v>21210</v>
      </c>
      <c r="C71" s="113">
        <v>2121099</v>
      </c>
      <c r="D71" s="119" t="s">
        <v>1679</v>
      </c>
      <c r="E71" s="120"/>
      <c r="F71" s="111">
        <f t="shared" si="16"/>
        <v>0</v>
      </c>
      <c r="G71" s="120"/>
      <c r="H71" s="108">
        <f t="shared" si="17"/>
        <v>0</v>
      </c>
      <c r="I71" t="b">
        <f t="shared" si="15"/>
        <v>0</v>
      </c>
    </row>
    <row r="72" ht="24" customHeight="1" outlineLevel="3" spans="1:9">
      <c r="A72" s="102" t="str">
        <f>MID(C72,1,3)</f>
        <v>212</v>
      </c>
      <c r="B72" s="105" t="str">
        <f>MID(C72,1,5)</f>
        <v>21211</v>
      </c>
      <c r="C72" s="113">
        <v>21211</v>
      </c>
      <c r="D72" s="109" t="s">
        <v>1680</v>
      </c>
      <c r="E72" s="115"/>
      <c r="F72" s="115"/>
      <c r="G72" s="115"/>
      <c r="H72" s="108">
        <f t="shared" si="17"/>
        <v>0</v>
      </c>
      <c r="I72" t="b">
        <f t="shared" si="15"/>
        <v>0</v>
      </c>
    </row>
    <row r="73" ht="23" customHeight="1" outlineLevel="1" spans="1:9">
      <c r="A73" s="102"/>
      <c r="B73" s="105" t="s">
        <v>1681</v>
      </c>
      <c r="C73" s="113"/>
      <c r="D73" s="109" t="s">
        <v>1682</v>
      </c>
      <c r="E73" s="120">
        <f>SUBTOTAL(9,E74:E78)</f>
        <v>0</v>
      </c>
      <c r="F73" s="120"/>
      <c r="G73" s="120">
        <f>SUBTOTAL(9,G74:G78)</f>
        <v>0</v>
      </c>
      <c r="H73" s="108">
        <f t="shared" si="17"/>
        <v>0</v>
      </c>
      <c r="I73" t="b">
        <f t="shared" si="15"/>
        <v>0</v>
      </c>
    </row>
    <row r="74" ht="21" customHeight="1" outlineLevel="3" spans="1:9">
      <c r="A74" s="102" t="str">
        <f>MID(C74,1,3)</f>
        <v>212</v>
      </c>
      <c r="B74" s="102" t="str">
        <f>MID(C74,1,5)</f>
        <v>21212</v>
      </c>
      <c r="C74" s="113">
        <v>2121201</v>
      </c>
      <c r="D74" s="119" t="s">
        <v>1683</v>
      </c>
      <c r="E74" s="120"/>
      <c r="F74" s="111">
        <f t="shared" ref="F74:F78" si="18">G74-E74</f>
        <v>0</v>
      </c>
      <c r="G74" s="120"/>
      <c r="H74" s="108">
        <f t="shared" si="17"/>
        <v>0</v>
      </c>
      <c r="I74" t="b">
        <f t="shared" si="15"/>
        <v>0</v>
      </c>
    </row>
    <row r="75" ht="24" customHeight="1" outlineLevel="3" spans="1:9">
      <c r="A75" s="102" t="str">
        <f>MID(C75,1,3)</f>
        <v>212</v>
      </c>
      <c r="B75" s="102" t="str">
        <f>MID(C75,1,5)</f>
        <v>21212</v>
      </c>
      <c r="C75" s="113">
        <v>2121202</v>
      </c>
      <c r="D75" s="119" t="s">
        <v>1684</v>
      </c>
      <c r="E75" s="120"/>
      <c r="F75" s="111">
        <f t="shared" si="18"/>
        <v>0</v>
      </c>
      <c r="G75" s="120"/>
      <c r="H75" s="108">
        <f t="shared" si="17"/>
        <v>0</v>
      </c>
      <c r="I75" t="b">
        <f t="shared" si="15"/>
        <v>0</v>
      </c>
    </row>
    <row r="76" ht="20" customHeight="1" outlineLevel="3" spans="1:9">
      <c r="A76" s="102" t="str">
        <f>MID(C76,1,3)</f>
        <v>212</v>
      </c>
      <c r="B76" s="102" t="str">
        <f>MID(C76,1,5)</f>
        <v>21212</v>
      </c>
      <c r="C76" s="113">
        <v>2121203</v>
      </c>
      <c r="D76" s="119" t="s">
        <v>1685</v>
      </c>
      <c r="E76" s="120"/>
      <c r="F76" s="111">
        <f t="shared" si="18"/>
        <v>0</v>
      </c>
      <c r="G76" s="120"/>
      <c r="H76" s="108">
        <f t="shared" si="17"/>
        <v>0</v>
      </c>
      <c r="I76" t="b">
        <f t="shared" si="15"/>
        <v>0</v>
      </c>
    </row>
    <row r="77" ht="18" customHeight="1" outlineLevel="3" spans="1:9">
      <c r="A77" s="102" t="str">
        <f>MID(C77,1,3)</f>
        <v>212</v>
      </c>
      <c r="B77" s="102" t="str">
        <f>MID(C77,1,5)</f>
        <v>21212</v>
      </c>
      <c r="C77" s="113">
        <v>2121204</v>
      </c>
      <c r="D77" s="119" t="s">
        <v>1686</v>
      </c>
      <c r="E77" s="120"/>
      <c r="F77" s="111">
        <f t="shared" si="18"/>
        <v>0</v>
      </c>
      <c r="G77" s="120"/>
      <c r="H77" s="108">
        <f t="shared" si="17"/>
        <v>0</v>
      </c>
      <c r="I77" t="b">
        <f t="shared" si="15"/>
        <v>0</v>
      </c>
    </row>
    <row r="78" ht="18" customHeight="1" outlineLevel="3" spans="1:9">
      <c r="A78" s="102" t="str">
        <f>MID(C78,1,3)</f>
        <v>212</v>
      </c>
      <c r="B78" s="102" t="str">
        <f>MID(C78,1,5)</f>
        <v>21212</v>
      </c>
      <c r="C78" s="113">
        <v>2121299</v>
      </c>
      <c r="D78" s="119" t="s">
        <v>1687</v>
      </c>
      <c r="E78" s="120"/>
      <c r="F78" s="111">
        <f t="shared" si="18"/>
        <v>0</v>
      </c>
      <c r="G78" s="120"/>
      <c r="H78" s="108">
        <f t="shared" si="17"/>
        <v>0</v>
      </c>
      <c r="I78" t="b">
        <f t="shared" si="15"/>
        <v>0</v>
      </c>
    </row>
    <row r="79" ht="21" customHeight="1" outlineLevel="1" spans="1:9">
      <c r="A79" s="102"/>
      <c r="B79" s="105" t="s">
        <v>1688</v>
      </c>
      <c r="C79" s="113"/>
      <c r="D79" s="109" t="s">
        <v>1689</v>
      </c>
      <c r="E79" s="120">
        <f>SUBTOTAL(9,E80:E84)</f>
        <v>0</v>
      </c>
      <c r="F79" s="120"/>
      <c r="G79" s="120">
        <f>SUBTOTAL(9,G80:G84)</f>
        <v>0</v>
      </c>
      <c r="H79" s="108">
        <f t="shared" si="17"/>
        <v>0</v>
      </c>
      <c r="I79" t="b">
        <f t="shared" si="15"/>
        <v>0</v>
      </c>
    </row>
    <row r="80" ht="29" customHeight="1" outlineLevel="3" spans="1:9">
      <c r="A80" s="102" t="str">
        <f>MID(C80,1,3)</f>
        <v>212</v>
      </c>
      <c r="B80" s="102" t="str">
        <f>MID(C80,1,5)</f>
        <v>21213</v>
      </c>
      <c r="C80" s="113">
        <v>2121301</v>
      </c>
      <c r="D80" s="119" t="s">
        <v>1672</v>
      </c>
      <c r="E80" s="120"/>
      <c r="F80" s="111">
        <f t="shared" ref="F80:F84" si="19">G80-E80</f>
        <v>0</v>
      </c>
      <c r="G80" s="120"/>
      <c r="H80" s="108">
        <f t="shared" si="17"/>
        <v>0</v>
      </c>
      <c r="I80" t="b">
        <f t="shared" si="15"/>
        <v>0</v>
      </c>
    </row>
    <row r="81" ht="26" customHeight="1" outlineLevel="3" spans="1:9">
      <c r="A81" s="102" t="str">
        <f>MID(C81,1,3)</f>
        <v>212</v>
      </c>
      <c r="B81" s="102" t="str">
        <f>MID(C81,1,5)</f>
        <v>21213</v>
      </c>
      <c r="C81" s="113">
        <v>2121302</v>
      </c>
      <c r="D81" s="119" t="s">
        <v>1673</v>
      </c>
      <c r="E81" s="120"/>
      <c r="F81" s="111">
        <f t="shared" si="19"/>
        <v>0</v>
      </c>
      <c r="G81" s="120"/>
      <c r="H81" s="108">
        <f t="shared" si="17"/>
        <v>0</v>
      </c>
      <c r="I81" t="b">
        <f t="shared" si="15"/>
        <v>0</v>
      </c>
    </row>
    <row r="82" ht="19" customHeight="1" outlineLevel="3" spans="1:9">
      <c r="A82" s="102" t="str">
        <f>MID(C82,1,3)</f>
        <v>212</v>
      </c>
      <c r="B82" s="102" t="str">
        <f t="shared" ref="B82:B88" si="20">MID(C82,1,5)</f>
        <v>21213</v>
      </c>
      <c r="C82" s="113">
        <v>2121303</v>
      </c>
      <c r="D82" s="119" t="s">
        <v>1674</v>
      </c>
      <c r="E82" s="120"/>
      <c r="F82" s="111">
        <f t="shared" si="19"/>
        <v>0</v>
      </c>
      <c r="G82" s="120"/>
      <c r="H82" s="108">
        <f t="shared" si="17"/>
        <v>0</v>
      </c>
      <c r="I82" t="b">
        <f t="shared" si="15"/>
        <v>0</v>
      </c>
    </row>
    <row r="83" ht="29" customHeight="1" outlineLevel="3" spans="1:9">
      <c r="A83" s="102" t="str">
        <f>MID(C83,1,3)</f>
        <v>212</v>
      </c>
      <c r="B83" s="102" t="str">
        <f t="shared" si="20"/>
        <v>21213</v>
      </c>
      <c r="C83" s="113">
        <v>2121304</v>
      </c>
      <c r="D83" s="119" t="s">
        <v>1675</v>
      </c>
      <c r="E83" s="120"/>
      <c r="F83" s="111">
        <f t="shared" si="19"/>
        <v>0</v>
      </c>
      <c r="G83" s="120"/>
      <c r="H83" s="108">
        <f t="shared" si="17"/>
        <v>0</v>
      </c>
      <c r="I83" t="b">
        <f t="shared" si="15"/>
        <v>0</v>
      </c>
    </row>
    <row r="84" ht="33" customHeight="1" outlineLevel="3" spans="1:9">
      <c r="A84" s="102" t="str">
        <f>MID(C84,1,3)</f>
        <v>212</v>
      </c>
      <c r="B84" s="102" t="str">
        <f t="shared" si="20"/>
        <v>21213</v>
      </c>
      <c r="C84" s="113">
        <v>2121399</v>
      </c>
      <c r="D84" s="119" t="s">
        <v>1690</v>
      </c>
      <c r="E84" s="120"/>
      <c r="F84" s="111">
        <f t="shared" si="19"/>
        <v>0</v>
      </c>
      <c r="G84" s="120"/>
      <c r="H84" s="108">
        <f t="shared" si="17"/>
        <v>0</v>
      </c>
      <c r="I84" t="b">
        <f t="shared" si="15"/>
        <v>0</v>
      </c>
    </row>
    <row r="85" ht="24" customHeight="1" outlineLevel="1" spans="1:9">
      <c r="A85" s="102"/>
      <c r="B85" s="105" t="s">
        <v>1691</v>
      </c>
      <c r="C85" s="113"/>
      <c r="D85" s="109" t="s">
        <v>1692</v>
      </c>
      <c r="E85" s="120">
        <f t="shared" ref="E85:G85" si="21">SUBTOTAL(9,E86:E88)</f>
        <v>0</v>
      </c>
      <c r="F85" s="124">
        <f t="shared" si="21"/>
        <v>0</v>
      </c>
      <c r="G85" s="120">
        <f t="shared" si="21"/>
        <v>0</v>
      </c>
      <c r="H85" s="108">
        <f t="shared" si="17"/>
        <v>0</v>
      </c>
      <c r="I85" t="b">
        <f t="shared" si="15"/>
        <v>0</v>
      </c>
    </row>
    <row r="86" ht="24" customHeight="1" outlineLevel="3" spans="1:9">
      <c r="A86" s="102" t="str">
        <f>MID(C86,1,3)</f>
        <v>212</v>
      </c>
      <c r="B86" s="102" t="str">
        <f t="shared" si="20"/>
        <v>21214</v>
      </c>
      <c r="C86" s="113">
        <v>2121401</v>
      </c>
      <c r="D86" s="110" t="s">
        <v>1693</v>
      </c>
      <c r="E86" s="125"/>
      <c r="F86" s="121">
        <f t="shared" ref="F86:F88" si="22">G86-E86</f>
        <v>0</v>
      </c>
      <c r="G86" s="120"/>
      <c r="H86" s="108">
        <f t="shared" si="17"/>
        <v>0</v>
      </c>
      <c r="I86" t="b">
        <f t="shared" si="15"/>
        <v>0</v>
      </c>
    </row>
    <row r="87" ht="24" hidden="1" customHeight="1" outlineLevel="3" spans="1:9">
      <c r="A87" s="102"/>
      <c r="B87" s="102" t="str">
        <f t="shared" si="20"/>
        <v>21214</v>
      </c>
      <c r="C87" s="113">
        <v>2121402</v>
      </c>
      <c r="D87" s="110" t="s">
        <v>1694</v>
      </c>
      <c r="E87" s="120"/>
      <c r="F87" s="111">
        <f t="shared" si="22"/>
        <v>0</v>
      </c>
      <c r="G87" s="120"/>
      <c r="H87" s="108">
        <f t="shared" si="17"/>
        <v>0</v>
      </c>
      <c r="I87" t="b">
        <f t="shared" si="15"/>
        <v>0</v>
      </c>
    </row>
    <row r="88" ht="24" hidden="1" customHeight="1" outlineLevel="3" spans="1:9">
      <c r="A88" s="102"/>
      <c r="B88" s="102" t="str">
        <f t="shared" si="20"/>
        <v>21214</v>
      </c>
      <c r="C88" s="113">
        <v>2121499</v>
      </c>
      <c r="D88" s="110" t="s">
        <v>1695</v>
      </c>
      <c r="E88" s="120"/>
      <c r="F88" s="111">
        <f t="shared" si="22"/>
        <v>0</v>
      </c>
      <c r="G88" s="120"/>
      <c r="H88" s="108">
        <f t="shared" si="17"/>
        <v>0</v>
      </c>
      <c r="I88" t="b">
        <f t="shared" si="15"/>
        <v>0</v>
      </c>
    </row>
    <row r="89" ht="24" customHeight="1" outlineLevel="1" spans="1:9">
      <c r="A89" s="105" t="s">
        <v>1036</v>
      </c>
      <c r="B89" s="102"/>
      <c r="C89" s="113"/>
      <c r="D89" s="114" t="s">
        <v>1696</v>
      </c>
      <c r="E89" s="115">
        <f>SUBTOTAL(9,E90:E107)</f>
        <v>0</v>
      </c>
      <c r="F89" s="116">
        <f>SUBTOTAL(9,F90:F107)</f>
        <v>0</v>
      </c>
      <c r="G89" s="115">
        <f>SUBTOTAL(9,G90:G107)</f>
        <v>0</v>
      </c>
      <c r="H89" s="108">
        <f t="shared" si="17"/>
        <v>0</v>
      </c>
      <c r="I89" t="b">
        <f t="shared" si="15"/>
        <v>0</v>
      </c>
    </row>
    <row r="90" ht="24" customHeight="1" outlineLevel="1" spans="1:9">
      <c r="A90" s="102"/>
      <c r="B90" s="105" t="s">
        <v>1697</v>
      </c>
      <c r="C90" s="113"/>
      <c r="D90" s="109" t="s">
        <v>1698</v>
      </c>
      <c r="E90" s="115">
        <f>SUBTOTAL(9,E91:E94)</f>
        <v>0</v>
      </c>
      <c r="F90" s="116">
        <f>SUBTOTAL(9,F91:F94)</f>
        <v>0</v>
      </c>
      <c r="G90" s="115">
        <f>SUBTOTAL(9,G91:G94)</f>
        <v>0</v>
      </c>
      <c r="H90" s="108">
        <f t="shared" si="17"/>
        <v>0</v>
      </c>
      <c r="I90" t="b">
        <f t="shared" si="15"/>
        <v>0</v>
      </c>
    </row>
    <row r="91" ht="24" customHeight="1" outlineLevel="3" spans="1:9">
      <c r="A91" s="102" t="str">
        <f>MID(C91,1,3)</f>
        <v>213</v>
      </c>
      <c r="B91" s="102" t="str">
        <f>MID(C91,1,5)</f>
        <v>21366</v>
      </c>
      <c r="C91" s="113">
        <v>2136601</v>
      </c>
      <c r="D91" s="119" t="s">
        <v>1638</v>
      </c>
      <c r="E91" s="120"/>
      <c r="F91" s="129">
        <f t="shared" ref="F91:F94" si="23">G91-E91</f>
        <v>0</v>
      </c>
      <c r="G91" s="120"/>
      <c r="H91" s="108">
        <f t="shared" si="17"/>
        <v>0</v>
      </c>
      <c r="I91" t="b">
        <f t="shared" si="15"/>
        <v>0</v>
      </c>
    </row>
    <row r="92" ht="24" hidden="1" customHeight="1" outlineLevel="3" spans="1:9">
      <c r="A92" s="102" t="str">
        <f>MID(C92,1,3)</f>
        <v>213</v>
      </c>
      <c r="B92" s="102" t="str">
        <f>MID(C92,1,5)</f>
        <v>21366</v>
      </c>
      <c r="C92" s="113">
        <v>2136602</v>
      </c>
      <c r="D92" s="119" t="s">
        <v>1699</v>
      </c>
      <c r="E92" s="120"/>
      <c r="F92" s="130">
        <f t="shared" si="23"/>
        <v>0</v>
      </c>
      <c r="G92" s="120"/>
      <c r="H92" s="108">
        <f t="shared" si="17"/>
        <v>0</v>
      </c>
      <c r="I92" t="b">
        <f t="shared" si="15"/>
        <v>0</v>
      </c>
    </row>
    <row r="93" ht="24" hidden="1" customHeight="1" outlineLevel="3" spans="1:9">
      <c r="A93" s="102" t="str">
        <f>MID(C93,1,3)</f>
        <v>213</v>
      </c>
      <c r="B93" s="102" t="str">
        <f>MID(C93,1,5)</f>
        <v>21366</v>
      </c>
      <c r="C93" s="113">
        <v>2136603</v>
      </c>
      <c r="D93" s="119" t="s">
        <v>1700</v>
      </c>
      <c r="E93" s="120"/>
      <c r="F93" s="130">
        <f t="shared" si="23"/>
        <v>0</v>
      </c>
      <c r="G93" s="120"/>
      <c r="H93" s="108">
        <f t="shared" si="17"/>
        <v>0</v>
      </c>
      <c r="I93" t="b">
        <f t="shared" si="15"/>
        <v>0</v>
      </c>
    </row>
    <row r="94" ht="24" customHeight="1" outlineLevel="3" spans="1:9">
      <c r="A94" s="102" t="str">
        <f>MID(C94,1,3)</f>
        <v>213</v>
      </c>
      <c r="B94" s="102" t="str">
        <f>MID(C94,1,5)</f>
        <v>21366</v>
      </c>
      <c r="C94" s="113">
        <v>2136699</v>
      </c>
      <c r="D94" s="119" t="s">
        <v>1701</v>
      </c>
      <c r="E94" s="125"/>
      <c r="F94" s="131">
        <f t="shared" si="23"/>
        <v>0</v>
      </c>
      <c r="G94" s="120"/>
      <c r="H94" s="108">
        <f t="shared" si="17"/>
        <v>0</v>
      </c>
      <c r="I94" t="b">
        <f t="shared" si="15"/>
        <v>0</v>
      </c>
    </row>
    <row r="95" ht="24" hidden="1" customHeight="1" outlineLevel="1" collapsed="1" spans="1:9">
      <c r="A95" s="102"/>
      <c r="B95" s="105" t="s">
        <v>1702</v>
      </c>
      <c r="C95" s="113"/>
      <c r="D95" s="109" t="s">
        <v>1703</v>
      </c>
      <c r="E95" s="120">
        <f>SUBTOTAL(9,E96:E99)</f>
        <v>0</v>
      </c>
      <c r="F95" s="120"/>
      <c r="G95" s="120">
        <f>SUBTOTAL(9,G96:G99)</f>
        <v>0</v>
      </c>
      <c r="H95" s="108">
        <f t="shared" si="17"/>
        <v>0</v>
      </c>
      <c r="I95" t="b">
        <f t="shared" si="15"/>
        <v>0</v>
      </c>
    </row>
    <row r="96" ht="24" hidden="1" customHeight="1" outlineLevel="3" spans="1:9">
      <c r="A96" s="102" t="str">
        <f>MID(C96,1,3)</f>
        <v>213</v>
      </c>
      <c r="B96" s="102" t="str">
        <f>MID(C96,1,5)</f>
        <v>21367</v>
      </c>
      <c r="C96" s="113">
        <v>2136701</v>
      </c>
      <c r="D96" s="119" t="s">
        <v>1638</v>
      </c>
      <c r="E96" s="120"/>
      <c r="F96" s="111">
        <f t="shared" ref="F96:F99" si="24">G96-E96</f>
        <v>0</v>
      </c>
      <c r="G96" s="120"/>
      <c r="H96" s="108">
        <f t="shared" si="17"/>
        <v>0</v>
      </c>
      <c r="I96" t="b">
        <f t="shared" si="15"/>
        <v>0</v>
      </c>
    </row>
    <row r="97" ht="24" hidden="1" customHeight="1" outlineLevel="3" spans="1:9">
      <c r="A97" s="102" t="str">
        <f>MID(C97,1,3)</f>
        <v>213</v>
      </c>
      <c r="B97" s="102" t="str">
        <f>MID(C97,1,5)</f>
        <v>21367</v>
      </c>
      <c r="C97" s="113">
        <v>2136702</v>
      </c>
      <c r="D97" s="119" t="s">
        <v>1699</v>
      </c>
      <c r="E97" s="120"/>
      <c r="F97" s="111">
        <f t="shared" si="24"/>
        <v>0</v>
      </c>
      <c r="G97" s="120"/>
      <c r="H97" s="108">
        <f t="shared" si="17"/>
        <v>0</v>
      </c>
      <c r="I97" t="b">
        <f t="shared" si="15"/>
        <v>0</v>
      </c>
    </row>
    <row r="98" ht="24" hidden="1" customHeight="1" outlineLevel="3" spans="1:9">
      <c r="A98" s="102" t="str">
        <f>MID(C98,1,3)</f>
        <v>213</v>
      </c>
      <c r="B98" s="102" t="str">
        <f>MID(C98,1,5)</f>
        <v>21367</v>
      </c>
      <c r="C98" s="113">
        <v>2136703</v>
      </c>
      <c r="D98" s="119" t="s">
        <v>1704</v>
      </c>
      <c r="E98" s="120"/>
      <c r="F98" s="111">
        <f t="shared" si="24"/>
        <v>0</v>
      </c>
      <c r="G98" s="120"/>
      <c r="H98" s="108">
        <f t="shared" si="17"/>
        <v>0</v>
      </c>
      <c r="I98" t="b">
        <f t="shared" si="15"/>
        <v>0</v>
      </c>
    </row>
    <row r="99" ht="24" hidden="1" customHeight="1" outlineLevel="3" spans="1:9">
      <c r="A99" s="102" t="str">
        <f>MID(C99,1,3)</f>
        <v>213</v>
      </c>
      <c r="B99" s="102" t="str">
        <f>MID(C99,1,5)</f>
        <v>21367</v>
      </c>
      <c r="C99" s="113">
        <v>2136799</v>
      </c>
      <c r="D99" s="119" t="s">
        <v>1705</v>
      </c>
      <c r="E99" s="120"/>
      <c r="F99" s="111">
        <f t="shared" si="24"/>
        <v>0</v>
      </c>
      <c r="G99" s="120"/>
      <c r="H99" s="108">
        <f t="shared" si="17"/>
        <v>0</v>
      </c>
      <c r="I99" t="b">
        <f t="shared" si="15"/>
        <v>0</v>
      </c>
    </row>
    <row r="100" ht="24" hidden="1" customHeight="1" outlineLevel="1" collapsed="1" spans="1:9">
      <c r="A100" s="102"/>
      <c r="B100" s="105" t="s">
        <v>1706</v>
      </c>
      <c r="C100" s="113"/>
      <c r="D100" s="109" t="s">
        <v>1707</v>
      </c>
      <c r="E100" s="120">
        <f>SUBTOTAL(9,E101:E102)</f>
        <v>0</v>
      </c>
      <c r="F100" s="120">
        <f>SUBTOTAL(9,F101:F102)</f>
        <v>0</v>
      </c>
      <c r="G100" s="120">
        <f>SUBTOTAL(9,G101:G102)</f>
        <v>0</v>
      </c>
      <c r="H100" s="108">
        <f t="shared" si="17"/>
        <v>0</v>
      </c>
      <c r="I100" t="b">
        <f t="shared" si="15"/>
        <v>0</v>
      </c>
    </row>
    <row r="101" ht="24" hidden="1" customHeight="1" outlineLevel="3" spans="1:9">
      <c r="A101" s="102" t="str">
        <f>MID(C101,1,3)</f>
        <v>213</v>
      </c>
      <c r="B101" s="102" t="str">
        <f>MID(C101,1,5)</f>
        <v>21368</v>
      </c>
      <c r="C101" s="113">
        <v>2136801</v>
      </c>
      <c r="D101" s="119" t="s">
        <v>1104</v>
      </c>
      <c r="E101" s="120"/>
      <c r="F101" s="111">
        <f t="shared" ref="F101:F107" si="25">G101-E101</f>
        <v>0</v>
      </c>
      <c r="G101" s="120"/>
      <c r="H101" s="108">
        <f t="shared" si="17"/>
        <v>0</v>
      </c>
      <c r="I101" t="b">
        <f t="shared" si="15"/>
        <v>0</v>
      </c>
    </row>
    <row r="102" ht="24" hidden="1" customHeight="1" outlineLevel="3" spans="1:9">
      <c r="A102" s="102" t="str">
        <f>MID(C102,1,3)</f>
        <v>213</v>
      </c>
      <c r="B102" s="102" t="str">
        <f>MID(C102,1,5)</f>
        <v>21368</v>
      </c>
      <c r="C102" s="113">
        <v>2136802</v>
      </c>
      <c r="D102" s="119" t="s">
        <v>1708</v>
      </c>
      <c r="E102" s="120"/>
      <c r="F102" s="111">
        <f t="shared" si="25"/>
        <v>0</v>
      </c>
      <c r="G102" s="120"/>
      <c r="H102" s="108">
        <f t="shared" si="17"/>
        <v>0</v>
      </c>
      <c r="I102" t="b">
        <f t="shared" si="15"/>
        <v>0</v>
      </c>
    </row>
    <row r="103" ht="24" customHeight="1" outlineLevel="1" spans="1:9">
      <c r="A103" s="102"/>
      <c r="B103" s="105" t="s">
        <v>1709</v>
      </c>
      <c r="C103" s="113"/>
      <c r="D103" s="109" t="s">
        <v>1710</v>
      </c>
      <c r="E103" s="115">
        <f>SUBTOTAL(9,E104:E107)</f>
        <v>0</v>
      </c>
      <c r="F103" s="116">
        <f>SUBTOTAL(9,F104:F107)</f>
        <v>0</v>
      </c>
      <c r="G103" s="115">
        <f>SUBTOTAL(9,G104:G107)</f>
        <v>0</v>
      </c>
      <c r="H103" s="108">
        <f t="shared" si="17"/>
        <v>0</v>
      </c>
      <c r="I103" t="b">
        <f t="shared" si="15"/>
        <v>0</v>
      </c>
    </row>
    <row r="104" ht="24" hidden="1" customHeight="1" outlineLevel="3" spans="1:9">
      <c r="A104" s="102" t="str">
        <f>MID(C104,1,3)</f>
        <v>213</v>
      </c>
      <c r="B104" s="102" t="str">
        <f>MID(C104,1,5)</f>
        <v>21369</v>
      </c>
      <c r="C104" s="113">
        <v>2136901</v>
      </c>
      <c r="D104" s="119" t="s">
        <v>1104</v>
      </c>
      <c r="E104" s="120"/>
      <c r="F104" s="111">
        <f t="shared" si="25"/>
        <v>0</v>
      </c>
      <c r="G104" s="120"/>
      <c r="H104" s="108">
        <f t="shared" si="17"/>
        <v>0</v>
      </c>
      <c r="I104" t="b">
        <f t="shared" si="15"/>
        <v>0</v>
      </c>
    </row>
    <row r="105" ht="24" hidden="1" customHeight="1" outlineLevel="3" spans="1:9">
      <c r="A105" s="102" t="str">
        <f>MID(C105,1,3)</f>
        <v>213</v>
      </c>
      <c r="B105" s="102" t="str">
        <f>MID(C105,1,5)</f>
        <v>21369</v>
      </c>
      <c r="C105" s="113">
        <v>2136902</v>
      </c>
      <c r="D105" s="119" t="s">
        <v>1711</v>
      </c>
      <c r="E105" s="120"/>
      <c r="F105" s="111">
        <f t="shared" si="25"/>
        <v>0</v>
      </c>
      <c r="G105" s="120"/>
      <c r="H105" s="108">
        <f t="shared" si="17"/>
        <v>0</v>
      </c>
      <c r="I105" t="b">
        <f t="shared" si="15"/>
        <v>0</v>
      </c>
    </row>
    <row r="106" ht="24" hidden="1" customHeight="1" outlineLevel="3" spans="1:9">
      <c r="A106" s="102" t="str">
        <f>MID(C106,1,3)</f>
        <v>213</v>
      </c>
      <c r="B106" s="102" t="str">
        <f>MID(C106,1,5)</f>
        <v>21369</v>
      </c>
      <c r="C106" s="113">
        <v>2136903</v>
      </c>
      <c r="D106" s="119" t="s">
        <v>1712</v>
      </c>
      <c r="E106" s="120"/>
      <c r="F106" s="111">
        <f t="shared" si="25"/>
        <v>0</v>
      </c>
      <c r="G106" s="120"/>
      <c r="H106" s="108">
        <f t="shared" si="17"/>
        <v>0</v>
      </c>
      <c r="I106" t="b">
        <f t="shared" si="15"/>
        <v>0</v>
      </c>
    </row>
    <row r="107" ht="24" customHeight="1" outlineLevel="3" spans="1:9">
      <c r="A107" s="102" t="str">
        <f>MID(C107,1,3)</f>
        <v>213</v>
      </c>
      <c r="B107" s="102" t="str">
        <f>MID(C107,1,5)</f>
        <v>21369</v>
      </c>
      <c r="C107" s="113">
        <v>2136999</v>
      </c>
      <c r="D107" s="119" t="s">
        <v>1713</v>
      </c>
      <c r="E107" s="125"/>
      <c r="F107" s="121">
        <f t="shared" si="25"/>
        <v>0</v>
      </c>
      <c r="G107" s="120"/>
      <c r="H107" s="108">
        <f t="shared" si="17"/>
        <v>0</v>
      </c>
      <c r="I107" t="b">
        <f t="shared" si="15"/>
        <v>0</v>
      </c>
    </row>
    <row r="108" ht="24" hidden="1" customHeight="1" outlineLevel="1" spans="1:9">
      <c r="A108" s="105" t="s">
        <v>1139</v>
      </c>
      <c r="B108" s="102"/>
      <c r="C108" s="113"/>
      <c r="D108" s="114" t="s">
        <v>1714</v>
      </c>
      <c r="E108" s="115">
        <f>SUBTOTAL(9,E109:E150)</f>
        <v>0</v>
      </c>
      <c r="F108" s="115"/>
      <c r="G108" s="120">
        <f>SUBTOTAL(9,G109:G150)</f>
        <v>0</v>
      </c>
      <c r="H108" s="108">
        <f t="shared" si="17"/>
        <v>0</v>
      </c>
      <c r="I108" t="b">
        <f t="shared" si="15"/>
        <v>0</v>
      </c>
    </row>
    <row r="109" ht="24" hidden="1" customHeight="1" outlineLevel="1" collapsed="1" spans="1:9">
      <c r="A109" s="102"/>
      <c r="B109" s="105" t="s">
        <v>1162</v>
      </c>
      <c r="C109" s="113"/>
      <c r="D109" s="109" t="s">
        <v>1163</v>
      </c>
      <c r="E109" s="120">
        <f>SUBTOTAL(9,E110:E110)</f>
        <v>0</v>
      </c>
      <c r="F109" s="120"/>
      <c r="G109" s="120">
        <f>SUBTOTAL(9,G110:G110)</f>
        <v>0</v>
      </c>
      <c r="H109" s="108">
        <f t="shared" si="17"/>
        <v>0</v>
      </c>
      <c r="I109" t="b">
        <f t="shared" si="15"/>
        <v>0</v>
      </c>
    </row>
    <row r="110" ht="24" hidden="1" customHeight="1" outlineLevel="3" spans="1:9">
      <c r="A110" s="102" t="str">
        <f>MID(C110,1,3)</f>
        <v>214</v>
      </c>
      <c r="B110" s="102" t="str">
        <f>MID(C110,1,5)</f>
        <v>21402</v>
      </c>
      <c r="C110" s="113">
        <v>2140280</v>
      </c>
      <c r="D110" s="119" t="s">
        <v>1715</v>
      </c>
      <c r="E110" s="120"/>
      <c r="F110" s="111">
        <f t="shared" ref="F110:F115" si="26">G110-E110</f>
        <v>0</v>
      </c>
      <c r="G110" s="120"/>
      <c r="H110" s="108">
        <f t="shared" si="17"/>
        <v>0</v>
      </c>
      <c r="I110" t="b">
        <f t="shared" si="15"/>
        <v>0</v>
      </c>
    </row>
    <row r="111" ht="24" hidden="1" customHeight="1" outlineLevel="1" collapsed="1" spans="1:9">
      <c r="A111" s="102"/>
      <c r="B111" s="105" t="s">
        <v>1716</v>
      </c>
      <c r="C111" s="113"/>
      <c r="D111" s="118" t="s">
        <v>1717</v>
      </c>
      <c r="E111" s="120">
        <f>SUBTOTAL(9,E112:E115)</f>
        <v>0</v>
      </c>
      <c r="F111" s="120"/>
      <c r="G111" s="120">
        <f>SUBTOTAL(9,G112:G115)</f>
        <v>0</v>
      </c>
      <c r="H111" s="108">
        <f t="shared" si="17"/>
        <v>0</v>
      </c>
      <c r="I111" t="b">
        <f t="shared" si="15"/>
        <v>0</v>
      </c>
    </row>
    <row r="112" ht="24" hidden="1" customHeight="1" outlineLevel="3" spans="1:9">
      <c r="A112" s="102" t="str">
        <f>MID(C112,1,3)</f>
        <v>214</v>
      </c>
      <c r="B112" s="102" t="str">
        <f>MID(C112,1,5)</f>
        <v>21460</v>
      </c>
      <c r="C112" s="113">
        <v>2146001</v>
      </c>
      <c r="D112" s="119" t="s">
        <v>1143</v>
      </c>
      <c r="E112" s="120"/>
      <c r="F112" s="111">
        <f t="shared" si="26"/>
        <v>0</v>
      </c>
      <c r="G112" s="120"/>
      <c r="H112" s="108">
        <f t="shared" si="17"/>
        <v>0</v>
      </c>
      <c r="I112" t="b">
        <f t="shared" si="15"/>
        <v>0</v>
      </c>
    </row>
    <row r="113" ht="24" hidden="1" customHeight="1" outlineLevel="3" spans="1:9">
      <c r="A113" s="102" t="str">
        <f>MID(C113,1,3)</f>
        <v>214</v>
      </c>
      <c r="B113" s="102" t="str">
        <f>MID(C113,1,5)</f>
        <v>21460</v>
      </c>
      <c r="C113" s="113">
        <v>2146002</v>
      </c>
      <c r="D113" s="119" t="s">
        <v>1144</v>
      </c>
      <c r="E113" s="120"/>
      <c r="F113" s="111">
        <f t="shared" si="26"/>
        <v>0</v>
      </c>
      <c r="G113" s="120"/>
      <c r="H113" s="108">
        <f t="shared" si="17"/>
        <v>0</v>
      </c>
      <c r="I113" t="b">
        <f t="shared" si="15"/>
        <v>0</v>
      </c>
    </row>
    <row r="114" ht="24" hidden="1" customHeight="1" outlineLevel="3" spans="1:9">
      <c r="A114" s="102" t="str">
        <f>MID(C114,1,3)</f>
        <v>214</v>
      </c>
      <c r="B114" s="102" t="str">
        <f>MID(C114,1,5)</f>
        <v>21460</v>
      </c>
      <c r="C114" s="113">
        <v>2146003</v>
      </c>
      <c r="D114" s="119" t="s">
        <v>1718</v>
      </c>
      <c r="E114" s="120"/>
      <c r="F114" s="111">
        <f t="shared" si="26"/>
        <v>0</v>
      </c>
      <c r="G114" s="120"/>
      <c r="H114" s="108">
        <f t="shared" si="17"/>
        <v>0</v>
      </c>
      <c r="I114" t="b">
        <f t="shared" si="15"/>
        <v>0</v>
      </c>
    </row>
    <row r="115" ht="24" hidden="1" customHeight="1" outlineLevel="3" spans="1:9">
      <c r="A115" s="102" t="str">
        <f>MID(C115,1,3)</f>
        <v>214</v>
      </c>
      <c r="B115" s="102" t="str">
        <f>MID(C115,1,5)</f>
        <v>21460</v>
      </c>
      <c r="C115" s="113">
        <v>2146099</v>
      </c>
      <c r="D115" s="119" t="s">
        <v>1719</v>
      </c>
      <c r="E115" s="120"/>
      <c r="F115" s="111">
        <f t="shared" si="26"/>
        <v>0</v>
      </c>
      <c r="G115" s="120"/>
      <c r="H115" s="108">
        <f t="shared" si="17"/>
        <v>0</v>
      </c>
      <c r="I115" t="b">
        <f t="shared" si="15"/>
        <v>0</v>
      </c>
    </row>
    <row r="116" ht="24" hidden="1" customHeight="1" outlineLevel="1" collapsed="1" spans="1:9">
      <c r="A116" s="102"/>
      <c r="B116" s="105" t="s">
        <v>1720</v>
      </c>
      <c r="C116" s="113"/>
      <c r="D116" s="109" t="s">
        <v>1721</v>
      </c>
      <c r="E116" s="120">
        <f>SUBTOTAL(9,E117:E120)</f>
        <v>0</v>
      </c>
      <c r="F116" s="120"/>
      <c r="G116" s="120">
        <f>SUBTOTAL(9,G117:G120)</f>
        <v>0</v>
      </c>
      <c r="H116" s="108">
        <f t="shared" si="17"/>
        <v>0</v>
      </c>
      <c r="I116" t="b">
        <f t="shared" si="15"/>
        <v>0</v>
      </c>
    </row>
    <row r="117" ht="24" hidden="1" customHeight="1" outlineLevel="3" spans="1:9">
      <c r="A117" s="102" t="str">
        <f>MID(C117,1,3)</f>
        <v>214</v>
      </c>
      <c r="B117" s="102" t="str">
        <f>MID(C117,1,5)</f>
        <v>21462</v>
      </c>
      <c r="C117" s="113">
        <v>2146201</v>
      </c>
      <c r="D117" s="119" t="s">
        <v>1718</v>
      </c>
      <c r="E117" s="120"/>
      <c r="F117" s="111">
        <f t="shared" ref="F117:F120" si="27">G117-E117</f>
        <v>0</v>
      </c>
      <c r="G117" s="120"/>
      <c r="H117" s="108">
        <f t="shared" si="17"/>
        <v>0</v>
      </c>
      <c r="I117" t="b">
        <f t="shared" si="15"/>
        <v>0</v>
      </c>
    </row>
    <row r="118" ht="24" hidden="1" customHeight="1" outlineLevel="3" spans="1:9">
      <c r="A118" s="102" t="str">
        <f>MID(C118,1,3)</f>
        <v>214</v>
      </c>
      <c r="B118" s="102" t="str">
        <f>MID(C118,1,5)</f>
        <v>21462</v>
      </c>
      <c r="C118" s="113">
        <v>2146202</v>
      </c>
      <c r="D118" s="119" t="s">
        <v>1722</v>
      </c>
      <c r="E118" s="120"/>
      <c r="F118" s="111">
        <f t="shared" si="27"/>
        <v>0</v>
      </c>
      <c r="G118" s="120"/>
      <c r="H118" s="108">
        <f t="shared" si="17"/>
        <v>0</v>
      </c>
      <c r="I118" t="b">
        <f t="shared" si="15"/>
        <v>0</v>
      </c>
    </row>
    <row r="119" ht="24" hidden="1" customHeight="1" outlineLevel="3" spans="1:9">
      <c r="A119" s="102" t="str">
        <f>MID(C119,1,3)</f>
        <v>214</v>
      </c>
      <c r="B119" s="102" t="str">
        <f>MID(C119,1,5)</f>
        <v>21462</v>
      </c>
      <c r="C119" s="113">
        <v>2146203</v>
      </c>
      <c r="D119" s="119" t="s">
        <v>1723</v>
      </c>
      <c r="E119" s="120"/>
      <c r="F119" s="111">
        <f t="shared" si="27"/>
        <v>0</v>
      </c>
      <c r="G119" s="120"/>
      <c r="H119" s="108">
        <f t="shared" si="17"/>
        <v>0</v>
      </c>
      <c r="I119" t="b">
        <f t="shared" si="15"/>
        <v>0</v>
      </c>
    </row>
    <row r="120" ht="24" hidden="1" customHeight="1" outlineLevel="3" spans="1:9">
      <c r="A120" s="102" t="str">
        <f>MID(C120,1,3)</f>
        <v>214</v>
      </c>
      <c r="B120" s="102" t="str">
        <f>MID(C120,1,5)</f>
        <v>21462</v>
      </c>
      <c r="C120" s="113">
        <v>2146299</v>
      </c>
      <c r="D120" s="119" t="s">
        <v>1724</v>
      </c>
      <c r="E120" s="120"/>
      <c r="F120" s="111">
        <f t="shared" si="27"/>
        <v>0</v>
      </c>
      <c r="G120" s="120"/>
      <c r="H120" s="108">
        <f t="shared" si="17"/>
        <v>0</v>
      </c>
      <c r="I120" t="b">
        <f t="shared" si="15"/>
        <v>0</v>
      </c>
    </row>
    <row r="121" ht="24" hidden="1" customHeight="1" outlineLevel="1" collapsed="1" spans="1:9">
      <c r="A121" s="102"/>
      <c r="B121" s="105" t="s">
        <v>1725</v>
      </c>
      <c r="C121" s="113"/>
      <c r="D121" s="109" t="s">
        <v>1726</v>
      </c>
      <c r="E121" s="120">
        <f>SUBTOTAL(9,E122:E125)</f>
        <v>0</v>
      </c>
      <c r="F121" s="120"/>
      <c r="G121" s="120">
        <f>SUBTOTAL(9,G122:G125)</f>
        <v>0</v>
      </c>
      <c r="H121" s="108">
        <f t="shared" si="17"/>
        <v>0</v>
      </c>
      <c r="I121" t="b">
        <f t="shared" si="15"/>
        <v>0</v>
      </c>
    </row>
    <row r="122" ht="24" hidden="1" customHeight="1" outlineLevel="3" spans="1:9">
      <c r="A122" s="102" t="str">
        <f>MID(C122,1,3)</f>
        <v>214</v>
      </c>
      <c r="B122" s="102" t="str">
        <f>MID(C122,1,5)</f>
        <v>21463</v>
      </c>
      <c r="C122" s="113">
        <v>2146301</v>
      </c>
      <c r="D122" s="119" t="s">
        <v>1150</v>
      </c>
      <c r="E122" s="120"/>
      <c r="F122" s="111">
        <f t="shared" ref="F122:F125" si="28">G122-E122</f>
        <v>0</v>
      </c>
      <c r="G122" s="120"/>
      <c r="H122" s="108">
        <f t="shared" si="17"/>
        <v>0</v>
      </c>
      <c r="I122" t="b">
        <f t="shared" si="15"/>
        <v>0</v>
      </c>
    </row>
    <row r="123" ht="24" hidden="1" customHeight="1" outlineLevel="3" spans="1:9">
      <c r="A123" s="102" t="str">
        <f>MID(C123,1,3)</f>
        <v>214</v>
      </c>
      <c r="B123" s="102" t="str">
        <f>MID(C123,1,5)</f>
        <v>21463</v>
      </c>
      <c r="C123" s="113">
        <v>2146302</v>
      </c>
      <c r="D123" s="119" t="s">
        <v>1727</v>
      </c>
      <c r="E123" s="120"/>
      <c r="F123" s="111">
        <f t="shared" si="28"/>
        <v>0</v>
      </c>
      <c r="G123" s="120"/>
      <c r="H123" s="108">
        <f t="shared" si="17"/>
        <v>0</v>
      </c>
      <c r="I123" t="b">
        <f t="shared" si="15"/>
        <v>0</v>
      </c>
    </row>
    <row r="124" ht="24" hidden="1" customHeight="1" outlineLevel="3" spans="1:9">
      <c r="A124" s="102" t="str">
        <f>MID(C124,1,3)</f>
        <v>214</v>
      </c>
      <c r="B124" s="102" t="str">
        <f>MID(C124,1,5)</f>
        <v>21463</v>
      </c>
      <c r="C124" s="113">
        <v>2146303</v>
      </c>
      <c r="D124" s="119" t="s">
        <v>1728</v>
      </c>
      <c r="E124" s="120"/>
      <c r="F124" s="111">
        <f t="shared" si="28"/>
        <v>0</v>
      </c>
      <c r="G124" s="120"/>
      <c r="H124" s="108">
        <f t="shared" si="17"/>
        <v>0</v>
      </c>
      <c r="I124" t="b">
        <f t="shared" si="15"/>
        <v>0</v>
      </c>
    </row>
    <row r="125" ht="24" hidden="1" customHeight="1" outlineLevel="3" spans="1:9">
      <c r="A125" s="102" t="str">
        <f>MID(C125,1,3)</f>
        <v>214</v>
      </c>
      <c r="B125" s="102" t="str">
        <f>MID(C125,1,5)</f>
        <v>21463</v>
      </c>
      <c r="C125" s="113">
        <v>2146399</v>
      </c>
      <c r="D125" s="119" t="s">
        <v>1729</v>
      </c>
      <c r="E125" s="120"/>
      <c r="F125" s="111">
        <f t="shared" si="28"/>
        <v>0</v>
      </c>
      <c r="G125" s="120"/>
      <c r="H125" s="108">
        <f t="shared" si="17"/>
        <v>0</v>
      </c>
      <c r="I125" t="b">
        <f t="shared" si="15"/>
        <v>0</v>
      </c>
    </row>
    <row r="126" ht="24" hidden="1" customHeight="1" outlineLevel="1" collapsed="1" spans="1:9">
      <c r="A126" s="102"/>
      <c r="B126" s="105" t="s">
        <v>1730</v>
      </c>
      <c r="C126" s="113"/>
      <c r="D126" s="109" t="s">
        <v>1731</v>
      </c>
      <c r="E126" s="120">
        <f>SUBTOTAL(9,E127:E134)</f>
        <v>0</v>
      </c>
      <c r="F126" s="120"/>
      <c r="G126" s="120">
        <f>SUBTOTAL(9,G127:G134)</f>
        <v>0</v>
      </c>
      <c r="H126" s="108">
        <f t="shared" si="17"/>
        <v>0</v>
      </c>
      <c r="I126" t="b">
        <f t="shared" si="15"/>
        <v>0</v>
      </c>
    </row>
    <row r="127" ht="24" hidden="1" customHeight="1" outlineLevel="3" spans="1:9">
      <c r="A127" s="102" t="str">
        <f t="shared" ref="A127:A134" si="29">MID(C127,1,3)</f>
        <v>214</v>
      </c>
      <c r="B127" s="102" t="str">
        <f t="shared" ref="B127:B134" si="30">MID(C127,1,5)</f>
        <v>21464</v>
      </c>
      <c r="C127" s="113">
        <v>2146401</v>
      </c>
      <c r="D127" s="119" t="s">
        <v>1732</v>
      </c>
      <c r="E127" s="120"/>
      <c r="F127" s="111">
        <f t="shared" ref="F127:F134" si="31">G127-E127</f>
        <v>0</v>
      </c>
      <c r="G127" s="120"/>
      <c r="H127" s="108">
        <f t="shared" si="17"/>
        <v>0</v>
      </c>
      <c r="I127" t="b">
        <f t="shared" si="15"/>
        <v>0</v>
      </c>
    </row>
    <row r="128" ht="24" hidden="1" customHeight="1" outlineLevel="3" spans="1:9">
      <c r="A128" s="102" t="str">
        <f t="shared" si="29"/>
        <v>214</v>
      </c>
      <c r="B128" s="102" t="str">
        <f t="shared" si="30"/>
        <v>21464</v>
      </c>
      <c r="C128" s="113">
        <v>2146402</v>
      </c>
      <c r="D128" s="119" t="s">
        <v>1733</v>
      </c>
      <c r="E128" s="120"/>
      <c r="F128" s="111">
        <f t="shared" si="31"/>
        <v>0</v>
      </c>
      <c r="G128" s="120"/>
      <c r="H128" s="108">
        <f t="shared" si="17"/>
        <v>0</v>
      </c>
      <c r="I128" t="b">
        <f t="shared" si="15"/>
        <v>0</v>
      </c>
    </row>
    <row r="129" ht="24" hidden="1" customHeight="1" outlineLevel="3" spans="1:9">
      <c r="A129" s="102" t="str">
        <f t="shared" si="29"/>
        <v>214</v>
      </c>
      <c r="B129" s="102" t="str">
        <f t="shared" si="30"/>
        <v>21464</v>
      </c>
      <c r="C129" s="113">
        <v>2146403</v>
      </c>
      <c r="D129" s="119" t="s">
        <v>1734</v>
      </c>
      <c r="E129" s="120"/>
      <c r="F129" s="111">
        <f t="shared" si="31"/>
        <v>0</v>
      </c>
      <c r="G129" s="120"/>
      <c r="H129" s="108">
        <f t="shared" si="17"/>
        <v>0</v>
      </c>
      <c r="I129" t="b">
        <f t="shared" si="15"/>
        <v>0</v>
      </c>
    </row>
    <row r="130" ht="24" hidden="1" customHeight="1" outlineLevel="3" spans="1:9">
      <c r="A130" s="102" t="str">
        <f t="shared" si="29"/>
        <v>214</v>
      </c>
      <c r="B130" s="102" t="str">
        <f t="shared" si="30"/>
        <v>21464</v>
      </c>
      <c r="C130" s="113">
        <v>2146404</v>
      </c>
      <c r="D130" s="119" t="s">
        <v>1735</v>
      </c>
      <c r="E130" s="120"/>
      <c r="F130" s="111">
        <f t="shared" si="31"/>
        <v>0</v>
      </c>
      <c r="G130" s="120"/>
      <c r="H130" s="108">
        <f t="shared" si="17"/>
        <v>0</v>
      </c>
      <c r="I130" t="b">
        <f t="shared" si="15"/>
        <v>0</v>
      </c>
    </row>
    <row r="131" ht="24" hidden="1" customHeight="1" outlineLevel="3" spans="1:9">
      <c r="A131" s="102" t="str">
        <f t="shared" si="29"/>
        <v>214</v>
      </c>
      <c r="B131" s="102" t="str">
        <f t="shared" si="30"/>
        <v>21464</v>
      </c>
      <c r="C131" s="113">
        <v>2146405</v>
      </c>
      <c r="D131" s="119" t="s">
        <v>1736</v>
      </c>
      <c r="E131" s="120"/>
      <c r="F131" s="111">
        <f t="shared" si="31"/>
        <v>0</v>
      </c>
      <c r="G131" s="120"/>
      <c r="H131" s="108">
        <f t="shared" ref="H131:H194" si="32">IFERROR(G131/E131-1,)</f>
        <v>0</v>
      </c>
      <c r="I131" t="b">
        <f t="shared" si="15"/>
        <v>0</v>
      </c>
    </row>
    <row r="132" ht="24" hidden="1" customHeight="1" outlineLevel="3" spans="1:9">
      <c r="A132" s="102" t="str">
        <f t="shared" si="29"/>
        <v>214</v>
      </c>
      <c r="B132" s="102" t="str">
        <f t="shared" si="30"/>
        <v>21464</v>
      </c>
      <c r="C132" s="113">
        <v>2146406</v>
      </c>
      <c r="D132" s="119" t="s">
        <v>1737</v>
      </c>
      <c r="E132" s="120"/>
      <c r="F132" s="111">
        <f t="shared" si="31"/>
        <v>0</v>
      </c>
      <c r="G132" s="120"/>
      <c r="H132" s="108">
        <f t="shared" si="32"/>
        <v>0</v>
      </c>
      <c r="I132" t="b">
        <f t="shared" ref="I132:I195" si="33">OR(E132&lt;&gt;0,F132&lt;&gt;0,G132&lt;&gt;0)</f>
        <v>0</v>
      </c>
    </row>
    <row r="133" ht="24" hidden="1" customHeight="1" outlineLevel="3" spans="1:9">
      <c r="A133" s="102" t="str">
        <f t="shared" si="29"/>
        <v>214</v>
      </c>
      <c r="B133" s="102" t="str">
        <f t="shared" si="30"/>
        <v>21464</v>
      </c>
      <c r="C133" s="113">
        <v>2146407</v>
      </c>
      <c r="D133" s="119" t="s">
        <v>1738</v>
      </c>
      <c r="E133" s="120"/>
      <c r="F133" s="111">
        <f t="shared" si="31"/>
        <v>0</v>
      </c>
      <c r="G133" s="120"/>
      <c r="H133" s="108">
        <f t="shared" si="32"/>
        <v>0</v>
      </c>
      <c r="I133" t="b">
        <f t="shared" si="33"/>
        <v>0</v>
      </c>
    </row>
    <row r="134" ht="24" hidden="1" customHeight="1" outlineLevel="3" spans="1:9">
      <c r="A134" s="102" t="str">
        <f t="shared" si="29"/>
        <v>214</v>
      </c>
      <c r="B134" s="102" t="str">
        <f t="shared" si="30"/>
        <v>21464</v>
      </c>
      <c r="C134" s="113">
        <v>2146499</v>
      </c>
      <c r="D134" s="119" t="s">
        <v>1739</v>
      </c>
      <c r="E134" s="120"/>
      <c r="F134" s="111">
        <f t="shared" si="31"/>
        <v>0</v>
      </c>
      <c r="G134" s="120"/>
      <c r="H134" s="108">
        <f t="shared" si="32"/>
        <v>0</v>
      </c>
      <c r="I134" t="b">
        <f t="shared" si="33"/>
        <v>0</v>
      </c>
    </row>
    <row r="135" ht="24" hidden="1" customHeight="1" outlineLevel="1" collapsed="1" spans="1:9">
      <c r="A135" s="102"/>
      <c r="B135" s="105" t="s">
        <v>1740</v>
      </c>
      <c r="C135" s="113"/>
      <c r="D135" s="109" t="s">
        <v>1741</v>
      </c>
      <c r="E135" s="120">
        <f>SUBTOTAL(9,E136:E141)</f>
        <v>0</v>
      </c>
      <c r="F135" s="120"/>
      <c r="G135" s="120">
        <f>SUBTOTAL(9,G136:G141)</f>
        <v>0</v>
      </c>
      <c r="H135" s="108">
        <f t="shared" si="32"/>
        <v>0</v>
      </c>
      <c r="I135" t="b">
        <f t="shared" si="33"/>
        <v>0</v>
      </c>
    </row>
    <row r="136" ht="24" hidden="1" customHeight="1" outlineLevel="3" spans="1:9">
      <c r="A136" s="102" t="str">
        <f t="shared" ref="A136:A141" si="34">MID(C136,1,3)</f>
        <v>214</v>
      </c>
      <c r="B136" s="102" t="str">
        <f t="shared" ref="B136:B141" si="35">MID(C136,1,5)</f>
        <v>21468</v>
      </c>
      <c r="C136" s="113">
        <v>2146801</v>
      </c>
      <c r="D136" s="119" t="s">
        <v>1742</v>
      </c>
      <c r="E136" s="120"/>
      <c r="F136" s="111">
        <f t="shared" ref="F136:F141" si="36">G136-E136</f>
        <v>0</v>
      </c>
      <c r="G136" s="120"/>
      <c r="H136" s="108">
        <f t="shared" si="32"/>
        <v>0</v>
      </c>
      <c r="I136" t="b">
        <f t="shared" si="33"/>
        <v>0</v>
      </c>
    </row>
    <row r="137" ht="24" hidden="1" customHeight="1" outlineLevel="3" spans="1:9">
      <c r="A137" s="102" t="str">
        <f t="shared" si="34"/>
        <v>214</v>
      </c>
      <c r="B137" s="102" t="str">
        <f t="shared" si="35"/>
        <v>21468</v>
      </c>
      <c r="C137" s="113">
        <v>2146802</v>
      </c>
      <c r="D137" s="119" t="s">
        <v>1743</v>
      </c>
      <c r="E137" s="120"/>
      <c r="F137" s="111">
        <f t="shared" si="36"/>
        <v>0</v>
      </c>
      <c r="G137" s="120"/>
      <c r="H137" s="108">
        <f t="shared" si="32"/>
        <v>0</v>
      </c>
      <c r="I137" t="b">
        <f t="shared" si="33"/>
        <v>0</v>
      </c>
    </row>
    <row r="138" ht="24" hidden="1" customHeight="1" outlineLevel="3" spans="1:9">
      <c r="A138" s="102" t="str">
        <f t="shared" si="34"/>
        <v>214</v>
      </c>
      <c r="B138" s="102" t="str">
        <f t="shared" si="35"/>
        <v>21468</v>
      </c>
      <c r="C138" s="113">
        <v>2146803</v>
      </c>
      <c r="D138" s="119" t="s">
        <v>1744</v>
      </c>
      <c r="E138" s="120"/>
      <c r="F138" s="111">
        <f t="shared" si="36"/>
        <v>0</v>
      </c>
      <c r="G138" s="120"/>
      <c r="H138" s="108">
        <f t="shared" si="32"/>
        <v>0</v>
      </c>
      <c r="I138" t="b">
        <f t="shared" si="33"/>
        <v>0</v>
      </c>
    </row>
    <row r="139" ht="24" hidden="1" customHeight="1" outlineLevel="3" spans="1:9">
      <c r="A139" s="102" t="str">
        <f t="shared" si="34"/>
        <v>214</v>
      </c>
      <c r="B139" s="102" t="str">
        <f t="shared" si="35"/>
        <v>21468</v>
      </c>
      <c r="C139" s="113">
        <v>2146804</v>
      </c>
      <c r="D139" s="119" t="s">
        <v>1745</v>
      </c>
      <c r="E139" s="120"/>
      <c r="F139" s="111">
        <f t="shared" si="36"/>
        <v>0</v>
      </c>
      <c r="G139" s="120"/>
      <c r="H139" s="108">
        <f t="shared" si="32"/>
        <v>0</v>
      </c>
      <c r="I139" t="b">
        <f t="shared" si="33"/>
        <v>0</v>
      </c>
    </row>
    <row r="140" ht="24" hidden="1" customHeight="1" outlineLevel="3" spans="1:9">
      <c r="A140" s="102" t="str">
        <f t="shared" si="34"/>
        <v>214</v>
      </c>
      <c r="B140" s="102" t="str">
        <f t="shared" si="35"/>
        <v>21468</v>
      </c>
      <c r="C140" s="113">
        <v>2146805</v>
      </c>
      <c r="D140" s="119" t="s">
        <v>1746</v>
      </c>
      <c r="E140" s="120"/>
      <c r="F140" s="111">
        <f t="shared" si="36"/>
        <v>0</v>
      </c>
      <c r="G140" s="120"/>
      <c r="H140" s="108">
        <f t="shared" si="32"/>
        <v>0</v>
      </c>
      <c r="I140" t="b">
        <f t="shared" si="33"/>
        <v>0</v>
      </c>
    </row>
    <row r="141" ht="24" hidden="1" customHeight="1" outlineLevel="3" spans="1:9">
      <c r="A141" s="102" t="str">
        <f t="shared" si="34"/>
        <v>214</v>
      </c>
      <c r="B141" s="102" t="str">
        <f t="shared" si="35"/>
        <v>21468</v>
      </c>
      <c r="C141" s="113">
        <v>2146899</v>
      </c>
      <c r="D141" s="119" t="s">
        <v>1747</v>
      </c>
      <c r="E141" s="120"/>
      <c r="F141" s="111">
        <f t="shared" si="36"/>
        <v>0</v>
      </c>
      <c r="G141" s="120"/>
      <c r="H141" s="108">
        <f t="shared" si="32"/>
        <v>0</v>
      </c>
      <c r="I141" t="b">
        <f t="shared" si="33"/>
        <v>0</v>
      </c>
    </row>
    <row r="142" ht="24" hidden="1" customHeight="1" outlineLevel="1" collapsed="1" spans="1:9">
      <c r="A142" s="102"/>
      <c r="B142" s="105" t="s">
        <v>1748</v>
      </c>
      <c r="C142" s="113"/>
      <c r="D142" s="109" t="s">
        <v>1749</v>
      </c>
      <c r="E142" s="120">
        <f>SUBTOTAL(9,E143:E150)</f>
        <v>0</v>
      </c>
      <c r="F142" s="120"/>
      <c r="G142" s="120">
        <f>SUBTOTAL(9,G143:G150)</f>
        <v>0</v>
      </c>
      <c r="H142" s="108">
        <f t="shared" si="32"/>
        <v>0</v>
      </c>
      <c r="I142" t="b">
        <f t="shared" si="33"/>
        <v>0</v>
      </c>
    </row>
    <row r="143" ht="24" hidden="1" customHeight="1" outlineLevel="3" spans="1:9">
      <c r="A143" s="102" t="str">
        <f t="shared" ref="A143:A150" si="37">MID(C143,1,3)</f>
        <v>214</v>
      </c>
      <c r="B143" s="102" t="str">
        <f t="shared" ref="B143:B150" si="38">MID(C143,1,5)</f>
        <v>21469</v>
      </c>
      <c r="C143" s="113">
        <v>2146901</v>
      </c>
      <c r="D143" s="119" t="s">
        <v>1750</v>
      </c>
      <c r="E143" s="120"/>
      <c r="F143" s="111">
        <f t="shared" ref="F143:F150" si="39">G143-E143</f>
        <v>0</v>
      </c>
      <c r="G143" s="120"/>
      <c r="H143" s="108">
        <f t="shared" si="32"/>
        <v>0</v>
      </c>
      <c r="I143" t="b">
        <f t="shared" si="33"/>
        <v>0</v>
      </c>
    </row>
    <row r="144" ht="24" hidden="1" customHeight="1" outlineLevel="3" spans="1:9">
      <c r="A144" s="102" t="str">
        <f t="shared" si="37"/>
        <v>214</v>
      </c>
      <c r="B144" s="102" t="str">
        <f t="shared" si="38"/>
        <v>21469</v>
      </c>
      <c r="C144" s="113">
        <v>2146902</v>
      </c>
      <c r="D144" s="119" t="s">
        <v>1173</v>
      </c>
      <c r="E144" s="120"/>
      <c r="F144" s="111">
        <f t="shared" si="39"/>
        <v>0</v>
      </c>
      <c r="G144" s="120"/>
      <c r="H144" s="108">
        <f t="shared" si="32"/>
        <v>0</v>
      </c>
      <c r="I144" t="b">
        <f t="shared" si="33"/>
        <v>0</v>
      </c>
    </row>
    <row r="145" ht="24" hidden="1" customHeight="1" outlineLevel="3" spans="1:9">
      <c r="A145" s="102" t="str">
        <f t="shared" si="37"/>
        <v>214</v>
      </c>
      <c r="B145" s="102" t="str">
        <f t="shared" si="38"/>
        <v>21469</v>
      </c>
      <c r="C145" s="113">
        <v>2146903</v>
      </c>
      <c r="D145" s="119" t="s">
        <v>1751</v>
      </c>
      <c r="E145" s="120"/>
      <c r="F145" s="111">
        <f t="shared" si="39"/>
        <v>0</v>
      </c>
      <c r="G145" s="120"/>
      <c r="H145" s="108">
        <f t="shared" si="32"/>
        <v>0</v>
      </c>
      <c r="I145" t="b">
        <f t="shared" si="33"/>
        <v>0</v>
      </c>
    </row>
    <row r="146" ht="24" hidden="1" customHeight="1" outlineLevel="3" spans="1:9">
      <c r="A146" s="102" t="str">
        <f t="shared" si="37"/>
        <v>214</v>
      </c>
      <c r="B146" s="102" t="str">
        <f t="shared" si="38"/>
        <v>21469</v>
      </c>
      <c r="C146" s="113">
        <v>2146904</v>
      </c>
      <c r="D146" s="119" t="s">
        <v>1752</v>
      </c>
      <c r="E146" s="120"/>
      <c r="F146" s="111">
        <f t="shared" si="39"/>
        <v>0</v>
      </c>
      <c r="G146" s="120"/>
      <c r="H146" s="108">
        <f t="shared" si="32"/>
        <v>0</v>
      </c>
      <c r="I146" t="b">
        <f t="shared" si="33"/>
        <v>0</v>
      </c>
    </row>
    <row r="147" ht="24" hidden="1" customHeight="1" outlineLevel="3" spans="1:9">
      <c r="A147" s="102" t="str">
        <f t="shared" si="37"/>
        <v>214</v>
      </c>
      <c r="B147" s="102" t="str">
        <f t="shared" si="38"/>
        <v>21469</v>
      </c>
      <c r="C147" s="113">
        <v>2146906</v>
      </c>
      <c r="D147" s="119" t="s">
        <v>1753</v>
      </c>
      <c r="E147" s="120"/>
      <c r="F147" s="111">
        <f t="shared" si="39"/>
        <v>0</v>
      </c>
      <c r="G147" s="120"/>
      <c r="H147" s="108">
        <f t="shared" si="32"/>
        <v>0</v>
      </c>
      <c r="I147" t="b">
        <f t="shared" si="33"/>
        <v>0</v>
      </c>
    </row>
    <row r="148" ht="24" hidden="1" customHeight="1" outlineLevel="3" spans="1:9">
      <c r="A148" s="102" t="str">
        <f t="shared" si="37"/>
        <v>214</v>
      </c>
      <c r="B148" s="102" t="str">
        <f t="shared" si="38"/>
        <v>21469</v>
      </c>
      <c r="C148" s="113">
        <v>2146907</v>
      </c>
      <c r="D148" s="119" t="s">
        <v>1754</v>
      </c>
      <c r="E148" s="120"/>
      <c r="F148" s="111">
        <f t="shared" si="39"/>
        <v>0</v>
      </c>
      <c r="G148" s="120"/>
      <c r="H148" s="108">
        <f t="shared" si="32"/>
        <v>0</v>
      </c>
      <c r="I148" t="b">
        <f t="shared" si="33"/>
        <v>0</v>
      </c>
    </row>
    <row r="149" ht="24" hidden="1" customHeight="1" outlineLevel="3" spans="1:9">
      <c r="A149" s="102" t="str">
        <f t="shared" si="37"/>
        <v>214</v>
      </c>
      <c r="B149" s="102" t="str">
        <f t="shared" si="38"/>
        <v>21469</v>
      </c>
      <c r="C149" s="113">
        <v>2146908</v>
      </c>
      <c r="D149" s="119" t="s">
        <v>1755</v>
      </c>
      <c r="E149" s="120"/>
      <c r="F149" s="111">
        <f t="shared" si="39"/>
        <v>0</v>
      </c>
      <c r="G149" s="120"/>
      <c r="H149" s="108">
        <f t="shared" si="32"/>
        <v>0</v>
      </c>
      <c r="I149" t="b">
        <f t="shared" si="33"/>
        <v>0</v>
      </c>
    </row>
    <row r="150" ht="24" hidden="1" customHeight="1" outlineLevel="3" spans="1:9">
      <c r="A150" s="102" t="str">
        <f t="shared" si="37"/>
        <v>214</v>
      </c>
      <c r="B150" s="102" t="str">
        <f t="shared" si="38"/>
        <v>21469</v>
      </c>
      <c r="C150" s="113">
        <v>2146999</v>
      </c>
      <c r="D150" s="119" t="s">
        <v>1756</v>
      </c>
      <c r="E150" s="120"/>
      <c r="F150" s="111">
        <f t="shared" si="39"/>
        <v>0</v>
      </c>
      <c r="G150" s="120"/>
      <c r="H150" s="108">
        <f t="shared" si="32"/>
        <v>0</v>
      </c>
      <c r="I150" t="b">
        <f t="shared" si="33"/>
        <v>0</v>
      </c>
    </row>
    <row r="151" ht="24" hidden="1" customHeight="1" outlineLevel="1" spans="1:9">
      <c r="A151" s="105" t="s">
        <v>1197</v>
      </c>
      <c r="B151" s="102"/>
      <c r="C151" s="113"/>
      <c r="D151" s="114" t="s">
        <v>1757</v>
      </c>
      <c r="E151" s="120">
        <f>SUBTOTAL(9,E152:E167)</f>
        <v>0</v>
      </c>
      <c r="F151" s="120"/>
      <c r="G151" s="120">
        <f>SUBTOTAL(9,G152:G167)</f>
        <v>0</v>
      </c>
      <c r="H151" s="108">
        <f t="shared" si="32"/>
        <v>0</v>
      </c>
      <c r="I151" t="b">
        <f t="shared" si="33"/>
        <v>0</v>
      </c>
    </row>
    <row r="152" ht="24" hidden="1" customHeight="1" outlineLevel="1" collapsed="1" spans="1:9">
      <c r="A152" s="102"/>
      <c r="B152" s="105" t="s">
        <v>1758</v>
      </c>
      <c r="C152" s="113"/>
      <c r="D152" s="109" t="s">
        <v>1759</v>
      </c>
      <c r="E152" s="120">
        <f>SUBTOTAL(9,E153:E158)</f>
        <v>0</v>
      </c>
      <c r="F152" s="120"/>
      <c r="G152" s="120">
        <f>SUBTOTAL(9,G153:G158)</f>
        <v>0</v>
      </c>
      <c r="H152" s="108">
        <f t="shared" si="32"/>
        <v>0</v>
      </c>
      <c r="I152" t="b">
        <f t="shared" si="33"/>
        <v>0</v>
      </c>
    </row>
    <row r="153" ht="24" hidden="1" customHeight="1" outlineLevel="3" spans="1:9">
      <c r="A153" s="102" t="str">
        <f t="shared" ref="A153:A158" si="40">MID(C153,1,3)</f>
        <v>215</v>
      </c>
      <c r="B153" s="102" t="str">
        <f t="shared" ref="B153:B158" si="41">MID(C153,1,5)</f>
        <v>21560</v>
      </c>
      <c r="C153" s="113">
        <v>2156001</v>
      </c>
      <c r="D153" s="119" t="s">
        <v>1760</v>
      </c>
      <c r="E153" s="120"/>
      <c r="F153" s="111">
        <f t="shared" ref="F153:F158" si="42">G153-E153</f>
        <v>0</v>
      </c>
      <c r="G153" s="120"/>
      <c r="H153" s="108">
        <f t="shared" si="32"/>
        <v>0</v>
      </c>
      <c r="I153" t="b">
        <f t="shared" si="33"/>
        <v>0</v>
      </c>
    </row>
    <row r="154" ht="24" hidden="1" customHeight="1" outlineLevel="3" spans="1:9">
      <c r="A154" s="102" t="str">
        <f t="shared" si="40"/>
        <v>215</v>
      </c>
      <c r="B154" s="102" t="str">
        <f t="shared" si="41"/>
        <v>21560</v>
      </c>
      <c r="C154" s="113">
        <v>2156002</v>
      </c>
      <c r="D154" s="119" t="s">
        <v>1761</v>
      </c>
      <c r="E154" s="120"/>
      <c r="F154" s="111">
        <f t="shared" si="42"/>
        <v>0</v>
      </c>
      <c r="G154" s="120"/>
      <c r="H154" s="108">
        <f t="shared" si="32"/>
        <v>0</v>
      </c>
      <c r="I154" t="b">
        <f t="shared" si="33"/>
        <v>0</v>
      </c>
    </row>
    <row r="155" ht="24" hidden="1" customHeight="1" outlineLevel="3" spans="1:9">
      <c r="A155" s="102" t="str">
        <f t="shared" si="40"/>
        <v>215</v>
      </c>
      <c r="B155" s="102" t="str">
        <f t="shared" si="41"/>
        <v>21560</v>
      </c>
      <c r="C155" s="113">
        <v>2156003</v>
      </c>
      <c r="D155" s="119" t="s">
        <v>1076</v>
      </c>
      <c r="E155" s="120"/>
      <c r="F155" s="111">
        <f t="shared" si="42"/>
        <v>0</v>
      </c>
      <c r="G155" s="120"/>
      <c r="H155" s="108">
        <f t="shared" si="32"/>
        <v>0</v>
      </c>
      <c r="I155" t="b">
        <f t="shared" si="33"/>
        <v>0</v>
      </c>
    </row>
    <row r="156" ht="24" hidden="1" customHeight="1" outlineLevel="3" spans="1:9">
      <c r="A156" s="102" t="str">
        <f t="shared" si="40"/>
        <v>215</v>
      </c>
      <c r="B156" s="102" t="str">
        <f t="shared" si="41"/>
        <v>21560</v>
      </c>
      <c r="C156" s="113">
        <v>2156004</v>
      </c>
      <c r="D156" s="119" t="s">
        <v>1762</v>
      </c>
      <c r="E156" s="120"/>
      <c r="F156" s="111">
        <f t="shared" si="42"/>
        <v>0</v>
      </c>
      <c r="G156" s="120"/>
      <c r="H156" s="108">
        <f t="shared" si="32"/>
        <v>0</v>
      </c>
      <c r="I156" t="b">
        <f t="shared" si="33"/>
        <v>0</v>
      </c>
    </row>
    <row r="157" ht="24" hidden="1" customHeight="1" outlineLevel="3" spans="1:9">
      <c r="A157" s="102" t="str">
        <f t="shared" si="40"/>
        <v>215</v>
      </c>
      <c r="B157" s="102" t="str">
        <f t="shared" si="41"/>
        <v>21560</v>
      </c>
      <c r="C157" s="113">
        <v>2156005</v>
      </c>
      <c r="D157" s="119" t="s">
        <v>1763</v>
      </c>
      <c r="E157" s="120"/>
      <c r="F157" s="111">
        <f t="shared" si="42"/>
        <v>0</v>
      </c>
      <c r="G157" s="120"/>
      <c r="H157" s="108">
        <f t="shared" si="32"/>
        <v>0</v>
      </c>
      <c r="I157" t="b">
        <f t="shared" si="33"/>
        <v>0</v>
      </c>
    </row>
    <row r="158" ht="24" hidden="1" customHeight="1" outlineLevel="3" spans="1:9">
      <c r="A158" s="102" t="str">
        <f t="shared" si="40"/>
        <v>215</v>
      </c>
      <c r="B158" s="102" t="str">
        <f t="shared" si="41"/>
        <v>21560</v>
      </c>
      <c r="C158" s="113">
        <v>2156099</v>
      </c>
      <c r="D158" s="119" t="s">
        <v>1764</v>
      </c>
      <c r="E158" s="120"/>
      <c r="F158" s="111">
        <f t="shared" si="42"/>
        <v>0</v>
      </c>
      <c r="G158" s="120"/>
      <c r="H158" s="108">
        <f t="shared" si="32"/>
        <v>0</v>
      </c>
      <c r="I158" t="b">
        <f t="shared" si="33"/>
        <v>0</v>
      </c>
    </row>
    <row r="159" ht="24" hidden="1" customHeight="1" outlineLevel="1" collapsed="1" spans="1:9">
      <c r="A159" s="102"/>
      <c r="B159" s="105" t="s">
        <v>1765</v>
      </c>
      <c r="C159" s="113"/>
      <c r="D159" s="109" t="s">
        <v>1766</v>
      </c>
      <c r="E159" s="120">
        <f>SUBTOTAL(9,E160:E164)</f>
        <v>0</v>
      </c>
      <c r="F159" s="120"/>
      <c r="G159" s="120">
        <f>SUBTOTAL(9,G160:G164)</f>
        <v>0</v>
      </c>
      <c r="H159" s="108">
        <f t="shared" si="32"/>
        <v>0</v>
      </c>
      <c r="I159" t="b">
        <f t="shared" si="33"/>
        <v>0</v>
      </c>
    </row>
    <row r="160" ht="24" hidden="1" customHeight="1" outlineLevel="3" spans="1:9">
      <c r="A160" s="102" t="str">
        <f>MID(C160,1,3)</f>
        <v>215</v>
      </c>
      <c r="B160" s="102" t="str">
        <f>MID(C160,1,5)</f>
        <v>21561</v>
      </c>
      <c r="C160" s="113">
        <v>2156101</v>
      </c>
      <c r="D160" s="119" t="s">
        <v>1767</v>
      </c>
      <c r="E160" s="120"/>
      <c r="F160" s="111">
        <f t="shared" ref="F160:F164" si="43">G160-E160</f>
        <v>0</v>
      </c>
      <c r="G160" s="120"/>
      <c r="H160" s="108">
        <f t="shared" si="32"/>
        <v>0</v>
      </c>
      <c r="I160" t="b">
        <f t="shared" si="33"/>
        <v>0</v>
      </c>
    </row>
    <row r="161" ht="24" hidden="1" customHeight="1" outlineLevel="3" spans="1:9">
      <c r="A161" s="102" t="str">
        <f>MID(C161,1,3)</f>
        <v>215</v>
      </c>
      <c r="B161" s="102" t="str">
        <f>MID(C161,1,5)</f>
        <v>21561</v>
      </c>
      <c r="C161" s="113">
        <v>2156102</v>
      </c>
      <c r="D161" s="119" t="s">
        <v>1768</v>
      </c>
      <c r="E161" s="120"/>
      <c r="F161" s="111">
        <f t="shared" si="43"/>
        <v>0</v>
      </c>
      <c r="G161" s="120"/>
      <c r="H161" s="108">
        <f t="shared" si="32"/>
        <v>0</v>
      </c>
      <c r="I161" t="b">
        <f t="shared" si="33"/>
        <v>0</v>
      </c>
    </row>
    <row r="162" ht="24" hidden="1" customHeight="1" outlineLevel="3" spans="1:9">
      <c r="A162" s="102" t="str">
        <f>MID(C162,1,3)</f>
        <v>215</v>
      </c>
      <c r="B162" s="102" t="str">
        <f>MID(C162,1,5)</f>
        <v>21561</v>
      </c>
      <c r="C162" s="113">
        <v>2156103</v>
      </c>
      <c r="D162" s="119" t="s">
        <v>1769</v>
      </c>
      <c r="E162" s="120"/>
      <c r="F162" s="111">
        <f t="shared" si="43"/>
        <v>0</v>
      </c>
      <c r="G162" s="120"/>
      <c r="H162" s="108">
        <f t="shared" si="32"/>
        <v>0</v>
      </c>
      <c r="I162" t="b">
        <f t="shared" si="33"/>
        <v>0</v>
      </c>
    </row>
    <row r="163" ht="24" hidden="1" customHeight="1" outlineLevel="3" spans="1:9">
      <c r="A163" s="102" t="str">
        <f>MID(C163,1,3)</f>
        <v>215</v>
      </c>
      <c r="B163" s="102" t="str">
        <f>MID(C163,1,5)</f>
        <v>21561</v>
      </c>
      <c r="C163" s="113">
        <v>2156104</v>
      </c>
      <c r="D163" s="119" t="s">
        <v>1770</v>
      </c>
      <c r="E163" s="120"/>
      <c r="F163" s="111">
        <f t="shared" si="43"/>
        <v>0</v>
      </c>
      <c r="G163" s="120"/>
      <c r="H163" s="108">
        <f t="shared" si="32"/>
        <v>0</v>
      </c>
      <c r="I163" t="b">
        <f t="shared" si="33"/>
        <v>0</v>
      </c>
    </row>
    <row r="164" ht="24" hidden="1" customHeight="1" outlineLevel="3" spans="1:9">
      <c r="A164" s="102" t="str">
        <f>MID(C164,1,3)</f>
        <v>215</v>
      </c>
      <c r="B164" s="102" t="str">
        <f>MID(C164,1,5)</f>
        <v>21561</v>
      </c>
      <c r="C164" s="113">
        <v>2156199</v>
      </c>
      <c r="D164" s="119" t="s">
        <v>1771</v>
      </c>
      <c r="E164" s="120"/>
      <c r="F164" s="111">
        <f t="shared" si="43"/>
        <v>0</v>
      </c>
      <c r="G164" s="120"/>
      <c r="H164" s="108">
        <f t="shared" si="32"/>
        <v>0</v>
      </c>
      <c r="I164" t="b">
        <f t="shared" si="33"/>
        <v>0</v>
      </c>
    </row>
    <row r="165" ht="24" hidden="1" customHeight="1" outlineLevel="1" collapsed="1" spans="1:9">
      <c r="A165" s="102"/>
      <c r="B165" s="105" t="s">
        <v>1772</v>
      </c>
      <c r="C165" s="113"/>
      <c r="D165" s="109" t="s">
        <v>1773</v>
      </c>
      <c r="E165" s="120">
        <f>SUBTOTAL(9,E166:E167)</f>
        <v>0</v>
      </c>
      <c r="F165" s="120"/>
      <c r="G165" s="120">
        <f>SUBTOTAL(9,G166:G167)</f>
        <v>0</v>
      </c>
      <c r="H165" s="108">
        <f t="shared" si="32"/>
        <v>0</v>
      </c>
      <c r="I165" t="b">
        <f t="shared" si="33"/>
        <v>0</v>
      </c>
    </row>
    <row r="166" ht="24" hidden="1" customHeight="1" outlineLevel="3" spans="1:9">
      <c r="A166" s="102" t="str">
        <f>MID(C166,1,3)</f>
        <v>215</v>
      </c>
      <c r="B166" s="102" t="str">
        <f>MID(C166,1,5)</f>
        <v>21562</v>
      </c>
      <c r="C166" s="113">
        <v>2156202</v>
      </c>
      <c r="D166" s="119" t="s">
        <v>1774</v>
      </c>
      <c r="E166" s="120"/>
      <c r="F166" s="111">
        <f t="shared" ref="F166:F174" si="44">G166-E166</f>
        <v>0</v>
      </c>
      <c r="G166" s="120"/>
      <c r="H166" s="108">
        <f t="shared" si="32"/>
        <v>0</v>
      </c>
      <c r="I166" t="b">
        <f t="shared" si="33"/>
        <v>0</v>
      </c>
    </row>
    <row r="167" ht="24" hidden="1" customHeight="1" outlineLevel="3" spans="1:9">
      <c r="A167" s="102" t="str">
        <f>MID(C167,1,3)</f>
        <v>215</v>
      </c>
      <c r="B167" s="102" t="str">
        <f>MID(C167,1,5)</f>
        <v>21562</v>
      </c>
      <c r="C167" s="113">
        <v>2156299</v>
      </c>
      <c r="D167" s="119" t="s">
        <v>1775</v>
      </c>
      <c r="E167" s="120"/>
      <c r="F167" s="111">
        <f t="shared" si="44"/>
        <v>0</v>
      </c>
      <c r="G167" s="120"/>
      <c r="H167" s="108">
        <f t="shared" si="32"/>
        <v>0</v>
      </c>
      <c r="I167" t="b">
        <f t="shared" si="33"/>
        <v>0</v>
      </c>
    </row>
    <row r="168" ht="24" hidden="1" customHeight="1" outlineLevel="1" spans="1:9">
      <c r="A168" s="105" t="s">
        <v>1251</v>
      </c>
      <c r="B168" s="102"/>
      <c r="C168" s="113"/>
      <c r="D168" s="114" t="s">
        <v>1776</v>
      </c>
      <c r="E168" s="115">
        <f>SUBTOTAL(9,E169:E174)</f>
        <v>0</v>
      </c>
      <c r="F168" s="115"/>
      <c r="G168" s="115">
        <f>SUBTOTAL(9,G169:G174)</f>
        <v>0</v>
      </c>
      <c r="H168" s="108">
        <f t="shared" si="32"/>
        <v>0</v>
      </c>
      <c r="I168" t="b">
        <f t="shared" si="33"/>
        <v>0</v>
      </c>
    </row>
    <row r="169" ht="24" hidden="1" customHeight="1" outlineLevel="1" collapsed="1" spans="1:9">
      <c r="A169" s="102"/>
      <c r="B169" s="105" t="s">
        <v>1777</v>
      </c>
      <c r="C169" s="113"/>
      <c r="D169" s="109" t="s">
        <v>1624</v>
      </c>
      <c r="E169" s="115">
        <f>SUBTOTAL(9,E170:E174)</f>
        <v>0</v>
      </c>
      <c r="F169" s="115"/>
      <c r="G169" s="115">
        <f>SUBTOTAL(9,G170:G174)</f>
        <v>0</v>
      </c>
      <c r="H169" s="108">
        <f t="shared" si="32"/>
        <v>0</v>
      </c>
      <c r="I169" t="b">
        <f t="shared" si="33"/>
        <v>0</v>
      </c>
    </row>
    <row r="170" ht="24" hidden="1" customHeight="1" outlineLevel="3" spans="1:9">
      <c r="A170" s="102" t="str">
        <f>MID(C170,1,3)</f>
        <v>216</v>
      </c>
      <c r="B170" s="102" t="str">
        <f>MID(C170,1,5)</f>
        <v>21660</v>
      </c>
      <c r="C170" s="113">
        <v>2166001</v>
      </c>
      <c r="D170" s="119" t="s">
        <v>1625</v>
      </c>
      <c r="E170" s="120"/>
      <c r="F170" s="111">
        <f t="shared" si="44"/>
        <v>0</v>
      </c>
      <c r="G170" s="120"/>
      <c r="H170" s="108">
        <f t="shared" si="32"/>
        <v>0</v>
      </c>
      <c r="I170" t="b">
        <f t="shared" si="33"/>
        <v>0</v>
      </c>
    </row>
    <row r="171" ht="24" hidden="1" customHeight="1" outlineLevel="3" spans="1:9">
      <c r="A171" s="102" t="str">
        <f>MID(C171,1,3)</f>
        <v>216</v>
      </c>
      <c r="B171" s="102" t="str">
        <f>MID(C171,1,5)</f>
        <v>21660</v>
      </c>
      <c r="C171" s="113">
        <v>2166002</v>
      </c>
      <c r="D171" s="119" t="s">
        <v>1626</v>
      </c>
      <c r="E171" s="120"/>
      <c r="F171" s="111">
        <f t="shared" si="44"/>
        <v>0</v>
      </c>
      <c r="G171" s="120"/>
      <c r="H171" s="108">
        <f t="shared" si="32"/>
        <v>0</v>
      </c>
      <c r="I171" t="b">
        <f t="shared" si="33"/>
        <v>0</v>
      </c>
    </row>
    <row r="172" ht="24" hidden="1" customHeight="1" outlineLevel="3" spans="1:9">
      <c r="A172" s="102" t="str">
        <f>MID(C172,1,3)</f>
        <v>216</v>
      </c>
      <c r="B172" s="102" t="str">
        <f>MID(C172,1,5)</f>
        <v>21660</v>
      </c>
      <c r="C172" s="113">
        <v>2166003</v>
      </c>
      <c r="D172" s="119" t="s">
        <v>1627</v>
      </c>
      <c r="E172" s="120"/>
      <c r="F172" s="111">
        <f t="shared" si="44"/>
        <v>0</v>
      </c>
      <c r="G172" s="120"/>
      <c r="H172" s="108">
        <f t="shared" si="32"/>
        <v>0</v>
      </c>
      <c r="I172" t="b">
        <f t="shared" si="33"/>
        <v>0</v>
      </c>
    </row>
    <row r="173" ht="24" hidden="1" customHeight="1" outlineLevel="3" spans="1:9">
      <c r="A173" s="102" t="str">
        <f>MID(C173,1,3)</f>
        <v>216</v>
      </c>
      <c r="B173" s="102" t="str">
        <f>MID(C173,1,5)</f>
        <v>21660</v>
      </c>
      <c r="C173" s="113">
        <v>2166004</v>
      </c>
      <c r="D173" s="119" t="s">
        <v>1628</v>
      </c>
      <c r="E173" s="120"/>
      <c r="F173" s="111">
        <f t="shared" si="44"/>
        <v>0</v>
      </c>
      <c r="G173" s="120"/>
      <c r="H173" s="108">
        <f t="shared" si="32"/>
        <v>0</v>
      </c>
      <c r="I173" t="b">
        <f t="shared" si="33"/>
        <v>0</v>
      </c>
    </row>
    <row r="174" ht="24" hidden="1" customHeight="1" outlineLevel="3" spans="1:9">
      <c r="A174" s="102" t="str">
        <f>MID(C174,1,3)</f>
        <v>216</v>
      </c>
      <c r="B174" s="102" t="str">
        <f>MID(C174,1,5)</f>
        <v>21660</v>
      </c>
      <c r="C174" s="113">
        <v>2166099</v>
      </c>
      <c r="D174" s="119" t="s">
        <v>1629</v>
      </c>
      <c r="E174" s="120"/>
      <c r="F174" s="111">
        <f t="shared" si="44"/>
        <v>0</v>
      </c>
      <c r="G174" s="120"/>
      <c r="H174" s="51">
        <f t="shared" si="32"/>
        <v>0</v>
      </c>
      <c r="I174" t="b">
        <f t="shared" si="33"/>
        <v>0</v>
      </c>
    </row>
    <row r="175" ht="24" customHeight="1" outlineLevel="1" spans="1:9">
      <c r="A175" s="105" t="s">
        <v>1455</v>
      </c>
      <c r="B175" s="102"/>
      <c r="C175" s="113"/>
      <c r="D175" s="114" t="s">
        <v>1778</v>
      </c>
      <c r="E175" s="115">
        <f>SUBTOTAL(9,E176:E199)</f>
        <v>0</v>
      </c>
      <c r="F175" s="116">
        <f>SUBTOTAL(9,F176:F199)</f>
        <v>13</v>
      </c>
      <c r="G175" s="115">
        <f>SUBTOTAL(9,G176:G199)</f>
        <v>13</v>
      </c>
      <c r="H175" s="108">
        <f t="shared" si="32"/>
        <v>0</v>
      </c>
      <c r="I175" t="b">
        <f t="shared" si="33"/>
        <v>1</v>
      </c>
    </row>
    <row r="176" ht="24" customHeight="1" outlineLevel="1" spans="1:9">
      <c r="A176" s="102"/>
      <c r="B176" s="105" t="s">
        <v>1779</v>
      </c>
      <c r="C176" s="113"/>
      <c r="D176" s="109" t="s">
        <v>1780</v>
      </c>
      <c r="E176" s="120">
        <f>SUBTOTAL(9,E177:E179)</f>
        <v>0</v>
      </c>
      <c r="F176" s="115">
        <f>SUBTOTAL(9,F177:F179)</f>
        <v>0</v>
      </c>
      <c r="G176" s="115">
        <f>SUBTOTAL(9,G177:G179)</f>
        <v>0</v>
      </c>
      <c r="H176" s="132">
        <f t="shared" si="32"/>
        <v>0</v>
      </c>
      <c r="I176" t="b">
        <f t="shared" si="33"/>
        <v>0</v>
      </c>
    </row>
    <row r="177" ht="24" hidden="1" customHeight="1" outlineLevel="3" spans="1:9">
      <c r="A177" s="102" t="str">
        <f>MID(C177,1,3)</f>
        <v>229</v>
      </c>
      <c r="B177" s="102" t="str">
        <f>MID(C177,1,5)</f>
        <v>22904</v>
      </c>
      <c r="C177" s="113">
        <v>2290401</v>
      </c>
      <c r="D177" s="110" t="s">
        <v>1781</v>
      </c>
      <c r="E177" s="120"/>
      <c r="F177" s="111">
        <f t="shared" ref="F177:F179" si="45">G177-E177</f>
        <v>0</v>
      </c>
      <c r="G177" s="120"/>
      <c r="H177" s="132">
        <f t="shared" si="32"/>
        <v>0</v>
      </c>
      <c r="I177" t="b">
        <f t="shared" si="33"/>
        <v>0</v>
      </c>
    </row>
    <row r="178" ht="24" customHeight="1" outlineLevel="3" spans="1:9">
      <c r="A178" s="102" t="str">
        <f>MID(C178,1,3)</f>
        <v>229</v>
      </c>
      <c r="B178" s="102" t="str">
        <f>MID(C178,1,5)</f>
        <v>22904</v>
      </c>
      <c r="C178" s="113">
        <v>2290402</v>
      </c>
      <c r="D178" s="110" t="s">
        <v>1782</v>
      </c>
      <c r="E178" s="120"/>
      <c r="F178" s="111">
        <f t="shared" si="45"/>
        <v>0</v>
      </c>
      <c r="G178" s="120"/>
      <c r="H178" s="132">
        <f t="shared" si="32"/>
        <v>0</v>
      </c>
      <c r="I178" t="b">
        <f t="shared" si="33"/>
        <v>0</v>
      </c>
    </row>
    <row r="179" ht="24" hidden="1" customHeight="1" outlineLevel="3" spans="1:9">
      <c r="A179" s="102" t="str">
        <f>MID(C179,1,3)</f>
        <v>229</v>
      </c>
      <c r="B179" s="102" t="str">
        <f>MID(C179,1,5)</f>
        <v>22904</v>
      </c>
      <c r="C179" s="113">
        <v>2290403</v>
      </c>
      <c r="D179" s="110" t="s">
        <v>1783</v>
      </c>
      <c r="E179" s="120"/>
      <c r="F179" s="111">
        <f t="shared" si="45"/>
        <v>0</v>
      </c>
      <c r="G179" s="120"/>
      <c r="H179" s="132">
        <f t="shared" si="32"/>
        <v>0</v>
      </c>
      <c r="I179" t="b">
        <f t="shared" si="33"/>
        <v>0</v>
      </c>
    </row>
    <row r="180" ht="24" customHeight="1" outlineLevel="1" spans="1:9">
      <c r="A180" s="102"/>
      <c r="B180" s="105" t="s">
        <v>1784</v>
      </c>
      <c r="C180" s="113"/>
      <c r="D180" s="109" t="s">
        <v>1785</v>
      </c>
      <c r="E180" s="115">
        <f>SUBTOTAL(9,E181:E188)</f>
        <v>0</v>
      </c>
      <c r="F180" s="116">
        <f>SUBTOTAL(9,F181:F188)</f>
        <v>0</v>
      </c>
      <c r="G180" s="115">
        <f>SUBTOTAL(9,G181:G188)</f>
        <v>0</v>
      </c>
      <c r="H180" s="108">
        <f t="shared" si="32"/>
        <v>0</v>
      </c>
      <c r="I180" t="b">
        <f t="shared" si="33"/>
        <v>0</v>
      </c>
    </row>
    <row r="181" ht="24" hidden="1" customHeight="1" outlineLevel="3" spans="1:9">
      <c r="A181" s="102" t="str">
        <f t="shared" ref="A181:A188" si="46">MID(C181,1,3)</f>
        <v>229</v>
      </c>
      <c r="B181" s="102" t="str">
        <f t="shared" ref="B181:B188" si="47">MID(C181,1,5)</f>
        <v>22908</v>
      </c>
      <c r="C181" s="113">
        <v>2290802</v>
      </c>
      <c r="D181" s="119" t="s">
        <v>1786</v>
      </c>
      <c r="E181" s="120"/>
      <c r="F181" s="111">
        <f t="shared" ref="F181:F188" si="48">G181-E181</f>
        <v>0</v>
      </c>
      <c r="G181" s="120"/>
      <c r="H181" s="132">
        <f t="shared" si="32"/>
        <v>0</v>
      </c>
      <c r="I181" t="b">
        <f t="shared" si="33"/>
        <v>0</v>
      </c>
    </row>
    <row r="182" ht="24" hidden="1" customHeight="1" outlineLevel="3" spans="1:9">
      <c r="A182" s="102" t="str">
        <f t="shared" si="46"/>
        <v>229</v>
      </c>
      <c r="B182" s="102" t="str">
        <f t="shared" si="47"/>
        <v>22908</v>
      </c>
      <c r="C182" s="113">
        <v>2290803</v>
      </c>
      <c r="D182" s="119" t="s">
        <v>1787</v>
      </c>
      <c r="E182" s="120"/>
      <c r="F182" s="111">
        <f t="shared" si="48"/>
        <v>0</v>
      </c>
      <c r="G182" s="120"/>
      <c r="H182" s="132">
        <f t="shared" si="32"/>
        <v>0</v>
      </c>
      <c r="I182" t="b">
        <f t="shared" si="33"/>
        <v>0</v>
      </c>
    </row>
    <row r="183" ht="24" hidden="1" customHeight="1" outlineLevel="3" spans="1:9">
      <c r="A183" s="102" t="str">
        <f t="shared" si="46"/>
        <v>229</v>
      </c>
      <c r="B183" s="102" t="str">
        <f t="shared" si="47"/>
        <v>22908</v>
      </c>
      <c r="C183" s="113">
        <v>2290804</v>
      </c>
      <c r="D183" s="119" t="s">
        <v>1788</v>
      </c>
      <c r="E183" s="120"/>
      <c r="F183" s="111">
        <f t="shared" si="48"/>
        <v>0</v>
      </c>
      <c r="G183" s="120"/>
      <c r="H183" s="132">
        <f t="shared" si="32"/>
        <v>0</v>
      </c>
      <c r="I183" t="b">
        <f t="shared" si="33"/>
        <v>0</v>
      </c>
    </row>
    <row r="184" ht="24" hidden="1" customHeight="1" outlineLevel="3" spans="1:9">
      <c r="A184" s="102" t="str">
        <f t="shared" si="46"/>
        <v>229</v>
      </c>
      <c r="B184" s="102" t="str">
        <f t="shared" si="47"/>
        <v>22908</v>
      </c>
      <c r="C184" s="113">
        <v>2290805</v>
      </c>
      <c r="D184" s="119" t="s">
        <v>1789</v>
      </c>
      <c r="E184" s="120"/>
      <c r="F184" s="111">
        <f t="shared" si="48"/>
        <v>0</v>
      </c>
      <c r="G184" s="120"/>
      <c r="H184" s="132">
        <f t="shared" si="32"/>
        <v>0</v>
      </c>
      <c r="I184" t="b">
        <f t="shared" si="33"/>
        <v>0</v>
      </c>
    </row>
    <row r="185" ht="24" hidden="1" customHeight="1" outlineLevel="3" spans="1:9">
      <c r="A185" s="102" t="str">
        <f t="shared" si="46"/>
        <v>229</v>
      </c>
      <c r="B185" s="102" t="str">
        <f t="shared" si="47"/>
        <v>22908</v>
      </c>
      <c r="C185" s="113">
        <v>2290806</v>
      </c>
      <c r="D185" s="119" t="s">
        <v>1790</v>
      </c>
      <c r="E185" s="120"/>
      <c r="F185" s="111">
        <f t="shared" si="48"/>
        <v>0</v>
      </c>
      <c r="G185" s="120"/>
      <c r="H185" s="132">
        <f t="shared" si="32"/>
        <v>0</v>
      </c>
      <c r="I185" t="b">
        <f t="shared" si="33"/>
        <v>0</v>
      </c>
    </row>
    <row r="186" ht="24" hidden="1" customHeight="1" outlineLevel="3" spans="1:9">
      <c r="A186" s="102" t="str">
        <f t="shared" si="46"/>
        <v>229</v>
      </c>
      <c r="B186" s="102" t="str">
        <f t="shared" si="47"/>
        <v>22908</v>
      </c>
      <c r="C186" s="113">
        <v>2290807</v>
      </c>
      <c r="D186" s="119" t="s">
        <v>1791</v>
      </c>
      <c r="E186" s="120"/>
      <c r="F186" s="111">
        <f t="shared" si="48"/>
        <v>0</v>
      </c>
      <c r="G186" s="120"/>
      <c r="H186" s="132">
        <f t="shared" si="32"/>
        <v>0</v>
      </c>
      <c r="I186" t="b">
        <f t="shared" si="33"/>
        <v>0</v>
      </c>
    </row>
    <row r="187" ht="24" customHeight="1" outlineLevel="3" spans="1:9">
      <c r="A187" s="102" t="str">
        <f t="shared" si="46"/>
        <v>229</v>
      </c>
      <c r="B187" s="102" t="str">
        <f t="shared" si="47"/>
        <v>22908</v>
      </c>
      <c r="C187" s="113">
        <v>2290808</v>
      </c>
      <c r="D187" s="119" t="s">
        <v>1792</v>
      </c>
      <c r="E187" s="125"/>
      <c r="F187" s="121">
        <f t="shared" si="48"/>
        <v>0</v>
      </c>
      <c r="G187" s="120"/>
      <c r="H187" s="132">
        <f t="shared" si="32"/>
        <v>0</v>
      </c>
      <c r="I187" t="b">
        <f t="shared" si="33"/>
        <v>0</v>
      </c>
    </row>
    <row r="188" ht="24" hidden="1" customHeight="1" outlineLevel="3" spans="1:9">
      <c r="A188" s="102" t="str">
        <f t="shared" si="46"/>
        <v>229</v>
      </c>
      <c r="B188" s="102" t="str">
        <f t="shared" si="47"/>
        <v>22908</v>
      </c>
      <c r="C188" s="113">
        <v>2290899</v>
      </c>
      <c r="D188" s="119" t="s">
        <v>1793</v>
      </c>
      <c r="E188" s="120"/>
      <c r="F188" s="111">
        <f t="shared" si="48"/>
        <v>0</v>
      </c>
      <c r="G188" s="120"/>
      <c r="H188" s="132">
        <f t="shared" si="32"/>
        <v>0</v>
      </c>
      <c r="I188" t="b">
        <f t="shared" si="33"/>
        <v>0</v>
      </c>
    </row>
    <row r="189" ht="24" customHeight="1" outlineLevel="1" spans="1:9">
      <c r="A189" s="102"/>
      <c r="B189" s="105" t="s">
        <v>1794</v>
      </c>
      <c r="C189" s="113"/>
      <c r="D189" s="109" t="s">
        <v>1795</v>
      </c>
      <c r="E189" s="115">
        <f>SUBTOTAL(9,E190:E199)</f>
        <v>0</v>
      </c>
      <c r="F189" s="116">
        <f>SUBTOTAL(9,F190:F199)</f>
        <v>13</v>
      </c>
      <c r="G189" s="115">
        <f>SUBTOTAL(9,G190:G199)</f>
        <v>13</v>
      </c>
      <c r="H189" s="108">
        <f t="shared" si="32"/>
        <v>0</v>
      </c>
      <c r="I189" t="b">
        <f t="shared" si="33"/>
        <v>1</v>
      </c>
    </row>
    <row r="190" ht="24" customHeight="1" outlineLevel="3" spans="1:9">
      <c r="A190" s="102" t="str">
        <f t="shared" ref="A190:A199" si="49">MID(C190,1,3)</f>
        <v>229</v>
      </c>
      <c r="B190" s="102" t="str">
        <f t="shared" ref="B190:B199" si="50">MID(C190,1,5)</f>
        <v>22960</v>
      </c>
      <c r="C190" s="113">
        <v>2296002</v>
      </c>
      <c r="D190" s="119" t="s">
        <v>1796</v>
      </c>
      <c r="E190" s="125"/>
      <c r="F190" s="121">
        <f t="shared" ref="F190:F199" si="51">G190-E190</f>
        <v>3</v>
      </c>
      <c r="G190" s="120">
        <v>3</v>
      </c>
      <c r="H190" s="132">
        <f t="shared" si="32"/>
        <v>0</v>
      </c>
      <c r="I190" t="b">
        <f t="shared" si="33"/>
        <v>1</v>
      </c>
    </row>
    <row r="191" ht="24" customHeight="1" outlineLevel="3" spans="1:9">
      <c r="A191" s="102" t="str">
        <f t="shared" si="49"/>
        <v>229</v>
      </c>
      <c r="B191" s="102" t="str">
        <f t="shared" si="50"/>
        <v>22960</v>
      </c>
      <c r="C191" s="113">
        <v>2296003</v>
      </c>
      <c r="D191" s="119" t="s">
        <v>1797</v>
      </c>
      <c r="E191" s="125"/>
      <c r="F191" s="121">
        <f t="shared" si="51"/>
        <v>10</v>
      </c>
      <c r="G191" s="120">
        <v>10</v>
      </c>
      <c r="H191" s="132">
        <f t="shared" si="32"/>
        <v>0</v>
      </c>
      <c r="I191" t="b">
        <f t="shared" si="33"/>
        <v>1</v>
      </c>
    </row>
    <row r="192" ht="24" customHeight="1" outlineLevel="3" spans="1:9">
      <c r="A192" s="102" t="str">
        <f t="shared" si="49"/>
        <v>229</v>
      </c>
      <c r="B192" s="102" t="str">
        <f t="shared" si="50"/>
        <v>22960</v>
      </c>
      <c r="C192" s="113">
        <v>2296004</v>
      </c>
      <c r="D192" s="119" t="s">
        <v>1798</v>
      </c>
      <c r="E192" s="125"/>
      <c r="F192" s="121">
        <f t="shared" si="51"/>
        <v>0</v>
      </c>
      <c r="G192" s="120"/>
      <c r="H192" s="132">
        <f t="shared" si="32"/>
        <v>0</v>
      </c>
      <c r="I192" t="b">
        <f t="shared" si="33"/>
        <v>0</v>
      </c>
    </row>
    <row r="193" ht="24" hidden="1" customHeight="1" outlineLevel="3" spans="1:9">
      <c r="A193" s="102" t="str">
        <f t="shared" si="49"/>
        <v>229</v>
      </c>
      <c r="B193" s="102" t="str">
        <f t="shared" si="50"/>
        <v>22960</v>
      </c>
      <c r="C193" s="113">
        <v>2296005</v>
      </c>
      <c r="D193" s="119" t="s">
        <v>1799</v>
      </c>
      <c r="E193" s="120"/>
      <c r="F193" s="111">
        <f t="shared" si="51"/>
        <v>0</v>
      </c>
      <c r="G193" s="120"/>
      <c r="H193" s="132">
        <f t="shared" si="32"/>
        <v>0</v>
      </c>
      <c r="I193" t="b">
        <f t="shared" si="33"/>
        <v>0</v>
      </c>
    </row>
    <row r="194" ht="24" customHeight="1" outlineLevel="3" spans="1:9">
      <c r="A194" s="102" t="str">
        <f t="shared" si="49"/>
        <v>229</v>
      </c>
      <c r="B194" s="102" t="str">
        <f t="shared" si="50"/>
        <v>22960</v>
      </c>
      <c r="C194" s="113">
        <v>2296006</v>
      </c>
      <c r="D194" s="119" t="s">
        <v>1800</v>
      </c>
      <c r="E194" s="125"/>
      <c r="F194" s="121">
        <f t="shared" si="51"/>
        <v>0</v>
      </c>
      <c r="G194" s="120"/>
      <c r="H194" s="132">
        <f t="shared" si="32"/>
        <v>0</v>
      </c>
      <c r="I194" t="b">
        <f t="shared" si="33"/>
        <v>0</v>
      </c>
    </row>
    <row r="195" ht="24" hidden="1" customHeight="1" outlineLevel="3" spans="1:9">
      <c r="A195" s="102" t="str">
        <f t="shared" si="49"/>
        <v>229</v>
      </c>
      <c r="B195" s="102" t="str">
        <f t="shared" si="50"/>
        <v>22960</v>
      </c>
      <c r="C195" s="113">
        <v>2296010</v>
      </c>
      <c r="D195" s="119" t="s">
        <v>1801</v>
      </c>
      <c r="E195" s="120"/>
      <c r="F195" s="111">
        <f t="shared" si="51"/>
        <v>0</v>
      </c>
      <c r="G195" s="120"/>
      <c r="H195" s="132">
        <f t="shared" ref="H195:H202" si="52">IFERROR(G195/E195-1,)</f>
        <v>0</v>
      </c>
      <c r="I195" t="b">
        <f t="shared" si="33"/>
        <v>0</v>
      </c>
    </row>
    <row r="196" ht="24" hidden="1" customHeight="1" outlineLevel="3" spans="1:9">
      <c r="A196" s="102" t="str">
        <f t="shared" si="49"/>
        <v>229</v>
      </c>
      <c r="B196" s="102" t="str">
        <f t="shared" si="50"/>
        <v>22960</v>
      </c>
      <c r="C196" s="113">
        <v>2296011</v>
      </c>
      <c r="D196" s="119" t="s">
        <v>1802</v>
      </c>
      <c r="E196" s="120"/>
      <c r="F196" s="111">
        <f t="shared" si="51"/>
        <v>0</v>
      </c>
      <c r="G196" s="120"/>
      <c r="H196" s="132">
        <f t="shared" si="52"/>
        <v>0</v>
      </c>
      <c r="I196" t="b">
        <f t="shared" ref="I196:I202" si="53">OR(E196&lt;&gt;0,F196&lt;&gt;0,G196&lt;&gt;0)</f>
        <v>0</v>
      </c>
    </row>
    <row r="197" ht="24" hidden="1" customHeight="1" outlineLevel="3" spans="1:9">
      <c r="A197" s="102" t="str">
        <f t="shared" si="49"/>
        <v>229</v>
      </c>
      <c r="B197" s="102" t="str">
        <f t="shared" si="50"/>
        <v>22960</v>
      </c>
      <c r="C197" s="113">
        <v>2296012</v>
      </c>
      <c r="D197" s="119" t="s">
        <v>1803</v>
      </c>
      <c r="E197" s="120"/>
      <c r="F197" s="111">
        <f t="shared" si="51"/>
        <v>0</v>
      </c>
      <c r="G197" s="120"/>
      <c r="H197" s="132">
        <f t="shared" si="52"/>
        <v>0</v>
      </c>
      <c r="I197" t="b">
        <f t="shared" si="53"/>
        <v>0</v>
      </c>
    </row>
    <row r="198" ht="24" customHeight="1" outlineLevel="3" spans="1:9">
      <c r="A198" s="102" t="str">
        <f t="shared" si="49"/>
        <v>229</v>
      </c>
      <c r="B198" s="102" t="str">
        <f t="shared" si="50"/>
        <v>22960</v>
      </c>
      <c r="C198" s="113">
        <v>2296013</v>
      </c>
      <c r="D198" s="119" t="s">
        <v>1804</v>
      </c>
      <c r="E198" s="125"/>
      <c r="F198" s="121">
        <f t="shared" si="51"/>
        <v>0</v>
      </c>
      <c r="G198" s="120"/>
      <c r="H198" s="132">
        <f t="shared" si="52"/>
        <v>0</v>
      </c>
      <c r="I198" t="b">
        <f t="shared" si="53"/>
        <v>0</v>
      </c>
    </row>
    <row r="199" ht="24" customHeight="1" outlineLevel="3" spans="1:9">
      <c r="A199" s="102" t="str">
        <f t="shared" si="49"/>
        <v>229</v>
      </c>
      <c r="B199" s="102" t="str">
        <f t="shared" si="50"/>
        <v>22960</v>
      </c>
      <c r="C199" s="113">
        <v>2296099</v>
      </c>
      <c r="D199" s="119" t="s">
        <v>1805</v>
      </c>
      <c r="E199" s="125"/>
      <c r="F199" s="121">
        <f t="shared" si="51"/>
        <v>0</v>
      </c>
      <c r="G199" s="120"/>
      <c r="H199" s="132">
        <f t="shared" si="52"/>
        <v>0</v>
      </c>
      <c r="I199" t="b">
        <f t="shared" si="53"/>
        <v>0</v>
      </c>
    </row>
    <row r="200" ht="24" customHeight="1" outlineLevel="1" spans="1:9">
      <c r="A200" s="105" t="s">
        <v>1466</v>
      </c>
      <c r="B200" s="102"/>
      <c r="C200" s="113"/>
      <c r="D200" s="114" t="s">
        <v>1806</v>
      </c>
      <c r="E200" s="120">
        <f>SUBTOTAL(9,E201:E203)</f>
        <v>0</v>
      </c>
      <c r="F200" s="120">
        <f>SUBTOTAL(9,F201:F203)</f>
        <v>0</v>
      </c>
      <c r="G200" s="120">
        <f>SUBTOTAL(9,G201:G203)</f>
        <v>0</v>
      </c>
      <c r="H200" s="132">
        <f t="shared" si="52"/>
        <v>0</v>
      </c>
      <c r="I200" t="b">
        <f t="shared" si="53"/>
        <v>0</v>
      </c>
    </row>
    <row r="201" ht="24" customHeight="1" outlineLevel="1" spans="1:9">
      <c r="A201" s="102"/>
      <c r="B201" s="105" t="s">
        <v>1807</v>
      </c>
      <c r="C201" s="113"/>
      <c r="D201" s="109" t="s">
        <v>1808</v>
      </c>
      <c r="E201" s="120"/>
      <c r="F201" s="120">
        <f>SUBTOTAL(9,F202:F203)</f>
        <v>0</v>
      </c>
      <c r="G201" s="120"/>
      <c r="H201" s="132">
        <f t="shared" si="52"/>
        <v>0</v>
      </c>
      <c r="I201" t="b">
        <f t="shared" si="53"/>
        <v>0</v>
      </c>
    </row>
    <row r="202" ht="24" customHeight="1" outlineLevel="3" spans="1:9">
      <c r="A202" s="102" t="str">
        <f>MID(C202,1,3)</f>
        <v>232</v>
      </c>
      <c r="B202" s="102" t="str">
        <f>MID(C202,1,5)</f>
        <v>23204</v>
      </c>
      <c r="C202" s="113">
        <v>2320411</v>
      </c>
      <c r="D202" s="110" t="s">
        <v>1809</v>
      </c>
      <c r="E202" s="117"/>
      <c r="F202" s="121">
        <f>G202-E202</f>
        <v>0</v>
      </c>
      <c r="G202" s="120"/>
      <c r="H202" s="108">
        <f t="shared" si="52"/>
        <v>0</v>
      </c>
      <c r="I202" t="b">
        <f t="shared" si="53"/>
        <v>0</v>
      </c>
    </row>
    <row r="203" customFormat="1" ht="24" customHeight="1" outlineLevel="3" spans="1:8">
      <c r="A203" s="102" t="str">
        <f>MID(C203,1,3)</f>
        <v>232</v>
      </c>
      <c r="B203" s="102" t="str">
        <f>MID(C203,1,5)</f>
        <v>23204</v>
      </c>
      <c r="C203" s="113">
        <v>2320498</v>
      </c>
      <c r="D203" s="110" t="s">
        <v>1810</v>
      </c>
      <c r="E203" s="115"/>
      <c r="F203" s="121">
        <f>G203-E203</f>
        <v>0</v>
      </c>
      <c r="G203" s="120"/>
      <c r="H203" s="108"/>
    </row>
    <row r="204" s="93" customFormat="1" ht="24" customHeight="1" outlineLevel="1" spans="1:9">
      <c r="A204" s="105" t="s">
        <v>1474</v>
      </c>
      <c r="B204" s="105"/>
      <c r="C204" s="133"/>
      <c r="D204" s="114" t="s">
        <v>1811</v>
      </c>
      <c r="E204" s="115">
        <f>SUBTOTAL(9,E205:E206)</f>
        <v>0</v>
      </c>
      <c r="F204" s="116"/>
      <c r="G204" s="115">
        <f>SUBTOTAL(9,G206:G207)</f>
        <v>0</v>
      </c>
      <c r="H204" s="108">
        <f t="shared" ref="H204:H215" si="54">IFERROR(G204/E204-1,)</f>
        <v>0</v>
      </c>
      <c r="I204" t="b">
        <f t="shared" ref="I204:I237" si="55">OR(E204&lt;&gt;0,F204&lt;&gt;0,G204&lt;&gt;0)</f>
        <v>0</v>
      </c>
    </row>
    <row r="205" s="93" customFormat="1" ht="24" customHeight="1" outlineLevel="1" spans="1:9">
      <c r="A205" s="105"/>
      <c r="B205" s="105" t="s">
        <v>1812</v>
      </c>
      <c r="C205" s="133"/>
      <c r="D205" s="134" t="s">
        <v>1813</v>
      </c>
      <c r="E205" s="115">
        <f>SUBTOTAL(9,E206:E206)</f>
        <v>0</v>
      </c>
      <c r="F205" s="116">
        <f>SUBTOTAL(9,F206:F207)</f>
        <v>0</v>
      </c>
      <c r="G205" s="115">
        <f>SUBTOTAL(9,G206:G207)</f>
        <v>0</v>
      </c>
      <c r="H205" s="108">
        <f t="shared" si="54"/>
        <v>0</v>
      </c>
      <c r="I205" t="b">
        <f t="shared" si="55"/>
        <v>0</v>
      </c>
    </row>
    <row r="206" ht="24" customHeight="1" outlineLevel="3" spans="1:9">
      <c r="A206" s="102" t="str">
        <f>MID(C206,1,3)</f>
        <v>233</v>
      </c>
      <c r="B206" s="102" t="str">
        <f>MID(C206,1,5)</f>
        <v>23304</v>
      </c>
      <c r="C206" s="79">
        <v>2330411</v>
      </c>
      <c r="D206" s="135" t="s">
        <v>1814</v>
      </c>
      <c r="E206" s="136"/>
      <c r="F206" s="121">
        <f>G206-E206</f>
        <v>0</v>
      </c>
      <c r="G206" s="120"/>
      <c r="H206" s="132">
        <f t="shared" si="54"/>
        <v>0</v>
      </c>
      <c r="I206" t="b">
        <f t="shared" si="55"/>
        <v>0</v>
      </c>
    </row>
    <row r="207" customFormat="1" ht="24" customHeight="1" outlineLevel="3" spans="1:9">
      <c r="A207" s="102"/>
      <c r="B207" s="102"/>
      <c r="C207" s="79">
        <v>2330498</v>
      </c>
      <c r="D207" s="135" t="s">
        <v>1815</v>
      </c>
      <c r="E207" s="115"/>
      <c r="F207" s="126">
        <f>G207-E207</f>
        <v>0</v>
      </c>
      <c r="G207" s="120"/>
      <c r="H207" s="132"/>
      <c r="I207" t="b">
        <f t="shared" si="55"/>
        <v>0</v>
      </c>
    </row>
    <row r="208" s="93" customFormat="1" ht="24" customHeight="1" outlineLevel="3" spans="1:9">
      <c r="A208" s="137">
        <v>234</v>
      </c>
      <c r="B208" s="105"/>
      <c r="C208" s="138"/>
      <c r="D208" s="137" t="s">
        <v>1816</v>
      </c>
      <c r="E208" s="120">
        <f>SUBTOTAL(9,E209:E228)</f>
        <v>0</v>
      </c>
      <c r="F208" s="115">
        <f>SUBTOTAL(9,F209:F228)</f>
        <v>0</v>
      </c>
      <c r="G208" s="115">
        <f>SUBTOTAL(9,G209:G228)</f>
        <v>0</v>
      </c>
      <c r="H208" s="108"/>
      <c r="I208" t="b">
        <f t="shared" si="55"/>
        <v>0</v>
      </c>
    </row>
    <row r="209" s="93" customFormat="1" ht="24" customHeight="1" outlineLevel="3" spans="1:9">
      <c r="A209" s="137">
        <v>234</v>
      </c>
      <c r="B209" s="137">
        <v>23401</v>
      </c>
      <c r="C209" s="138"/>
      <c r="D209" s="139" t="s">
        <v>1505</v>
      </c>
      <c r="E209" s="115">
        <f>SUBTOTAL(9,E210:E221)</f>
        <v>0</v>
      </c>
      <c r="F209" s="115">
        <f>SUBTOTAL(9,F210:F221)</f>
        <v>0</v>
      </c>
      <c r="G209" s="115">
        <f>SUBTOTAL(9,G210:G221)</f>
        <v>0</v>
      </c>
      <c r="H209" s="108"/>
      <c r="I209" t="b">
        <f t="shared" si="55"/>
        <v>0</v>
      </c>
    </row>
    <row r="210" ht="24" hidden="1" customHeight="1" outlineLevel="3" spans="1:9">
      <c r="A210" s="140">
        <v>234</v>
      </c>
      <c r="B210" s="140">
        <v>23401</v>
      </c>
      <c r="C210" s="79">
        <v>2340101</v>
      </c>
      <c r="D210" s="141" t="s">
        <v>1817</v>
      </c>
      <c r="E210" s="115"/>
      <c r="F210" s="111">
        <f t="shared" ref="F208:F221" si="56">G210-E210</f>
        <v>0</v>
      </c>
      <c r="G210" s="120"/>
      <c r="H210" s="132"/>
      <c r="I210" t="b">
        <f t="shared" si="55"/>
        <v>0</v>
      </c>
    </row>
    <row r="211" ht="24" hidden="1" customHeight="1" outlineLevel="3" spans="1:9">
      <c r="A211" s="140">
        <v>234</v>
      </c>
      <c r="B211" s="140">
        <v>23401</v>
      </c>
      <c r="C211" s="79">
        <v>2340102</v>
      </c>
      <c r="D211" s="141" t="s">
        <v>1818</v>
      </c>
      <c r="E211" s="115"/>
      <c r="F211" s="111">
        <f t="shared" si="56"/>
        <v>0</v>
      </c>
      <c r="G211" s="120"/>
      <c r="H211" s="132"/>
      <c r="I211" t="b">
        <f t="shared" si="55"/>
        <v>0</v>
      </c>
    </row>
    <row r="212" ht="24" hidden="1" customHeight="1" outlineLevel="3" spans="1:9">
      <c r="A212" s="140">
        <v>234</v>
      </c>
      <c r="B212" s="140">
        <v>23401</v>
      </c>
      <c r="C212" s="79">
        <v>2340103</v>
      </c>
      <c r="D212" s="141" t="s">
        <v>1819</v>
      </c>
      <c r="E212" s="115"/>
      <c r="F212" s="111">
        <f t="shared" si="56"/>
        <v>0</v>
      </c>
      <c r="G212" s="120"/>
      <c r="H212" s="132"/>
      <c r="I212" t="b">
        <f t="shared" si="55"/>
        <v>0</v>
      </c>
    </row>
    <row r="213" ht="24" hidden="1" customHeight="1" outlineLevel="3" spans="1:9">
      <c r="A213" s="140">
        <v>234</v>
      </c>
      <c r="B213" s="140">
        <v>23401</v>
      </c>
      <c r="C213" s="79">
        <v>2340104</v>
      </c>
      <c r="D213" s="141" t="s">
        <v>1820</v>
      </c>
      <c r="E213" s="115"/>
      <c r="F213" s="111">
        <f t="shared" si="56"/>
        <v>0</v>
      </c>
      <c r="G213" s="120"/>
      <c r="H213" s="132"/>
      <c r="I213" t="b">
        <f t="shared" si="55"/>
        <v>0</v>
      </c>
    </row>
    <row r="214" ht="24" hidden="1" customHeight="1" outlineLevel="3" spans="1:9">
      <c r="A214" s="140">
        <v>234</v>
      </c>
      <c r="B214" s="140">
        <v>23401</v>
      </c>
      <c r="C214" s="79">
        <v>2340105</v>
      </c>
      <c r="D214" s="141" t="s">
        <v>1821</v>
      </c>
      <c r="E214" s="115"/>
      <c r="F214" s="111">
        <f t="shared" si="56"/>
        <v>0</v>
      </c>
      <c r="G214" s="120"/>
      <c r="H214" s="132"/>
      <c r="I214" t="b">
        <f t="shared" si="55"/>
        <v>0</v>
      </c>
    </row>
    <row r="215" ht="24" hidden="1" customHeight="1" outlineLevel="3" spans="1:9">
      <c r="A215" s="140">
        <v>234</v>
      </c>
      <c r="B215" s="140">
        <v>23401</v>
      </c>
      <c r="C215" s="79">
        <v>2340106</v>
      </c>
      <c r="D215" s="141" t="s">
        <v>1822</v>
      </c>
      <c r="E215" s="115"/>
      <c r="F215" s="111">
        <f t="shared" si="56"/>
        <v>0</v>
      </c>
      <c r="G215" s="120"/>
      <c r="H215" s="132"/>
      <c r="I215" t="b">
        <f t="shared" si="55"/>
        <v>0</v>
      </c>
    </row>
    <row r="216" ht="24" hidden="1" customHeight="1" outlineLevel="3" spans="1:9">
      <c r="A216" s="140">
        <v>234</v>
      </c>
      <c r="B216" s="140">
        <v>23401</v>
      </c>
      <c r="C216" s="79">
        <v>2340107</v>
      </c>
      <c r="D216" s="141" t="s">
        <v>1823</v>
      </c>
      <c r="E216" s="115"/>
      <c r="F216" s="111">
        <f t="shared" si="56"/>
        <v>0</v>
      </c>
      <c r="G216" s="120"/>
      <c r="H216" s="132"/>
      <c r="I216" t="b">
        <f t="shared" si="55"/>
        <v>0</v>
      </c>
    </row>
    <row r="217" ht="24" hidden="1" customHeight="1" outlineLevel="3" spans="1:9">
      <c r="A217" s="140">
        <v>234</v>
      </c>
      <c r="B217" s="140">
        <v>23401</v>
      </c>
      <c r="C217" s="79">
        <v>2340108</v>
      </c>
      <c r="D217" s="141" t="s">
        <v>1824</v>
      </c>
      <c r="E217" s="115"/>
      <c r="F217" s="111">
        <f t="shared" si="56"/>
        <v>0</v>
      </c>
      <c r="G217" s="120"/>
      <c r="H217" s="132"/>
      <c r="I217" t="b">
        <f t="shared" si="55"/>
        <v>0</v>
      </c>
    </row>
    <row r="218" ht="24" hidden="1" customHeight="1" outlineLevel="3" spans="1:9">
      <c r="A218" s="140">
        <v>234</v>
      </c>
      <c r="B218" s="140">
        <v>23401</v>
      </c>
      <c r="C218" s="79">
        <v>2340109</v>
      </c>
      <c r="D218" s="141" t="s">
        <v>1825</v>
      </c>
      <c r="E218" s="115"/>
      <c r="F218" s="111">
        <f t="shared" si="56"/>
        <v>0</v>
      </c>
      <c r="G218" s="120"/>
      <c r="H218" s="132"/>
      <c r="I218" t="b">
        <f t="shared" si="55"/>
        <v>0</v>
      </c>
    </row>
    <row r="219" ht="24" hidden="1" customHeight="1" outlineLevel="3" spans="1:9">
      <c r="A219" s="140">
        <v>234</v>
      </c>
      <c r="B219" s="140">
        <v>23401</v>
      </c>
      <c r="C219" s="79">
        <v>2340110</v>
      </c>
      <c r="D219" s="141" t="s">
        <v>1826</v>
      </c>
      <c r="E219" s="115"/>
      <c r="F219" s="111">
        <f t="shared" si="56"/>
        <v>0</v>
      </c>
      <c r="G219" s="120"/>
      <c r="H219" s="132"/>
      <c r="I219" t="b">
        <f t="shared" si="55"/>
        <v>0</v>
      </c>
    </row>
    <row r="220" ht="24" hidden="1" customHeight="1" outlineLevel="3" spans="1:9">
      <c r="A220" s="140">
        <v>234</v>
      </c>
      <c r="B220" s="140">
        <v>23401</v>
      </c>
      <c r="C220" s="79">
        <v>2340111</v>
      </c>
      <c r="D220" s="141" t="s">
        <v>1827</v>
      </c>
      <c r="E220" s="115"/>
      <c r="F220" s="111">
        <f t="shared" si="56"/>
        <v>0</v>
      </c>
      <c r="G220" s="120"/>
      <c r="H220" s="132"/>
      <c r="I220" t="b">
        <f t="shared" si="55"/>
        <v>0</v>
      </c>
    </row>
    <row r="221" ht="24" customHeight="1" outlineLevel="3" spans="1:9">
      <c r="A221" s="140">
        <v>234</v>
      </c>
      <c r="B221" s="140">
        <v>23401</v>
      </c>
      <c r="C221" s="79">
        <v>2340199</v>
      </c>
      <c r="D221" s="141" t="s">
        <v>1828</v>
      </c>
      <c r="E221" s="115"/>
      <c r="F221" s="111">
        <f t="shared" si="56"/>
        <v>0</v>
      </c>
      <c r="G221" s="120"/>
      <c r="H221" s="132"/>
      <c r="I221" t="b">
        <f t="shared" si="55"/>
        <v>0</v>
      </c>
    </row>
    <row r="222" s="93" customFormat="1" ht="24" customHeight="1" outlineLevel="3" spans="1:9">
      <c r="A222" s="137">
        <v>234</v>
      </c>
      <c r="B222" s="137">
        <v>23402</v>
      </c>
      <c r="C222" s="138"/>
      <c r="D222" s="139" t="s">
        <v>1829</v>
      </c>
      <c r="E222" s="115">
        <f t="shared" ref="E222:G222" si="57">SUBTOTAL(9,E223:E228)</f>
        <v>0</v>
      </c>
      <c r="F222" s="115">
        <f t="shared" si="57"/>
        <v>0</v>
      </c>
      <c r="G222" s="115">
        <f t="shared" si="57"/>
        <v>0</v>
      </c>
      <c r="H222" s="108"/>
      <c r="I222" t="b">
        <f t="shared" si="55"/>
        <v>0</v>
      </c>
    </row>
    <row r="223" ht="24" hidden="1" customHeight="1" outlineLevel="3" spans="1:9">
      <c r="A223" s="140">
        <v>234</v>
      </c>
      <c r="B223" s="140">
        <v>23402</v>
      </c>
      <c r="C223" s="79">
        <v>2340201</v>
      </c>
      <c r="D223" s="141" t="s">
        <v>1830</v>
      </c>
      <c r="E223" s="115"/>
      <c r="F223" s="111">
        <f t="shared" ref="F223:F228" si="58">G223-E223</f>
        <v>0</v>
      </c>
      <c r="G223" s="120"/>
      <c r="H223" s="132"/>
      <c r="I223" t="b">
        <f t="shared" si="55"/>
        <v>0</v>
      </c>
    </row>
    <row r="224" ht="24" hidden="1" customHeight="1" outlineLevel="3" spans="1:9">
      <c r="A224" s="140">
        <v>234</v>
      </c>
      <c r="B224" s="140">
        <v>23402</v>
      </c>
      <c r="C224" s="79">
        <v>2340202</v>
      </c>
      <c r="D224" s="141" t="s">
        <v>1831</v>
      </c>
      <c r="E224" s="115"/>
      <c r="F224" s="111">
        <f t="shared" si="58"/>
        <v>0</v>
      </c>
      <c r="G224" s="120"/>
      <c r="H224" s="132"/>
      <c r="I224" t="b">
        <f t="shared" si="55"/>
        <v>0</v>
      </c>
    </row>
    <row r="225" ht="24" hidden="1" customHeight="1" outlineLevel="3" spans="1:9">
      <c r="A225" s="140">
        <v>234</v>
      </c>
      <c r="B225" s="140">
        <v>23402</v>
      </c>
      <c r="C225" s="79">
        <v>2340203</v>
      </c>
      <c r="D225" s="141" t="s">
        <v>1129</v>
      </c>
      <c r="E225" s="115"/>
      <c r="F225" s="111">
        <f t="shared" si="58"/>
        <v>0</v>
      </c>
      <c r="G225" s="120"/>
      <c r="H225" s="132"/>
      <c r="I225" t="b">
        <f t="shared" si="55"/>
        <v>0</v>
      </c>
    </row>
    <row r="226" ht="24" hidden="1" customHeight="1" outlineLevel="3" spans="1:9">
      <c r="A226" s="140">
        <v>234</v>
      </c>
      <c r="B226" s="140">
        <v>23402</v>
      </c>
      <c r="C226" s="79">
        <v>2340204</v>
      </c>
      <c r="D226" s="141" t="s">
        <v>1832</v>
      </c>
      <c r="E226" s="115"/>
      <c r="F226" s="111">
        <f t="shared" si="58"/>
        <v>0</v>
      </c>
      <c r="G226" s="120"/>
      <c r="H226" s="132"/>
      <c r="I226" t="b">
        <f t="shared" si="55"/>
        <v>0</v>
      </c>
    </row>
    <row r="227" ht="24" customHeight="1" outlineLevel="3" spans="1:9">
      <c r="A227" s="140">
        <v>234</v>
      </c>
      <c r="B227" s="140">
        <v>23402</v>
      </c>
      <c r="C227" s="79">
        <v>2340205</v>
      </c>
      <c r="D227" s="141" t="s">
        <v>1833</v>
      </c>
      <c r="E227" s="115"/>
      <c r="F227" s="111">
        <f t="shared" si="58"/>
        <v>0</v>
      </c>
      <c r="G227" s="120"/>
      <c r="H227" s="132"/>
      <c r="I227" t="b">
        <f t="shared" si="55"/>
        <v>0</v>
      </c>
    </row>
    <row r="228" ht="24" hidden="1" customHeight="1" outlineLevel="3" spans="1:9">
      <c r="A228" s="140">
        <v>234</v>
      </c>
      <c r="B228" s="140">
        <v>23402</v>
      </c>
      <c r="C228" s="79">
        <v>2340299</v>
      </c>
      <c r="D228" s="141" t="s">
        <v>1834</v>
      </c>
      <c r="E228" s="115"/>
      <c r="F228" s="111">
        <f t="shared" si="58"/>
        <v>0</v>
      </c>
      <c r="G228" s="120"/>
      <c r="H228" s="132"/>
      <c r="I228" t="b">
        <f t="shared" si="55"/>
        <v>0</v>
      </c>
    </row>
    <row r="229" ht="24" customHeight="1" spans="1:9">
      <c r="A229" s="105" t="s">
        <v>1478</v>
      </c>
      <c r="B229" s="102"/>
      <c r="C229" s="52"/>
      <c r="D229" s="103" t="s">
        <v>1479</v>
      </c>
      <c r="E229" s="142">
        <f>SUBTOTAL(9,E5:E228)</f>
        <v>0</v>
      </c>
      <c r="F229" s="142">
        <f>SUBTOTAL(9,F5:F228)</f>
        <v>37</v>
      </c>
      <c r="G229" s="51">
        <f>SUBTOTAL(9,G5:G228)</f>
        <v>37</v>
      </c>
      <c r="H229" s="132">
        <f t="shared" ref="H229:H235" si="59">IFERROR(G229/E229-1,)</f>
        <v>0</v>
      </c>
      <c r="I229" t="b">
        <f t="shared" si="55"/>
        <v>1</v>
      </c>
    </row>
    <row r="230" ht="24" customHeight="1" spans="1:9">
      <c r="A230" s="102"/>
      <c r="B230" s="102"/>
      <c r="C230" s="79">
        <v>231</v>
      </c>
      <c r="D230" s="143" t="s">
        <v>1835</v>
      </c>
      <c r="E230" s="115"/>
      <c r="F230" s="116"/>
      <c r="G230" s="115"/>
      <c r="H230" s="132">
        <f t="shared" si="59"/>
        <v>0</v>
      </c>
      <c r="I230" t="b">
        <f t="shared" si="55"/>
        <v>0</v>
      </c>
    </row>
    <row r="231" ht="24" customHeight="1" spans="1:9">
      <c r="A231" s="102"/>
      <c r="B231" s="102"/>
      <c r="C231" s="102" t="s">
        <v>1836</v>
      </c>
      <c r="D231" s="144" t="s">
        <v>72</v>
      </c>
      <c r="E231" s="115">
        <f>SUM(E232:E234)</f>
        <v>0</v>
      </c>
      <c r="F231" s="116">
        <f>SUM(F232:F234)</f>
        <v>0</v>
      </c>
      <c r="G231" s="115">
        <f>SUM(G232:G234)</f>
        <v>0</v>
      </c>
      <c r="H231" s="108">
        <f t="shared" si="59"/>
        <v>0</v>
      </c>
      <c r="I231" t="e">
        <f>OR(#REF!&lt;&gt;0,#REF!&lt;&gt;0,#REF!&lt;&gt;0)</f>
        <v>#REF!</v>
      </c>
    </row>
    <row r="232" ht="21" customHeight="1" spans="1:9">
      <c r="A232" s="102"/>
      <c r="B232" s="102"/>
      <c r="C232" s="102" t="s">
        <v>1837</v>
      </c>
      <c r="D232" s="145" t="s">
        <v>1838</v>
      </c>
      <c r="E232" s="146"/>
      <c r="F232" s="124">
        <f>G232-E232</f>
        <v>0</v>
      </c>
      <c r="G232" s="120"/>
      <c r="H232" s="132">
        <f t="shared" si="59"/>
        <v>0</v>
      </c>
      <c r="I232" t="e">
        <f>OR(#REF!&lt;&gt;0,#REF!&lt;&gt;0,#REF!&lt;&gt;0)</f>
        <v>#REF!</v>
      </c>
    </row>
    <row r="233" ht="24" customHeight="1" spans="1:9">
      <c r="A233" s="102"/>
      <c r="B233" s="102"/>
      <c r="C233" s="79">
        <v>230</v>
      </c>
      <c r="D233" s="145" t="s">
        <v>1839</v>
      </c>
      <c r="E233" s="146"/>
      <c r="F233" s="124">
        <f>G233-E233</f>
        <v>0</v>
      </c>
      <c r="G233" s="120"/>
      <c r="H233" s="132">
        <f t="shared" si="59"/>
        <v>0</v>
      </c>
      <c r="I233" t="b">
        <f>OR(E231&lt;&gt;0,F231&lt;&gt;0,G231&lt;&gt;0)</f>
        <v>0</v>
      </c>
    </row>
    <row r="234" ht="24" customHeight="1" spans="1:9">
      <c r="A234" s="102"/>
      <c r="B234" s="102"/>
      <c r="C234" s="79">
        <v>2300402</v>
      </c>
      <c r="D234" s="145" t="s">
        <v>1840</v>
      </c>
      <c r="E234" s="120"/>
      <c r="F234" s="124"/>
      <c r="G234" s="120"/>
      <c r="H234" s="132">
        <f t="shared" si="59"/>
        <v>0</v>
      </c>
      <c r="I234" t="b">
        <f>OR(E232&lt;&gt;0,F232&lt;&gt;0,G232&lt;&gt;0)</f>
        <v>0</v>
      </c>
    </row>
    <row r="235" ht="24" customHeight="1" spans="1:9">
      <c r="A235" s="102"/>
      <c r="B235" s="102"/>
      <c r="C235" s="79">
        <v>2300802</v>
      </c>
      <c r="D235" s="147" t="s">
        <v>1841</v>
      </c>
      <c r="E235" s="115">
        <f>SUM(E229,E230,E231)</f>
        <v>0</v>
      </c>
      <c r="F235" s="116">
        <f>SUM(F229,F230,F231)</f>
        <v>37</v>
      </c>
      <c r="G235" s="115">
        <f>SUM(G229,G230,G231)</f>
        <v>37</v>
      </c>
      <c r="H235" s="108">
        <f t="shared" si="59"/>
        <v>0</v>
      </c>
      <c r="I235" t="b">
        <f>OR(E233&lt;&gt;0,F233&lt;&gt;0,G233&lt;&gt;0)</f>
        <v>0</v>
      </c>
    </row>
    <row r="236" ht="24" hidden="1" customHeight="1" spans="1:9">
      <c r="A236" s="102"/>
      <c r="B236" s="102"/>
      <c r="C236" s="79">
        <v>2300902</v>
      </c>
      <c r="I236" t="b">
        <f>OR(E234&lt;&gt;0,F234&lt;&gt;0,G234&lt;&gt;0)</f>
        <v>0</v>
      </c>
    </row>
    <row r="237" ht="24" customHeight="1" spans="1:9">
      <c r="A237" s="102"/>
      <c r="B237" s="102"/>
      <c r="C237" s="102"/>
      <c r="I237" t="b">
        <f>OR(E235&lt;&gt;0,F235&lt;&gt;0,G235&lt;&gt;0)</f>
        <v>1</v>
      </c>
    </row>
  </sheetData>
  <autoFilter ref="A3:I237">
    <filterColumn colId="8">
      <customFilters>
        <customFilter operator="equal" val="TRUE"/>
      </customFilters>
    </filterColumn>
    <extLst/>
  </autoFilter>
  <mergeCells count="1">
    <mergeCell ref="D1:H1"/>
  </mergeCells>
  <conditionalFormatting sqref="D230">
    <cfRule type="expression" dxfId="0" priority="1" stopIfTrue="1">
      <formula>"len($A:$A)=3"</formula>
    </cfRule>
  </conditionalFormatting>
  <dataValidations count="2">
    <dataValidation type="custom" allowBlank="1" showInputMessage="1" showErrorMessage="1" errorTitle="提示" error="对不起，此处只能输入数字。" sqref="E14 G14 E15 G15 E16 G16 E17 G17 E18 G18 E23 E24 E30 E31 E32 E34 G34 E35 E36 E47 G47 E50 G50 E53 G53 E61 E65 G65 E66 G66 E67 G67 E71 E72 F72 G72 E84 G84 E86 G86 E87 G87 E88 G88 E91 E94 E107 E110 G110 E120 E173 E174 E187 E188 E193 E194 E198 E199 G202 G203 G206 G207 E20:E22 E26:E27 E39:E42 E44:E46 E51:E52 E54:E55 E56:E60 E63:E64 E69:E70 E74:E78 E80:E83 E92:E93 E96:E99 E101:E102 E104:E106 E112:E115 E117:E119 E122:E125 E127:E134 E136:E141 E143:E150 E153:E158 E160:E164 E166:E167 E170:E172 E177:E179 E181:E186 E190:E192 E195:E197 G20:G24 G26:G27 G30:G32 G35:G36 G39:G42 G44:G46 G51:G52 G54:G61 G63:G64 G69:G71 G74:G78 G80:G83 G91:G94 G96:G99 G101:G102 G104:G107 G112:G115 G117:G120 G122:G125 G127:G134 G136:G141 G143:G150 G153:G158 G160:G164 G166:G167 G170:G174 G177:G179 G181:G188 G190:G199 G210:G221 G223:G228">
      <formula1>OR(E14="",ISNUMBER(E14))</formula1>
    </dataValidation>
    <dataValidation type="textLength" operator="lessThanOrEqual" allowBlank="1" showInputMessage="1" showErrorMessage="1" errorTitle="提示" error="此处最多只能输入 [20] 个字符。" sqref="C18 C72 C86 C110 C14:C15 C16:C17 C20:C24 C26:C27 C30:C32 C34:C36 C39:C40 C41:C42 C44:C47 C50:C61 C63:C67 C69:C71 C74:C78 C80:C84 C87:C88 C91:C94 C96:C99 C101:C102 C104:C107 C112:C115 C117:C120 C122:C125 C127:C134 C136:C141 C143:C150 C153:C158 C160:C164 C166:C167">
      <formula1>20</formula1>
    </dataValidation>
  </dataValidations>
  <pageMargins left="0.751388888888889" right="0.751388888888889" top="1" bottom="1" header="0.5" footer="0.5"/>
  <pageSetup paperSize="9" scale="79" firstPageNumber="28" fitToHeight="0" orientation="portrait" useFirstPageNumber="1" horizont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50"/>
  <sheetViews>
    <sheetView showZeros="0" topLeftCell="B1" workbookViewId="0">
      <selection activeCell="H12" sqref="H12"/>
    </sheetView>
  </sheetViews>
  <sheetFormatPr defaultColWidth="9" defaultRowHeight="13.5" outlineLevelCol="5"/>
  <cols>
    <col min="1" max="1" width="10.375" style="73" hidden="1" customWidth="1"/>
    <col min="2" max="2" width="43.7583333333333" customWidth="1"/>
    <col min="3" max="3" width="7" customWidth="1"/>
    <col min="4" max="4" width="7.75833333333333" customWidth="1"/>
    <col min="5" max="5" width="8.5" customWidth="1"/>
    <col min="6" max="6" width="14" customWidth="1"/>
  </cols>
  <sheetData>
    <row r="1" ht="35" customHeight="1" spans="2:6">
      <c r="B1" s="74" t="s">
        <v>1842</v>
      </c>
      <c r="C1" s="74"/>
      <c r="D1" s="74"/>
      <c r="E1" s="74"/>
      <c r="F1" s="74"/>
    </row>
    <row r="2" ht="14.25" spans="2:6">
      <c r="B2" s="75" t="s">
        <v>1843</v>
      </c>
      <c r="C2" s="76"/>
      <c r="D2" s="76"/>
      <c r="E2" s="76"/>
      <c r="F2" s="77" t="s">
        <v>27</v>
      </c>
    </row>
    <row r="3" ht="38" customHeight="1" spans="1:6">
      <c r="A3" s="49" t="s">
        <v>98</v>
      </c>
      <c r="B3" s="78" t="s">
        <v>1844</v>
      </c>
      <c r="C3" s="51" t="s">
        <v>32</v>
      </c>
      <c r="D3" s="51" t="s">
        <v>34</v>
      </c>
      <c r="E3" s="51" t="s">
        <v>35</v>
      </c>
      <c r="F3" s="51" t="s">
        <v>36</v>
      </c>
    </row>
    <row r="4" ht="20" customHeight="1" spans="1:6">
      <c r="A4" s="79">
        <v>10306</v>
      </c>
      <c r="B4" s="80" t="s">
        <v>1845</v>
      </c>
      <c r="C4" s="81">
        <f>C5+C37+C42+C43+C44</f>
        <v>0</v>
      </c>
      <c r="D4" s="81"/>
      <c r="E4" s="81">
        <f>E5+E37+E42+E43+E44</f>
        <v>0</v>
      </c>
      <c r="F4" s="82" t="str">
        <f>IFERROR((#REF!-E4)/E4,"")</f>
        <v/>
      </c>
    </row>
    <row r="5" ht="22" customHeight="1" spans="1:6">
      <c r="A5" s="79">
        <v>1030601</v>
      </c>
      <c r="B5" s="83" t="s">
        <v>1846</v>
      </c>
      <c r="C5" s="84">
        <f>SUM(C6:C36)</f>
        <v>0</v>
      </c>
      <c r="D5" s="84"/>
      <c r="E5" s="84">
        <f>SUM(E6:E36)</f>
        <v>0</v>
      </c>
      <c r="F5" s="82" t="str">
        <f>IFERROR((#REF!-E5)/E5,"")</f>
        <v/>
      </c>
    </row>
    <row r="6" ht="16" customHeight="1" spans="1:6">
      <c r="A6" s="79">
        <v>1030603</v>
      </c>
      <c r="B6" s="85" t="s">
        <v>1847</v>
      </c>
      <c r="C6" s="84"/>
      <c r="D6" s="84"/>
      <c r="E6" s="84"/>
      <c r="F6" s="82" t="str">
        <f>IFERROR((#REF!-E6)/E6,"")</f>
        <v/>
      </c>
    </row>
    <row r="7" ht="16" customHeight="1" spans="1:6">
      <c r="A7" s="79">
        <v>1030604</v>
      </c>
      <c r="B7" s="85" t="s">
        <v>1848</v>
      </c>
      <c r="C7" s="84"/>
      <c r="D7" s="84"/>
      <c r="E7" s="84"/>
      <c r="F7" s="82" t="str">
        <f>IFERROR((#REF!-E7)/E7,"")</f>
        <v/>
      </c>
    </row>
    <row r="8" ht="16" customHeight="1" spans="1:6">
      <c r="A8" s="79">
        <v>1030605</v>
      </c>
      <c r="B8" s="85" t="s">
        <v>1849</v>
      </c>
      <c r="C8" s="84"/>
      <c r="D8" s="84"/>
      <c r="E8" s="84"/>
      <c r="F8" s="82" t="str">
        <f>IFERROR((#REF!-E8)/E8,"")</f>
        <v/>
      </c>
    </row>
    <row r="9" ht="16" customHeight="1" spans="1:6">
      <c r="A9" s="79">
        <v>1030606</v>
      </c>
      <c r="B9" s="85" t="s">
        <v>1850</v>
      </c>
      <c r="C9" s="84"/>
      <c r="D9" s="84"/>
      <c r="E9" s="84"/>
      <c r="F9" s="82" t="str">
        <f>IFERROR((#REF!-E9)/E9,"")</f>
        <v/>
      </c>
    </row>
    <row r="10" ht="16" customHeight="1" spans="1:6">
      <c r="A10" s="79">
        <v>1030607</v>
      </c>
      <c r="B10" s="85" t="s">
        <v>1851</v>
      </c>
      <c r="C10" s="84"/>
      <c r="D10" s="84"/>
      <c r="E10" s="84"/>
      <c r="F10" s="82" t="str">
        <f>IFERROR((#REF!-E10)/E10,"")</f>
        <v/>
      </c>
    </row>
    <row r="11" ht="16" customHeight="1" spans="1:6">
      <c r="A11" s="79">
        <v>1030608</v>
      </c>
      <c r="B11" s="85" t="s">
        <v>1852</v>
      </c>
      <c r="C11" s="84"/>
      <c r="D11" s="84"/>
      <c r="E11" s="84"/>
      <c r="F11" s="82" t="str">
        <f>IFERROR((#REF!-E11)/E11,"")</f>
        <v/>
      </c>
    </row>
    <row r="12" ht="16" customHeight="1" spans="1:6">
      <c r="A12" s="79">
        <v>1030609</v>
      </c>
      <c r="B12" s="85" t="s">
        <v>1853</v>
      </c>
      <c r="C12" s="84"/>
      <c r="D12" s="84"/>
      <c r="E12" s="84"/>
      <c r="F12" s="82" t="str">
        <f>IFERROR((#REF!-E12)/E12,"")</f>
        <v/>
      </c>
    </row>
    <row r="13" ht="16" customHeight="1" spans="1:6">
      <c r="A13" s="79">
        <v>1030612</v>
      </c>
      <c r="B13" s="85" t="s">
        <v>1854</v>
      </c>
      <c r="C13" s="84"/>
      <c r="D13" s="84"/>
      <c r="E13" s="84"/>
      <c r="F13" s="82" t="str">
        <f>IFERROR((#REF!-E13)/E13,"")</f>
        <v/>
      </c>
    </row>
    <row r="14" ht="16" customHeight="1" spans="1:6">
      <c r="A14" s="79">
        <v>1030613</v>
      </c>
      <c r="B14" s="85" t="s">
        <v>1855</v>
      </c>
      <c r="C14" s="84"/>
      <c r="D14" s="84"/>
      <c r="E14" s="84"/>
      <c r="F14" s="82" t="str">
        <f>IFERROR((#REF!-E14)/E14,"")</f>
        <v/>
      </c>
    </row>
    <row r="15" ht="16" customHeight="1" spans="1:6">
      <c r="A15" s="79">
        <v>1030614</v>
      </c>
      <c r="B15" s="85" t="s">
        <v>1856</v>
      </c>
      <c r="C15" s="84"/>
      <c r="D15" s="84"/>
      <c r="E15" s="84"/>
      <c r="F15" s="82" t="str">
        <f>IFERROR((#REF!-E15)/E15,"")</f>
        <v/>
      </c>
    </row>
    <row r="16" ht="16" customHeight="1" spans="1:6">
      <c r="A16" s="79">
        <v>1030615</v>
      </c>
      <c r="B16" s="85" t="s">
        <v>1857</v>
      </c>
      <c r="C16" s="84"/>
      <c r="D16" s="84"/>
      <c r="E16" s="84"/>
      <c r="F16" s="82" t="str">
        <f>IFERROR((#REF!-E16)/E16,"")</f>
        <v/>
      </c>
    </row>
    <row r="17" ht="16" customHeight="1" spans="1:6">
      <c r="A17" s="79">
        <v>1030616</v>
      </c>
      <c r="B17" s="85" t="s">
        <v>1858</v>
      </c>
      <c r="C17" s="84"/>
      <c r="D17" s="84"/>
      <c r="E17" s="84"/>
      <c r="F17" s="82" t="str">
        <f>IFERROR((#REF!-E17)/E17,"")</f>
        <v/>
      </c>
    </row>
    <row r="18" ht="16" customHeight="1" spans="1:6">
      <c r="A18" s="79">
        <v>1030617</v>
      </c>
      <c r="B18" s="85" t="s">
        <v>1859</v>
      </c>
      <c r="C18" s="84"/>
      <c r="D18" s="84"/>
      <c r="E18" s="84"/>
      <c r="F18" s="82" t="str">
        <f>IFERROR((#REF!-E18)/E18,"")</f>
        <v/>
      </c>
    </row>
    <row r="19" ht="16" customHeight="1" spans="1:6">
      <c r="A19" s="79">
        <v>1030618</v>
      </c>
      <c r="B19" s="85" t="s">
        <v>1860</v>
      </c>
      <c r="C19" s="84"/>
      <c r="D19" s="84"/>
      <c r="E19" s="84"/>
      <c r="F19" s="82" t="str">
        <f>IFERROR((#REF!-E19)/E19,"")</f>
        <v/>
      </c>
    </row>
    <row r="20" ht="16" customHeight="1" spans="1:6">
      <c r="A20" s="79">
        <v>1030619</v>
      </c>
      <c r="B20" s="85" t="s">
        <v>1861</v>
      </c>
      <c r="C20" s="84"/>
      <c r="D20" s="84"/>
      <c r="E20" s="84"/>
      <c r="F20" s="82" t="str">
        <f>IFERROR((#REF!-E20)/E20,"")</f>
        <v/>
      </c>
    </row>
    <row r="21" ht="16" customHeight="1" spans="1:6">
      <c r="A21" s="79">
        <v>1030620</v>
      </c>
      <c r="B21" s="85" t="s">
        <v>1862</v>
      </c>
      <c r="C21" s="84"/>
      <c r="D21" s="84"/>
      <c r="E21" s="84"/>
      <c r="F21" s="82" t="str">
        <f>IFERROR((#REF!-E21)/E21,"")</f>
        <v/>
      </c>
    </row>
    <row r="22" ht="16" customHeight="1" spans="1:6">
      <c r="A22" s="79">
        <v>1030621</v>
      </c>
      <c r="B22" s="85" t="s">
        <v>1863</v>
      </c>
      <c r="C22" s="84"/>
      <c r="D22" s="84"/>
      <c r="E22" s="84"/>
      <c r="F22" s="82" t="str">
        <f>IFERROR((#REF!-E22)/E22,"")</f>
        <v/>
      </c>
    </row>
    <row r="23" ht="16" customHeight="1" spans="1:6">
      <c r="A23" s="79">
        <v>1030622</v>
      </c>
      <c r="B23" s="85" t="s">
        <v>1864</v>
      </c>
      <c r="C23" s="84"/>
      <c r="D23" s="84"/>
      <c r="E23" s="84"/>
      <c r="F23" s="82" t="str">
        <f>IFERROR((#REF!-E23)/E23,"")</f>
        <v/>
      </c>
    </row>
    <row r="24" ht="16" customHeight="1" spans="1:6">
      <c r="A24" s="79">
        <v>1030623</v>
      </c>
      <c r="B24" s="85" t="s">
        <v>1865</v>
      </c>
      <c r="C24" s="84"/>
      <c r="D24" s="84"/>
      <c r="E24" s="84"/>
      <c r="F24" s="82" t="str">
        <f>IFERROR((#REF!-E24)/E24,"")</f>
        <v/>
      </c>
    </row>
    <row r="25" ht="16" customHeight="1" spans="1:6">
      <c r="A25" s="79">
        <v>1030624</v>
      </c>
      <c r="B25" s="85" t="s">
        <v>1866</v>
      </c>
      <c r="C25" s="84"/>
      <c r="D25" s="84"/>
      <c r="E25" s="84"/>
      <c r="F25" s="82" t="str">
        <f>IFERROR((#REF!-E25)/E25,"")</f>
        <v/>
      </c>
    </row>
    <row r="26" ht="16" customHeight="1" spans="1:6">
      <c r="A26" s="79">
        <v>1030625</v>
      </c>
      <c r="B26" s="85" t="s">
        <v>1867</v>
      </c>
      <c r="C26" s="84"/>
      <c r="D26" s="84"/>
      <c r="E26" s="84"/>
      <c r="F26" s="82" t="str">
        <f>IFERROR((#REF!-E26)/E26,"")</f>
        <v/>
      </c>
    </row>
    <row r="27" ht="16" customHeight="1" spans="1:6">
      <c r="A27" s="79">
        <v>1030626</v>
      </c>
      <c r="B27" s="85" t="s">
        <v>1868</v>
      </c>
      <c r="C27" s="84"/>
      <c r="D27" s="84"/>
      <c r="E27" s="84"/>
      <c r="F27" s="82" t="str">
        <f>IFERROR((#REF!-E27)/E27,"")</f>
        <v/>
      </c>
    </row>
    <row r="28" ht="16" customHeight="1" spans="1:6">
      <c r="A28" s="79">
        <v>1030627</v>
      </c>
      <c r="B28" s="85" t="s">
        <v>1869</v>
      </c>
      <c r="C28" s="84"/>
      <c r="D28" s="84"/>
      <c r="E28" s="84"/>
      <c r="F28" s="82" t="str">
        <f>IFERROR((#REF!-E28)/E28,"")</f>
        <v/>
      </c>
    </row>
    <row r="29" ht="16" customHeight="1" spans="1:6">
      <c r="A29" s="79">
        <v>1030628</v>
      </c>
      <c r="B29" s="85" t="s">
        <v>1870</v>
      </c>
      <c r="C29" s="84"/>
      <c r="D29" s="84"/>
      <c r="E29" s="84"/>
      <c r="F29" s="82" t="str">
        <f>IFERROR((#REF!-E29)/E29,"")</f>
        <v/>
      </c>
    </row>
    <row r="30" ht="16" customHeight="1" spans="1:6">
      <c r="A30" s="79">
        <v>1030629</v>
      </c>
      <c r="B30" s="85" t="s">
        <v>1871</v>
      </c>
      <c r="C30" s="84"/>
      <c r="D30" s="84"/>
      <c r="E30" s="84"/>
      <c r="F30" s="82" t="str">
        <f>IFERROR((#REF!-E30)/E30,"")</f>
        <v/>
      </c>
    </row>
    <row r="31" ht="16" customHeight="1" spans="1:6">
      <c r="A31" s="79">
        <v>1030630</v>
      </c>
      <c r="B31" s="85" t="s">
        <v>1872</v>
      </c>
      <c r="C31" s="86"/>
      <c r="D31" s="86"/>
      <c r="E31" s="86"/>
      <c r="F31" s="82" t="str">
        <f>IFERROR((#REF!-E31)/E31,"")</f>
        <v/>
      </c>
    </row>
    <row r="32" ht="16" customHeight="1" spans="1:6">
      <c r="A32" s="79">
        <v>1030631</v>
      </c>
      <c r="B32" s="85" t="s">
        <v>1873</v>
      </c>
      <c r="C32" s="84"/>
      <c r="D32" s="84"/>
      <c r="E32" s="84"/>
      <c r="F32" s="82" t="str">
        <f>IFERROR((#REF!-E32)/E32,"")</f>
        <v/>
      </c>
    </row>
    <row r="33" ht="16" customHeight="1" spans="1:6">
      <c r="A33" s="79">
        <v>1030632</v>
      </c>
      <c r="B33" s="85" t="s">
        <v>1874</v>
      </c>
      <c r="C33" s="86"/>
      <c r="D33" s="86"/>
      <c r="E33" s="86"/>
      <c r="F33" s="82" t="str">
        <f>IFERROR((#REF!-E33)/E33,"")</f>
        <v/>
      </c>
    </row>
    <row r="34" ht="16" customHeight="1" spans="1:6">
      <c r="A34" s="79">
        <v>1030633</v>
      </c>
      <c r="B34" s="85" t="s">
        <v>1875</v>
      </c>
      <c r="C34" s="87"/>
      <c r="D34" s="87"/>
      <c r="E34" s="87"/>
      <c r="F34" s="82" t="str">
        <f>IFERROR((#REF!-E34)/E34,"")</f>
        <v/>
      </c>
    </row>
    <row r="35" ht="16" customHeight="1" spans="1:6">
      <c r="A35" s="79">
        <v>1030634</v>
      </c>
      <c r="B35" s="85" t="s">
        <v>1876</v>
      </c>
      <c r="C35" s="87"/>
      <c r="D35" s="87"/>
      <c r="E35" s="87"/>
      <c r="F35" s="82" t="str">
        <f>IFERROR((#REF!-E35)/E35,"")</f>
        <v/>
      </c>
    </row>
    <row r="36" ht="16" customHeight="1" spans="1:6">
      <c r="A36" s="79">
        <v>1030698</v>
      </c>
      <c r="B36" s="85" t="s">
        <v>1877</v>
      </c>
      <c r="C36" s="87"/>
      <c r="D36" s="87"/>
      <c r="E36" s="87"/>
      <c r="F36" s="82" t="str">
        <f>IFERROR((#REF!-E36)/E36,"")</f>
        <v/>
      </c>
    </row>
    <row r="37" ht="22" customHeight="1" spans="1:6">
      <c r="A37" s="79">
        <v>1030602</v>
      </c>
      <c r="B37" s="83" t="s">
        <v>1878</v>
      </c>
      <c r="C37" s="81">
        <f>SUM(C38:C41)</f>
        <v>0</v>
      </c>
      <c r="D37" s="81"/>
      <c r="E37" s="81">
        <f>SUM(E38:E41)</f>
        <v>0</v>
      </c>
      <c r="F37" s="82" t="str">
        <f>IFERROR((#REF!-E37)/E37,"")</f>
        <v/>
      </c>
    </row>
    <row r="38" ht="14.25" spans="1:6">
      <c r="A38" s="79">
        <v>103060202</v>
      </c>
      <c r="B38" s="88" t="s">
        <v>1879</v>
      </c>
      <c r="C38" s="87"/>
      <c r="D38" s="87"/>
      <c r="E38" s="87"/>
      <c r="F38" s="82" t="str">
        <f>IFERROR((#REF!-E38)/E38,"")</f>
        <v/>
      </c>
    </row>
    <row r="39" ht="14.25" spans="1:6">
      <c r="A39" s="79">
        <v>103060203</v>
      </c>
      <c r="B39" s="88" t="s">
        <v>1880</v>
      </c>
      <c r="C39" s="87"/>
      <c r="D39" s="87"/>
      <c r="E39" s="87"/>
      <c r="F39" s="82" t="str">
        <f>IFERROR((#REF!-E39)/E39,"")</f>
        <v/>
      </c>
    </row>
    <row r="40" ht="14.25" spans="1:6">
      <c r="A40" s="79">
        <v>103060204</v>
      </c>
      <c r="B40" s="88" t="s">
        <v>1881</v>
      </c>
      <c r="C40" s="87"/>
      <c r="D40" s="87"/>
      <c r="E40" s="87"/>
      <c r="F40" s="82"/>
    </row>
    <row r="41" ht="14.25" spans="1:6">
      <c r="A41" s="79">
        <v>103060298</v>
      </c>
      <c r="B41" s="88" t="s">
        <v>1882</v>
      </c>
      <c r="C41" s="87"/>
      <c r="D41" s="87"/>
      <c r="E41" s="87"/>
      <c r="F41" s="82" t="str">
        <f>IFERROR((#REF!-E41)/E41,"")</f>
        <v/>
      </c>
    </row>
    <row r="42" ht="14.25" spans="1:6">
      <c r="A42" s="79">
        <v>1030603</v>
      </c>
      <c r="B42" s="83" t="s">
        <v>1883</v>
      </c>
      <c r="C42" s="81"/>
      <c r="D42" s="81"/>
      <c r="E42" s="81"/>
      <c r="F42" s="82" t="str">
        <f>IFERROR((#REF!-E42)/E42,"")</f>
        <v/>
      </c>
    </row>
    <row r="43" ht="14.25" spans="1:6">
      <c r="A43" s="79">
        <v>1030604</v>
      </c>
      <c r="B43" s="83" t="s">
        <v>1884</v>
      </c>
      <c r="C43" s="81"/>
      <c r="D43" s="81"/>
      <c r="E43" s="81"/>
      <c r="F43" s="82" t="str">
        <f>IFERROR((#REF!-E43)/E43,"")</f>
        <v/>
      </c>
    </row>
    <row r="44" ht="18" customHeight="1" spans="1:6">
      <c r="A44" s="79">
        <v>1030698</v>
      </c>
      <c r="B44" s="83" t="s">
        <v>1885</v>
      </c>
      <c r="C44" s="81"/>
      <c r="D44" s="81"/>
      <c r="E44" s="81"/>
      <c r="F44" s="82" t="str">
        <f>IFERROR((#REF!-E44)/E44,"")</f>
        <v/>
      </c>
    </row>
    <row r="45" ht="14.25" spans="1:6">
      <c r="A45" s="79"/>
      <c r="B45" s="89" t="s">
        <v>1886</v>
      </c>
      <c r="C45" s="81">
        <f>SUM(C42:C44,C37,C5)</f>
        <v>0</v>
      </c>
      <c r="D45" s="81"/>
      <c r="E45" s="81">
        <f>SUM(E42:E44,E37,E5)</f>
        <v>0</v>
      </c>
      <c r="F45" s="82" t="str">
        <f>IFERROR((#REF!-E45)/E45,"")</f>
        <v/>
      </c>
    </row>
    <row r="46" ht="14.25" spans="1:6">
      <c r="A46" s="79">
        <v>11005</v>
      </c>
      <c r="B46" s="90" t="s">
        <v>1887</v>
      </c>
      <c r="C46" s="81"/>
      <c r="D46" s="81"/>
      <c r="E46" s="81">
        <f>E47</f>
        <v>0</v>
      </c>
      <c r="F46" s="82"/>
    </row>
    <row r="47" ht="14.25" spans="1:6">
      <c r="A47" s="79">
        <v>1100501</v>
      </c>
      <c r="B47" s="91" t="s">
        <v>1888</v>
      </c>
      <c r="C47" s="87"/>
      <c r="D47" s="87"/>
      <c r="E47" s="87"/>
      <c r="F47" s="92">
        <f>IFERROR(E47/C47-1,)</f>
        <v>0</v>
      </c>
    </row>
    <row r="48" ht="14.25" spans="1:6">
      <c r="A48" s="79">
        <v>1100502</v>
      </c>
      <c r="B48" s="91" t="s">
        <v>84</v>
      </c>
      <c r="C48" s="87"/>
      <c r="D48" s="87"/>
      <c r="E48" s="87"/>
      <c r="F48" s="82" t="str">
        <f>IFERROR((#REF!-E48)/E48,"")</f>
        <v/>
      </c>
    </row>
    <row r="49" ht="14.25" spans="1:6">
      <c r="A49" s="79"/>
      <c r="B49" s="89" t="s">
        <v>1889</v>
      </c>
      <c r="C49" s="81">
        <f>C45+C47+C48</f>
        <v>0</v>
      </c>
      <c r="D49" s="81"/>
      <c r="E49" s="81">
        <f>E45+E47+E48</f>
        <v>0</v>
      </c>
      <c r="F49" s="82" t="str">
        <f>IFERROR((#REF!-E49)/E49,"")</f>
        <v/>
      </c>
    </row>
    <row r="50" ht="20" customHeight="1" spans="2:6">
      <c r="B50" s="72"/>
      <c r="C50" s="72"/>
      <c r="D50" s="72"/>
      <c r="E50" s="72"/>
      <c r="F50" s="72"/>
    </row>
  </sheetData>
  <mergeCells count="2">
    <mergeCell ref="B1:F1"/>
    <mergeCell ref="B50:F50"/>
  </mergeCells>
  <conditionalFormatting sqref="F4:F46 F48:F49">
    <cfRule type="cellIs" dxfId="1" priority="1" stopIfTrue="1" operator="lessThanOrEqual">
      <formula>-1</formula>
    </cfRule>
  </conditionalFormatting>
  <printOptions horizontalCentered="1"/>
  <pageMargins left="0.751388888888889" right="0.751388888888889" top="1" bottom="1" header="0.5" footer="0.5"/>
  <pageSetup paperSize="9" firstPageNumber="31" orientation="portrait"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玉溪市新平县党政机关单位</Company>
  <Application>WPS 表格</Application>
  <HeadingPairs>
    <vt:vector size="2" baseType="variant">
      <vt:variant>
        <vt:lpstr>工作表</vt:lpstr>
      </vt:variant>
      <vt:variant>
        <vt:i4>12</vt:i4>
      </vt:variant>
    </vt:vector>
  </HeadingPairs>
  <TitlesOfParts>
    <vt:vector size="12" baseType="lpstr">
      <vt:lpstr>封面</vt:lpstr>
      <vt:lpstr>目录</vt:lpstr>
      <vt:lpstr>1.收支调整简表</vt:lpstr>
      <vt:lpstr>2.收入调整表</vt:lpstr>
      <vt:lpstr>3.支出调整表</vt:lpstr>
      <vt:lpstr>3-1.支出调整表</vt:lpstr>
      <vt:lpstr>4.政府性基金收入调整表</vt:lpstr>
      <vt:lpstr>5.政府性基金支出调整表</vt:lpstr>
      <vt:lpstr>6.国有资本经营预算收入调整表</vt:lpstr>
      <vt:lpstr>7.国有资本经营预算支出调整表</vt:lpstr>
      <vt:lpstr>8.社保基金收入调整表</vt:lpstr>
      <vt:lpstr>9.社保基金支出调整表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郭海翔</dc:creator>
  <cp:lastModifiedBy>孙梓桐</cp:lastModifiedBy>
  <dcterms:created xsi:type="dcterms:W3CDTF">2020-08-04T01:40:00Z</dcterms:created>
  <dcterms:modified xsi:type="dcterms:W3CDTF">2024-04-26T03:22:24Z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157EE60B00AE4C7391279AF96D5F3105_12</vt:lpwstr>
  </property>
</Properties>
</file>