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<sst xmlns="http://schemas.openxmlformats.org/spreadsheetml/2006/main" count="34">
  <si>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附件2:</t>
  </si>
  <si>
    <t>平掌乡2018年种植业发展目标任务计划表</t>
  </si>
  <si>
    <t>单位：亩、万元、个</t>
  </si>
  <si>
    <t>项目</t>
  </si>
  <si>
    <t>发展面积</t>
  </si>
  <si>
    <t>拟奖励资金</t>
  </si>
  <si>
    <t>蔬菜</t>
  </si>
  <si>
    <t>经济林果</t>
  </si>
  <si>
    <t>甘蔗</t>
  </si>
  <si>
    <t>中药材</t>
  </si>
  <si>
    <t>小米辣</t>
  </si>
  <si>
    <t>油辣</t>
  </si>
  <si>
    <t>毛豆</t>
  </si>
  <si>
    <t>红花生</t>
  </si>
  <si>
    <t>菜豌豆</t>
  </si>
  <si>
    <t>生姜</t>
  </si>
  <si>
    <t>芒果</t>
  </si>
  <si>
    <t>冬桃</t>
  </si>
  <si>
    <t>坚果</t>
  </si>
  <si>
    <t>茶叶品种改良</t>
  </si>
  <si>
    <t>露水草</t>
  </si>
  <si>
    <t>面积</t>
  </si>
  <si>
    <t>拟补助资金</t>
  </si>
  <si>
    <t>平掌</t>
  </si>
  <si>
    <t>柏枝</t>
  </si>
  <si>
    <t>梭山</t>
  </si>
  <si>
    <t>仓房</t>
  </si>
  <si>
    <t>联合</t>
  </si>
  <si>
    <t>库独木</t>
  </si>
  <si>
    <t>丫口</t>
  </si>
  <si>
    <t>富库</t>
  </si>
  <si>
    <t>曼干</t>
  </si>
  <si>
    <t>瓦寺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</si>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</sst>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rgb="FF000000"/>
      <name val="仿宋_GB2312"/>
      <charset val="134"/>
    </font>
    <font>
      <b/>
      <sz val="22"/>
      <color indexed="8"/>
      <name val="宋体"/>
      <charset val="134"/>
    </font>
    <font>
      <b/>
      <sz val="13"/>
      <color indexed="8"/>
      <name val="宋体"/>
      <charset val="134"/>
    </font>
    <font>
      <sz val="13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3" borderId="22" applyNumberFormat="0" applyAlignment="0" applyProtection="0">
      <alignment vertical="center"/>
    </xf>
    <xf numFmtId="0" fontId="7" fillId="3" borderId="17" applyNumberFormat="0" applyAlignment="0" applyProtection="0">
      <alignment vertical="center"/>
    </xf>
    <xf numFmtId="0" fontId="20" fillId="27" borderId="24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AB18"/>
  <sheetViews>
    <sheetView tabSelected="1" view="pageBreakPreview" zoomScaleNormal="100" zoomScaleSheetLayoutView="100" workbookViewId="0">
      <selection activeCell="F7" sqref="F7:Z16"/>
    </sheetView>
  </sheetViews>
  <sheetFormatPr defaultColWidth="9" defaultRowHeight="14.25"/>
  <cols>
    <col min="1" max="1" width="2" style="1" customWidth="1"/>
    <col min="2" max="2" width="7.25" style="1" customWidth="1"/>
    <col min="3" max="3" width="6.125" style="2" customWidth="1"/>
    <col min="4" max="4" width="6.625" style="2" customWidth="1"/>
    <col min="5" max="5" width="5.625" style="1" customWidth="1"/>
    <col min="6" max="8" width="6.875" style="1" customWidth="1"/>
    <col min="9" max="9" width="5.375" style="1" customWidth="1"/>
    <col min="10" max="10" width="7.375" style="1" customWidth="1"/>
    <col min="11" max="11" width="5.25" style="1" customWidth="1"/>
    <col min="12" max="12" width="6.375" style="1" customWidth="1"/>
    <col min="13" max="13" width="6.875" style="1" customWidth="1"/>
    <col min="14" max="14" width="7.375" style="1" customWidth="1"/>
    <col min="15" max="15" width="5.125" style="1" customWidth="1"/>
    <col min="16" max="16" width="6.125" style="1" customWidth="1"/>
    <col min="17" max="17" width="5.625" style="1" customWidth="1"/>
    <col min="18" max="18" width="6.625" style="1" customWidth="1"/>
    <col min="19" max="19" width="5.875" style="1" customWidth="1"/>
    <col min="20" max="20" width="7.375" style="1" customWidth="1"/>
    <col min="21" max="21" width="5.25" style="1" customWidth="1"/>
    <col min="22" max="24" width="5.75" style="1" customWidth="1"/>
    <col min="25" max="25" width="6.25" style="1" customWidth="1"/>
    <col min="26" max="27" width="6.75" style="1" customWidth="1"/>
    <col min="28" max="28" width="6.125" style="1" customWidth="1"/>
    <col min="29" max="16382" width="9" style="1"/>
  </cols>
  <sheetData>
    <row r="1" ht="18" customHeight="1" spans="2:2">
      <c r="B1" s="3" t="s">
        <v>0</v>
      </c>
    </row>
    <row r="2" ht="29.1" customHeight="1" spans="2:28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15" spans="25:28">
      <c r="Y3" s="17" t="s">
        <v>2</v>
      </c>
      <c r="Z3" s="17"/>
      <c r="AA3" s="17"/>
      <c r="AB3" s="17"/>
    </row>
    <row r="4" ht="29.1" customHeight="1" spans="2:28">
      <c r="B4" s="5" t="s">
        <v>3</v>
      </c>
      <c r="C4" s="6" t="s">
        <v>4</v>
      </c>
      <c r="D4" s="6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16"/>
      <c r="Q4" s="7" t="s">
        <v>7</v>
      </c>
      <c r="R4" s="8"/>
      <c r="S4" s="8"/>
      <c r="T4" s="8"/>
      <c r="U4" s="8"/>
      <c r="V4" s="8"/>
      <c r="W4" s="8"/>
      <c r="X4" s="8"/>
      <c r="Y4" s="7" t="s">
        <v>8</v>
      </c>
      <c r="Z4" s="16"/>
      <c r="AA4" s="6" t="s">
        <v>9</v>
      </c>
      <c r="AB4" s="18"/>
    </row>
    <row r="5" ht="32.1" customHeight="1" spans="2:28">
      <c r="B5" s="9"/>
      <c r="C5" s="10"/>
      <c r="D5" s="10"/>
      <c r="E5" s="10" t="s">
        <v>10</v>
      </c>
      <c r="F5" s="10"/>
      <c r="G5" s="11" t="s">
        <v>11</v>
      </c>
      <c r="H5" s="12"/>
      <c r="I5" s="10" t="s">
        <v>12</v>
      </c>
      <c r="J5" s="10"/>
      <c r="K5" s="10" t="s">
        <v>13</v>
      </c>
      <c r="L5" s="10"/>
      <c r="M5" s="10" t="s">
        <v>14</v>
      </c>
      <c r="N5" s="10"/>
      <c r="O5" s="10" t="s">
        <v>15</v>
      </c>
      <c r="P5" s="10"/>
      <c r="Q5" s="10" t="s">
        <v>16</v>
      </c>
      <c r="R5" s="10"/>
      <c r="S5" s="10" t="s">
        <v>17</v>
      </c>
      <c r="T5" s="10"/>
      <c r="U5" s="10" t="s">
        <v>18</v>
      </c>
      <c r="V5" s="10"/>
      <c r="W5" s="10" t="s">
        <v>19</v>
      </c>
      <c r="X5" s="10"/>
      <c r="Y5" s="19"/>
      <c r="Z5" s="20"/>
      <c r="AA5" s="21" t="s">
        <v>20</v>
      </c>
      <c r="AB5" s="22"/>
    </row>
    <row r="6" ht="51" customHeight="1" spans="2:28">
      <c r="B6" s="9"/>
      <c r="C6" s="10"/>
      <c r="D6" s="10"/>
      <c r="E6" s="10" t="s">
        <v>21</v>
      </c>
      <c r="F6" s="10" t="s">
        <v>22</v>
      </c>
      <c r="G6" s="10" t="s">
        <v>21</v>
      </c>
      <c r="H6" s="10" t="s">
        <v>22</v>
      </c>
      <c r="I6" s="10" t="s">
        <v>21</v>
      </c>
      <c r="J6" s="10" t="s">
        <v>22</v>
      </c>
      <c r="K6" s="10" t="s">
        <v>21</v>
      </c>
      <c r="L6" s="10" t="s">
        <v>22</v>
      </c>
      <c r="M6" s="10" t="s">
        <v>21</v>
      </c>
      <c r="N6" s="10" t="s">
        <v>22</v>
      </c>
      <c r="O6" s="10" t="s">
        <v>21</v>
      </c>
      <c r="P6" s="10" t="s">
        <v>22</v>
      </c>
      <c r="Q6" s="10" t="s">
        <v>21</v>
      </c>
      <c r="R6" s="10" t="s">
        <v>22</v>
      </c>
      <c r="S6" s="10" t="s">
        <v>21</v>
      </c>
      <c r="T6" s="10" t="s">
        <v>22</v>
      </c>
      <c r="U6" s="10" t="s">
        <v>21</v>
      </c>
      <c r="V6" s="10" t="s">
        <v>22</v>
      </c>
      <c r="W6" s="10" t="s">
        <v>21</v>
      </c>
      <c r="X6" s="10" t="s">
        <v>5</v>
      </c>
      <c r="Y6" s="10" t="s">
        <v>21</v>
      </c>
      <c r="Z6" s="10" t="s">
        <v>5</v>
      </c>
      <c r="AA6" s="10" t="s">
        <v>21</v>
      </c>
      <c r="AB6" s="10" t="s">
        <v>22</v>
      </c>
    </row>
    <row r="7" ht="30" customHeight="1" spans="2:28">
      <c r="B7" s="9" t="s">
        <v>23</v>
      </c>
      <c r="C7" s="13">
        <f>E7+G7+I7+K7+M7+O7+Q7+S7+U7+W7+Y7+AA7</f>
        <v>450</v>
      </c>
      <c r="D7" s="13">
        <f>F7+J7+L7+N7+P7+R7+T7+V7+X7+Z7+AB7+H7</f>
        <v>8.25</v>
      </c>
      <c r="E7" s="13">
        <v>200</v>
      </c>
      <c r="F7" s="13">
        <f>E7*0.02</f>
        <v>4</v>
      </c>
      <c r="G7" s="13"/>
      <c r="H7" s="13"/>
      <c r="I7" s="13"/>
      <c r="J7" s="13"/>
      <c r="K7" s="13"/>
      <c r="L7" s="13"/>
      <c r="M7" s="13"/>
      <c r="N7" s="13"/>
      <c r="O7" s="13">
        <v>150</v>
      </c>
      <c r="P7" s="13">
        <f>O7*0.015</f>
        <v>2.25</v>
      </c>
      <c r="Q7" s="13"/>
      <c r="R7" s="13"/>
      <c r="S7" s="13"/>
      <c r="T7" s="13"/>
      <c r="U7" s="13"/>
      <c r="V7" s="13"/>
      <c r="W7" s="13"/>
      <c r="X7" s="13"/>
      <c r="Y7" s="13">
        <v>100</v>
      </c>
      <c r="Z7" s="13">
        <f>Y7*0.02</f>
        <v>2</v>
      </c>
      <c r="AA7" s="13"/>
      <c r="AB7" s="23"/>
    </row>
    <row r="8" ht="30" customHeight="1" spans="2:28">
      <c r="B8" s="9" t="s">
        <v>24</v>
      </c>
      <c r="C8" s="13">
        <f t="shared" ref="C8:C16" si="0">E8+G8+I8+K8+M8+O8+Q8+S8+U8+W8+Y8+AA8</f>
        <v>270</v>
      </c>
      <c r="D8" s="13">
        <f>F8+J8+L8+N8+P8+R8+T8+V8+X8+Z8+AB8+H8</f>
        <v>4.3</v>
      </c>
      <c r="E8" s="13">
        <v>50</v>
      </c>
      <c r="F8" s="13">
        <f>E8*0.02</f>
        <v>1</v>
      </c>
      <c r="G8" s="13"/>
      <c r="H8" s="13"/>
      <c r="I8" s="13"/>
      <c r="J8" s="13"/>
      <c r="K8" s="13"/>
      <c r="L8" s="13"/>
      <c r="M8" s="13"/>
      <c r="N8" s="13"/>
      <c r="O8" s="13">
        <v>100</v>
      </c>
      <c r="P8" s="13">
        <f>O8*0.015</f>
        <v>1.5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>
        <v>120</v>
      </c>
      <c r="AB8" s="23">
        <f>AA8*0.015</f>
        <v>1.8</v>
      </c>
    </row>
    <row r="9" ht="30" customHeight="1" spans="2:28">
      <c r="B9" s="9" t="s">
        <v>25</v>
      </c>
      <c r="C9" s="13">
        <f t="shared" si="0"/>
        <v>310</v>
      </c>
      <c r="D9" s="13">
        <f t="shared" ref="D9:D16" si="1">F9+J9+L9+N9+P9+R9+T9+V9+X9+Z9+AB9+H9</f>
        <v>5.65</v>
      </c>
      <c r="E9" s="13">
        <v>200</v>
      </c>
      <c r="F9" s="13">
        <f>E9*0.02</f>
        <v>4</v>
      </c>
      <c r="G9" s="13"/>
      <c r="H9" s="13"/>
      <c r="I9" s="13"/>
      <c r="J9" s="13"/>
      <c r="K9" s="13"/>
      <c r="L9" s="13"/>
      <c r="M9" s="13"/>
      <c r="N9" s="13"/>
      <c r="O9" s="13">
        <v>50</v>
      </c>
      <c r="P9" s="13">
        <f>O9*0.015</f>
        <v>0.75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>
        <v>60</v>
      </c>
      <c r="AB9" s="23">
        <f>AA9*0.015</f>
        <v>0.9</v>
      </c>
    </row>
    <row r="10" ht="30" customHeight="1" spans="2:28">
      <c r="B10" s="9" t="s">
        <v>26</v>
      </c>
      <c r="C10" s="13">
        <f t="shared" si="0"/>
        <v>250</v>
      </c>
      <c r="D10" s="13">
        <f t="shared" si="1"/>
        <v>20.75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>
        <v>200</v>
      </c>
      <c r="X10" s="13">
        <f>W10*0.1</f>
        <v>20</v>
      </c>
      <c r="Y10" s="13"/>
      <c r="Z10" s="13"/>
      <c r="AA10" s="13">
        <v>50</v>
      </c>
      <c r="AB10" s="23">
        <f>AA10*0.015</f>
        <v>0.75</v>
      </c>
    </row>
    <row r="11" ht="30" customHeight="1" spans="2:28">
      <c r="B11" s="9" t="s">
        <v>27</v>
      </c>
      <c r="C11" s="13">
        <f t="shared" si="0"/>
        <v>900</v>
      </c>
      <c r="D11" s="13">
        <f t="shared" si="1"/>
        <v>25.5</v>
      </c>
      <c r="E11" s="13">
        <v>100</v>
      </c>
      <c r="F11" s="13">
        <f>E11*0.02</f>
        <v>2</v>
      </c>
      <c r="G11" s="13"/>
      <c r="H11" s="13"/>
      <c r="I11" s="13"/>
      <c r="J11" s="13"/>
      <c r="K11" s="13"/>
      <c r="L11" s="13"/>
      <c r="M11" s="13">
        <v>200</v>
      </c>
      <c r="N11" s="13">
        <f>M11*0.015</f>
        <v>3</v>
      </c>
      <c r="O11" s="13">
        <v>100</v>
      </c>
      <c r="P11" s="13">
        <f>O11*0.015</f>
        <v>1.5</v>
      </c>
      <c r="Q11" s="13"/>
      <c r="R11" s="13"/>
      <c r="S11" s="13">
        <v>200</v>
      </c>
      <c r="T11" s="13">
        <f>S11*0.025</f>
        <v>5</v>
      </c>
      <c r="U11" s="13"/>
      <c r="V11" s="13"/>
      <c r="W11" s="13">
        <v>100</v>
      </c>
      <c r="X11" s="13">
        <f>W11*0.1</f>
        <v>10</v>
      </c>
      <c r="Y11" s="13">
        <v>200</v>
      </c>
      <c r="Z11" s="13">
        <f>Y11*0.02</f>
        <v>4</v>
      </c>
      <c r="AA11" s="13"/>
      <c r="AB11" s="23"/>
    </row>
    <row r="12" ht="36" customHeight="1" spans="2:28">
      <c r="B12" s="9" t="s">
        <v>28</v>
      </c>
      <c r="C12" s="13">
        <f t="shared" si="0"/>
        <v>250</v>
      </c>
      <c r="D12" s="13">
        <f t="shared" si="1"/>
        <v>21.25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>
        <v>50</v>
      </c>
      <c r="R12" s="13">
        <f>Q12*0.025</f>
        <v>1.25</v>
      </c>
      <c r="S12" s="13"/>
      <c r="T12" s="13"/>
      <c r="U12" s="13"/>
      <c r="V12" s="13"/>
      <c r="W12" s="13">
        <v>200</v>
      </c>
      <c r="X12" s="13">
        <f>W12*0.1</f>
        <v>20</v>
      </c>
      <c r="Y12" s="13"/>
      <c r="Z12" s="13"/>
      <c r="AA12" s="13"/>
      <c r="AB12" s="23"/>
    </row>
    <row r="13" ht="30" customHeight="1" spans="2:28">
      <c r="B13" s="9" t="s">
        <v>29</v>
      </c>
      <c r="C13" s="13">
        <f t="shared" si="0"/>
        <v>500</v>
      </c>
      <c r="D13" s="13">
        <f t="shared" si="1"/>
        <v>8.7</v>
      </c>
      <c r="E13" s="13">
        <v>50</v>
      </c>
      <c r="F13" s="13">
        <f>E13*0.02</f>
        <v>1</v>
      </c>
      <c r="G13" s="13">
        <v>200</v>
      </c>
      <c r="H13" s="13">
        <f>G13*0.02</f>
        <v>4</v>
      </c>
      <c r="I13" s="13">
        <v>200</v>
      </c>
      <c r="J13" s="13">
        <f>I13*0.006</f>
        <v>1.2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v>50</v>
      </c>
      <c r="V13" s="13">
        <v>2.5</v>
      </c>
      <c r="W13" s="13"/>
      <c r="X13" s="13"/>
      <c r="Y13" s="13"/>
      <c r="Z13" s="13"/>
      <c r="AA13" s="13"/>
      <c r="AB13" s="23"/>
    </row>
    <row r="14" ht="30" customHeight="1" spans="2:28">
      <c r="B14" s="9" t="s">
        <v>30</v>
      </c>
      <c r="C14" s="13">
        <f t="shared" si="0"/>
        <v>650</v>
      </c>
      <c r="D14" s="13">
        <f t="shared" si="1"/>
        <v>12.1</v>
      </c>
      <c r="E14" s="13"/>
      <c r="F14" s="13"/>
      <c r="G14" s="13">
        <v>200</v>
      </c>
      <c r="H14" s="13">
        <f>G14*0.02</f>
        <v>4</v>
      </c>
      <c r="I14" s="13">
        <v>100</v>
      </c>
      <c r="J14" s="13">
        <f>I14*0.006</f>
        <v>0.6</v>
      </c>
      <c r="K14" s="13">
        <v>50</v>
      </c>
      <c r="L14" s="13">
        <f>K14*0.01</f>
        <v>0.5</v>
      </c>
      <c r="M14" s="13"/>
      <c r="N14" s="13"/>
      <c r="O14" s="13"/>
      <c r="P14" s="13"/>
      <c r="Q14" s="13">
        <v>200</v>
      </c>
      <c r="R14" s="13">
        <f>Q14*0.025</f>
        <v>5</v>
      </c>
      <c r="S14" s="13"/>
      <c r="T14" s="13"/>
      <c r="U14" s="13"/>
      <c r="V14" s="13"/>
      <c r="W14" s="13"/>
      <c r="X14" s="13"/>
      <c r="Y14" s="13">
        <v>100</v>
      </c>
      <c r="Z14" s="13">
        <f>Y14*0.02</f>
        <v>2</v>
      </c>
      <c r="AA14" s="13"/>
      <c r="AB14" s="23"/>
    </row>
    <row r="15" ht="30" customHeight="1" spans="2:28">
      <c r="B15" s="9" t="s">
        <v>31</v>
      </c>
      <c r="C15" s="13">
        <f t="shared" si="0"/>
        <v>400</v>
      </c>
      <c r="D15" s="13">
        <f t="shared" si="1"/>
        <v>8</v>
      </c>
      <c r="E15" s="13"/>
      <c r="F15" s="13"/>
      <c r="G15" s="13">
        <v>100</v>
      </c>
      <c r="H15" s="13">
        <f>G15*0.02</f>
        <v>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v>300</v>
      </c>
      <c r="Z15" s="13">
        <f>Y15*0.02</f>
        <v>6</v>
      </c>
      <c r="AA15" s="13"/>
      <c r="AB15" s="23"/>
    </row>
    <row r="16" ht="30" customHeight="1" spans="2:28">
      <c r="B16" s="9" t="s">
        <v>32</v>
      </c>
      <c r="C16" s="13">
        <f t="shared" si="0"/>
        <v>550</v>
      </c>
      <c r="D16" s="13">
        <f t="shared" si="1"/>
        <v>9.6</v>
      </c>
      <c r="E16" s="13"/>
      <c r="F16" s="13"/>
      <c r="G16" s="13">
        <v>150</v>
      </c>
      <c r="H16" s="13">
        <f>G16*0.02</f>
        <v>3</v>
      </c>
      <c r="I16" s="13">
        <v>100</v>
      </c>
      <c r="J16" s="13">
        <f>I16*0.006</f>
        <v>0.6</v>
      </c>
      <c r="K16" s="13">
        <v>100</v>
      </c>
      <c r="L16" s="13">
        <f>K16*0.01</f>
        <v>1</v>
      </c>
      <c r="M16" s="13"/>
      <c r="N16" s="13"/>
      <c r="O16" s="13"/>
      <c r="P16" s="13"/>
      <c r="Q16" s="13">
        <v>100</v>
      </c>
      <c r="R16" s="13">
        <f>Q16*0.025</f>
        <v>2.5</v>
      </c>
      <c r="S16" s="13">
        <v>100</v>
      </c>
      <c r="T16" s="13">
        <f>S16*0.025</f>
        <v>2.5</v>
      </c>
      <c r="U16" s="13"/>
      <c r="V16" s="13"/>
      <c r="W16" s="13"/>
      <c r="X16" s="13"/>
      <c r="Y16" s="13"/>
      <c r="Z16" s="13"/>
      <c r="AA16" s="13"/>
      <c r="AB16" s="23"/>
    </row>
    <row r="17" ht="30" customHeight="1" spans="2:28">
      <c r="B17" s="14" t="s">
        <v>33</v>
      </c>
      <c r="C17" s="15">
        <f t="shared" ref="C17:H17" si="2">SUM(C7:C16)</f>
        <v>4530</v>
      </c>
      <c r="D17" s="15">
        <f t="shared" si="2"/>
        <v>124.1</v>
      </c>
      <c r="E17" s="15">
        <f t="shared" si="2"/>
        <v>600</v>
      </c>
      <c r="F17" s="15">
        <f t="shared" si="2"/>
        <v>12</v>
      </c>
      <c r="G17" s="15">
        <f t="shared" si="2"/>
        <v>650</v>
      </c>
      <c r="H17" s="15">
        <f t="shared" si="2"/>
        <v>13</v>
      </c>
      <c r="I17" s="15">
        <f t="shared" ref="I17:V17" si="3">SUM(I7:I16)</f>
        <v>400</v>
      </c>
      <c r="J17" s="15">
        <f t="shared" si="3"/>
        <v>2.4</v>
      </c>
      <c r="K17" s="15">
        <f t="shared" si="3"/>
        <v>150</v>
      </c>
      <c r="L17" s="15">
        <f t="shared" si="3"/>
        <v>1.5</v>
      </c>
      <c r="M17" s="15">
        <f t="shared" si="3"/>
        <v>200</v>
      </c>
      <c r="N17" s="15">
        <f t="shared" si="3"/>
        <v>3</v>
      </c>
      <c r="O17" s="15">
        <f t="shared" si="3"/>
        <v>400</v>
      </c>
      <c r="P17" s="15">
        <f t="shared" si="3"/>
        <v>6</v>
      </c>
      <c r="Q17" s="15">
        <f t="shared" si="3"/>
        <v>350</v>
      </c>
      <c r="R17" s="15">
        <f t="shared" si="3"/>
        <v>8.75</v>
      </c>
      <c r="S17" s="15">
        <f t="shared" si="3"/>
        <v>300</v>
      </c>
      <c r="T17" s="15">
        <f t="shared" si="3"/>
        <v>7.5</v>
      </c>
      <c r="U17" s="15">
        <f t="shared" si="3"/>
        <v>50</v>
      </c>
      <c r="V17" s="15">
        <f t="shared" si="3"/>
        <v>2.5</v>
      </c>
      <c r="W17" s="15">
        <f>SUM(W8:W16)</f>
        <v>500</v>
      </c>
      <c r="X17" s="15">
        <f>SUM(X8:X16)</f>
        <v>50</v>
      </c>
      <c r="Y17" s="15">
        <f>SUM(Y7:Y16)</f>
        <v>700</v>
      </c>
      <c r="Z17" s="15">
        <f>SUM(Z7:Z16)</f>
        <v>14</v>
      </c>
      <c r="AA17" s="15">
        <f>SUM(AA7:AA16)</f>
        <v>230</v>
      </c>
      <c r="AB17" s="24">
        <f>SUM(AB7:AB16)</f>
        <v>3.45</v>
      </c>
    </row>
    <row r="18" ht="30" customHeight="1"/>
  </sheetData>
  <mergeCells count="19">
    <mergeCell ref="B2:AB2"/>
    <mergeCell ref="E4:P4"/>
    <mergeCell ref="Q4:X4"/>
    <mergeCell ref="AA4:AB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A5:AB5"/>
    <mergeCell ref="B4:B5"/>
    <mergeCell ref="C4:C6"/>
    <mergeCell ref="D4:D6"/>
    <mergeCell ref="Y4:Z5"/>
  </mergeCells>
  <printOptions horizontalCentered="1"/>
  <pageMargins left="0.357638888888889" right="0.357638888888889" top="0.802777777777778" bottom="0.802777777777778" header="0.511805555555556" footer="0.511805555555556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wyq</cp:lastModifiedBy>
  <dcterms:created xsi:type="dcterms:W3CDTF">2018-04-19T12:36:00Z</dcterms:created>
  <dcterms:modified xsi:type="dcterms:W3CDTF">2018-05-15T09:35:03Z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