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65" firstSheet="2" activeTab="2"/>
  </bookViews>
  <sheets>
    <sheet name="项目投资" sheetId="1" state="hidden" r:id="rId1"/>
    <sheet name="项目进度" sheetId="2" state="hidden" r:id="rId2"/>
    <sheet name="项目监测" sheetId="3" r:id="rId3"/>
  </sheets>
  <definedNames>
    <definedName name="_xlnm._FilterDatabase" localSheetId="2" hidden="1">项目监测!$A$5:$T$86</definedName>
  </definedNames>
  <calcPr calcId="144525"/>
</workbook>
</file>

<file path=xl/comments1.xml><?xml version="1.0" encoding="utf-8"?>
<comments xmlns="http://schemas.openxmlformats.org/spreadsheetml/2006/main">
  <authors>
    <author>User</author>
  </authors>
  <commentList>
    <comment ref="T5" authorId="0">
      <text/>
    </comment>
  </commentList>
</comments>
</file>

<file path=xl/comments2.xml><?xml version="1.0" encoding="utf-8"?>
<comments xmlns="http://schemas.openxmlformats.org/spreadsheetml/2006/main">
  <authors>
    <author>User</author>
  </authors>
  <commentList>
    <comment ref="T5" authorId="0">
      <text/>
    </comment>
  </commentList>
</comments>
</file>

<file path=xl/comments3.xml><?xml version="1.0" encoding="utf-8"?>
<comments xmlns="http://schemas.openxmlformats.org/spreadsheetml/2006/main">
  <authors>
    <author>lenovo</author>
  </authors>
  <commentList>
    <comment ref="H4" authorId="0">
      <text>
        <r>
          <rPr>
            <b/>
            <sz val="12"/>
            <rFont val="宋体"/>
            <charset val="134"/>
          </rPr>
          <t>lenovo:</t>
        </r>
        <r>
          <rPr>
            <sz val="12"/>
            <rFont val="宋体"/>
            <charset val="134"/>
          </rPr>
          <t xml:space="preserve">
</t>
        </r>
        <r>
          <rPr>
            <sz val="12"/>
            <rFont val="宋体"/>
            <charset val="134"/>
          </rPr>
          <t>有多个标段的填写第一标段开工时间</t>
        </r>
      </text>
    </comment>
    <comment ref="I4" authorId="0">
      <text>
        <r>
          <rPr>
            <b/>
            <sz val="9"/>
            <rFont val="宋体"/>
            <charset val="134"/>
          </rPr>
          <t>lenovo:</t>
        </r>
        <r>
          <rPr>
            <sz val="9"/>
            <rFont val="宋体"/>
            <charset val="134"/>
          </rPr>
          <t xml:space="preserve">
</t>
        </r>
        <r>
          <rPr>
            <sz val="11"/>
            <rFont val="宋体"/>
            <charset val="134"/>
          </rPr>
          <t>该栏不用填</t>
        </r>
      </text>
    </comment>
  </commentList>
</comments>
</file>

<file path=xl/sharedStrings.xml><?xml version="1.0" encoding="utf-8"?>
<sst xmlns="http://schemas.openxmlformats.org/spreadsheetml/2006/main" count="223">
  <si>
    <t>附件3：</t>
  </si>
  <si>
    <r>
      <rPr>
        <sz val="20"/>
        <rFont val="方正小标宋_GBK"/>
        <charset val="134"/>
      </rPr>
      <t xml:space="preserve"> 2018年度</t>
    </r>
    <r>
      <rPr>
        <u/>
        <sz val="20"/>
        <rFont val="方正小标宋_GBK"/>
        <charset val="134"/>
      </rPr>
      <t xml:space="preserve">        </t>
    </r>
    <r>
      <rPr>
        <sz val="20"/>
        <rFont val="方正小标宋_GBK"/>
        <charset val="134"/>
      </rPr>
      <t>县区扶贫开发项目进展情况统计表（到单项目即可）</t>
    </r>
  </si>
  <si>
    <t>填报单位：                                        填报人：                                             填表时间：2018年5月27日                                                联系电话：</t>
  </si>
  <si>
    <t>序号</t>
  </si>
  <si>
    <t>项目名称</t>
  </si>
  <si>
    <t>项目基本情况
（项目建设内容简述）</t>
  </si>
  <si>
    <t>项目受益情况</t>
  </si>
  <si>
    <t>项目总投资（万元）</t>
  </si>
  <si>
    <t>其中</t>
  </si>
  <si>
    <t>累计完成投资
（万元）</t>
  </si>
  <si>
    <t>完成率（%）</t>
  </si>
  <si>
    <t>产业</t>
  </si>
  <si>
    <t>产业配套</t>
  </si>
  <si>
    <t>户数</t>
  </si>
  <si>
    <t>人数</t>
  </si>
  <si>
    <t>建档立卡户数</t>
  </si>
  <si>
    <t>建档立卡人数</t>
  </si>
  <si>
    <t>中央资金（万元）</t>
  </si>
  <si>
    <t>省级资金（万元）</t>
  </si>
  <si>
    <t>市级资金（万元）</t>
  </si>
  <si>
    <t>县区资金（万元）</t>
  </si>
  <si>
    <t>部门整合（万元）</t>
  </si>
  <si>
    <t>业主投入（万元）</t>
  </si>
  <si>
    <t>群众自筹（万元）</t>
  </si>
  <si>
    <t>2018年度合计：</t>
  </si>
  <si>
    <t>保和村黄栗河片区灌溉管池配套工程</t>
  </si>
  <si>
    <t>1座过滤池（3m3），DN65镀锌管 563m，DN50镀锌管1869m，DN40镀锌管 4721m，DN15镀锌管 262m。阀门井4座。</t>
  </si>
  <si>
    <t>苛苴社区上果且莫片区灌溉管池配套工程</t>
  </si>
  <si>
    <t>DN65镀锌管 1220m，DN50镀锌管1310m，DN40镀锌管1520m，DN15镀锌管158m；水池1座调压池（100m3）、1座过滤池（3m3）；阀门井2座。</t>
  </si>
  <si>
    <t>苛苴社区小苛苴片区灌溉管池配套工程</t>
  </si>
  <si>
    <t>DN100镀锌管 540m，DN65镀锌管 655m，DN50镀锌管 290m，DN40镀锌管 1210m，DN15镀锌管 89m；池1座调压池（200m3）、水池1座调压池（100m3）、1座过滤池（3m3）；阀门井2座。</t>
  </si>
  <si>
    <t>马家坝村委会大湾子片区灌溉管池配套工程</t>
  </si>
  <si>
    <t>DN90PE管1530m，D80镀锌管 540m，D65镀锌管 310m，DN50镀锌管155m，DN40镀锌管 3759m，DN15镀锌管218m；1座过滤池（3m3）；阀门井3座。</t>
  </si>
  <si>
    <t>太桥村老厂街片区灌溉管池配套工程项目</t>
  </si>
  <si>
    <t>实施DN80镀锌管1050m，DN25镀锌管 5790m，DN15镀锌管 317m；阀门井1座。</t>
  </si>
  <si>
    <t>保和村人居环境综合整治项目</t>
  </si>
  <si>
    <t>实施保和、坝塘边、上下苛达苴、马鹿塘公厕新建5座。</t>
  </si>
  <si>
    <t>哈科底村人居环境综合整治项目</t>
  </si>
  <si>
    <t>九则莫、哈科底、松子树小组公厕建设3座，松子树小组文化活动场地1个300㎡，太阳能路灯10盏。</t>
  </si>
  <si>
    <t>黑查莫村大岔路小组人居环境综合整治项目</t>
  </si>
  <si>
    <t>建设公厕2座，小型垃圾房3座，排污管网（沟渠）500米。</t>
  </si>
  <si>
    <t>罗柴冲村老王寨小组人居环境综合整治项目</t>
  </si>
  <si>
    <t>建设公厕1座，新建集中养殖点1处共19间，排污管网（沟渠）145米，太阳能路灯2盏。</t>
  </si>
  <si>
    <t>转马都村人居环境综合整治项目</t>
  </si>
  <si>
    <t>建设公厕5座，小型垃圾房2座，小型垃圾池4座，污水管300米。</t>
  </si>
  <si>
    <t>马家坝村蔬菜交易市场</t>
  </si>
  <si>
    <t>新建蔬菜交易市场1座：场地及道路硬化340.25㎡，围栏57.4m，排水沟120m等。</t>
  </si>
  <si>
    <t>勐炳村冷库项目</t>
  </si>
  <si>
    <t>新建冷库2座、容量1000立方米，可冷藏蔬菜200吨。</t>
  </si>
  <si>
    <t>2018年度脱贫摘帽市级奖补资金项目</t>
  </si>
  <si>
    <t>对268户建档立卡种烟户实施商品化烘烤、烟夹等烤烟生产费用补助。</t>
  </si>
  <si>
    <t>对693户建档立卡贫困户实施蔬菜、甘蔗种植，及肉牛养殖等产业发展项目扶持补助。</t>
  </si>
  <si>
    <t>老王寨道路建设项目:路基宽4.5m，路面宽3.0m，里程1.7公里，投资84.5万元，缺口资金20万元。</t>
  </si>
  <si>
    <t>实施苛苴社区上果且莫小组道路硬化1km。</t>
  </si>
  <si>
    <t>实施阿则左小组科技培训室建设，活动室2间80㎡，活动场地500㎡。</t>
  </si>
  <si>
    <t>实施初则莫小组科技培训室建设，活动室2间80㎡，活动场地500㎡。</t>
  </si>
  <si>
    <t>新建小组活动室600㎡，实施活动室1件70㎡。</t>
  </si>
  <si>
    <t>实施小田房十组公房建设，活动室3间72㎡，活动场地600㎡。</t>
  </si>
  <si>
    <r>
      <rPr>
        <sz val="12"/>
        <rFont val="仿宋"/>
        <charset val="134"/>
      </rPr>
      <t xml:space="preserve">实施转马都村跃进坝片区6km，松子树到白交倮安置点4km人饮水管老化部份更换（受益9个组）；
马房村3.5km人饮水管老化部份更换（受益7个组）；
</t>
    </r>
    <r>
      <rPr>
        <sz val="12"/>
        <color rgb="FFFF0000"/>
        <rFont val="仿宋"/>
        <charset val="134"/>
      </rPr>
      <t>马家坝村15km人饮水管老化部份更换（受益15个组）；</t>
    </r>
    <r>
      <rPr>
        <sz val="12"/>
        <rFont val="仿宋"/>
        <charset val="134"/>
      </rPr>
      <t xml:space="preserve">
太和村11km人饮水管老化部份更换（受益8个组）。</t>
    </r>
  </si>
  <si>
    <r>
      <rPr>
        <sz val="12"/>
        <rFont val="仿宋"/>
        <charset val="134"/>
      </rPr>
      <t>实施底戛可等小组人饮项目，建设容量50m</t>
    </r>
    <r>
      <rPr>
        <sz val="12"/>
        <rFont val="宋体"/>
        <charset val="134"/>
      </rPr>
      <t>³</t>
    </r>
    <r>
      <rPr>
        <sz val="12"/>
        <rFont val="仿宋"/>
        <charset val="134"/>
      </rPr>
      <t>水池6个，架接1.5寸管网2km，投资25万元，缺口5万元。</t>
    </r>
  </si>
  <si>
    <t>实施鲁拉莫小组三面光灌溉沟水毁段950m，供该片区农作物引水灌溉。覆盖面积440亩。</t>
  </si>
  <si>
    <r>
      <rPr>
        <sz val="12"/>
        <rFont val="仿宋"/>
        <charset val="134"/>
      </rPr>
      <t>实施上果且莫100m</t>
    </r>
    <r>
      <rPr>
        <sz val="12"/>
        <rFont val="宋体"/>
        <charset val="134"/>
      </rPr>
      <t>³</t>
    </r>
    <r>
      <rPr>
        <sz val="12"/>
        <rFont val="仿宋"/>
        <charset val="134"/>
      </rPr>
      <t>人饮水池修缮加固。</t>
    </r>
  </si>
  <si>
    <r>
      <rPr>
        <sz val="12"/>
        <rFont val="仿宋"/>
        <charset val="134"/>
      </rPr>
      <t>实施马家坝村山背后小组蔬菜管池配套，管网3km，100m</t>
    </r>
    <r>
      <rPr>
        <sz val="12"/>
        <rFont val="宋体"/>
        <charset val="134"/>
      </rPr>
      <t>³</t>
    </r>
    <r>
      <rPr>
        <sz val="12"/>
        <rFont val="仿宋"/>
        <charset val="134"/>
      </rPr>
      <t>水池1座。覆盖面积300亩。</t>
    </r>
  </si>
  <si>
    <r>
      <rPr>
        <sz val="12"/>
        <rFont val="仿宋"/>
        <charset val="134"/>
      </rPr>
      <t>实施下鱼都莫小组管池配套，管网2km，50m</t>
    </r>
    <r>
      <rPr>
        <sz val="12"/>
        <rFont val="宋体"/>
        <charset val="134"/>
      </rPr>
      <t>³</t>
    </r>
    <r>
      <rPr>
        <sz val="12"/>
        <rFont val="仿宋"/>
        <charset val="134"/>
      </rPr>
      <t>水池3座。覆盖面积350亩。</t>
    </r>
  </si>
  <si>
    <t>1、实施梅子箐坝至大岔路管网1.3km（8万元）。覆盖面积420亩。
2、莫发起房脚到法莫起榨房管网2km，水池2座（19万元）。覆盖面积200亩。</t>
  </si>
  <si>
    <r>
      <rPr>
        <sz val="12"/>
        <rFont val="仿宋"/>
        <charset val="134"/>
      </rPr>
      <t>实施下苛达苴小组蔬菜产业管池配套，管网0.4km，150m</t>
    </r>
    <r>
      <rPr>
        <sz val="12"/>
        <rFont val="宋体"/>
        <charset val="134"/>
      </rPr>
      <t>³</t>
    </r>
    <r>
      <rPr>
        <sz val="12"/>
        <rFont val="仿宋"/>
        <charset val="134"/>
      </rPr>
      <t>水池2座。覆盖面积210亩。</t>
    </r>
  </si>
  <si>
    <t>勐炳村出列奖补项目</t>
  </si>
  <si>
    <t>在勐炳村10个小组中设立特色产业发展基金80万元。</t>
  </si>
  <si>
    <t>在勐炳村农集贸市场设建经营管理用房。</t>
  </si>
  <si>
    <t>太和村出列奖补项目</t>
  </si>
  <si>
    <t>对全村种植甘蔗的建档立卡户70户补助化肥，共涉及809亩甘蔗，补助标准为150元/亩。</t>
  </si>
  <si>
    <t>新建公厕4个：柳坝塘2个，官房1个，太和街1个，预算6万/个。</t>
  </si>
  <si>
    <t>新建垃圾池10个，分别为柳坝塘2个、大麻栗树2个、二家村2个、油榨房2个、小哨2个。预算6000元/个。</t>
  </si>
  <si>
    <t>在麻依小组、黄栗树小组新建3公里机耕路。</t>
  </si>
  <si>
    <t>平甸乡红星村农特产品交易市场建设项目</t>
  </si>
  <si>
    <t>场地平整，场房建设</t>
  </si>
  <si>
    <t>平甸乡磨皮村林下养殖鸡舍建盖项目</t>
  </si>
  <si>
    <t>白克、沙迷达两个小组贫困户林下养殖鸡舍建盖</t>
  </si>
  <si>
    <t>平甸乡2018年巩固提升产业发展建设项目</t>
  </si>
  <si>
    <t>发展种植业856亩、覆盖建档立卡贫困户67户237人；发展养殖业养殖肥猪145头,覆盖建档立卡贫困户49户171人;山羊养殖34只，覆盖建档立卡贫困户3户5人;发展黄牛养殖4头，覆盖建档立卡贫困户2户6人；发展水牛养殖2头，覆盖建档立卡贫困户1户5人；土鸡养殖800只.</t>
  </si>
  <si>
    <t>梭克村优质烟草发展基地水利保障配套实施建设项目</t>
  </si>
  <si>
    <r>
      <rPr>
        <sz val="12"/>
        <color theme="1"/>
        <rFont val="仿宋"/>
        <charset val="134"/>
      </rPr>
      <t>圆体100m</t>
    </r>
    <r>
      <rPr>
        <sz val="12"/>
        <color theme="1"/>
        <rFont val="宋体"/>
        <charset val="134"/>
      </rPr>
      <t>³</t>
    </r>
    <r>
      <rPr>
        <sz val="12"/>
        <color theme="1"/>
        <rFont val="仿宋"/>
        <charset val="134"/>
      </rPr>
      <t>蓄水池（封顶）2座</t>
    </r>
  </si>
  <si>
    <t>扬武镇马鹿寨村委会白木克小组产业发展配套水利建设项目</t>
  </si>
  <si>
    <t>新建三面沟310米，100立方米四座、架设dg25㎜镀锌管1300米，DN110㎜PE管655米，DN75㎜PE管941米，阀门井3个，灌桩47个。</t>
  </si>
  <si>
    <t>扬武镇马鹿寨村人居环境整治工程建设项目</t>
  </si>
  <si>
    <t xml:space="preserve">1.白木克小组：卫生水冲公厕1座（30㎡、6坑），垃圾池1个。
2.玉租小组：卫生水冲公厕1座（30㎡、6坑）。
3.岩子脚小组：卫生水冲公厕1座（30㎡、6坑），垃圾池2个。
4.硝厂小组：卫生水冲公厕1座（30㎡、6坑），垃圾池4个。
5.热水塘小组：卫生水冲公厕1座（30㎡、6坑），垃圾池2个。
6.者落底小组：垃圾池2个。
</t>
  </si>
  <si>
    <t>扬武镇2018年建档立卡
贫困户产业发展实施项目</t>
  </si>
  <si>
    <t xml:space="preserve">一、以补助复合肥、芒果苗为主；（1）复合肥每包40公斤、单价120元，共计补助397包复合肥投资计47640元；（2）芒果苗8035株、单价4元投资32140元，小计79780元。
二、养殖业：以补助仔猪、鸡苗及饲料为主：仔猪（30公斤）、每头750元；仔猪饲料每包260元；鸡苗每只15元；鸡饲料每包150元。补助95头仔猪计71250元；补助102包仔猪饲料计26520元；补助330只鸡苗计4950元；补助6包鸡饲料计900元，合计投资103620元
</t>
  </si>
  <si>
    <t>扬武镇马鹿寨玉租河片区蔬菜产业配套水利设施建设工程项目</t>
  </si>
  <si>
    <t>新增加沉砂池一个，水池100立方米2座，架设DN80㎜镀锌管1100米，安装排气阀4个。</t>
  </si>
  <si>
    <t>漠沙镇小坝多村核桃抚育项目</t>
  </si>
  <si>
    <t>复壮抚育，方法：土壤改良、叶面喷施肥、松土除草。抚育规模为916.4亩，布局在漠沙镇小坝多村委会，涉及11个组,区划为4个小班。</t>
  </si>
  <si>
    <t>漠沙镇小坝多村人居环境改善提升项目</t>
  </si>
  <si>
    <t>小坝多村那丙竜搬迁点污水处理建设</t>
  </si>
  <si>
    <t>漠沙镇2018年建档立卡贫困户产业发展项目</t>
  </si>
  <si>
    <t>对全镇163户建档立卡贫困户进行产业扶持</t>
  </si>
  <si>
    <t>2018年古城街道建档立卡贫困户巩固提升到户产业发展建设项目</t>
  </si>
  <si>
    <r>
      <rPr>
        <b/>
        <sz val="12"/>
        <color theme="1"/>
        <rFont val="仿宋"/>
        <charset val="134"/>
      </rPr>
      <t>养殖业项目投入资金5.35万元，</t>
    </r>
    <r>
      <rPr>
        <sz val="12"/>
        <color theme="1"/>
        <rFont val="仿宋"/>
        <charset val="134"/>
      </rPr>
      <t>带动14户建档立卡贫困户发展养殖产业（其中11户购买仔猪31头，2096公斤，投入资金4.32668万元，3户购买鸡苗660只，投入资金1.023万元）。</t>
    </r>
  </si>
  <si>
    <t>戛洒镇纸厂片区柑橘溃疡病防治项目</t>
  </si>
  <si>
    <t>2500亩柑橘溃疡病统防，购置农药及组织实施</t>
  </si>
  <si>
    <t>戛洒镇纸厂村大丫口等小组柑橘种植管网建设项目</t>
  </si>
  <si>
    <t>0.85公里灌溉用水管采购及安装</t>
  </si>
  <si>
    <t>平田、耀南、大口、旧哈四个贫困村中心集中区农特产品交易市场配套设施建设项目</t>
  </si>
  <si>
    <t>交易市场配套水电设施建设</t>
  </si>
  <si>
    <t>戛洒镇建档立卡贫困户产业发展项目</t>
  </si>
  <si>
    <t>贫困户产业发展生猪、肉牛、化肥等物资发放</t>
  </si>
  <si>
    <t>水塘镇人畜分离养殖污水处理池项目</t>
  </si>
  <si>
    <r>
      <rPr>
        <sz val="12"/>
        <color theme="1"/>
        <rFont val="仿宋"/>
        <charset val="134"/>
      </rPr>
      <t>（一）污水处理池：建设100m</t>
    </r>
    <r>
      <rPr>
        <sz val="12"/>
        <color theme="1"/>
        <rFont val="宋体"/>
        <charset val="134"/>
      </rPr>
      <t>³</t>
    </r>
    <r>
      <rPr>
        <sz val="12"/>
        <color theme="1"/>
        <rFont val="仿宋"/>
        <charset val="134"/>
      </rPr>
      <t>/座污水处理池7座。单价70714.3元/座,概算投资49.50万元。
（二）项目建设管理：提取1%项目建设管理费，合计0.5万元，用于项目方案编制、资料打印、档案管理、项目审计、资金监理等开支。</t>
    </r>
  </si>
  <si>
    <t>水塘镇重点村组公厕、垃圾房建设项目</t>
  </si>
  <si>
    <r>
      <rPr>
        <sz val="12"/>
        <color theme="1"/>
        <rFont val="仿宋"/>
        <charset val="134"/>
      </rPr>
      <t>(一)公厕：1。建设公厕5座，33.95㎡/座。单价1455元/㎡,小计投资246986.25元；
2.化粪池：建设6m</t>
    </r>
    <r>
      <rPr>
        <sz val="12"/>
        <color theme="1"/>
        <rFont val="宋体"/>
        <charset val="134"/>
      </rPr>
      <t>³</t>
    </r>
    <r>
      <rPr>
        <sz val="12"/>
        <color theme="1"/>
        <rFont val="仿宋"/>
        <charset val="134"/>
      </rPr>
      <t>化粪池5个（公厕配套设施），单价5850元/个，小计投资29250元；
3.挡土墙：挡土墙支砌140.625m</t>
    </r>
    <r>
      <rPr>
        <sz val="12"/>
        <color theme="1"/>
        <rFont val="宋体"/>
        <charset val="134"/>
      </rPr>
      <t>³</t>
    </r>
    <r>
      <rPr>
        <sz val="12"/>
        <color theme="1"/>
        <rFont val="仿宋"/>
        <charset val="134"/>
      </rPr>
      <t>，单价329元/m</t>
    </r>
    <r>
      <rPr>
        <sz val="12"/>
        <color theme="1"/>
        <rFont val="宋体"/>
        <charset val="134"/>
      </rPr>
      <t>³</t>
    </r>
    <r>
      <rPr>
        <sz val="12"/>
        <color theme="1"/>
        <rFont val="仿宋"/>
        <charset val="134"/>
      </rPr>
      <t>，合计投资46265.63元。
（二）垃圾房：建设垃圾房10座，单价11750元，合计投资117500元。
（三）无害化处理池：建设50m</t>
    </r>
    <r>
      <rPr>
        <sz val="12"/>
        <color theme="1"/>
        <rFont val="宋体"/>
        <charset val="134"/>
      </rPr>
      <t>³</t>
    </r>
    <r>
      <rPr>
        <sz val="12"/>
        <color theme="1"/>
        <rFont val="仿宋"/>
        <charset val="134"/>
      </rPr>
      <t>无害化处理池11个，单价32000元，合计投资352000元。
（四）项目建设管理：提取1%项目建设管理费，合计0.8万。</t>
    </r>
  </si>
  <si>
    <t>水塘镇建档立卡贫困户产业发展项目</t>
  </si>
  <si>
    <t>（一）种植业：补助贫困群众种苗、肥料、农机具等，助推贫困群众发展生产，概算总投资37.04万元。
（二）养殖业：结合贫困群众帮扶需求，采购生猪、牛等，逐步提升贫困群众生产热情，实现真脱贫，概算总投资70.6万元。
（三）其它产业发展项目：因户施策，充分结合贫困群众前期发展基础及发展意愿，有针对性地给予资金扶持，概算资金2.32万元。
（四）项目管理费：据实列支项目管理费，概算投资0.86万元。</t>
  </si>
  <si>
    <t>旧哈村贫困行政村出列奖补项目</t>
  </si>
  <si>
    <t>（一）猪圈建设：建设30㎡猪圈5间,概算投资7.87万元。（二）路面回填：100mm厚砂夹石路面回填1500㎡，概算投资1.35万元。
（三）灌溉管网建设：DN50镀锌管安装2450m、DN25镀锌管安装2550m、建设100m3蓄水池3个，概算投资32.26万元。（四）项目建设管理：据实列支管理费，概算资金0.49万元。</t>
  </si>
  <si>
    <t>大口村贫困行政村出列奖补项目</t>
  </si>
  <si>
    <r>
      <rPr>
        <sz val="12"/>
        <color theme="1"/>
        <rFont val="仿宋"/>
        <charset val="134"/>
      </rPr>
      <t>（一）村内道路硬化：路面硬化525㎡，概算投资4.46万元。（二）村庄排水沟浇筑：排水沟浇筑44.8m</t>
    </r>
    <r>
      <rPr>
        <sz val="12"/>
        <color theme="1"/>
        <rFont val="宋体"/>
        <charset val="134"/>
      </rPr>
      <t>³</t>
    </r>
    <r>
      <rPr>
        <sz val="12"/>
        <color theme="1"/>
        <rFont val="仿宋"/>
        <charset val="134"/>
      </rPr>
      <t>，概算投资：挡土墙支砌678.3m</t>
    </r>
    <r>
      <rPr>
        <sz val="12"/>
        <color theme="1"/>
        <rFont val="宋体"/>
        <charset val="134"/>
      </rPr>
      <t>³</t>
    </r>
    <r>
      <rPr>
        <sz val="12"/>
        <color theme="1"/>
        <rFont val="仿宋"/>
        <charset val="134"/>
      </rPr>
      <t>，概算投资22.38万元。（四）公厕：建盖42.24㎡公厕1座，化粪池1个，概算投资6.88万元。（五）停车场建设：建设停车场1个，其中土方回填600m</t>
    </r>
    <r>
      <rPr>
        <sz val="12"/>
        <color theme="1"/>
        <rFont val="宋体"/>
        <charset val="134"/>
      </rPr>
      <t>³</t>
    </r>
    <r>
      <rPr>
        <sz val="12"/>
        <color theme="1"/>
        <rFont val="仿宋"/>
        <charset val="134"/>
      </rPr>
      <t>、场地硬化250㎡，概算投资3.79万元。（六）项目建设管理：据实列支项目建设管理费，概算资金0.49万元。</t>
    </r>
  </si>
  <si>
    <t>水塘镇大口村搬迁至哪得龙集中安置点建档立卡贫困户产业发展项目</t>
  </si>
  <si>
    <r>
      <rPr>
        <sz val="12"/>
        <color theme="1"/>
        <rFont val="仿宋"/>
        <charset val="134"/>
      </rPr>
      <t>（一）100m</t>
    </r>
    <r>
      <rPr>
        <sz val="12"/>
        <color theme="1"/>
        <rFont val="宋体"/>
        <charset val="134"/>
      </rPr>
      <t>³</t>
    </r>
    <r>
      <rPr>
        <sz val="12"/>
        <color theme="1"/>
        <rFont val="仿宋"/>
        <charset val="134"/>
      </rPr>
      <t>蓄水池，概算投资42246.317元。
（二）管网，概算投资20693元。
（三）管网管理费，概算投资4000元。
（四）蔬菜种植农户培训费，概算投资3060.683元。</t>
    </r>
  </si>
  <si>
    <t>.</t>
  </si>
  <si>
    <t>新化乡2018年建档立卡贫困户产业发展项目</t>
  </si>
  <si>
    <t>产业发展主要以种植业和养殖业补助为主，种植业：补助蔬菜大棚、尿素、复合肥、玉米种、烟用化肥物资补助；养殖业：补助仔猪、仔猪饲料、羊、土鸡苗</t>
  </si>
  <si>
    <t>新平县者竜乡2018年贫困户产业发展巩固提升项目</t>
  </si>
  <si>
    <t>产业发展主要以种植业和养殖业补助为主，种植业：补助重楼苗、尿素、复合肥、烤烟专用复合肥、冰糖橙专用肥（史丹利）、香蕉专用肥、硫酸钾复合肥、普钙、硫酸钾、三分皮管；养殖业：补助仔猪、玉米（饲料）、羊、牛、土鸡苗。</t>
  </si>
  <si>
    <t>峨毛村产业发展及人居环境整治巩固提升项目</t>
  </si>
  <si>
    <r>
      <rPr>
        <sz val="12"/>
        <color theme="1"/>
        <rFont val="仿宋"/>
        <charset val="134"/>
      </rPr>
      <t>架设DN63PE管5357m，DN50PE管4683m，DN25PE管400m，Dg20热镀锌钢管984m，新建闸阀井8个；管槽土方开挖1543.28m</t>
    </r>
    <r>
      <rPr>
        <sz val="12"/>
        <color theme="1"/>
        <rFont val="宋体"/>
        <charset val="134"/>
      </rPr>
      <t>³</t>
    </r>
    <r>
      <rPr>
        <sz val="12"/>
        <color theme="1"/>
        <rFont val="仿宋"/>
        <charset val="134"/>
      </rPr>
      <t xml:space="preserve"> ，管槽石方开挖661.41 m</t>
    </r>
    <r>
      <rPr>
        <sz val="12"/>
        <color theme="1"/>
        <rFont val="宋体"/>
        <charset val="134"/>
      </rPr>
      <t>³</t>
    </r>
    <r>
      <rPr>
        <sz val="12"/>
        <color theme="1"/>
        <rFont val="仿宋"/>
        <charset val="134"/>
      </rPr>
      <t>，管槽土石方回填2192.4m</t>
    </r>
    <r>
      <rPr>
        <sz val="12"/>
        <color theme="1"/>
        <rFont val="宋体"/>
        <charset val="134"/>
      </rPr>
      <t>³</t>
    </r>
    <r>
      <rPr>
        <sz val="12"/>
        <color theme="1"/>
        <rFont val="仿宋"/>
        <charset val="134"/>
      </rPr>
      <t>，C15砼浇筑8.32m</t>
    </r>
    <r>
      <rPr>
        <sz val="12"/>
        <color theme="1"/>
        <rFont val="宋体"/>
        <charset val="134"/>
      </rPr>
      <t>³</t>
    </r>
    <r>
      <rPr>
        <sz val="12"/>
        <color theme="1"/>
        <rFont val="仿宋"/>
        <charset val="134"/>
      </rPr>
      <t>，C20钢筋砼1.57
m</t>
    </r>
    <r>
      <rPr>
        <sz val="12"/>
        <color theme="1"/>
        <rFont val="宋体"/>
        <charset val="134"/>
      </rPr>
      <t>³</t>
    </r>
    <r>
      <rPr>
        <sz val="12"/>
        <color theme="1"/>
        <rFont val="仿宋"/>
        <charset val="134"/>
      </rPr>
      <t>，8∮钢筋制安140kg。</t>
    </r>
  </si>
  <si>
    <t>峨毛村大峨毛小组坝塘加固项目</t>
  </si>
  <si>
    <t>浇筑坝体边墙178米；清除坝塘淤泥150立方米；更换闸阀1道；加固完善引水管1000米；新建坝体防护栏60米；修复引水沟30米。</t>
  </si>
  <si>
    <t>峨毛村农产品交易市场建设项目</t>
  </si>
  <si>
    <r>
      <rPr>
        <sz val="12"/>
        <color theme="1"/>
        <rFont val="仿宋"/>
        <charset val="134"/>
      </rPr>
      <t>一期：硬化场地600㎡，，10㎝碎石垫层1500㎡，建设树脂瓦大棚500㎡，，新建52㎡办公室一座，，挡土墙（m7.5）609m</t>
    </r>
    <r>
      <rPr>
        <sz val="12"/>
        <color theme="1"/>
        <rFont val="宋体"/>
        <charset val="134"/>
      </rPr>
      <t>³</t>
    </r>
    <r>
      <rPr>
        <sz val="12"/>
        <color theme="1"/>
        <rFont val="仿宋"/>
        <charset val="134"/>
      </rPr>
      <t>，土方开挖1300m</t>
    </r>
    <r>
      <rPr>
        <sz val="12"/>
        <color theme="1"/>
        <rFont val="宋体"/>
        <charset val="134"/>
      </rPr>
      <t>³</t>
    </r>
    <r>
      <rPr>
        <sz val="12"/>
        <color theme="1"/>
        <rFont val="仿宋"/>
        <charset val="134"/>
      </rPr>
      <t>，土方回填5245m</t>
    </r>
    <r>
      <rPr>
        <sz val="12"/>
        <color theme="1"/>
        <rFont val="宋体"/>
        <charset val="134"/>
      </rPr>
      <t>³</t>
    </r>
    <r>
      <rPr>
        <sz val="12"/>
        <color theme="1"/>
        <rFont val="仿宋"/>
        <charset val="134"/>
      </rPr>
      <t>，新建14㎡公厕一个；
二期：新建20㎡商铺10个，新建果蔬烤房40个，新建储藏室12个。</t>
    </r>
  </si>
  <si>
    <t>挖窖村挖窖大组人畜分离试点工程</t>
  </si>
  <si>
    <t>新建猪舍50间（规格：4米*5米，板为4米*2.2米*0.11米），化粪池建设2个</t>
  </si>
  <si>
    <t>马鹿社区、盘龙村、中寨村、磨味村人居环境整治巩固提升项目</t>
  </si>
  <si>
    <t>太阳能路灯安装，建设排污沟、垃圾池和公厕</t>
  </si>
  <si>
    <t>磨味村高鹰寨村庄整治项目</t>
  </si>
  <si>
    <t>道路硬化1402米，太阳能路灯安装20盏，新建水池、公房修缮</t>
  </si>
  <si>
    <t>建兴村蔬菜大棚建设</t>
  </si>
  <si>
    <t>建设蔬菜大棚30亩</t>
  </si>
  <si>
    <t>帽盒村岩峰箐片区产业发展配套机耕路建设</t>
  </si>
  <si>
    <t>新开挖机耕路6公里</t>
  </si>
  <si>
    <t>马鹿社区老箐小组重楼产业发展及配套设施建设</t>
  </si>
  <si>
    <t>建设遮阴网50亩</t>
  </si>
  <si>
    <t>建兴乡2018年“脱贫摘帽”奖补资金项目</t>
  </si>
  <si>
    <t>1.产业发展到户（建档立卡户762户产业发展）；2.产业配套设施建设；3人居环境整治；4.素质能力提升</t>
  </si>
  <si>
    <t>建兴乡建兴村2018年脱贫出列奖补资金</t>
  </si>
  <si>
    <t>建兴村松树山小组人居环境整治</t>
  </si>
  <si>
    <t>建兴乡挖窖村2018年脱贫出列奖补资金</t>
  </si>
  <si>
    <t>基础设施建设，太阳能路灯安装，新建公厕</t>
  </si>
  <si>
    <t>建兴乡帽盒村2018年脱贫出列奖补资金</t>
  </si>
  <si>
    <t>1、小寨农产品交易市场项目建设；2、外寨中药材交易市场项目建设</t>
  </si>
  <si>
    <t>建兴乡磨味村上马宗山人居环境巩固提升项目</t>
  </si>
  <si>
    <t>1.村内人行道挡墙：长9.1M×宽（0.8m+0.5m=/2)×高2.9m毛石浆砌,320元/M3。
2.公益房彩钢瓦：长26M×宽17.2M，滴水线高4.5M，柱径160cm,300元/M2。
3.垃圾池：3M×2M×1.5M,钢架树脂瓦5500元/座。
4.排污沟：长50M×宽（0.2M+0.2M）×0.4M+50M×0.1M×0.3M
混凝土浇筑540元/立方。
5.公厕：2座=水冲4坑=长5M×宽6M=720元/㎡(内外墙刷白，钢架树脂瓦屋面化粪池，φ300㎜PVC排污管。φ32DN进水管)。
6.太阳能路灯：安装路灯12盏，每盏6000元.
7.村内道路硬化：长200米*宽3米=600㎡，单价125/㎡</t>
  </si>
  <si>
    <t>平掌乡集中搬迁点人畜分离项目</t>
  </si>
  <si>
    <t>瓦寺村委会大沟小组新建猪圈28座、硬化道路45.20平方米、安装2盏太阳能路灯；
曼干村委会大青树小组新建猪圈32座、硬化道路49.20平方米、安装2盏太阳能路灯；
富库村委会羊山箐小组新建猪圈58座、硬化道路100.80平方米、安装太阳能路灯4盏；</t>
  </si>
  <si>
    <t>平掌乡联合村坝塘街农贸市场建设项目</t>
  </si>
  <si>
    <t>共投资159.21万元，其中建安工程费为152.01万元，工程建设其他费为7.20万元</t>
  </si>
  <si>
    <t>平掌乡脱贫攻坚巩固提升产业发展项目</t>
  </si>
  <si>
    <t>　1.种植业。茶叶191亩、核桃254亩、芒果84亩、冰糖橙5亩、扶手40亩、甘蔗217.5亩、玉米368亩、黄精10亩，桔子9亩、雷丸13亩、毛豆55亩、欧洲坚果44亩、木姜子50亩、小米辣45.5亩、重楼23.6亩、棕树6亩，2018年引导666户贫困户参与并带动就业。
　　2.养殖业。仔猪（30公斤）291头、肥猪（80公斤）454头、母猪15头、鸡2460只、牛154头、羊355只。2018年力争逐步建立完善集生产、销售、科研、服务于一体的产业体系。</t>
  </si>
  <si>
    <t>扶贫小额信贷贴息</t>
  </si>
  <si>
    <t>雨露计划</t>
  </si>
  <si>
    <t>劳动力转移培训</t>
  </si>
  <si>
    <t>农村建档立卡抽样调查经费</t>
  </si>
  <si>
    <t>驻村工作队补助经费</t>
  </si>
  <si>
    <t xml:space="preserve"> 2018年度 新平县(平甸乡）扶贫开发项目进展情况统计表（每月28日上报）</t>
  </si>
  <si>
    <t>填报单位：平甸乡人民政府                                                   填报人：杨朝会                                                                           填表时间：2018年10月 28 日             联系电话：13987716475                单位：万元</t>
  </si>
  <si>
    <t>资金下达</t>
  </si>
  <si>
    <t>开工时间
（2018年x月x日）</t>
  </si>
  <si>
    <t>资金项目下达至项目开工时间间隔</t>
  </si>
  <si>
    <t>计划竣工时间（整个项目）</t>
  </si>
  <si>
    <t>产业发展</t>
  </si>
  <si>
    <t>项目投资（万元）</t>
  </si>
  <si>
    <t>目前完成投资</t>
  </si>
  <si>
    <t>项目完成度</t>
  </si>
  <si>
    <t>未开工原因说明（投资完成为0的项目填写）</t>
  </si>
  <si>
    <t>项目推进缓慢原因（项目完成投资占项目投资60%以下项目填写）</t>
  </si>
  <si>
    <t>目前完成报账</t>
  </si>
  <si>
    <t>备注</t>
  </si>
  <si>
    <t>下达文件文号</t>
  </si>
  <si>
    <t>下达时间</t>
  </si>
  <si>
    <t>项目实施方案批复文号及时间</t>
  </si>
  <si>
    <t>专项资金</t>
  </si>
  <si>
    <t>其他整合</t>
  </si>
  <si>
    <t>老厂乡</t>
  </si>
  <si>
    <t>新财追〔2018〕5号</t>
  </si>
  <si>
    <t>新政复【2018】56号、2018年3月23日</t>
  </si>
  <si>
    <t>因集中养殖点选址纠纷有所延迟。</t>
  </si>
  <si>
    <t>新财农〔2018〕12号</t>
  </si>
  <si>
    <t>新政复〔2018〕80号、2018年5月14日</t>
  </si>
  <si>
    <t>目前正在开展中后期管理和烘烤工作，待收购结束后，根据实际情况进行奖补。</t>
  </si>
  <si>
    <t>养殖用地难以落实，启动资金不足等因素。</t>
  </si>
  <si>
    <t>因项目招标投标前期工作导致项目有所延后。</t>
  </si>
  <si>
    <r>
      <rPr>
        <sz val="10"/>
        <rFont val="仿宋"/>
        <charset val="134"/>
      </rPr>
      <t xml:space="preserve">实施转马都村跃进坝片区6km，松子树到白交倮安置点4km人饮水管老化部份更换（受益9个组）；
马房村3.5km人饮水管老化部份更换（受益7个组）；
</t>
    </r>
    <r>
      <rPr>
        <sz val="10"/>
        <color rgb="FFFF0000"/>
        <rFont val="仿宋"/>
        <charset val="134"/>
      </rPr>
      <t>马家坝村15km人饮水管老化部份更换（受益15个组）；</t>
    </r>
    <r>
      <rPr>
        <sz val="10"/>
        <rFont val="仿宋"/>
        <charset val="134"/>
      </rPr>
      <t xml:space="preserve">
太和村11km人饮水管老化部份更换（受益8个组）。</t>
    </r>
  </si>
  <si>
    <t>正在进行项目立项、招标投标前期工作。</t>
  </si>
  <si>
    <r>
      <rPr>
        <sz val="10"/>
        <rFont val="仿宋"/>
        <charset val="134"/>
      </rPr>
      <t>实施底戛可等小组人饮项目，建设容量50m</t>
    </r>
    <r>
      <rPr>
        <sz val="10"/>
        <rFont val="宋体"/>
        <charset val="134"/>
      </rPr>
      <t>³</t>
    </r>
    <r>
      <rPr>
        <sz val="10"/>
        <rFont val="仿宋"/>
        <charset val="134"/>
      </rPr>
      <t>水池6个，架接1.5寸管网2km，投资25万元，缺口5万元。</t>
    </r>
  </si>
  <si>
    <r>
      <rPr>
        <sz val="10"/>
        <rFont val="仿宋"/>
        <charset val="134"/>
      </rPr>
      <t>实施上果且莫100m</t>
    </r>
    <r>
      <rPr>
        <sz val="10"/>
        <rFont val="宋体"/>
        <charset val="134"/>
      </rPr>
      <t>³</t>
    </r>
    <r>
      <rPr>
        <sz val="10"/>
        <rFont val="仿宋"/>
        <charset val="134"/>
      </rPr>
      <t>人饮水池修缮加固。</t>
    </r>
  </si>
  <si>
    <r>
      <rPr>
        <sz val="10"/>
        <rFont val="仿宋"/>
        <charset val="134"/>
      </rPr>
      <t>实施马家坝村山背后小组蔬菜管池配套，管网3km，100m</t>
    </r>
    <r>
      <rPr>
        <sz val="10"/>
        <rFont val="宋体"/>
        <charset val="134"/>
      </rPr>
      <t>³</t>
    </r>
    <r>
      <rPr>
        <sz val="10"/>
        <rFont val="仿宋"/>
        <charset val="134"/>
      </rPr>
      <t>水池1座。覆盖面积300亩。</t>
    </r>
  </si>
  <si>
    <r>
      <rPr>
        <sz val="10"/>
        <rFont val="仿宋"/>
        <charset val="134"/>
      </rPr>
      <t>实施下鱼都莫小组管池配套，管网2km，50m</t>
    </r>
    <r>
      <rPr>
        <sz val="10"/>
        <rFont val="宋体"/>
        <charset val="134"/>
      </rPr>
      <t>³</t>
    </r>
    <r>
      <rPr>
        <sz val="10"/>
        <rFont val="仿宋"/>
        <charset val="134"/>
      </rPr>
      <t>水池3座。覆盖面积350亩。</t>
    </r>
  </si>
  <si>
    <r>
      <rPr>
        <sz val="10"/>
        <rFont val="仿宋"/>
        <charset val="134"/>
      </rPr>
      <t>实施下苛达苴小组蔬菜产业管池配套，管网0.4km，150m</t>
    </r>
    <r>
      <rPr>
        <sz val="10"/>
        <rFont val="宋体"/>
        <charset val="134"/>
      </rPr>
      <t>³</t>
    </r>
    <r>
      <rPr>
        <sz val="10"/>
        <rFont val="仿宋"/>
        <charset val="134"/>
      </rPr>
      <t>水池2座。覆盖面积210亩。</t>
    </r>
  </si>
  <si>
    <t>勐炳村上期互助资金借款未收回3090元（含资金占用费90元），拟用该村资金占用费填补，本期放款工作正在筹备中。</t>
  </si>
  <si>
    <t>因配套安置点实施，</t>
  </si>
  <si>
    <t>已完成选址，施工队接手的项目较多，未来得及着手该项目。</t>
  </si>
  <si>
    <t>由于道路涉及林地、农作物，待农作物收结束后组织实施，目前正在准备招标工作。</t>
  </si>
  <si>
    <t>平甸乡</t>
  </si>
  <si>
    <r>
      <rPr>
        <sz val="10"/>
        <color theme="1"/>
        <rFont val="仿宋"/>
        <charset val="134"/>
      </rPr>
      <t>圆体100m</t>
    </r>
    <r>
      <rPr>
        <sz val="10"/>
        <color theme="1"/>
        <rFont val="宋体"/>
        <charset val="134"/>
      </rPr>
      <t>³</t>
    </r>
    <r>
      <rPr>
        <sz val="10"/>
        <color theme="1"/>
        <rFont val="仿宋"/>
        <charset val="134"/>
      </rPr>
      <t>蓄水池（封顶）2座</t>
    </r>
  </si>
  <si>
    <t>扬武镇</t>
  </si>
  <si>
    <t>漠沙镇</t>
  </si>
  <si>
    <t>古城街道</t>
  </si>
  <si>
    <r>
      <rPr>
        <b/>
        <sz val="10"/>
        <color theme="1"/>
        <rFont val="仿宋"/>
        <charset val="134"/>
      </rPr>
      <t>养殖业项目投入资金5.35万元，</t>
    </r>
    <r>
      <rPr>
        <sz val="10"/>
        <color theme="1"/>
        <rFont val="仿宋"/>
        <charset val="134"/>
      </rPr>
      <t>带动14户建档立卡贫困户发展养殖产业（其中11户购买仔猪31头，2096公斤，投入资金4.32668万元，3户购买鸡苗660只，投入资金1.023万元）。</t>
    </r>
  </si>
  <si>
    <t>戛洒镇</t>
  </si>
  <si>
    <t>水塘镇</t>
  </si>
  <si>
    <r>
      <rPr>
        <sz val="10"/>
        <color theme="1"/>
        <rFont val="仿宋"/>
        <charset val="134"/>
      </rPr>
      <t>（一）污水处理池：建设100m</t>
    </r>
    <r>
      <rPr>
        <sz val="10"/>
        <color theme="1"/>
        <rFont val="宋体"/>
        <charset val="134"/>
      </rPr>
      <t>³</t>
    </r>
    <r>
      <rPr>
        <sz val="10"/>
        <color theme="1"/>
        <rFont val="仿宋"/>
        <charset val="134"/>
      </rPr>
      <t>/座污水处理池7座。单价70714.3元/座,概算投资49.50万元。
（二）项目建设管理：提取1%项目建设管理费，合计0.5万元，用于项目方案编制、资料打印、档案管理、项目审计、资金监理等开支。</t>
    </r>
  </si>
  <si>
    <r>
      <rPr>
        <sz val="10"/>
        <color theme="1"/>
        <rFont val="仿宋"/>
        <charset val="134"/>
      </rPr>
      <t>(一)公厕：1。建设公厕5座，33.95㎡/座。单价1455元/㎡,小计投资246986.25元；
2.化粪池：建设6m</t>
    </r>
    <r>
      <rPr>
        <sz val="10"/>
        <color theme="1"/>
        <rFont val="宋体"/>
        <charset val="134"/>
      </rPr>
      <t>³</t>
    </r>
    <r>
      <rPr>
        <sz val="10"/>
        <color theme="1"/>
        <rFont val="仿宋"/>
        <charset val="134"/>
      </rPr>
      <t>化粪池5个（公厕配套设施），单价5850元/个，小计投资29250元；
3.挡土墙：挡土墙支砌140.625m</t>
    </r>
    <r>
      <rPr>
        <sz val="10"/>
        <color theme="1"/>
        <rFont val="宋体"/>
        <charset val="134"/>
      </rPr>
      <t>³</t>
    </r>
    <r>
      <rPr>
        <sz val="10"/>
        <color theme="1"/>
        <rFont val="仿宋"/>
        <charset val="134"/>
      </rPr>
      <t>，单价329元/m</t>
    </r>
    <r>
      <rPr>
        <sz val="10"/>
        <color theme="1"/>
        <rFont val="宋体"/>
        <charset val="134"/>
      </rPr>
      <t>³</t>
    </r>
    <r>
      <rPr>
        <sz val="10"/>
        <color theme="1"/>
        <rFont val="仿宋"/>
        <charset val="134"/>
      </rPr>
      <t>，合计投资46265.63元。
（二）垃圾房：建设垃圾房10座，单价11750元，合计投资117500元。
（三）无害化处理池：建设50m</t>
    </r>
    <r>
      <rPr>
        <sz val="10"/>
        <color theme="1"/>
        <rFont val="宋体"/>
        <charset val="134"/>
      </rPr>
      <t>³</t>
    </r>
    <r>
      <rPr>
        <sz val="10"/>
        <color theme="1"/>
        <rFont val="仿宋"/>
        <charset val="134"/>
      </rPr>
      <t>无害化处理池11个，单价32000元，合计投资352000元。
（四）项目建设管理：提取1%项目建设管理费，合计0.8万。</t>
    </r>
  </si>
  <si>
    <r>
      <rPr>
        <sz val="10"/>
        <color theme="1"/>
        <rFont val="仿宋"/>
        <charset val="134"/>
      </rPr>
      <t>（一）村内道路硬化：路面硬化525㎡，概算投资4.46万元。（二）村庄排水沟浇筑：排水沟浇筑44.8m</t>
    </r>
    <r>
      <rPr>
        <sz val="10"/>
        <color theme="1"/>
        <rFont val="宋体"/>
        <charset val="134"/>
      </rPr>
      <t>³</t>
    </r>
    <r>
      <rPr>
        <sz val="10"/>
        <color theme="1"/>
        <rFont val="仿宋"/>
        <charset val="134"/>
      </rPr>
      <t>，概算投资：挡土墙支砌678.3m</t>
    </r>
    <r>
      <rPr>
        <sz val="10"/>
        <color theme="1"/>
        <rFont val="宋体"/>
        <charset val="134"/>
      </rPr>
      <t>³</t>
    </r>
    <r>
      <rPr>
        <sz val="10"/>
        <color theme="1"/>
        <rFont val="仿宋"/>
        <charset val="134"/>
      </rPr>
      <t>，概算投资22.38万元。（四）公厕：建盖42.24㎡公厕1座，化粪池1个，概算投资6.88万元。（五）停车场建设：建设停车场1个，其中土方回填600m</t>
    </r>
    <r>
      <rPr>
        <sz val="10"/>
        <color theme="1"/>
        <rFont val="宋体"/>
        <charset val="134"/>
      </rPr>
      <t>³</t>
    </r>
    <r>
      <rPr>
        <sz val="10"/>
        <color theme="1"/>
        <rFont val="仿宋"/>
        <charset val="134"/>
      </rPr>
      <t>、场地硬化250㎡，概算投资3.79万元。（六）项目建设管理：据实列支项目建设管理费，概算资金0.49万元。</t>
    </r>
  </si>
  <si>
    <r>
      <rPr>
        <sz val="10"/>
        <color theme="1"/>
        <rFont val="仿宋"/>
        <charset val="134"/>
      </rPr>
      <t>（一）100m</t>
    </r>
    <r>
      <rPr>
        <sz val="10"/>
        <color theme="1"/>
        <rFont val="宋体"/>
        <charset val="134"/>
      </rPr>
      <t>³</t>
    </r>
    <r>
      <rPr>
        <sz val="10"/>
        <color theme="1"/>
        <rFont val="仿宋"/>
        <charset val="134"/>
      </rPr>
      <t>蓄水池，概算投资42246.317元。
（二）管网，概算投资20693元。
（三）管网管理费，概算投资4000元。
（四）蔬菜种植农户培训费，概算投资3060.683元。</t>
    </r>
  </si>
  <si>
    <t>新化乡</t>
  </si>
  <si>
    <t>者竜乡</t>
  </si>
  <si>
    <r>
      <rPr>
        <sz val="10"/>
        <color theme="1"/>
        <rFont val="仿宋"/>
        <charset val="134"/>
      </rPr>
      <t>架设DN63PE管5357m，DN50PE管4683m，DN25PE管400m，Dg20热镀锌钢管984m，新建闸阀井8个；管槽土方开挖1543.28m</t>
    </r>
    <r>
      <rPr>
        <sz val="10"/>
        <color theme="1"/>
        <rFont val="宋体"/>
        <charset val="134"/>
      </rPr>
      <t>³</t>
    </r>
    <r>
      <rPr>
        <sz val="10"/>
        <color theme="1"/>
        <rFont val="仿宋"/>
        <charset val="134"/>
      </rPr>
      <t xml:space="preserve"> ，管槽石方开挖661.41 m</t>
    </r>
    <r>
      <rPr>
        <sz val="10"/>
        <color theme="1"/>
        <rFont val="宋体"/>
        <charset val="134"/>
      </rPr>
      <t>³</t>
    </r>
    <r>
      <rPr>
        <sz val="10"/>
        <color theme="1"/>
        <rFont val="仿宋"/>
        <charset val="134"/>
      </rPr>
      <t>，管槽土石方回填2192.4m</t>
    </r>
    <r>
      <rPr>
        <sz val="10"/>
        <color theme="1"/>
        <rFont val="宋体"/>
        <charset val="134"/>
      </rPr>
      <t>³</t>
    </r>
    <r>
      <rPr>
        <sz val="10"/>
        <color theme="1"/>
        <rFont val="仿宋"/>
        <charset val="134"/>
      </rPr>
      <t>，C15砼浇筑8.32m</t>
    </r>
    <r>
      <rPr>
        <sz val="10"/>
        <color theme="1"/>
        <rFont val="宋体"/>
        <charset val="134"/>
      </rPr>
      <t>³</t>
    </r>
    <r>
      <rPr>
        <sz val="10"/>
        <color theme="1"/>
        <rFont val="仿宋"/>
        <charset val="134"/>
      </rPr>
      <t>，C20钢筋砼1.57
m</t>
    </r>
    <r>
      <rPr>
        <sz val="10"/>
        <color theme="1"/>
        <rFont val="宋体"/>
        <charset val="134"/>
      </rPr>
      <t>³</t>
    </r>
    <r>
      <rPr>
        <sz val="10"/>
        <color theme="1"/>
        <rFont val="仿宋"/>
        <charset val="134"/>
      </rPr>
      <t>，8∮钢筋制安140kg。</t>
    </r>
  </si>
  <si>
    <r>
      <rPr>
        <sz val="10"/>
        <color theme="1"/>
        <rFont val="仿宋"/>
        <charset val="134"/>
      </rPr>
      <t>一期：硬化场地600㎡，，10㎝碎石垫层1500㎡，建设树脂瓦大棚500㎡，，新建52㎡办公室一座，，挡土墙（m7.5）609m</t>
    </r>
    <r>
      <rPr>
        <sz val="10"/>
        <color theme="1"/>
        <rFont val="宋体"/>
        <charset val="134"/>
      </rPr>
      <t>³</t>
    </r>
    <r>
      <rPr>
        <sz val="10"/>
        <color theme="1"/>
        <rFont val="仿宋"/>
        <charset val="134"/>
      </rPr>
      <t>，土方开挖1300m</t>
    </r>
    <r>
      <rPr>
        <sz val="10"/>
        <color theme="1"/>
        <rFont val="宋体"/>
        <charset val="134"/>
      </rPr>
      <t>³</t>
    </r>
    <r>
      <rPr>
        <sz val="10"/>
        <color theme="1"/>
        <rFont val="仿宋"/>
        <charset val="134"/>
      </rPr>
      <t>，土方回填5245m</t>
    </r>
    <r>
      <rPr>
        <sz val="10"/>
        <color theme="1"/>
        <rFont val="宋体"/>
        <charset val="134"/>
      </rPr>
      <t>³</t>
    </r>
    <r>
      <rPr>
        <sz val="10"/>
        <color theme="1"/>
        <rFont val="仿宋"/>
        <charset val="134"/>
      </rPr>
      <t>，新建14㎡公厕一个；
二期：新建20㎡商铺10个，新建果蔬烤房40个，新建储藏室12个。</t>
    </r>
  </si>
  <si>
    <t>未开工</t>
  </si>
  <si>
    <t>建兴乡</t>
  </si>
  <si>
    <t>平掌乡</t>
  </si>
  <si>
    <t>扶贫办</t>
  </si>
  <si>
    <t>扶贫办统计局</t>
  </si>
  <si>
    <t>各乡镇</t>
  </si>
</sst>
</file>

<file path=xl/styles.xml><?xml version="1.0" encoding="utf-8"?>
<styleSheet xmlns="http://schemas.openxmlformats.org/spreadsheetml/2006/main">
  <numFmts count="7">
    <numFmt numFmtId="44" formatCode="_ &quot;￥&quot;* #,##0.00_ ;_ &quot;￥&quot;* \-#,##0.00_ ;_ &quot;￥&quot;* &quot;-&quot;??_ ;_ @_ "/>
    <numFmt numFmtId="43" formatCode="_ * #,##0.00_ ;_ * \-#,##0.00_ ;_ * &quot;-&quot;??_ ;_ @_ "/>
    <numFmt numFmtId="42" formatCode="_ &quot;￥&quot;* #,##0_ ;_ &quot;￥&quot;* \-#,##0_ ;_ &quot;￥&quot;* &quot;-&quot;_ ;_ @_ "/>
    <numFmt numFmtId="41" formatCode="_ * #,##0_ ;_ * \-#,##0_ ;_ * &quot;-&quot;_ ;_ @_ "/>
    <numFmt numFmtId="176" formatCode="0.00_ "/>
    <numFmt numFmtId="177" formatCode="0.0000_ "/>
    <numFmt numFmtId="178" formatCode="0_ "/>
  </numFmts>
  <fonts count="61">
    <font>
      <sz val="11"/>
      <color theme="1"/>
      <name val="宋体"/>
      <charset val="134"/>
      <scheme val="minor"/>
    </font>
    <font>
      <sz val="11"/>
      <name val="宋体"/>
      <charset val="134"/>
      <scheme val="minor"/>
    </font>
    <font>
      <b/>
      <sz val="11"/>
      <name val="宋体"/>
      <charset val="134"/>
      <scheme val="minor"/>
    </font>
    <font>
      <sz val="11"/>
      <name val="仿宋"/>
      <charset val="134"/>
    </font>
    <font>
      <sz val="12"/>
      <name val="仿宋"/>
      <charset val="134"/>
    </font>
    <font>
      <sz val="12"/>
      <color rgb="FFFF0000"/>
      <name val="仿宋"/>
      <charset val="134"/>
    </font>
    <font>
      <sz val="10"/>
      <name val="宋体"/>
      <charset val="134"/>
      <scheme val="minor"/>
    </font>
    <font>
      <sz val="12"/>
      <name val="宋体"/>
      <charset val="134"/>
      <scheme val="minor"/>
    </font>
    <font>
      <sz val="24"/>
      <name val="方正小标宋_GBK"/>
      <charset val="134"/>
    </font>
    <font>
      <b/>
      <sz val="12"/>
      <name val="宋体"/>
      <charset val="134"/>
      <scheme val="minor"/>
    </font>
    <font>
      <b/>
      <sz val="12"/>
      <name val="仿宋"/>
      <charset val="134"/>
    </font>
    <font>
      <b/>
      <sz val="10"/>
      <name val="仿宋"/>
      <charset val="134"/>
    </font>
    <font>
      <b/>
      <sz val="16"/>
      <name val="方正黑体_GBK"/>
      <charset val="134"/>
    </font>
    <font>
      <b/>
      <sz val="10"/>
      <name val="方正黑体_GBK"/>
      <charset val="134"/>
    </font>
    <font>
      <b/>
      <sz val="12"/>
      <name val="方正黑体_GBK"/>
      <charset val="134"/>
    </font>
    <font>
      <sz val="10"/>
      <name val="仿宋"/>
      <charset val="134"/>
    </font>
    <font>
      <sz val="10"/>
      <color theme="1"/>
      <name val="宋体"/>
      <charset val="134"/>
      <scheme val="minor"/>
    </font>
    <font>
      <sz val="10"/>
      <color rgb="FFFF0000"/>
      <name val="仿宋"/>
      <charset val="134"/>
    </font>
    <font>
      <sz val="12"/>
      <color theme="1"/>
      <name val="仿宋"/>
      <charset val="134"/>
    </font>
    <font>
      <sz val="10"/>
      <color theme="1"/>
      <name val="仿宋"/>
      <charset val="134"/>
    </font>
    <font>
      <b/>
      <sz val="10"/>
      <color theme="1"/>
      <name val="仿宋"/>
      <charset val="134"/>
    </font>
    <font>
      <sz val="12"/>
      <name val="仿宋_GB2312"/>
      <charset val="134"/>
    </font>
    <font>
      <sz val="10"/>
      <color rgb="FFFF0000"/>
      <name val="宋体"/>
      <charset val="134"/>
      <scheme val="minor"/>
    </font>
    <font>
      <b/>
      <sz val="12"/>
      <color theme="1"/>
      <name val="仿宋"/>
      <charset val="134"/>
    </font>
    <font>
      <sz val="12"/>
      <color rgb="FF000000"/>
      <name val="仿宋"/>
      <charset val="134"/>
    </font>
    <font>
      <sz val="12"/>
      <color rgb="FF333333"/>
      <name val="Arial"/>
      <charset val="134"/>
    </font>
    <font>
      <sz val="11"/>
      <color rgb="FFFF0000"/>
      <name val="宋体"/>
      <charset val="134"/>
      <scheme val="minor"/>
    </font>
    <font>
      <sz val="12"/>
      <color rgb="FFFF0000"/>
      <name val="Arial"/>
      <charset val="134"/>
    </font>
    <font>
      <sz val="12"/>
      <color rgb="FF333333"/>
      <name val="Arial"/>
      <charset val="0"/>
    </font>
    <font>
      <sz val="10"/>
      <name val="宋体"/>
      <charset val="134"/>
    </font>
    <font>
      <sz val="12"/>
      <color theme="1"/>
      <name val="宋体"/>
      <charset val="134"/>
      <scheme val="minor"/>
    </font>
    <font>
      <b/>
      <sz val="14"/>
      <name val="宋体"/>
      <charset val="134"/>
      <scheme val="minor"/>
    </font>
    <font>
      <sz val="20"/>
      <name val="方正小标宋_GBK"/>
      <charset val="134"/>
    </font>
    <font>
      <sz val="12"/>
      <name val="方正小标宋_GBK"/>
      <charset val="134"/>
    </font>
    <font>
      <b/>
      <sz val="12"/>
      <name val="宋体"/>
      <charset val="134"/>
    </font>
    <font>
      <sz val="9"/>
      <name val="Segoe UI"/>
      <charset val="134"/>
    </font>
    <font>
      <b/>
      <sz val="11"/>
      <name val="仿宋"/>
      <charset val="134"/>
    </font>
    <font>
      <b/>
      <sz val="11"/>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sz val="12"/>
      <name val="宋体"/>
      <charset val="134"/>
    </font>
    <font>
      <sz val="10"/>
      <color theme="1"/>
      <name val="宋体"/>
      <charset val="134"/>
    </font>
    <font>
      <u/>
      <sz val="20"/>
      <name val="方正小标宋_GBK"/>
      <charset val="134"/>
    </font>
    <font>
      <sz val="12"/>
      <color theme="1"/>
      <name val="宋体"/>
      <charset val="134"/>
    </font>
  </fonts>
  <fills count="37">
    <fill>
      <patternFill patternType="none"/>
    </fill>
    <fill>
      <patternFill patternType="gray125"/>
    </fill>
    <fill>
      <patternFill patternType="solid">
        <fgColor rgb="FFFFFF00"/>
        <bgColor indexed="64"/>
      </patternFill>
    </fill>
    <fill>
      <patternFill patternType="solid">
        <fgColor theme="6"/>
        <bgColor indexed="64"/>
      </patternFill>
    </fill>
    <fill>
      <patternFill patternType="solid">
        <fgColor rgb="FF92D050"/>
        <bgColor indexed="64"/>
      </patternFill>
    </fill>
    <fill>
      <patternFill patternType="solid">
        <fgColor theme="6" tint="0.6"/>
        <bgColor indexed="64"/>
      </patternFill>
    </fill>
    <fill>
      <patternFill patternType="solid">
        <fgColor rgb="FF92D050"/>
        <bgColor rgb="FF000000"/>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2">
    <xf numFmtId="0" fontId="0" fillId="0" borderId="0">
      <alignment vertical="center"/>
    </xf>
    <xf numFmtId="42" fontId="0" fillId="0" borderId="0" applyFont="0" applyFill="0" applyBorder="0" applyAlignment="0" applyProtection="0">
      <alignment vertical="center"/>
    </xf>
    <xf numFmtId="0" fontId="38" fillId="29" borderId="0" applyNumberFormat="0" applyBorder="0" applyAlignment="0" applyProtection="0">
      <alignment vertical="center"/>
    </xf>
    <xf numFmtId="0" fontId="53" fillId="26" borderId="1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8" fillId="10" borderId="0" applyNumberFormat="0" applyBorder="0" applyAlignment="0" applyProtection="0">
      <alignment vertical="center"/>
    </xf>
    <xf numFmtId="0" fontId="45" fillId="14" borderId="0" applyNumberFormat="0" applyBorder="0" applyAlignment="0" applyProtection="0">
      <alignment vertical="center"/>
    </xf>
    <xf numFmtId="43" fontId="0" fillId="0" borderId="0" applyFont="0" applyFill="0" applyBorder="0" applyAlignment="0" applyProtection="0">
      <alignment vertical="center"/>
    </xf>
    <xf numFmtId="0" fontId="46" fillId="32" borderId="0" applyNumberFormat="0" applyBorder="0" applyAlignment="0" applyProtection="0">
      <alignment vertical="center"/>
    </xf>
    <xf numFmtId="0" fontId="51" fillId="0" borderId="0" applyNumberFormat="0" applyFill="0" applyBorder="0" applyAlignment="0" applyProtection="0">
      <alignment vertical="center"/>
    </xf>
    <xf numFmtId="9" fontId="0" fillId="0" borderId="0" applyFont="0" applyFill="0" applyBorder="0" applyAlignment="0" applyProtection="0">
      <alignment vertical="center"/>
    </xf>
    <xf numFmtId="0" fontId="44" fillId="0" borderId="0" applyNumberFormat="0" applyFill="0" applyBorder="0" applyAlignment="0" applyProtection="0">
      <alignment vertical="center"/>
    </xf>
    <xf numFmtId="0" fontId="0" fillId="18" borderId="11" applyNumberFormat="0" applyFont="0" applyAlignment="0" applyProtection="0">
      <alignment vertical="center"/>
    </xf>
    <xf numFmtId="0" fontId="46" fillId="25" borderId="0" applyNumberFormat="0" applyBorder="0" applyAlignment="0" applyProtection="0">
      <alignment vertical="center"/>
    </xf>
    <xf numFmtId="0" fontId="43"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8" fillId="0" borderId="9" applyNumberFormat="0" applyFill="0" applyAlignment="0" applyProtection="0">
      <alignment vertical="center"/>
    </xf>
    <xf numFmtId="0" fontId="40" fillId="0" borderId="9" applyNumberFormat="0" applyFill="0" applyAlignment="0" applyProtection="0">
      <alignment vertical="center"/>
    </xf>
    <xf numFmtId="0" fontId="46" fillId="31" borderId="0" applyNumberFormat="0" applyBorder="0" applyAlignment="0" applyProtection="0">
      <alignment vertical="center"/>
    </xf>
    <xf numFmtId="0" fontId="43" fillId="0" borderId="13" applyNumberFormat="0" applyFill="0" applyAlignment="0" applyProtection="0">
      <alignment vertical="center"/>
    </xf>
    <xf numFmtId="0" fontId="46" fillId="24" borderId="0" applyNumberFormat="0" applyBorder="0" applyAlignment="0" applyProtection="0">
      <alignment vertical="center"/>
    </xf>
    <xf numFmtId="0" fontId="47" fillId="17" borderId="10" applyNumberFormat="0" applyAlignment="0" applyProtection="0">
      <alignment vertical="center"/>
    </xf>
    <xf numFmtId="0" fontId="54" fillId="17" borderId="14" applyNumberFormat="0" applyAlignment="0" applyProtection="0">
      <alignment vertical="center"/>
    </xf>
    <xf numFmtId="0" fontId="39" fillId="9" borderId="8" applyNumberFormat="0" applyAlignment="0" applyProtection="0">
      <alignment vertical="center"/>
    </xf>
    <xf numFmtId="0" fontId="38" fillId="36" borderId="0" applyNumberFormat="0" applyBorder="0" applyAlignment="0" applyProtection="0">
      <alignment vertical="center"/>
    </xf>
    <xf numFmtId="0" fontId="46" fillId="21" borderId="0" applyNumberFormat="0" applyBorder="0" applyAlignment="0" applyProtection="0">
      <alignment vertical="center"/>
    </xf>
    <xf numFmtId="0" fontId="55" fillId="0" borderId="15" applyNumberFormat="0" applyFill="0" applyAlignment="0" applyProtection="0">
      <alignment vertical="center"/>
    </xf>
    <xf numFmtId="0" fontId="49" fillId="0" borderId="12" applyNumberFormat="0" applyFill="0" applyAlignment="0" applyProtection="0">
      <alignment vertical="center"/>
    </xf>
    <xf numFmtId="0" fontId="56" fillId="35" borderId="0" applyNumberFormat="0" applyBorder="0" applyAlignment="0" applyProtection="0">
      <alignment vertical="center"/>
    </xf>
    <xf numFmtId="0" fontId="52" fillId="23" borderId="0" applyNumberFormat="0" applyBorder="0" applyAlignment="0" applyProtection="0">
      <alignment vertical="center"/>
    </xf>
    <xf numFmtId="0" fontId="38" fillId="28" borderId="0" applyNumberFormat="0" applyBorder="0" applyAlignment="0" applyProtection="0">
      <alignment vertical="center"/>
    </xf>
    <xf numFmtId="0" fontId="46" fillId="16" borderId="0" applyNumberFormat="0" applyBorder="0" applyAlignment="0" applyProtection="0">
      <alignment vertical="center"/>
    </xf>
    <xf numFmtId="0" fontId="38" fillId="27" borderId="0" applyNumberFormat="0" applyBorder="0" applyAlignment="0" applyProtection="0">
      <alignment vertical="center"/>
    </xf>
    <xf numFmtId="0" fontId="38" fillId="8" borderId="0" applyNumberFormat="0" applyBorder="0" applyAlignment="0" applyProtection="0">
      <alignment vertical="center"/>
    </xf>
    <xf numFmtId="0" fontId="38" fillId="34" borderId="0" applyNumberFormat="0" applyBorder="0" applyAlignment="0" applyProtection="0">
      <alignment vertical="center"/>
    </xf>
    <xf numFmtId="0" fontId="38" fillId="13" borderId="0" applyNumberFormat="0" applyBorder="0" applyAlignment="0" applyProtection="0">
      <alignment vertical="center"/>
    </xf>
    <xf numFmtId="0" fontId="46" fillId="3" borderId="0" applyNumberFormat="0" applyBorder="0" applyAlignment="0" applyProtection="0">
      <alignment vertical="center"/>
    </xf>
    <xf numFmtId="0" fontId="46" fillId="20" borderId="0" applyNumberFormat="0" applyBorder="0" applyAlignment="0" applyProtection="0">
      <alignment vertical="center"/>
    </xf>
    <xf numFmtId="0" fontId="0" fillId="0" borderId="0">
      <alignment vertical="center"/>
    </xf>
    <xf numFmtId="0" fontId="38" fillId="33" borderId="0" applyNumberFormat="0" applyBorder="0" applyAlignment="0" applyProtection="0">
      <alignment vertical="center"/>
    </xf>
    <xf numFmtId="0" fontId="38" fillId="12" borderId="0" applyNumberFormat="0" applyBorder="0" applyAlignment="0" applyProtection="0">
      <alignment vertical="center"/>
    </xf>
    <xf numFmtId="0" fontId="46" fillId="15" borderId="0" applyNumberFormat="0" applyBorder="0" applyAlignment="0" applyProtection="0">
      <alignment vertical="center"/>
    </xf>
    <xf numFmtId="0" fontId="38" fillId="7" borderId="0" applyNumberFormat="0" applyBorder="0" applyAlignment="0" applyProtection="0">
      <alignment vertical="center"/>
    </xf>
    <xf numFmtId="0" fontId="46" fillId="30" borderId="0" applyNumberFormat="0" applyBorder="0" applyAlignment="0" applyProtection="0">
      <alignment vertical="center"/>
    </xf>
    <xf numFmtId="0" fontId="46" fillId="19" borderId="0" applyNumberFormat="0" applyBorder="0" applyAlignment="0" applyProtection="0">
      <alignment vertical="center"/>
    </xf>
    <xf numFmtId="0" fontId="38" fillId="11" borderId="0" applyNumberFormat="0" applyBorder="0" applyAlignment="0" applyProtection="0">
      <alignment vertical="center"/>
    </xf>
    <xf numFmtId="0" fontId="46" fillId="22" borderId="0" applyNumberFormat="0" applyBorder="0" applyAlignment="0" applyProtection="0">
      <alignment vertical="center"/>
    </xf>
    <xf numFmtId="0" fontId="57" fillId="0" borderId="0">
      <alignment vertical="center"/>
    </xf>
  </cellStyleXfs>
  <cellXfs count="139">
    <xf numFmtId="0" fontId="0" fillId="0" borderId="0" xfId="0">
      <alignment vertical="center"/>
    </xf>
    <xf numFmtId="0" fontId="1" fillId="0" borderId="0" xfId="17" applyFont="1" applyFill="1" applyAlignment="1">
      <alignment vertical="center"/>
    </xf>
    <xf numFmtId="0" fontId="1" fillId="0" borderId="0" xfId="42" applyFont="1" applyFill="1" applyAlignment="1">
      <alignment vertical="center"/>
    </xf>
    <xf numFmtId="0" fontId="2" fillId="0" borderId="0" xfId="51" applyFont="1" applyFill="1" applyAlignment="1"/>
    <xf numFmtId="0" fontId="3" fillId="0" borderId="0" xfId="42" applyFont="1" applyFill="1" applyAlignment="1">
      <alignment vertical="center"/>
    </xf>
    <xf numFmtId="0" fontId="4" fillId="0" borderId="0" xfId="42" applyFont="1" applyFill="1" applyAlignment="1">
      <alignment vertical="center"/>
    </xf>
    <xf numFmtId="0" fontId="4" fillId="0" borderId="0" xfId="42" applyFont="1" applyFill="1" applyAlignment="1">
      <alignment vertical="center" wrapText="1"/>
    </xf>
    <xf numFmtId="0" fontId="5" fillId="0" borderId="0" xfId="42" applyFont="1" applyFill="1" applyAlignment="1">
      <alignment vertical="center" wrapText="1"/>
    </xf>
    <xf numFmtId="0" fontId="6" fillId="0" borderId="0" xfId="42" applyFont="1" applyFill="1" applyAlignment="1">
      <alignment vertical="center"/>
    </xf>
    <xf numFmtId="0" fontId="7" fillId="0" borderId="0" xfId="42" applyFont="1" applyFill="1" applyAlignment="1">
      <alignment vertical="center"/>
    </xf>
    <xf numFmtId="0" fontId="0" fillId="0" borderId="0" xfId="0" applyFill="1">
      <alignment vertical="center"/>
    </xf>
    <xf numFmtId="0" fontId="8" fillId="0" borderId="0" xfId="42" applyFont="1" applyFill="1" applyAlignment="1">
      <alignment horizontal="center" vertical="center"/>
    </xf>
    <xf numFmtId="0" fontId="9" fillId="0" borderId="0" xfId="51" applyFont="1" applyFill="1" applyAlignment="1">
      <alignment horizontal="center" vertical="center"/>
    </xf>
    <xf numFmtId="0" fontId="10" fillId="0" borderId="1" xfId="42" applyFont="1" applyFill="1" applyBorder="1" applyAlignment="1">
      <alignment vertical="center" wrapText="1"/>
    </xf>
    <xf numFmtId="0" fontId="11" fillId="0" borderId="1" xfId="42" applyFont="1" applyFill="1" applyBorder="1" applyAlignment="1">
      <alignment vertical="center" wrapText="1"/>
    </xf>
    <xf numFmtId="0" fontId="10" fillId="0" borderId="1" xfId="42" applyFont="1" applyFill="1" applyBorder="1" applyAlignment="1">
      <alignment horizontal="center" vertical="center" wrapText="1"/>
    </xf>
    <xf numFmtId="0" fontId="12" fillId="0" borderId="1" xfId="42" applyFont="1" applyFill="1" applyBorder="1" applyAlignment="1">
      <alignment vertical="center" wrapText="1"/>
    </xf>
    <xf numFmtId="0" fontId="13" fillId="0" borderId="1" xfId="42" applyFont="1" applyFill="1" applyBorder="1" applyAlignment="1">
      <alignment vertical="center" wrapText="1"/>
    </xf>
    <xf numFmtId="0" fontId="14" fillId="0" borderId="1" xfId="42" applyFont="1" applyFill="1" applyBorder="1" applyAlignment="1">
      <alignment vertical="center" wrapText="1"/>
    </xf>
    <xf numFmtId="0" fontId="4" fillId="0" borderId="1" xfId="42" applyFont="1" applyFill="1" applyBorder="1" applyAlignment="1">
      <alignment vertical="center" wrapText="1"/>
    </xf>
    <xf numFmtId="0" fontId="15" fillId="0" borderId="1" xfId="42" applyFont="1" applyFill="1" applyBorder="1" applyAlignment="1">
      <alignment vertical="center" wrapText="1"/>
    </xf>
    <xf numFmtId="0" fontId="16" fillId="0" borderId="1" xfId="0" applyFont="1" applyFill="1" applyBorder="1" applyAlignment="1">
      <alignment vertical="center" wrapText="1"/>
    </xf>
    <xf numFmtId="31" fontId="16" fillId="0" borderId="1" xfId="0" applyNumberFormat="1" applyFont="1" applyFill="1" applyBorder="1">
      <alignment vertical="center"/>
    </xf>
    <xf numFmtId="31" fontId="3" fillId="0" borderId="1" xfId="0" applyNumberFormat="1" applyFont="1" applyFill="1" applyBorder="1" applyAlignment="1">
      <alignment horizontal="center" vertical="center"/>
    </xf>
    <xf numFmtId="31" fontId="3" fillId="0" borderId="1" xfId="42" applyNumberFormat="1" applyFont="1" applyFill="1" applyBorder="1" applyAlignment="1">
      <alignment horizontal="center" vertical="center" wrapText="1"/>
    </xf>
    <xf numFmtId="0" fontId="4" fillId="2" borderId="1" xfId="42" applyFont="1" applyFill="1" applyBorder="1" applyAlignment="1">
      <alignment vertical="center" wrapText="1"/>
    </xf>
    <xf numFmtId="0" fontId="15" fillId="2" borderId="1" xfId="42" applyFont="1" applyFill="1" applyBorder="1" applyAlignment="1">
      <alignment vertical="center" wrapText="1"/>
    </xf>
    <xf numFmtId="0" fontId="5" fillId="0" borderId="1" xfId="42" applyFont="1" applyFill="1" applyBorder="1" applyAlignment="1">
      <alignment vertical="center" wrapText="1"/>
    </xf>
    <xf numFmtId="0" fontId="17" fillId="0" borderId="1" xfId="42" applyFont="1" applyFill="1" applyBorder="1" applyAlignment="1">
      <alignment vertical="center" wrapText="1"/>
    </xf>
    <xf numFmtId="0" fontId="3" fillId="0" borderId="1" xfId="42" applyFont="1" applyFill="1" applyBorder="1" applyAlignment="1">
      <alignment horizontal="center" vertical="center" wrapText="1"/>
    </xf>
    <xf numFmtId="0" fontId="18" fillId="0" borderId="1" xfId="42" applyFont="1" applyFill="1" applyBorder="1" applyAlignment="1">
      <alignment vertical="center" wrapText="1"/>
    </xf>
    <xf numFmtId="0" fontId="19" fillId="0" borderId="1" xfId="42" applyFont="1" applyFill="1" applyBorder="1" applyAlignment="1">
      <alignment vertical="center" wrapText="1"/>
    </xf>
    <xf numFmtId="31" fontId="4" fillId="3" borderId="1" xfId="42" applyNumberFormat="1" applyFont="1" applyFill="1" applyBorder="1" applyAlignment="1">
      <alignment vertical="center" wrapText="1"/>
    </xf>
    <xf numFmtId="0" fontId="20" fillId="0" borderId="1" xfId="42" applyFont="1" applyFill="1" applyBorder="1" applyAlignment="1">
      <alignment vertical="center" wrapText="1"/>
    </xf>
    <xf numFmtId="0" fontId="4" fillId="4" borderId="1" xfId="42" applyFont="1" applyFill="1" applyBorder="1" applyAlignment="1">
      <alignment vertical="center" wrapText="1"/>
    </xf>
    <xf numFmtId="0" fontId="15" fillId="2" borderId="1" xfId="42" applyFont="1" applyFill="1" applyBorder="1" applyAlignment="1">
      <alignment vertical="top" wrapText="1"/>
    </xf>
    <xf numFmtId="0" fontId="4" fillId="4" borderId="1" xfId="42" applyFont="1" applyFill="1" applyBorder="1" applyAlignment="1">
      <alignment vertical="top" wrapText="1"/>
    </xf>
    <xf numFmtId="0" fontId="21" fillId="0" borderId="1" xfId="0" applyFont="1" applyFill="1" applyBorder="1" applyAlignment="1">
      <alignment vertical="center" wrapText="1"/>
    </xf>
    <xf numFmtId="0" fontId="15" fillId="0" borderId="1" xfId="42" applyFont="1" applyFill="1" applyBorder="1" applyAlignment="1">
      <alignment vertical="top" wrapText="1"/>
    </xf>
    <xf numFmtId="0" fontId="22" fillId="0" borderId="1" xfId="0" applyFont="1" applyFill="1" applyBorder="1" applyAlignment="1">
      <alignment vertical="center" wrapText="1"/>
    </xf>
    <xf numFmtId="31" fontId="22" fillId="0" borderId="1" xfId="0" applyNumberFormat="1" applyFont="1" applyFill="1" applyBorder="1">
      <alignment vertical="center"/>
    </xf>
    <xf numFmtId="0" fontId="5" fillId="4" borderId="1" xfId="42" applyFont="1" applyFill="1" applyBorder="1" applyAlignment="1">
      <alignment vertical="center" wrapText="1"/>
    </xf>
    <xf numFmtId="0" fontId="5" fillId="2" borderId="1" xfId="42" applyFont="1" applyFill="1" applyBorder="1" applyAlignment="1">
      <alignment vertical="top" wrapText="1"/>
    </xf>
    <xf numFmtId="0" fontId="17" fillId="2" borderId="1" xfId="42" applyFont="1" applyFill="1" applyBorder="1" applyAlignment="1">
      <alignment vertical="top" wrapText="1"/>
    </xf>
    <xf numFmtId="0" fontId="5" fillId="4" borderId="1" xfId="42" applyFont="1" applyFill="1" applyBorder="1" applyAlignment="1">
      <alignment vertical="top" wrapText="1"/>
    </xf>
    <xf numFmtId="0" fontId="5" fillId="0" borderId="1" xfId="42" applyFont="1" applyFill="1" applyBorder="1" applyAlignment="1">
      <alignment vertical="top" wrapText="1"/>
    </xf>
    <xf numFmtId="0" fontId="17" fillId="0" borderId="1" xfId="42" applyFont="1" applyFill="1" applyBorder="1" applyAlignment="1">
      <alignment vertical="top" wrapText="1"/>
    </xf>
    <xf numFmtId="0" fontId="23" fillId="4" borderId="1" xfId="42" applyFont="1" applyFill="1" applyBorder="1" applyAlignment="1">
      <alignment vertical="center" wrapText="1"/>
    </xf>
    <xf numFmtId="31" fontId="18" fillId="4" borderId="1" xfId="42" applyNumberFormat="1" applyFont="1" applyFill="1" applyBorder="1" applyAlignment="1">
      <alignment vertical="center" wrapText="1"/>
    </xf>
    <xf numFmtId="31" fontId="18" fillId="5" borderId="1" xfId="42" applyNumberFormat="1" applyFont="1" applyFill="1" applyBorder="1" applyAlignment="1">
      <alignment vertical="center" wrapText="1"/>
    </xf>
    <xf numFmtId="0" fontId="18" fillId="2" borderId="1" xfId="42" applyFont="1" applyFill="1" applyBorder="1" applyAlignment="1">
      <alignment vertical="center" wrapText="1"/>
    </xf>
    <xf numFmtId="0" fontId="19" fillId="2" borderId="1" xfId="42" applyFont="1" applyFill="1" applyBorder="1" applyAlignment="1">
      <alignment vertical="center" wrapText="1"/>
    </xf>
    <xf numFmtId="31" fontId="0" fillId="0" borderId="1" xfId="0" applyNumberFormat="1" applyFont="1" applyFill="1" applyBorder="1" applyAlignment="1">
      <alignment horizontal="center" vertical="center" wrapText="1"/>
    </xf>
    <xf numFmtId="31" fontId="24" fillId="6" borderId="1" xfId="0" applyNumberFormat="1" applyFont="1" applyFill="1" applyBorder="1" applyAlignment="1">
      <alignment vertical="center" wrapText="1"/>
    </xf>
    <xf numFmtId="0" fontId="10" fillId="0" borderId="2" xfId="42" applyFont="1" applyFill="1" applyBorder="1" applyAlignment="1">
      <alignment horizontal="center" vertical="center" wrapText="1"/>
    </xf>
    <xf numFmtId="0" fontId="10" fillId="0" borderId="3" xfId="42" applyFont="1" applyFill="1" applyBorder="1" applyAlignment="1">
      <alignment horizontal="center" vertical="center" wrapText="1"/>
    </xf>
    <xf numFmtId="0" fontId="10" fillId="0" borderId="4" xfId="42" applyFont="1" applyFill="1" applyBorder="1" applyAlignment="1">
      <alignment horizontal="center" vertical="center" wrapText="1"/>
    </xf>
    <xf numFmtId="0" fontId="10" fillId="0" borderId="5" xfId="42" applyFont="1" applyFill="1" applyBorder="1" applyAlignment="1">
      <alignment horizontal="center" vertical="center" wrapText="1"/>
    </xf>
    <xf numFmtId="0" fontId="10" fillId="0" borderId="6" xfId="42" applyFont="1" applyFill="1" applyBorder="1" applyAlignment="1">
      <alignment horizontal="center" vertical="center" wrapText="1"/>
    </xf>
    <xf numFmtId="0" fontId="25" fillId="0" borderId="1" xfId="0" applyFont="1" applyFill="1" applyBorder="1">
      <alignment vertical="center"/>
    </xf>
    <xf numFmtId="0" fontId="4" fillId="0" borderId="1" xfId="42" applyFont="1" applyFill="1" applyBorder="1" applyAlignment="1">
      <alignment vertical="center"/>
    </xf>
    <xf numFmtId="176" fontId="10" fillId="0" borderId="1" xfId="42" applyNumberFormat="1" applyFont="1" applyFill="1" applyBorder="1" applyAlignment="1">
      <alignment vertical="center" wrapText="1"/>
    </xf>
    <xf numFmtId="176" fontId="4" fillId="0" borderId="1" xfId="42" applyNumberFormat="1" applyFont="1" applyFill="1" applyBorder="1" applyAlignment="1">
      <alignment vertical="center" wrapText="1"/>
    </xf>
    <xf numFmtId="176" fontId="3" fillId="0" borderId="1" xfId="42" applyNumberFormat="1" applyFont="1" applyFill="1" applyBorder="1" applyAlignment="1">
      <alignment horizontal="center" vertical="center" wrapText="1"/>
    </xf>
    <xf numFmtId="10" fontId="4" fillId="0" borderId="1" xfId="42" applyNumberFormat="1" applyFont="1" applyFill="1" applyBorder="1" applyAlignment="1">
      <alignment vertical="center" wrapText="1"/>
    </xf>
    <xf numFmtId="0" fontId="1" fillId="0" borderId="1" xfId="42" applyFont="1" applyFill="1" applyBorder="1" applyAlignment="1">
      <alignment vertical="center"/>
    </xf>
    <xf numFmtId="176" fontId="4" fillId="3" borderId="1" xfId="42" applyNumberFormat="1" applyFont="1" applyFill="1" applyBorder="1" applyAlignment="1">
      <alignment vertical="center" wrapText="1"/>
    </xf>
    <xf numFmtId="176" fontId="4" fillId="4" borderId="1" xfId="42" applyNumberFormat="1" applyFont="1" applyFill="1" applyBorder="1" applyAlignment="1">
      <alignment vertical="center" wrapText="1"/>
    </xf>
    <xf numFmtId="0" fontId="4" fillId="0" borderId="1" xfId="42" applyFont="1" applyFill="1" applyBorder="1" applyAlignment="1">
      <alignment vertical="top" wrapText="1"/>
    </xf>
    <xf numFmtId="0" fontId="26" fillId="0" borderId="1" xfId="42" applyFont="1" applyFill="1" applyBorder="1" applyAlignment="1">
      <alignment vertical="center"/>
    </xf>
    <xf numFmtId="176" fontId="5" fillId="0" borderId="1" xfId="42" applyNumberFormat="1" applyFont="1" applyFill="1" applyBorder="1" applyAlignment="1">
      <alignment vertical="center" wrapText="1"/>
    </xf>
    <xf numFmtId="176" fontId="5" fillId="4" borderId="1" xfId="42" applyNumberFormat="1" applyFont="1" applyFill="1" applyBorder="1" applyAlignment="1">
      <alignment vertical="center" wrapText="1"/>
    </xf>
    <xf numFmtId="10" fontId="5" fillId="0" borderId="1" xfId="42" applyNumberFormat="1" applyFont="1" applyFill="1" applyBorder="1" applyAlignment="1">
      <alignment vertical="center" wrapText="1"/>
    </xf>
    <xf numFmtId="0" fontId="27" fillId="0" borderId="1" xfId="0" applyFont="1" applyFill="1" applyBorder="1">
      <alignment vertical="center"/>
    </xf>
    <xf numFmtId="0" fontId="18" fillId="4" borderId="1" xfId="42" applyFont="1" applyFill="1" applyBorder="1" applyAlignment="1">
      <alignment vertical="center" wrapText="1"/>
    </xf>
    <xf numFmtId="57" fontId="18" fillId="5" borderId="1" xfId="42" applyNumberFormat="1" applyFont="1" applyFill="1" applyBorder="1" applyAlignment="1">
      <alignment horizontal="center" vertical="center" wrapText="1"/>
    </xf>
    <xf numFmtId="0" fontId="28" fillId="6" borderId="4" xfId="0" applyFont="1" applyFill="1" applyBorder="1">
      <alignment vertical="center"/>
    </xf>
    <xf numFmtId="31" fontId="24" fillId="6" borderId="4" xfId="0" applyNumberFormat="1" applyFont="1" applyFill="1" applyBorder="1" applyAlignment="1">
      <alignment vertical="center" wrapText="1"/>
    </xf>
    <xf numFmtId="31" fontId="3" fillId="0" borderId="1" xfId="0" applyNumberFormat="1" applyFont="1" applyFill="1" applyBorder="1">
      <alignment vertical="center"/>
    </xf>
    <xf numFmtId="176" fontId="3" fillId="0" borderId="1" xfId="42" applyNumberFormat="1" applyFont="1" applyFill="1" applyBorder="1" applyAlignment="1">
      <alignment vertical="center" wrapText="1"/>
    </xf>
    <xf numFmtId="176" fontId="10" fillId="4" borderId="1" xfId="42" applyNumberFormat="1" applyFont="1" applyFill="1" applyBorder="1" applyAlignment="1">
      <alignment vertical="center" wrapText="1"/>
    </xf>
    <xf numFmtId="0" fontId="3" fillId="0" borderId="1" xfId="42" applyFont="1" applyFill="1" applyBorder="1" applyAlignment="1">
      <alignment vertical="center" wrapText="1"/>
    </xf>
    <xf numFmtId="0" fontId="20" fillId="4" borderId="1" xfId="42" applyFont="1" applyFill="1" applyBorder="1" applyAlignment="1">
      <alignment vertical="center" wrapText="1"/>
    </xf>
    <xf numFmtId="0" fontId="18" fillId="0" borderId="1" xfId="42" applyFont="1" applyFill="1" applyBorder="1" applyAlignment="1">
      <alignment vertical="top" wrapText="1"/>
    </xf>
    <xf numFmtId="0" fontId="19" fillId="0" borderId="1" xfId="42" applyFont="1" applyFill="1" applyBorder="1" applyAlignment="1">
      <alignment vertical="top" wrapText="1"/>
    </xf>
    <xf numFmtId="0" fontId="18" fillId="2" borderId="1" xfId="42" applyFont="1" applyFill="1" applyBorder="1" applyAlignment="1">
      <alignment vertical="top" wrapText="1"/>
    </xf>
    <xf numFmtId="0" fontId="19" fillId="2" borderId="1" xfId="42" applyFont="1" applyFill="1" applyBorder="1" applyAlignment="1">
      <alignment vertical="top" wrapText="1"/>
    </xf>
    <xf numFmtId="0" fontId="18" fillId="4" borderId="1" xfId="42" applyFont="1" applyFill="1" applyBorder="1" applyAlignment="1">
      <alignment vertical="top" wrapText="1"/>
    </xf>
    <xf numFmtId="0" fontId="16" fillId="2" borderId="1" xfId="0" applyFont="1" applyFill="1" applyBorder="1" applyAlignment="1">
      <alignment horizontal="left" vertical="center" wrapText="1"/>
    </xf>
    <xf numFmtId="0" fontId="16" fillId="4" borderId="1" xfId="0" applyFont="1" applyFill="1" applyBorder="1" applyAlignment="1">
      <alignment horizontal="left" vertical="center" wrapText="1"/>
    </xf>
    <xf numFmtId="0" fontId="29" fillId="2" borderId="1" xfId="51" applyFont="1" applyFill="1" applyBorder="1" applyAlignment="1">
      <alignment vertical="center" wrapText="1"/>
    </xf>
    <xf numFmtId="176" fontId="16" fillId="2" borderId="1" xfId="51" applyNumberFormat="1" applyFont="1" applyFill="1" applyBorder="1" applyAlignment="1">
      <alignment vertical="center"/>
    </xf>
    <xf numFmtId="176" fontId="30" fillId="4" borderId="1" xfId="51" applyNumberFormat="1" applyFont="1" applyFill="1" applyBorder="1" applyAlignment="1">
      <alignment vertical="center"/>
    </xf>
    <xf numFmtId="0" fontId="16" fillId="0" borderId="1" xfId="0" applyFont="1" applyFill="1" applyBorder="1" applyAlignment="1">
      <alignment horizontal="left" vertical="center" wrapText="1"/>
    </xf>
    <xf numFmtId="0" fontId="4" fillId="2" borderId="0" xfId="42" applyFont="1" applyFill="1" applyAlignment="1">
      <alignment vertical="center" wrapText="1"/>
    </xf>
    <xf numFmtId="0" fontId="1" fillId="2" borderId="0" xfId="42" applyFont="1" applyFill="1" applyAlignment="1">
      <alignment vertical="center"/>
    </xf>
    <xf numFmtId="0" fontId="31" fillId="0" borderId="0" xfId="17" applyFont="1" applyFill="1" applyAlignment="1">
      <alignment vertical="center"/>
    </xf>
    <xf numFmtId="0" fontId="7" fillId="0" borderId="0" xfId="17" applyFont="1" applyFill="1" applyAlignment="1">
      <alignment vertical="center"/>
    </xf>
    <xf numFmtId="0" fontId="32" fillId="0" borderId="0" xfId="42" applyFont="1" applyFill="1" applyAlignment="1">
      <alignment vertical="center"/>
    </xf>
    <xf numFmtId="0" fontId="33" fillId="0" borderId="0" xfId="42" applyFont="1" applyFill="1" applyAlignment="1">
      <alignment vertical="center"/>
    </xf>
    <xf numFmtId="0" fontId="2" fillId="0" borderId="0" xfId="51" applyFont="1" applyFill="1" applyAlignment="1">
      <alignment vertical="center"/>
    </xf>
    <xf numFmtId="0" fontId="34" fillId="0" borderId="0" xfId="51" applyFont="1" applyFill="1" applyAlignment="1">
      <alignment vertical="center"/>
    </xf>
    <xf numFmtId="0" fontId="34" fillId="0" borderId="0" xfId="51" applyFont="1" applyFill="1" applyAlignment="1">
      <alignment vertical="center" wrapText="1"/>
    </xf>
    <xf numFmtId="0" fontId="34" fillId="0" borderId="0" xfId="51" applyNumberFormat="1" applyFont="1" applyFill="1" applyAlignment="1">
      <alignment vertical="center"/>
    </xf>
    <xf numFmtId="177" fontId="34" fillId="0" borderId="0" xfId="51" applyNumberFormat="1" applyFont="1" applyFill="1" applyAlignment="1">
      <alignment vertical="center"/>
    </xf>
    <xf numFmtId="0" fontId="12" fillId="0" borderId="2" xfId="42" applyFont="1" applyFill="1" applyBorder="1" applyAlignment="1">
      <alignment vertical="center" wrapText="1"/>
    </xf>
    <xf numFmtId="0" fontId="12" fillId="0" borderId="3" xfId="42" applyFont="1" applyFill="1" applyBorder="1" applyAlignment="1">
      <alignment vertical="center" wrapText="1"/>
    </xf>
    <xf numFmtId="0" fontId="14" fillId="0" borderId="4" xfId="42" applyFont="1" applyFill="1" applyBorder="1" applyAlignment="1">
      <alignment vertical="center" wrapText="1"/>
    </xf>
    <xf numFmtId="176" fontId="4" fillId="2" borderId="1" xfId="42" applyNumberFormat="1" applyFont="1" applyFill="1" applyBorder="1" applyAlignment="1">
      <alignment vertical="center" wrapText="1"/>
    </xf>
    <xf numFmtId="0" fontId="4" fillId="0" borderId="5" xfId="42" applyFont="1" applyFill="1" applyBorder="1" applyAlignment="1">
      <alignment vertical="center" wrapText="1"/>
    </xf>
    <xf numFmtId="0" fontId="4" fillId="0" borderId="7" xfId="42" applyFont="1" applyFill="1" applyBorder="1" applyAlignment="1">
      <alignment vertical="center" wrapText="1"/>
    </xf>
    <xf numFmtId="0" fontId="4" fillId="2" borderId="7" xfId="42" applyFont="1" applyFill="1" applyBorder="1" applyAlignment="1">
      <alignment vertical="center" wrapText="1"/>
    </xf>
    <xf numFmtId="0" fontId="4" fillId="0" borderId="6" xfId="42" applyFont="1" applyFill="1" applyBorder="1" applyAlignment="1">
      <alignment vertical="center" wrapText="1"/>
    </xf>
    <xf numFmtId="0" fontId="4" fillId="2" borderId="1" xfId="42" applyFont="1" applyFill="1" applyBorder="1" applyAlignment="1">
      <alignment vertical="top" wrapText="1"/>
    </xf>
    <xf numFmtId="0" fontId="21" fillId="0" borderId="0" xfId="0" applyFont="1" applyFill="1" applyAlignment="1">
      <alignment vertical="center" wrapText="1"/>
    </xf>
    <xf numFmtId="0" fontId="23" fillId="0" borderId="1" xfId="42" applyFont="1" applyFill="1" applyBorder="1" applyAlignment="1">
      <alignment vertical="center" wrapText="1"/>
    </xf>
    <xf numFmtId="0" fontId="35" fillId="0" borderId="1" xfId="0" applyNumberFormat="1" applyFont="1" applyFill="1" applyBorder="1" applyAlignment="1">
      <alignment vertical="center" wrapText="1"/>
    </xf>
    <xf numFmtId="178" fontId="29" fillId="0" borderId="1" xfId="51" applyNumberFormat="1" applyFont="1" applyFill="1" applyBorder="1" applyAlignment="1">
      <alignment vertical="center" wrapText="1"/>
    </xf>
    <xf numFmtId="0" fontId="18" fillId="0" borderId="0" xfId="42" applyFont="1" applyFill="1" applyAlignment="1">
      <alignment vertical="center" wrapText="1"/>
    </xf>
    <xf numFmtId="0" fontId="36" fillId="0" borderId="1" xfId="42" applyFont="1" applyFill="1" applyBorder="1" applyAlignment="1">
      <alignment vertical="center"/>
    </xf>
    <xf numFmtId="0" fontId="18" fillId="0" borderId="0" xfId="42" applyFont="1" applyFill="1" applyAlignment="1">
      <alignment vertical="center"/>
    </xf>
    <xf numFmtId="0" fontId="36" fillId="0" borderId="1" xfId="42" applyFont="1" applyFill="1" applyBorder="1" applyAlignment="1">
      <alignment vertical="center" wrapText="1"/>
    </xf>
    <xf numFmtId="10" fontId="36" fillId="0" borderId="1" xfId="42" applyNumberFormat="1" applyFont="1" applyFill="1" applyBorder="1" applyAlignment="1">
      <alignment vertical="center" wrapText="1"/>
    </xf>
    <xf numFmtId="176" fontId="4" fillId="0" borderId="1" xfId="42" applyNumberFormat="1" applyFont="1" applyFill="1" applyBorder="1" applyAlignment="1">
      <alignment horizontal="center" vertical="center" wrapText="1"/>
    </xf>
    <xf numFmtId="176" fontId="4" fillId="2" borderId="1" xfId="42" applyNumberFormat="1" applyFont="1" applyFill="1" applyBorder="1" applyAlignment="1">
      <alignment horizontal="center" vertical="center" wrapText="1"/>
    </xf>
    <xf numFmtId="10" fontId="36" fillId="2" borderId="1" xfId="42" applyNumberFormat="1" applyFont="1" applyFill="1" applyBorder="1" applyAlignment="1">
      <alignment vertical="center" wrapText="1"/>
    </xf>
    <xf numFmtId="176" fontId="5" fillId="2" borderId="1" xfId="42" applyNumberFormat="1" applyFont="1" applyFill="1" applyBorder="1" applyAlignment="1">
      <alignment horizontal="center" vertical="center" wrapText="1"/>
    </xf>
    <xf numFmtId="0" fontId="18" fillId="0" borderId="1" xfId="42" applyFont="1" applyFill="1" applyBorder="1" applyAlignment="1">
      <alignment horizontal="center" vertical="center" wrapText="1"/>
    </xf>
    <xf numFmtId="0" fontId="18" fillId="2" borderId="1" xfId="42" applyFont="1" applyFill="1" applyBorder="1" applyAlignment="1">
      <alignment horizontal="justify" vertical="center" wrapText="1"/>
    </xf>
    <xf numFmtId="0" fontId="18" fillId="0" borderId="1" xfId="42" applyFont="1" applyFill="1" applyBorder="1" applyAlignment="1">
      <alignment horizontal="justify" vertical="center" wrapText="1"/>
    </xf>
    <xf numFmtId="0" fontId="18" fillId="2" borderId="1" xfId="42" applyFont="1" applyFill="1" applyBorder="1" applyAlignment="1">
      <alignment horizontal="center" vertical="center" wrapText="1"/>
    </xf>
    <xf numFmtId="0" fontId="3" fillId="0" borderId="0" xfId="42" applyFont="1" applyFill="1" applyAlignment="1">
      <alignment horizontal="center" vertical="center"/>
    </xf>
    <xf numFmtId="0" fontId="0" fillId="2" borderId="1" xfId="0" applyFont="1" applyFill="1" applyBorder="1" applyAlignment="1">
      <alignment horizontal="center" vertical="center"/>
    </xf>
    <xf numFmtId="0" fontId="37" fillId="2" borderId="1" xfId="0" applyFont="1" applyFill="1" applyBorder="1" applyAlignment="1">
      <alignment horizontal="center" vertical="center"/>
    </xf>
    <xf numFmtId="176" fontId="30" fillId="2" borderId="1" xfId="51" applyNumberFormat="1" applyFont="1" applyFill="1" applyBorder="1" applyAlignment="1">
      <alignment vertical="center"/>
    </xf>
    <xf numFmtId="0" fontId="1" fillId="2" borderId="1" xfId="42" applyFont="1" applyFill="1" applyBorder="1" applyAlignment="1">
      <alignment vertical="center"/>
    </xf>
    <xf numFmtId="176" fontId="0" fillId="2" borderId="1" xfId="51" applyNumberFormat="1" applyFont="1" applyFill="1" applyBorder="1" applyAlignment="1">
      <alignment vertical="center"/>
    </xf>
    <xf numFmtId="0" fontId="18" fillId="0" borderId="1" xfId="42" applyFont="1" applyFill="1" applyBorder="1" applyAlignment="1">
      <alignment horizontal="center" vertical="top" wrapText="1"/>
    </xf>
    <xf numFmtId="0" fontId="5" fillId="2" borderId="1" xfId="42" applyFont="1" applyFill="1" applyBorder="1" applyAlignment="1">
      <alignmen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常规 30" xfId="17"/>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常规 45" xfId="42"/>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3" xfId="51"/>
  </cellStyles>
  <tableStyles count="0" defaultTableStyle="TableStyleMedium2"/>
  <colors>
    <mruColors>
      <color rgb="00FF00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87"/>
  <sheetViews>
    <sheetView workbookViewId="0">
      <selection activeCell="A1" sqref="$A1:$XFD1048576"/>
    </sheetView>
  </sheetViews>
  <sheetFormatPr defaultColWidth="9" defaultRowHeight="14.25"/>
  <cols>
    <col min="1" max="1" width="6.61666666666667" style="2" customWidth="1"/>
    <col min="2" max="2" width="33" style="2" customWidth="1"/>
    <col min="3" max="3" width="67.25" style="9" customWidth="1"/>
    <col min="4" max="4" width="6.5" style="2" customWidth="1"/>
    <col min="5" max="5" width="7" style="2" customWidth="1"/>
    <col min="6" max="7" width="8.25" style="2" customWidth="1"/>
    <col min="8" max="10" width="9.625" style="2" customWidth="1"/>
    <col min="11" max="11" width="11.6083333333333" style="2" customWidth="1"/>
    <col min="12" max="23" width="9.625" style="2" customWidth="1"/>
    <col min="24" max="24" width="11.9083333333333" style="2" customWidth="1"/>
    <col min="25" max="16384" width="9" style="2"/>
  </cols>
  <sheetData>
    <row r="1" s="1" customFormat="1" ht="21.75" customHeight="1" spans="1:3">
      <c r="A1" s="96" t="s">
        <v>0</v>
      </c>
      <c r="C1" s="97"/>
    </row>
    <row r="2" s="2" customFormat="1" ht="30.75" customHeight="1" spans="1:23">
      <c r="A2" s="98" t="s">
        <v>1</v>
      </c>
      <c r="B2" s="98"/>
      <c r="C2" s="99"/>
      <c r="D2" s="98"/>
      <c r="E2" s="98"/>
      <c r="F2" s="98"/>
      <c r="G2" s="98"/>
      <c r="H2" s="98"/>
      <c r="I2" s="98"/>
      <c r="J2" s="98"/>
      <c r="K2" s="98"/>
      <c r="L2" s="98"/>
      <c r="M2" s="98"/>
      <c r="N2" s="98"/>
      <c r="O2" s="98"/>
      <c r="P2" s="98"/>
      <c r="Q2" s="98"/>
      <c r="R2" s="98"/>
      <c r="S2" s="98"/>
      <c r="T2" s="98"/>
      <c r="U2" s="98"/>
      <c r="V2" s="98"/>
      <c r="W2" s="98"/>
    </row>
    <row r="3" s="3" customFormat="1" ht="24.95" customHeight="1" spans="1:24">
      <c r="A3" s="100" t="s">
        <v>2</v>
      </c>
      <c r="B3" s="101"/>
      <c r="C3" s="102"/>
      <c r="D3" s="103"/>
      <c r="E3" s="104"/>
      <c r="F3" s="104"/>
      <c r="G3" s="104"/>
      <c r="H3" s="104"/>
      <c r="I3" s="101"/>
      <c r="J3" s="101"/>
      <c r="K3" s="101"/>
      <c r="L3" s="101"/>
      <c r="M3" s="101"/>
      <c r="N3" s="101"/>
      <c r="O3" s="101"/>
      <c r="P3" s="101"/>
      <c r="Q3" s="101"/>
      <c r="R3" s="101"/>
      <c r="S3" s="101"/>
      <c r="T3" s="101"/>
      <c r="U3" s="101"/>
      <c r="V3" s="101"/>
      <c r="W3" s="101"/>
      <c r="X3" s="101"/>
    </row>
    <row r="4" s="4" customFormat="1" ht="24" customHeight="1" spans="1:26">
      <c r="A4" s="13" t="s">
        <v>3</v>
      </c>
      <c r="B4" s="13" t="s">
        <v>4</v>
      </c>
      <c r="C4" s="13" t="s">
        <v>5</v>
      </c>
      <c r="D4" s="13" t="s">
        <v>6</v>
      </c>
      <c r="E4" s="13"/>
      <c r="F4" s="13"/>
      <c r="G4" s="13"/>
      <c r="H4" s="13" t="s">
        <v>7</v>
      </c>
      <c r="I4" s="119" t="s">
        <v>8</v>
      </c>
      <c r="J4" s="119"/>
      <c r="K4" s="119"/>
      <c r="L4" s="119"/>
      <c r="M4" s="119"/>
      <c r="N4" s="119"/>
      <c r="O4" s="119"/>
      <c r="P4" s="13" t="s">
        <v>9</v>
      </c>
      <c r="Q4" s="119" t="s">
        <v>8</v>
      </c>
      <c r="R4" s="119"/>
      <c r="S4" s="119"/>
      <c r="T4" s="119"/>
      <c r="U4" s="119"/>
      <c r="V4" s="119"/>
      <c r="W4" s="119"/>
      <c r="X4" s="121" t="s">
        <v>10</v>
      </c>
      <c r="Y4" s="131" t="s">
        <v>11</v>
      </c>
      <c r="Z4" s="131" t="s">
        <v>12</v>
      </c>
    </row>
    <row r="5" s="5" customFormat="1" ht="45" customHeight="1" spans="1:26">
      <c r="A5" s="13"/>
      <c r="B5" s="13"/>
      <c r="C5" s="13"/>
      <c r="D5" s="13" t="s">
        <v>13</v>
      </c>
      <c r="E5" s="13" t="s">
        <v>14</v>
      </c>
      <c r="F5" s="13" t="s">
        <v>15</v>
      </c>
      <c r="G5" s="13" t="s">
        <v>16</v>
      </c>
      <c r="H5" s="13"/>
      <c r="I5" s="13" t="s">
        <v>17</v>
      </c>
      <c r="J5" s="13" t="s">
        <v>18</v>
      </c>
      <c r="K5" s="13" t="s">
        <v>19</v>
      </c>
      <c r="L5" s="13" t="s">
        <v>20</v>
      </c>
      <c r="M5" s="13" t="s">
        <v>21</v>
      </c>
      <c r="N5" s="13" t="s">
        <v>22</v>
      </c>
      <c r="O5" s="13" t="s">
        <v>23</v>
      </c>
      <c r="P5" s="13"/>
      <c r="Q5" s="13" t="s">
        <v>17</v>
      </c>
      <c r="R5" s="13" t="s">
        <v>18</v>
      </c>
      <c r="S5" s="13" t="s">
        <v>19</v>
      </c>
      <c r="T5" s="13" t="s">
        <v>20</v>
      </c>
      <c r="U5" s="13" t="s">
        <v>21</v>
      </c>
      <c r="V5" s="13" t="s">
        <v>22</v>
      </c>
      <c r="W5" s="13" t="s">
        <v>23</v>
      </c>
      <c r="X5" s="121"/>
      <c r="Y5" s="131"/>
      <c r="Z5" s="131"/>
    </row>
    <row r="6" s="5" customFormat="1" ht="33" customHeight="1" spans="1:25">
      <c r="A6" s="105" t="s">
        <v>24</v>
      </c>
      <c r="B6" s="106"/>
      <c r="C6" s="107"/>
      <c r="D6" s="13"/>
      <c r="E6" s="13"/>
      <c r="F6" s="13"/>
      <c r="G6" s="13"/>
      <c r="H6" s="61">
        <f t="shared" ref="H6:W6" si="0">SUM(H7:H86)</f>
        <v>4330.988</v>
      </c>
      <c r="I6" s="61">
        <f t="shared" si="0"/>
        <v>1022</v>
      </c>
      <c r="J6" s="61">
        <f t="shared" si="0"/>
        <v>384</v>
      </c>
      <c r="K6" s="61">
        <f t="shared" si="0"/>
        <v>2543.89</v>
      </c>
      <c r="L6" s="61">
        <f t="shared" si="0"/>
        <v>0</v>
      </c>
      <c r="M6" s="61">
        <f t="shared" si="0"/>
        <v>318.85</v>
      </c>
      <c r="N6" s="61">
        <f t="shared" si="0"/>
        <v>43.58</v>
      </c>
      <c r="O6" s="61">
        <f t="shared" si="0"/>
        <v>15.668</v>
      </c>
      <c r="P6" s="61">
        <f t="shared" si="0"/>
        <v>1626.0816</v>
      </c>
      <c r="Q6" s="61">
        <f t="shared" si="0"/>
        <v>642.82</v>
      </c>
      <c r="R6" s="61">
        <f t="shared" si="0"/>
        <v>341.1</v>
      </c>
      <c r="S6" s="61">
        <f t="shared" si="0"/>
        <v>486.6616</v>
      </c>
      <c r="T6" s="61">
        <f t="shared" si="0"/>
        <v>0</v>
      </c>
      <c r="U6" s="61">
        <f t="shared" si="0"/>
        <v>87.12</v>
      </c>
      <c r="V6" s="61">
        <f t="shared" si="0"/>
        <v>40.58</v>
      </c>
      <c r="W6" s="61">
        <f t="shared" si="0"/>
        <v>14.9</v>
      </c>
      <c r="X6" s="122">
        <f t="shared" ref="X6:X69" si="1">P6/H6</f>
        <v>0.375452806611332</v>
      </c>
      <c r="Y6" s="5">
        <f>SUM(Y7:Y86)</f>
        <v>1249.35</v>
      </c>
    </row>
    <row r="7" s="6" customFormat="1" ht="49" customHeight="1" spans="1:24">
      <c r="A7" s="19">
        <v>1</v>
      </c>
      <c r="B7" s="19" t="s">
        <v>25</v>
      </c>
      <c r="C7" s="19" t="s">
        <v>26</v>
      </c>
      <c r="D7" s="19">
        <v>25</v>
      </c>
      <c r="E7" s="19">
        <v>102</v>
      </c>
      <c r="F7" s="19">
        <v>5</v>
      </c>
      <c r="G7" s="19">
        <v>20</v>
      </c>
      <c r="H7" s="62">
        <f t="shared" ref="H7:H67" si="2">I7+J7+K7+L7+M7+N7+O7</f>
        <v>30</v>
      </c>
      <c r="I7" s="62">
        <v>30</v>
      </c>
      <c r="J7" s="62"/>
      <c r="K7" s="62"/>
      <c r="L7" s="62"/>
      <c r="M7" s="62"/>
      <c r="N7" s="62"/>
      <c r="O7" s="62"/>
      <c r="P7" s="62">
        <f t="shared" ref="P7:P70" si="3">SUM(Q7:W7)</f>
        <v>30</v>
      </c>
      <c r="Q7" s="123">
        <v>30</v>
      </c>
      <c r="R7" s="123"/>
      <c r="S7" s="123"/>
      <c r="T7" s="123"/>
      <c r="U7" s="123"/>
      <c r="V7" s="123"/>
      <c r="W7" s="123"/>
      <c r="X7" s="122">
        <f t="shared" si="1"/>
        <v>1</v>
      </c>
    </row>
    <row r="8" s="6" customFormat="1" ht="32" customHeight="1" spans="1:24">
      <c r="A8" s="19">
        <v>2</v>
      </c>
      <c r="B8" s="19" t="s">
        <v>27</v>
      </c>
      <c r="C8" s="19" t="s">
        <v>28</v>
      </c>
      <c r="D8" s="19">
        <v>34</v>
      </c>
      <c r="E8" s="19">
        <v>101</v>
      </c>
      <c r="F8" s="19">
        <v>1</v>
      </c>
      <c r="G8" s="19">
        <v>3</v>
      </c>
      <c r="H8" s="62">
        <f t="shared" si="2"/>
        <v>30</v>
      </c>
      <c r="I8" s="62">
        <v>30</v>
      </c>
      <c r="J8" s="62"/>
      <c r="K8" s="62"/>
      <c r="L8" s="62"/>
      <c r="M8" s="62"/>
      <c r="N8" s="62"/>
      <c r="O8" s="62"/>
      <c r="P8" s="62">
        <f t="shared" si="3"/>
        <v>30</v>
      </c>
      <c r="Q8" s="123">
        <v>30</v>
      </c>
      <c r="R8" s="123"/>
      <c r="S8" s="123"/>
      <c r="T8" s="123"/>
      <c r="U8" s="123"/>
      <c r="V8" s="123"/>
      <c r="W8" s="123"/>
      <c r="X8" s="122">
        <f t="shared" si="1"/>
        <v>1</v>
      </c>
    </row>
    <row r="9" s="6" customFormat="1" ht="32" customHeight="1" spans="1:24">
      <c r="A9" s="19">
        <v>3</v>
      </c>
      <c r="B9" s="19" t="s">
        <v>29</v>
      </c>
      <c r="C9" s="19" t="s">
        <v>30</v>
      </c>
      <c r="D9" s="19">
        <v>48</v>
      </c>
      <c r="E9" s="19">
        <v>195</v>
      </c>
      <c r="F9" s="19">
        <v>8</v>
      </c>
      <c r="G9" s="19">
        <v>40</v>
      </c>
      <c r="H9" s="62">
        <f t="shared" si="2"/>
        <v>30</v>
      </c>
      <c r="I9" s="62">
        <v>30</v>
      </c>
      <c r="J9" s="62"/>
      <c r="K9" s="62"/>
      <c r="L9" s="62"/>
      <c r="M9" s="62"/>
      <c r="N9" s="62"/>
      <c r="O9" s="62"/>
      <c r="P9" s="62">
        <f t="shared" si="3"/>
        <v>27.6</v>
      </c>
      <c r="Q9" s="123">
        <v>27.6</v>
      </c>
      <c r="R9" s="123"/>
      <c r="S9" s="123"/>
      <c r="T9" s="123"/>
      <c r="U9" s="123"/>
      <c r="V9" s="123"/>
      <c r="W9" s="123"/>
      <c r="X9" s="122">
        <f t="shared" si="1"/>
        <v>0.92</v>
      </c>
    </row>
    <row r="10" s="6" customFormat="1" ht="32" customHeight="1" spans="1:24">
      <c r="A10" s="19">
        <v>4</v>
      </c>
      <c r="B10" s="19" t="s">
        <v>31</v>
      </c>
      <c r="C10" s="19" t="s">
        <v>32</v>
      </c>
      <c r="D10" s="19">
        <v>70</v>
      </c>
      <c r="E10" s="19">
        <v>281</v>
      </c>
      <c r="F10" s="19">
        <v>4</v>
      </c>
      <c r="G10" s="19">
        <v>17</v>
      </c>
      <c r="H10" s="62">
        <f t="shared" si="2"/>
        <v>30</v>
      </c>
      <c r="I10" s="62">
        <v>30</v>
      </c>
      <c r="J10" s="62"/>
      <c r="K10" s="62"/>
      <c r="L10" s="62"/>
      <c r="M10" s="62"/>
      <c r="N10" s="62"/>
      <c r="O10" s="62"/>
      <c r="P10" s="62">
        <f t="shared" si="3"/>
        <v>27.89</v>
      </c>
      <c r="Q10" s="123">
        <v>27.89</v>
      </c>
      <c r="R10" s="123"/>
      <c r="S10" s="123"/>
      <c r="T10" s="123"/>
      <c r="U10" s="123"/>
      <c r="V10" s="123"/>
      <c r="W10" s="123"/>
      <c r="X10" s="122">
        <f t="shared" si="1"/>
        <v>0.929666666666667</v>
      </c>
    </row>
    <row r="11" s="6" customFormat="1" ht="22" customHeight="1" spans="1:24">
      <c r="A11" s="19">
        <v>5</v>
      </c>
      <c r="B11" s="19" t="s">
        <v>33</v>
      </c>
      <c r="C11" s="19" t="s">
        <v>34</v>
      </c>
      <c r="D11" s="19">
        <v>30</v>
      </c>
      <c r="E11" s="19">
        <v>70</v>
      </c>
      <c r="F11" s="19">
        <v>1</v>
      </c>
      <c r="G11" s="19">
        <v>3</v>
      </c>
      <c r="H11" s="62">
        <f t="shared" si="2"/>
        <v>22</v>
      </c>
      <c r="I11" s="62">
        <v>20</v>
      </c>
      <c r="J11" s="62">
        <v>2</v>
      </c>
      <c r="K11" s="62"/>
      <c r="L11" s="62"/>
      <c r="M11" s="62"/>
      <c r="N11" s="62"/>
      <c r="O11" s="62"/>
      <c r="P11" s="62">
        <f t="shared" si="3"/>
        <v>22</v>
      </c>
      <c r="Q11" s="123">
        <v>20</v>
      </c>
      <c r="R11" s="123">
        <v>2</v>
      </c>
      <c r="S11" s="123"/>
      <c r="T11" s="123"/>
      <c r="U11" s="123"/>
      <c r="V11" s="123"/>
      <c r="W11" s="123"/>
      <c r="X11" s="122">
        <f t="shared" si="1"/>
        <v>1</v>
      </c>
    </row>
    <row r="12" s="94" customFormat="1" ht="36" customHeight="1" spans="1:24">
      <c r="A12" s="25">
        <v>6</v>
      </c>
      <c r="B12" s="25" t="s">
        <v>35</v>
      </c>
      <c r="C12" s="25" t="s">
        <v>36</v>
      </c>
      <c r="D12" s="25">
        <v>207</v>
      </c>
      <c r="E12" s="25">
        <v>879</v>
      </c>
      <c r="F12" s="25">
        <v>10</v>
      </c>
      <c r="G12" s="25">
        <v>47</v>
      </c>
      <c r="H12" s="108">
        <f t="shared" si="2"/>
        <v>30</v>
      </c>
      <c r="I12" s="108">
        <v>30</v>
      </c>
      <c r="J12" s="108"/>
      <c r="K12" s="108"/>
      <c r="L12" s="108"/>
      <c r="M12" s="108"/>
      <c r="N12" s="108"/>
      <c r="O12" s="108"/>
      <c r="P12" s="108">
        <f t="shared" si="3"/>
        <v>27</v>
      </c>
      <c r="Q12" s="124">
        <v>27</v>
      </c>
      <c r="R12" s="124"/>
      <c r="S12" s="124"/>
      <c r="T12" s="124"/>
      <c r="U12" s="124"/>
      <c r="V12" s="124"/>
      <c r="W12" s="124"/>
      <c r="X12" s="125">
        <f t="shared" si="1"/>
        <v>0.9</v>
      </c>
    </row>
    <row r="13" s="94" customFormat="1" ht="36" customHeight="1" spans="1:24">
      <c r="A13" s="25">
        <v>7</v>
      </c>
      <c r="B13" s="25" t="s">
        <v>37</v>
      </c>
      <c r="C13" s="25" t="s">
        <v>38</v>
      </c>
      <c r="D13" s="25">
        <v>75</v>
      </c>
      <c r="E13" s="25">
        <v>298</v>
      </c>
      <c r="F13" s="25">
        <v>10</v>
      </c>
      <c r="G13" s="25">
        <v>38</v>
      </c>
      <c r="H13" s="108">
        <f t="shared" si="2"/>
        <v>30</v>
      </c>
      <c r="I13" s="108">
        <v>30</v>
      </c>
      <c r="J13" s="108"/>
      <c r="K13" s="108"/>
      <c r="L13" s="108"/>
      <c r="M13" s="108"/>
      <c r="N13" s="108"/>
      <c r="O13" s="108"/>
      <c r="P13" s="108">
        <f t="shared" si="3"/>
        <v>24.6</v>
      </c>
      <c r="Q13" s="124">
        <v>24.6</v>
      </c>
      <c r="R13" s="124"/>
      <c r="S13" s="124"/>
      <c r="T13" s="124"/>
      <c r="U13" s="124"/>
      <c r="V13" s="124"/>
      <c r="W13" s="124"/>
      <c r="X13" s="125">
        <f t="shared" si="1"/>
        <v>0.82</v>
      </c>
    </row>
    <row r="14" s="94" customFormat="1" ht="36" customHeight="1" spans="1:24">
      <c r="A14" s="25">
        <v>8</v>
      </c>
      <c r="B14" s="25" t="s">
        <v>39</v>
      </c>
      <c r="C14" s="25" t="s">
        <v>40</v>
      </c>
      <c r="D14" s="25">
        <v>39</v>
      </c>
      <c r="E14" s="25">
        <v>170</v>
      </c>
      <c r="F14" s="25">
        <v>9</v>
      </c>
      <c r="G14" s="25">
        <v>41</v>
      </c>
      <c r="H14" s="108">
        <f t="shared" si="2"/>
        <v>30</v>
      </c>
      <c r="I14" s="108">
        <v>30</v>
      </c>
      <c r="J14" s="108"/>
      <c r="K14" s="108"/>
      <c r="L14" s="108"/>
      <c r="M14" s="108"/>
      <c r="N14" s="108"/>
      <c r="O14" s="108"/>
      <c r="P14" s="108">
        <f t="shared" si="3"/>
        <v>27</v>
      </c>
      <c r="Q14" s="124">
        <v>27</v>
      </c>
      <c r="R14" s="124"/>
      <c r="S14" s="124"/>
      <c r="T14" s="124"/>
      <c r="U14" s="124"/>
      <c r="V14" s="124"/>
      <c r="W14" s="124"/>
      <c r="X14" s="125">
        <f t="shared" si="1"/>
        <v>0.9</v>
      </c>
    </row>
    <row r="15" s="94" customFormat="1" ht="36" customHeight="1" spans="1:24">
      <c r="A15" s="25">
        <v>9</v>
      </c>
      <c r="B15" s="25" t="s">
        <v>41</v>
      </c>
      <c r="C15" s="25" t="s">
        <v>42</v>
      </c>
      <c r="D15" s="25">
        <v>20</v>
      </c>
      <c r="E15" s="25">
        <v>76</v>
      </c>
      <c r="F15" s="25">
        <v>1</v>
      </c>
      <c r="G15" s="25">
        <v>2</v>
      </c>
      <c r="H15" s="108">
        <f t="shared" si="2"/>
        <v>30</v>
      </c>
      <c r="I15" s="108">
        <v>30</v>
      </c>
      <c r="J15" s="108"/>
      <c r="K15" s="108"/>
      <c r="L15" s="108"/>
      <c r="M15" s="108"/>
      <c r="N15" s="108"/>
      <c r="O15" s="108"/>
      <c r="P15" s="108">
        <f t="shared" si="3"/>
        <v>6</v>
      </c>
      <c r="Q15" s="126">
        <v>6</v>
      </c>
      <c r="R15" s="124"/>
      <c r="S15" s="124"/>
      <c r="T15" s="124"/>
      <c r="U15" s="124"/>
      <c r="V15" s="124"/>
      <c r="W15" s="124"/>
      <c r="X15" s="125">
        <f t="shared" si="1"/>
        <v>0.2</v>
      </c>
    </row>
    <row r="16" s="94" customFormat="1" ht="36" customHeight="1" spans="1:24">
      <c r="A16" s="25">
        <v>10</v>
      </c>
      <c r="B16" s="25" t="s">
        <v>43</v>
      </c>
      <c r="C16" s="25" t="s">
        <v>44</v>
      </c>
      <c r="D16" s="25">
        <v>94</v>
      </c>
      <c r="E16" s="25">
        <v>340</v>
      </c>
      <c r="F16" s="25">
        <v>13</v>
      </c>
      <c r="G16" s="25">
        <v>47</v>
      </c>
      <c r="H16" s="108">
        <f t="shared" si="2"/>
        <v>30</v>
      </c>
      <c r="I16" s="108">
        <v>30</v>
      </c>
      <c r="J16" s="108"/>
      <c r="K16" s="108"/>
      <c r="L16" s="108"/>
      <c r="M16" s="108"/>
      <c r="N16" s="108"/>
      <c r="O16" s="108"/>
      <c r="P16" s="108">
        <f t="shared" si="3"/>
        <v>18</v>
      </c>
      <c r="Q16" s="124">
        <v>18</v>
      </c>
      <c r="R16" s="124"/>
      <c r="S16" s="124"/>
      <c r="T16" s="124"/>
      <c r="U16" s="124"/>
      <c r="V16" s="124"/>
      <c r="W16" s="124"/>
      <c r="X16" s="125">
        <f t="shared" si="1"/>
        <v>0.6</v>
      </c>
    </row>
    <row r="17" s="6" customFormat="1" ht="36" customHeight="1" spans="1:24">
      <c r="A17" s="19">
        <v>11</v>
      </c>
      <c r="B17" s="19" t="s">
        <v>45</v>
      </c>
      <c r="C17" s="19" t="s">
        <v>46</v>
      </c>
      <c r="D17" s="19">
        <v>410</v>
      </c>
      <c r="E17" s="19">
        <v>1659</v>
      </c>
      <c r="F17" s="19">
        <v>29</v>
      </c>
      <c r="G17" s="19">
        <v>109</v>
      </c>
      <c r="H17" s="62">
        <f t="shared" si="2"/>
        <v>25</v>
      </c>
      <c r="I17" s="62">
        <v>25</v>
      </c>
      <c r="J17" s="62"/>
      <c r="K17" s="62"/>
      <c r="L17" s="62"/>
      <c r="M17" s="62"/>
      <c r="N17" s="62"/>
      <c r="O17" s="62"/>
      <c r="P17" s="62">
        <f t="shared" si="3"/>
        <v>20.3</v>
      </c>
      <c r="Q17" s="123">
        <v>20.3</v>
      </c>
      <c r="R17" s="123"/>
      <c r="S17" s="123"/>
      <c r="T17" s="123"/>
      <c r="U17" s="123"/>
      <c r="V17" s="123"/>
      <c r="W17" s="123"/>
      <c r="X17" s="122">
        <f t="shared" si="1"/>
        <v>0.812</v>
      </c>
    </row>
    <row r="18" s="7" customFormat="1" ht="22" customHeight="1" spans="1:24">
      <c r="A18" s="19">
        <v>12</v>
      </c>
      <c r="B18" s="27" t="s">
        <v>47</v>
      </c>
      <c r="C18" s="27" t="s">
        <v>48</v>
      </c>
      <c r="D18" s="27">
        <v>362</v>
      </c>
      <c r="E18" s="27">
        <v>1495</v>
      </c>
      <c r="F18" s="27">
        <v>76</v>
      </c>
      <c r="G18" s="27">
        <v>292</v>
      </c>
      <c r="H18" s="62">
        <f t="shared" si="2"/>
        <v>60</v>
      </c>
      <c r="I18" s="70">
        <v>60</v>
      </c>
      <c r="J18" s="70"/>
      <c r="K18" s="70"/>
      <c r="L18" s="70"/>
      <c r="M18" s="70"/>
      <c r="N18" s="70"/>
      <c r="O18" s="70"/>
      <c r="P18" s="62">
        <f t="shared" si="3"/>
        <v>24</v>
      </c>
      <c r="Q18" s="123">
        <v>24</v>
      </c>
      <c r="R18" s="123"/>
      <c r="S18" s="123"/>
      <c r="T18" s="123"/>
      <c r="U18" s="123"/>
      <c r="V18" s="123"/>
      <c r="W18" s="123"/>
      <c r="X18" s="122">
        <f t="shared" si="1"/>
        <v>0.4</v>
      </c>
    </row>
    <row r="19" s="6" customFormat="1" ht="42" customHeight="1" spans="1:25">
      <c r="A19" s="109">
        <v>13</v>
      </c>
      <c r="B19" s="109" t="s">
        <v>49</v>
      </c>
      <c r="C19" s="19" t="s">
        <v>50</v>
      </c>
      <c r="D19" s="19"/>
      <c r="E19" s="19"/>
      <c r="F19" s="19">
        <v>268</v>
      </c>
      <c r="G19" s="19"/>
      <c r="H19" s="62">
        <f t="shared" si="2"/>
        <v>100</v>
      </c>
      <c r="I19" s="62"/>
      <c r="J19" s="62"/>
      <c r="K19" s="62">
        <v>100</v>
      </c>
      <c r="L19" s="62"/>
      <c r="M19" s="62"/>
      <c r="N19" s="62"/>
      <c r="O19" s="62"/>
      <c r="P19" s="62">
        <f t="shared" si="3"/>
        <v>0</v>
      </c>
      <c r="Q19" s="123"/>
      <c r="R19" s="123"/>
      <c r="S19" s="123"/>
      <c r="T19" s="123"/>
      <c r="U19" s="123"/>
      <c r="V19" s="123"/>
      <c r="W19" s="123"/>
      <c r="X19" s="122">
        <f t="shared" si="1"/>
        <v>0</v>
      </c>
      <c r="Y19" s="6">
        <f>H19</f>
        <v>100</v>
      </c>
    </row>
    <row r="20" s="6" customFormat="1" ht="35" customHeight="1" spans="1:25">
      <c r="A20" s="110"/>
      <c r="B20" s="110"/>
      <c r="C20" s="19" t="s">
        <v>51</v>
      </c>
      <c r="D20" s="19"/>
      <c r="E20" s="19"/>
      <c r="F20" s="19">
        <v>693</v>
      </c>
      <c r="G20" s="19"/>
      <c r="H20" s="62">
        <f t="shared" si="2"/>
        <v>103</v>
      </c>
      <c r="I20" s="62"/>
      <c r="J20" s="62"/>
      <c r="K20" s="62">
        <v>103</v>
      </c>
      <c r="L20" s="62"/>
      <c r="M20" s="62"/>
      <c r="N20" s="62"/>
      <c r="O20" s="62"/>
      <c r="P20" s="62">
        <f t="shared" si="3"/>
        <v>0</v>
      </c>
      <c r="Q20" s="123"/>
      <c r="R20" s="123"/>
      <c r="S20" s="123"/>
      <c r="T20" s="123"/>
      <c r="U20" s="123"/>
      <c r="V20" s="123"/>
      <c r="W20" s="123"/>
      <c r="X20" s="122">
        <f t="shared" si="1"/>
        <v>0</v>
      </c>
      <c r="Y20" s="6">
        <f>H20</f>
        <v>103</v>
      </c>
    </row>
    <row r="21" s="94" customFormat="1" ht="44" customHeight="1" spans="1:24">
      <c r="A21" s="111"/>
      <c r="B21" s="111"/>
      <c r="C21" s="25" t="s">
        <v>52</v>
      </c>
      <c r="D21" s="25">
        <v>20</v>
      </c>
      <c r="E21" s="25">
        <v>76</v>
      </c>
      <c r="F21" s="25">
        <v>1</v>
      </c>
      <c r="G21" s="25">
        <v>2</v>
      </c>
      <c r="H21" s="108">
        <f t="shared" si="2"/>
        <v>20</v>
      </c>
      <c r="I21" s="108"/>
      <c r="J21" s="108"/>
      <c r="K21" s="108">
        <v>20</v>
      </c>
      <c r="L21" s="108"/>
      <c r="M21" s="108"/>
      <c r="N21" s="108"/>
      <c r="O21" s="108"/>
      <c r="P21" s="108">
        <f t="shared" si="3"/>
        <v>20</v>
      </c>
      <c r="Q21" s="124"/>
      <c r="R21" s="124"/>
      <c r="S21" s="124">
        <v>20</v>
      </c>
      <c r="T21" s="124"/>
      <c r="U21" s="124"/>
      <c r="V21" s="124"/>
      <c r="W21" s="124"/>
      <c r="X21" s="125">
        <f t="shared" si="1"/>
        <v>1</v>
      </c>
    </row>
    <row r="22" s="94" customFormat="1" ht="22" customHeight="1" spans="1:24">
      <c r="A22" s="111"/>
      <c r="B22" s="111"/>
      <c r="C22" s="25" t="s">
        <v>53</v>
      </c>
      <c r="D22" s="25">
        <v>28</v>
      </c>
      <c r="E22" s="25">
        <v>104</v>
      </c>
      <c r="F22" s="25">
        <v>1</v>
      </c>
      <c r="G22" s="25">
        <v>3</v>
      </c>
      <c r="H22" s="108">
        <f t="shared" si="2"/>
        <v>10</v>
      </c>
      <c r="I22" s="108"/>
      <c r="J22" s="108"/>
      <c r="K22" s="108">
        <v>10</v>
      </c>
      <c r="L22" s="108"/>
      <c r="M22" s="108"/>
      <c r="N22" s="108"/>
      <c r="O22" s="108"/>
      <c r="P22" s="108">
        <f t="shared" si="3"/>
        <v>10</v>
      </c>
      <c r="Q22" s="124"/>
      <c r="R22" s="124"/>
      <c r="S22" s="124">
        <v>10</v>
      </c>
      <c r="T22" s="124"/>
      <c r="U22" s="124"/>
      <c r="V22" s="124"/>
      <c r="W22" s="124"/>
      <c r="X22" s="125">
        <f t="shared" si="1"/>
        <v>1</v>
      </c>
    </row>
    <row r="23" s="94" customFormat="1" ht="22" customHeight="1" spans="1:24">
      <c r="A23" s="111"/>
      <c r="B23" s="111"/>
      <c r="C23" s="25" t="s">
        <v>54</v>
      </c>
      <c r="D23" s="25">
        <v>35</v>
      </c>
      <c r="E23" s="25">
        <v>138</v>
      </c>
      <c r="F23" s="25">
        <v>1</v>
      </c>
      <c r="G23" s="25">
        <v>3</v>
      </c>
      <c r="H23" s="108">
        <f t="shared" si="2"/>
        <v>8</v>
      </c>
      <c r="I23" s="108"/>
      <c r="J23" s="108"/>
      <c r="K23" s="108">
        <v>8</v>
      </c>
      <c r="L23" s="108"/>
      <c r="M23" s="108"/>
      <c r="N23" s="108"/>
      <c r="O23" s="108"/>
      <c r="P23" s="108">
        <f t="shared" si="3"/>
        <v>8</v>
      </c>
      <c r="Q23" s="124"/>
      <c r="R23" s="124"/>
      <c r="S23" s="124">
        <v>8</v>
      </c>
      <c r="T23" s="124"/>
      <c r="U23" s="124"/>
      <c r="V23" s="124"/>
      <c r="W23" s="124"/>
      <c r="X23" s="125">
        <f t="shared" si="1"/>
        <v>1</v>
      </c>
    </row>
    <row r="24" s="94" customFormat="1" ht="22" customHeight="1" spans="1:24">
      <c r="A24" s="111"/>
      <c r="B24" s="111"/>
      <c r="C24" s="25" t="s">
        <v>55</v>
      </c>
      <c r="D24" s="25">
        <v>35</v>
      </c>
      <c r="E24" s="25">
        <v>137</v>
      </c>
      <c r="F24" s="25">
        <v>5</v>
      </c>
      <c r="G24" s="25">
        <v>13</v>
      </c>
      <c r="H24" s="108">
        <f t="shared" si="2"/>
        <v>31</v>
      </c>
      <c r="I24" s="108"/>
      <c r="J24" s="108"/>
      <c r="K24" s="108">
        <v>31</v>
      </c>
      <c r="L24" s="108"/>
      <c r="M24" s="108"/>
      <c r="N24" s="108"/>
      <c r="O24" s="108"/>
      <c r="P24" s="108">
        <f t="shared" si="3"/>
        <v>31</v>
      </c>
      <c r="Q24" s="124"/>
      <c r="R24" s="124"/>
      <c r="S24" s="124">
        <v>31</v>
      </c>
      <c r="T24" s="124"/>
      <c r="U24" s="124"/>
      <c r="V24" s="124"/>
      <c r="W24" s="124"/>
      <c r="X24" s="125">
        <f t="shared" si="1"/>
        <v>1</v>
      </c>
    </row>
    <row r="25" s="94" customFormat="1" ht="22" customHeight="1" spans="1:24">
      <c r="A25" s="111"/>
      <c r="B25" s="111"/>
      <c r="C25" s="25" t="s">
        <v>56</v>
      </c>
      <c r="D25" s="25">
        <v>13</v>
      </c>
      <c r="E25" s="25">
        <v>56</v>
      </c>
      <c r="F25" s="25">
        <v>2</v>
      </c>
      <c r="G25" s="25">
        <v>6</v>
      </c>
      <c r="H25" s="108">
        <f t="shared" si="2"/>
        <v>20</v>
      </c>
      <c r="I25" s="108"/>
      <c r="J25" s="108"/>
      <c r="K25" s="108">
        <v>20</v>
      </c>
      <c r="L25" s="108"/>
      <c r="M25" s="108"/>
      <c r="N25" s="108"/>
      <c r="O25" s="108"/>
      <c r="P25" s="108">
        <f t="shared" si="3"/>
        <v>7</v>
      </c>
      <c r="Q25" s="124"/>
      <c r="R25" s="124"/>
      <c r="S25" s="124">
        <v>7</v>
      </c>
      <c r="T25" s="124"/>
      <c r="U25" s="124"/>
      <c r="V25" s="124"/>
      <c r="W25" s="124"/>
      <c r="X25" s="125">
        <f t="shared" si="1"/>
        <v>0.35</v>
      </c>
    </row>
    <row r="26" s="94" customFormat="1" ht="22" customHeight="1" spans="1:24">
      <c r="A26" s="111"/>
      <c r="B26" s="111"/>
      <c r="C26" s="25" t="s">
        <v>57</v>
      </c>
      <c r="D26" s="25">
        <v>31</v>
      </c>
      <c r="E26" s="25">
        <v>135</v>
      </c>
      <c r="F26" s="25">
        <v>3</v>
      </c>
      <c r="G26" s="25">
        <v>12</v>
      </c>
      <c r="H26" s="108">
        <f t="shared" si="2"/>
        <v>10</v>
      </c>
      <c r="I26" s="108"/>
      <c r="J26" s="108"/>
      <c r="K26" s="108">
        <v>10</v>
      </c>
      <c r="L26" s="108"/>
      <c r="M26" s="108"/>
      <c r="N26" s="108"/>
      <c r="O26" s="108"/>
      <c r="P26" s="108">
        <f t="shared" si="3"/>
        <v>10</v>
      </c>
      <c r="Q26" s="124"/>
      <c r="R26" s="124"/>
      <c r="S26" s="124">
        <v>10</v>
      </c>
      <c r="T26" s="124"/>
      <c r="U26" s="124"/>
      <c r="V26" s="124"/>
      <c r="W26" s="124"/>
      <c r="X26" s="125">
        <f t="shared" si="1"/>
        <v>1</v>
      </c>
    </row>
    <row r="27" s="94" customFormat="1" ht="34" customHeight="1" spans="1:24">
      <c r="A27" s="111"/>
      <c r="B27" s="111"/>
      <c r="C27" s="25" t="s">
        <v>58</v>
      </c>
      <c r="D27" s="25">
        <v>985</v>
      </c>
      <c r="E27" s="25">
        <v>3984</v>
      </c>
      <c r="F27" s="25">
        <v>191</v>
      </c>
      <c r="G27" s="25">
        <v>724</v>
      </c>
      <c r="H27" s="108">
        <f t="shared" si="2"/>
        <v>100</v>
      </c>
      <c r="I27" s="108"/>
      <c r="J27" s="108"/>
      <c r="K27" s="108">
        <v>100</v>
      </c>
      <c r="L27" s="108"/>
      <c r="M27" s="108"/>
      <c r="N27" s="108"/>
      <c r="O27" s="108"/>
      <c r="P27" s="108">
        <f t="shared" si="3"/>
        <v>0</v>
      </c>
      <c r="Q27" s="124"/>
      <c r="R27" s="124"/>
      <c r="S27" s="124"/>
      <c r="T27" s="124"/>
      <c r="U27" s="124"/>
      <c r="V27" s="124"/>
      <c r="W27" s="124"/>
      <c r="X27" s="125">
        <f t="shared" si="1"/>
        <v>0</v>
      </c>
    </row>
    <row r="28" s="94" customFormat="1" ht="37" customHeight="1" spans="1:24">
      <c r="A28" s="111"/>
      <c r="B28" s="111"/>
      <c r="C28" s="25" t="s">
        <v>59</v>
      </c>
      <c r="D28" s="25">
        <v>12</v>
      </c>
      <c r="E28" s="25">
        <v>59</v>
      </c>
      <c r="F28" s="25">
        <v>2</v>
      </c>
      <c r="G28" s="25">
        <v>4</v>
      </c>
      <c r="H28" s="108">
        <f t="shared" si="2"/>
        <v>5</v>
      </c>
      <c r="I28" s="108"/>
      <c r="J28" s="108"/>
      <c r="K28" s="108">
        <v>5</v>
      </c>
      <c r="L28" s="108"/>
      <c r="M28" s="108"/>
      <c r="N28" s="108"/>
      <c r="O28" s="108"/>
      <c r="P28" s="108">
        <f t="shared" si="3"/>
        <v>5</v>
      </c>
      <c r="Q28" s="124"/>
      <c r="R28" s="124"/>
      <c r="S28" s="124">
        <v>5</v>
      </c>
      <c r="T28" s="124"/>
      <c r="U28" s="124"/>
      <c r="V28" s="124"/>
      <c r="W28" s="124"/>
      <c r="X28" s="125">
        <f t="shared" si="1"/>
        <v>1</v>
      </c>
    </row>
    <row r="29" s="6" customFormat="1" ht="22" customHeight="1" spans="1:24">
      <c r="A29" s="110"/>
      <c r="B29" s="110"/>
      <c r="C29" s="27" t="s">
        <v>60</v>
      </c>
      <c r="D29" s="19">
        <v>31</v>
      </c>
      <c r="E29" s="19">
        <v>159</v>
      </c>
      <c r="F29" s="19">
        <v>7</v>
      </c>
      <c r="G29" s="19">
        <v>33</v>
      </c>
      <c r="H29" s="62">
        <f t="shared" si="2"/>
        <v>20</v>
      </c>
      <c r="I29" s="62"/>
      <c r="J29" s="62"/>
      <c r="K29" s="62">
        <v>20</v>
      </c>
      <c r="L29" s="62"/>
      <c r="M29" s="62"/>
      <c r="N29" s="62"/>
      <c r="O29" s="62"/>
      <c r="P29" s="62">
        <f t="shared" si="3"/>
        <v>0</v>
      </c>
      <c r="Q29" s="123"/>
      <c r="R29" s="123"/>
      <c r="S29" s="123"/>
      <c r="T29" s="123"/>
      <c r="U29" s="123"/>
      <c r="V29" s="123"/>
      <c r="W29" s="123"/>
      <c r="X29" s="122">
        <f t="shared" si="1"/>
        <v>0</v>
      </c>
    </row>
    <row r="30" s="94" customFormat="1" ht="22" customHeight="1" spans="1:24">
      <c r="A30" s="111"/>
      <c r="B30" s="111"/>
      <c r="C30" s="25" t="s">
        <v>61</v>
      </c>
      <c r="D30" s="25">
        <v>28</v>
      </c>
      <c r="E30" s="25">
        <v>104</v>
      </c>
      <c r="F30" s="25">
        <v>1</v>
      </c>
      <c r="G30" s="25">
        <v>3</v>
      </c>
      <c r="H30" s="108">
        <f t="shared" si="2"/>
        <v>3</v>
      </c>
      <c r="I30" s="108"/>
      <c r="J30" s="108"/>
      <c r="K30" s="108">
        <v>3</v>
      </c>
      <c r="L30" s="108"/>
      <c r="M30" s="108"/>
      <c r="N30" s="108"/>
      <c r="O30" s="108"/>
      <c r="P30" s="108">
        <f t="shared" si="3"/>
        <v>3</v>
      </c>
      <c r="Q30" s="124"/>
      <c r="R30" s="124"/>
      <c r="S30" s="124">
        <v>3</v>
      </c>
      <c r="T30" s="124"/>
      <c r="U30" s="124"/>
      <c r="V30" s="124"/>
      <c r="W30" s="124"/>
      <c r="X30" s="125">
        <f t="shared" si="1"/>
        <v>1</v>
      </c>
    </row>
    <row r="31" s="6" customFormat="1" ht="36" customHeight="1" spans="1:24">
      <c r="A31" s="110"/>
      <c r="B31" s="110"/>
      <c r="C31" s="19" t="s">
        <v>62</v>
      </c>
      <c r="D31" s="19">
        <v>35</v>
      </c>
      <c r="E31" s="19">
        <v>132</v>
      </c>
      <c r="F31" s="19">
        <v>4</v>
      </c>
      <c r="G31" s="19">
        <v>12</v>
      </c>
      <c r="H31" s="62">
        <f t="shared" si="2"/>
        <v>10</v>
      </c>
      <c r="I31" s="62"/>
      <c r="J31" s="62"/>
      <c r="K31" s="62">
        <v>10</v>
      </c>
      <c r="L31" s="62"/>
      <c r="M31" s="62"/>
      <c r="N31" s="62"/>
      <c r="O31" s="62"/>
      <c r="P31" s="62">
        <f t="shared" si="3"/>
        <v>0</v>
      </c>
      <c r="Q31" s="123"/>
      <c r="R31" s="123"/>
      <c r="S31" s="123"/>
      <c r="T31" s="123"/>
      <c r="U31" s="123"/>
      <c r="V31" s="123"/>
      <c r="W31" s="123"/>
      <c r="X31" s="122">
        <f t="shared" si="1"/>
        <v>0</v>
      </c>
    </row>
    <row r="32" s="6" customFormat="1" ht="22" customHeight="1" spans="1:24">
      <c r="A32" s="110"/>
      <c r="B32" s="110"/>
      <c r="C32" s="19" t="s">
        <v>63</v>
      </c>
      <c r="D32" s="19">
        <v>18</v>
      </c>
      <c r="E32" s="19">
        <v>90</v>
      </c>
      <c r="F32" s="19">
        <v>6</v>
      </c>
      <c r="G32" s="19">
        <v>15</v>
      </c>
      <c r="H32" s="62">
        <f t="shared" si="2"/>
        <v>23</v>
      </c>
      <c r="I32" s="62"/>
      <c r="J32" s="62"/>
      <c r="K32" s="62">
        <v>23</v>
      </c>
      <c r="L32" s="62"/>
      <c r="M32" s="62"/>
      <c r="N32" s="62"/>
      <c r="O32" s="62"/>
      <c r="P32" s="62">
        <f t="shared" si="3"/>
        <v>0</v>
      </c>
      <c r="Q32" s="123"/>
      <c r="R32" s="123"/>
      <c r="S32" s="123"/>
      <c r="T32" s="123"/>
      <c r="U32" s="123"/>
      <c r="V32" s="123"/>
      <c r="W32" s="123"/>
      <c r="X32" s="122">
        <f t="shared" si="1"/>
        <v>0</v>
      </c>
    </row>
    <row r="33" s="6" customFormat="1" ht="40" customHeight="1" spans="1:24">
      <c r="A33" s="110"/>
      <c r="B33" s="110"/>
      <c r="C33" s="19" t="s">
        <v>64</v>
      </c>
      <c r="D33" s="19">
        <v>80</v>
      </c>
      <c r="E33" s="19">
        <v>321</v>
      </c>
      <c r="F33" s="19">
        <v>20</v>
      </c>
      <c r="G33" s="19">
        <v>81</v>
      </c>
      <c r="H33" s="62">
        <f t="shared" si="2"/>
        <v>27</v>
      </c>
      <c r="I33" s="62"/>
      <c r="J33" s="62"/>
      <c r="K33" s="62">
        <v>27</v>
      </c>
      <c r="L33" s="62"/>
      <c r="M33" s="62"/>
      <c r="N33" s="62"/>
      <c r="O33" s="62"/>
      <c r="P33" s="62">
        <f t="shared" si="3"/>
        <v>0</v>
      </c>
      <c r="Q33" s="123"/>
      <c r="R33" s="123"/>
      <c r="S33" s="123"/>
      <c r="T33" s="123"/>
      <c r="U33" s="123"/>
      <c r="V33" s="123"/>
      <c r="W33" s="123"/>
      <c r="X33" s="122">
        <f t="shared" si="1"/>
        <v>0</v>
      </c>
    </row>
    <row r="34" s="6" customFormat="1" ht="22" customHeight="1" spans="1:24">
      <c r="A34" s="112"/>
      <c r="B34" s="112"/>
      <c r="C34" s="19" t="s">
        <v>65</v>
      </c>
      <c r="D34" s="19">
        <v>31</v>
      </c>
      <c r="E34" s="19">
        <v>159</v>
      </c>
      <c r="F34" s="19">
        <v>7</v>
      </c>
      <c r="G34" s="19">
        <v>33</v>
      </c>
      <c r="H34" s="62">
        <f t="shared" si="2"/>
        <v>10</v>
      </c>
      <c r="I34" s="62"/>
      <c r="J34" s="62"/>
      <c r="K34" s="62">
        <v>10</v>
      </c>
      <c r="L34" s="62"/>
      <c r="M34" s="62"/>
      <c r="N34" s="62"/>
      <c r="O34" s="62"/>
      <c r="P34" s="62">
        <f t="shared" si="3"/>
        <v>8.8</v>
      </c>
      <c r="Q34" s="123"/>
      <c r="R34" s="123"/>
      <c r="S34" s="123">
        <v>8.8</v>
      </c>
      <c r="T34" s="123"/>
      <c r="U34" s="123"/>
      <c r="V34" s="123"/>
      <c r="W34" s="123"/>
      <c r="X34" s="122">
        <f t="shared" si="1"/>
        <v>0.88</v>
      </c>
    </row>
    <row r="35" s="6" customFormat="1" ht="22" customHeight="1" spans="1:25">
      <c r="A35" s="109">
        <v>14</v>
      </c>
      <c r="B35" s="109" t="s">
        <v>66</v>
      </c>
      <c r="C35" s="19" t="s">
        <v>67</v>
      </c>
      <c r="D35" s="19"/>
      <c r="E35" s="19"/>
      <c r="F35" s="19"/>
      <c r="G35" s="19"/>
      <c r="H35" s="62">
        <f t="shared" si="2"/>
        <v>20</v>
      </c>
      <c r="I35" s="62"/>
      <c r="J35" s="62"/>
      <c r="K35" s="62">
        <v>20</v>
      </c>
      <c r="L35" s="62"/>
      <c r="M35" s="62"/>
      <c r="N35" s="62"/>
      <c r="O35" s="62"/>
      <c r="P35" s="62">
        <f t="shared" si="3"/>
        <v>0</v>
      </c>
      <c r="Q35" s="123"/>
      <c r="R35" s="123"/>
      <c r="S35" s="123"/>
      <c r="T35" s="123"/>
      <c r="U35" s="123"/>
      <c r="V35" s="123"/>
      <c r="W35" s="123"/>
      <c r="X35" s="122">
        <f t="shared" si="1"/>
        <v>0</v>
      </c>
      <c r="Y35" s="6">
        <f>H35</f>
        <v>20</v>
      </c>
    </row>
    <row r="36" s="6" customFormat="1" ht="22" customHeight="1" spans="1:24">
      <c r="A36" s="112"/>
      <c r="B36" s="112"/>
      <c r="C36" s="19" t="s">
        <v>68</v>
      </c>
      <c r="D36" s="19"/>
      <c r="E36" s="19"/>
      <c r="F36" s="19"/>
      <c r="G36" s="19"/>
      <c r="H36" s="62">
        <f t="shared" si="2"/>
        <v>30</v>
      </c>
      <c r="I36" s="62"/>
      <c r="J36" s="62"/>
      <c r="K36" s="62">
        <v>30</v>
      </c>
      <c r="L36" s="62"/>
      <c r="M36" s="62"/>
      <c r="N36" s="62"/>
      <c r="O36" s="62"/>
      <c r="P36" s="62">
        <f t="shared" si="3"/>
        <v>3</v>
      </c>
      <c r="Q36" s="123"/>
      <c r="R36" s="123"/>
      <c r="S36" s="123">
        <v>3</v>
      </c>
      <c r="T36" s="123"/>
      <c r="U36" s="123"/>
      <c r="V36" s="123"/>
      <c r="W36" s="123"/>
      <c r="X36" s="122">
        <f t="shared" si="1"/>
        <v>0.1</v>
      </c>
    </row>
    <row r="37" s="6" customFormat="1" ht="22" customHeight="1" spans="1:25">
      <c r="A37" s="109">
        <v>15</v>
      </c>
      <c r="B37" s="109" t="s">
        <v>69</v>
      </c>
      <c r="C37" s="19" t="s">
        <v>70</v>
      </c>
      <c r="D37" s="19"/>
      <c r="E37" s="19"/>
      <c r="F37" s="19"/>
      <c r="G37" s="19"/>
      <c r="H37" s="62">
        <f t="shared" si="2"/>
        <v>12</v>
      </c>
      <c r="I37" s="62"/>
      <c r="J37" s="62"/>
      <c r="K37" s="62">
        <v>12</v>
      </c>
      <c r="L37" s="62"/>
      <c r="M37" s="62"/>
      <c r="N37" s="62"/>
      <c r="O37" s="62"/>
      <c r="P37" s="62">
        <f t="shared" si="3"/>
        <v>12</v>
      </c>
      <c r="Q37" s="123"/>
      <c r="R37" s="123"/>
      <c r="S37" s="123">
        <v>12</v>
      </c>
      <c r="T37" s="123"/>
      <c r="U37" s="123"/>
      <c r="V37" s="123"/>
      <c r="W37" s="123"/>
      <c r="X37" s="122">
        <f t="shared" si="1"/>
        <v>1</v>
      </c>
      <c r="Y37" s="6">
        <f>H37</f>
        <v>12</v>
      </c>
    </row>
    <row r="38" s="94" customFormat="1" ht="22" customHeight="1" spans="1:24">
      <c r="A38" s="111"/>
      <c r="B38" s="111"/>
      <c r="C38" s="25" t="s">
        <v>71</v>
      </c>
      <c r="D38" s="25"/>
      <c r="E38" s="25"/>
      <c r="F38" s="25"/>
      <c r="G38" s="25"/>
      <c r="H38" s="108">
        <f t="shared" si="2"/>
        <v>24</v>
      </c>
      <c r="I38" s="108"/>
      <c r="J38" s="108"/>
      <c r="K38" s="108">
        <v>24</v>
      </c>
      <c r="L38" s="108"/>
      <c r="M38" s="108"/>
      <c r="N38" s="108"/>
      <c r="O38" s="108"/>
      <c r="P38" s="108">
        <f t="shared" si="3"/>
        <v>10</v>
      </c>
      <c r="Q38" s="124"/>
      <c r="R38" s="124"/>
      <c r="S38" s="124">
        <v>10</v>
      </c>
      <c r="T38" s="124"/>
      <c r="U38" s="124"/>
      <c r="V38" s="124"/>
      <c r="W38" s="124"/>
      <c r="X38" s="125">
        <f t="shared" si="1"/>
        <v>0.416666666666667</v>
      </c>
    </row>
    <row r="39" s="94" customFormat="1" ht="22" customHeight="1" spans="1:24">
      <c r="A39" s="111"/>
      <c r="B39" s="111"/>
      <c r="C39" s="25" t="s">
        <v>72</v>
      </c>
      <c r="D39" s="25"/>
      <c r="E39" s="25"/>
      <c r="F39" s="25"/>
      <c r="G39" s="25"/>
      <c r="H39" s="108">
        <f t="shared" si="2"/>
        <v>6</v>
      </c>
      <c r="I39" s="108"/>
      <c r="J39" s="108"/>
      <c r="K39" s="108">
        <v>6</v>
      </c>
      <c r="L39" s="108"/>
      <c r="M39" s="108"/>
      <c r="N39" s="108"/>
      <c r="O39" s="108"/>
      <c r="P39" s="108">
        <f t="shared" si="3"/>
        <v>0</v>
      </c>
      <c r="Q39" s="124"/>
      <c r="R39" s="124"/>
      <c r="S39" s="124"/>
      <c r="T39" s="124"/>
      <c r="U39" s="124"/>
      <c r="V39" s="124"/>
      <c r="W39" s="124"/>
      <c r="X39" s="125">
        <f t="shared" si="1"/>
        <v>0</v>
      </c>
    </row>
    <row r="40" s="6" customFormat="1" ht="22" customHeight="1" spans="1:24">
      <c r="A40" s="112"/>
      <c r="B40" s="112"/>
      <c r="C40" s="19" t="s">
        <v>73</v>
      </c>
      <c r="D40" s="19"/>
      <c r="E40" s="19"/>
      <c r="F40" s="19"/>
      <c r="G40" s="19"/>
      <c r="H40" s="62">
        <f t="shared" si="2"/>
        <v>8</v>
      </c>
      <c r="I40" s="62"/>
      <c r="J40" s="62"/>
      <c r="K40" s="62">
        <v>8</v>
      </c>
      <c r="L40" s="62"/>
      <c r="M40" s="62"/>
      <c r="N40" s="62"/>
      <c r="O40" s="62"/>
      <c r="P40" s="62">
        <f t="shared" si="3"/>
        <v>0</v>
      </c>
      <c r="Q40" s="123"/>
      <c r="R40" s="123"/>
      <c r="S40" s="123"/>
      <c r="T40" s="123"/>
      <c r="U40" s="123"/>
      <c r="V40" s="123"/>
      <c r="W40" s="123"/>
      <c r="X40" s="122">
        <f t="shared" si="1"/>
        <v>0</v>
      </c>
    </row>
    <row r="41" s="2" customFormat="1" ht="22" customHeight="1" spans="1:24">
      <c r="A41" s="19">
        <v>16</v>
      </c>
      <c r="B41" s="30" t="s">
        <v>74</v>
      </c>
      <c r="C41" s="30" t="s">
        <v>75</v>
      </c>
      <c r="D41" s="30">
        <v>220</v>
      </c>
      <c r="E41" s="30">
        <v>978</v>
      </c>
      <c r="F41" s="30">
        <v>15</v>
      </c>
      <c r="G41" s="30">
        <v>51</v>
      </c>
      <c r="H41" s="62">
        <f t="shared" si="2"/>
        <v>136.58</v>
      </c>
      <c r="I41" s="30">
        <v>26</v>
      </c>
      <c r="J41" s="30">
        <v>0</v>
      </c>
      <c r="K41" s="30">
        <v>0</v>
      </c>
      <c r="L41" s="30">
        <v>0</v>
      </c>
      <c r="M41" s="30">
        <v>70</v>
      </c>
      <c r="N41" s="30">
        <v>40.58</v>
      </c>
      <c r="O41" s="30">
        <v>0</v>
      </c>
      <c r="P41" s="62">
        <f t="shared" si="3"/>
        <v>136.58</v>
      </c>
      <c r="Q41" s="127">
        <v>26</v>
      </c>
      <c r="R41" s="127">
        <v>0</v>
      </c>
      <c r="S41" s="127">
        <v>0</v>
      </c>
      <c r="T41" s="127">
        <v>0</v>
      </c>
      <c r="U41" s="127">
        <v>70</v>
      </c>
      <c r="V41" s="127">
        <v>40.58</v>
      </c>
      <c r="W41" s="127">
        <v>0</v>
      </c>
      <c r="X41" s="122">
        <f t="shared" si="1"/>
        <v>1</v>
      </c>
    </row>
    <row r="42" s="2" customFormat="1" ht="22" customHeight="1" spans="1:25">
      <c r="A42" s="19">
        <v>17</v>
      </c>
      <c r="B42" s="30" t="s">
        <v>76</v>
      </c>
      <c r="C42" s="30" t="s">
        <v>77</v>
      </c>
      <c r="D42" s="30">
        <v>52</v>
      </c>
      <c r="E42" s="30">
        <v>218</v>
      </c>
      <c r="F42" s="30">
        <v>31</v>
      </c>
      <c r="G42" s="30">
        <v>125</v>
      </c>
      <c r="H42" s="62">
        <f t="shared" si="2"/>
        <v>43.9</v>
      </c>
      <c r="I42" s="30">
        <v>30</v>
      </c>
      <c r="J42" s="30">
        <v>0</v>
      </c>
      <c r="K42" s="30">
        <v>0</v>
      </c>
      <c r="L42" s="30">
        <v>0</v>
      </c>
      <c r="M42" s="30">
        <v>0</v>
      </c>
      <c r="N42" s="30">
        <v>0</v>
      </c>
      <c r="O42" s="30">
        <v>13.9</v>
      </c>
      <c r="P42" s="62">
        <f t="shared" si="3"/>
        <v>27.9</v>
      </c>
      <c r="Q42" s="127">
        <v>14</v>
      </c>
      <c r="R42" s="127">
        <v>0</v>
      </c>
      <c r="S42" s="127">
        <v>0</v>
      </c>
      <c r="T42" s="127">
        <v>0</v>
      </c>
      <c r="U42" s="127">
        <v>0</v>
      </c>
      <c r="V42" s="127">
        <v>0</v>
      </c>
      <c r="W42" s="127">
        <v>13.9</v>
      </c>
      <c r="X42" s="122">
        <f t="shared" si="1"/>
        <v>0.635535307517084</v>
      </c>
      <c r="Y42" s="6">
        <v>14</v>
      </c>
    </row>
    <row r="43" s="2" customFormat="1" ht="48" customHeight="1" spans="1:25">
      <c r="A43" s="19">
        <v>18</v>
      </c>
      <c r="B43" s="30" t="s">
        <v>78</v>
      </c>
      <c r="C43" s="33" t="s">
        <v>79</v>
      </c>
      <c r="D43" s="30">
        <v>75</v>
      </c>
      <c r="E43" s="30">
        <v>261</v>
      </c>
      <c r="F43" s="30">
        <v>75</v>
      </c>
      <c r="G43" s="30">
        <v>261</v>
      </c>
      <c r="H43" s="62">
        <f t="shared" si="2"/>
        <v>42.04</v>
      </c>
      <c r="I43" s="30">
        <v>0</v>
      </c>
      <c r="J43" s="30">
        <v>0</v>
      </c>
      <c r="K43" s="30">
        <v>42.04</v>
      </c>
      <c r="L43" s="30">
        <v>0</v>
      </c>
      <c r="M43" s="30">
        <v>0</v>
      </c>
      <c r="N43" s="30">
        <v>0</v>
      </c>
      <c r="O43" s="30">
        <v>0</v>
      </c>
      <c r="P43" s="62">
        <f t="shared" si="3"/>
        <v>0</v>
      </c>
      <c r="Q43" s="127">
        <v>0</v>
      </c>
      <c r="R43" s="127">
        <v>0</v>
      </c>
      <c r="S43" s="127">
        <v>0</v>
      </c>
      <c r="T43" s="127">
        <v>0</v>
      </c>
      <c r="U43" s="127">
        <v>0</v>
      </c>
      <c r="V43" s="127">
        <v>0</v>
      </c>
      <c r="W43" s="127">
        <v>0</v>
      </c>
      <c r="X43" s="122">
        <f t="shared" si="1"/>
        <v>0</v>
      </c>
      <c r="Y43" s="6">
        <v>42.04</v>
      </c>
    </row>
    <row r="44" s="2" customFormat="1" ht="22" customHeight="1" spans="1:24">
      <c r="A44" s="19">
        <v>19</v>
      </c>
      <c r="B44" s="30" t="s">
        <v>80</v>
      </c>
      <c r="C44" s="30" t="s">
        <v>81</v>
      </c>
      <c r="D44" s="30">
        <v>15</v>
      </c>
      <c r="E44" s="30">
        <v>60</v>
      </c>
      <c r="F44" s="30">
        <v>1</v>
      </c>
      <c r="G44" s="30">
        <v>2</v>
      </c>
      <c r="H44" s="62">
        <f t="shared" si="2"/>
        <v>15</v>
      </c>
      <c r="I44" s="30">
        <v>0</v>
      </c>
      <c r="J44" s="30">
        <v>0</v>
      </c>
      <c r="K44" s="30">
        <v>12</v>
      </c>
      <c r="L44" s="30">
        <v>0</v>
      </c>
      <c r="M44" s="30">
        <v>0</v>
      </c>
      <c r="N44" s="30">
        <v>3</v>
      </c>
      <c r="O44" s="30">
        <v>0</v>
      </c>
      <c r="P44" s="62">
        <f t="shared" si="3"/>
        <v>6</v>
      </c>
      <c r="Q44" s="127">
        <v>0</v>
      </c>
      <c r="R44" s="127">
        <v>0</v>
      </c>
      <c r="S44" s="127">
        <v>6</v>
      </c>
      <c r="T44" s="127">
        <v>0</v>
      </c>
      <c r="U44" s="127">
        <v>0</v>
      </c>
      <c r="V44" s="127">
        <v>0</v>
      </c>
      <c r="W44" s="127">
        <v>0</v>
      </c>
      <c r="X44" s="122">
        <f t="shared" si="1"/>
        <v>0.4</v>
      </c>
    </row>
    <row r="45" s="2" customFormat="1" ht="28" customHeight="1" spans="1:24">
      <c r="A45" s="19">
        <v>20</v>
      </c>
      <c r="B45" s="19" t="s">
        <v>82</v>
      </c>
      <c r="C45" s="19" t="s">
        <v>83</v>
      </c>
      <c r="D45" s="19">
        <v>27</v>
      </c>
      <c r="E45" s="19">
        <v>102</v>
      </c>
      <c r="F45" s="19">
        <v>4</v>
      </c>
      <c r="G45" s="19">
        <v>16</v>
      </c>
      <c r="H45" s="62">
        <f t="shared" si="2"/>
        <v>35.54</v>
      </c>
      <c r="I45" s="19"/>
      <c r="J45" s="19">
        <v>35</v>
      </c>
      <c r="K45" s="19"/>
      <c r="L45" s="19"/>
      <c r="M45" s="19">
        <v>0.54</v>
      </c>
      <c r="N45" s="19"/>
      <c r="O45" s="19"/>
      <c r="P45" s="62">
        <f t="shared" si="3"/>
        <v>31</v>
      </c>
      <c r="Q45" s="127"/>
      <c r="R45" s="127">
        <v>31</v>
      </c>
      <c r="S45" s="127"/>
      <c r="T45" s="127"/>
      <c r="U45" s="127"/>
      <c r="V45" s="127"/>
      <c r="W45" s="127"/>
      <c r="X45" s="122">
        <f t="shared" si="1"/>
        <v>0.872256612267867</v>
      </c>
    </row>
    <row r="46" s="95" customFormat="1" ht="28" customHeight="1" spans="1:24">
      <c r="A46" s="25">
        <v>21</v>
      </c>
      <c r="B46" s="25" t="s">
        <v>84</v>
      </c>
      <c r="C46" s="113" t="s">
        <v>85</v>
      </c>
      <c r="D46" s="25">
        <v>227</v>
      </c>
      <c r="E46" s="25">
        <v>852</v>
      </c>
      <c r="F46" s="25">
        <v>24</v>
      </c>
      <c r="G46" s="25">
        <v>68</v>
      </c>
      <c r="H46" s="108">
        <f t="shared" si="2"/>
        <v>21</v>
      </c>
      <c r="I46" s="25">
        <v>21</v>
      </c>
      <c r="J46" s="25"/>
      <c r="K46" s="25"/>
      <c r="L46" s="25"/>
      <c r="M46" s="25"/>
      <c r="N46" s="25"/>
      <c r="O46" s="25"/>
      <c r="P46" s="108">
        <f t="shared" si="3"/>
        <v>21</v>
      </c>
      <c r="Q46" s="128">
        <v>21</v>
      </c>
      <c r="R46" s="128"/>
      <c r="S46" s="128"/>
      <c r="T46" s="128"/>
      <c r="U46" s="128"/>
      <c r="V46" s="128"/>
      <c r="W46" s="128"/>
      <c r="X46" s="125">
        <f t="shared" si="1"/>
        <v>1</v>
      </c>
    </row>
    <row r="47" s="2" customFormat="1" ht="28" customHeight="1" spans="1:25">
      <c r="A47" s="19">
        <v>22</v>
      </c>
      <c r="B47" s="114" t="s">
        <v>86</v>
      </c>
      <c r="C47" s="68" t="s">
        <v>87</v>
      </c>
      <c r="D47" s="19">
        <v>43</v>
      </c>
      <c r="E47" s="19">
        <v>139</v>
      </c>
      <c r="F47" s="19">
        <v>43</v>
      </c>
      <c r="G47" s="19">
        <v>139</v>
      </c>
      <c r="H47" s="62">
        <f t="shared" si="2"/>
        <v>18.34</v>
      </c>
      <c r="I47" s="19"/>
      <c r="J47" s="19"/>
      <c r="K47" s="19">
        <v>18.34</v>
      </c>
      <c r="L47" s="19"/>
      <c r="M47" s="19"/>
      <c r="N47" s="19"/>
      <c r="O47" s="19"/>
      <c r="P47" s="62">
        <f t="shared" si="3"/>
        <v>18.34</v>
      </c>
      <c r="Q47" s="129"/>
      <c r="R47" s="129"/>
      <c r="S47" s="129">
        <v>18.34</v>
      </c>
      <c r="T47" s="129"/>
      <c r="U47" s="129"/>
      <c r="V47" s="129"/>
      <c r="W47" s="129"/>
      <c r="X47" s="122">
        <f t="shared" si="1"/>
        <v>1</v>
      </c>
      <c r="Y47" s="6">
        <f t="shared" ref="Y47:Y53" si="4">H47</f>
        <v>18.34</v>
      </c>
    </row>
    <row r="48" s="2" customFormat="1" ht="28" customHeight="1" spans="1:24">
      <c r="A48" s="19">
        <v>23</v>
      </c>
      <c r="B48" s="19" t="s">
        <v>88</v>
      </c>
      <c r="C48" s="19" t="s">
        <v>89</v>
      </c>
      <c r="D48" s="19">
        <v>148</v>
      </c>
      <c r="E48" s="19">
        <v>518</v>
      </c>
      <c r="F48" s="19">
        <v>18</v>
      </c>
      <c r="G48" s="19">
        <v>49</v>
      </c>
      <c r="H48" s="62">
        <f t="shared" si="2"/>
        <v>23.11</v>
      </c>
      <c r="I48" s="19"/>
      <c r="J48" s="19"/>
      <c r="K48" s="19">
        <v>23.09</v>
      </c>
      <c r="L48" s="19"/>
      <c r="M48" s="19">
        <v>0.02</v>
      </c>
      <c r="N48" s="19"/>
      <c r="O48" s="19"/>
      <c r="P48" s="62">
        <f t="shared" si="3"/>
        <v>23.11</v>
      </c>
      <c r="Q48" s="129"/>
      <c r="R48" s="129"/>
      <c r="S48" s="129">
        <v>23.09</v>
      </c>
      <c r="T48" s="129"/>
      <c r="U48" s="129">
        <v>0.02</v>
      </c>
      <c r="V48" s="129"/>
      <c r="W48" s="129"/>
      <c r="X48" s="122">
        <f t="shared" si="1"/>
        <v>1</v>
      </c>
    </row>
    <row r="49" s="2" customFormat="1" ht="28" customHeight="1" spans="1:25">
      <c r="A49" s="19">
        <v>24</v>
      </c>
      <c r="B49" s="30" t="s">
        <v>90</v>
      </c>
      <c r="C49" s="30" t="s">
        <v>91</v>
      </c>
      <c r="D49" s="30">
        <v>442</v>
      </c>
      <c r="E49" s="30">
        <v>1593</v>
      </c>
      <c r="F49" s="30">
        <v>11</v>
      </c>
      <c r="G49" s="30">
        <v>38</v>
      </c>
      <c r="H49" s="62">
        <f t="shared" si="2"/>
        <v>10</v>
      </c>
      <c r="I49" s="30">
        <v>10</v>
      </c>
      <c r="J49" s="30"/>
      <c r="K49" s="30"/>
      <c r="L49" s="30"/>
      <c r="M49" s="30"/>
      <c r="N49" s="30"/>
      <c r="O49" s="30"/>
      <c r="P49" s="62">
        <f t="shared" si="3"/>
        <v>10</v>
      </c>
      <c r="Q49" s="30">
        <v>10</v>
      </c>
      <c r="R49" s="30"/>
      <c r="S49" s="30"/>
      <c r="T49" s="30"/>
      <c r="U49" s="30"/>
      <c r="V49" s="30"/>
      <c r="W49" s="30">
        <v>0</v>
      </c>
      <c r="X49" s="122">
        <f t="shared" si="1"/>
        <v>1</v>
      </c>
      <c r="Y49" s="2">
        <v>10</v>
      </c>
    </row>
    <row r="50" s="95" customFormat="1" ht="28" customHeight="1" spans="1:24">
      <c r="A50" s="25">
        <v>25</v>
      </c>
      <c r="B50" s="85" t="s">
        <v>92</v>
      </c>
      <c r="C50" s="85" t="s">
        <v>93</v>
      </c>
      <c r="D50" s="85">
        <v>207</v>
      </c>
      <c r="E50" s="85">
        <v>790</v>
      </c>
      <c r="F50" s="85">
        <v>10</v>
      </c>
      <c r="G50" s="85">
        <v>35</v>
      </c>
      <c r="H50" s="108">
        <f t="shared" si="2"/>
        <v>30</v>
      </c>
      <c r="I50" s="85">
        <v>30</v>
      </c>
      <c r="J50" s="85"/>
      <c r="K50" s="85"/>
      <c r="L50" s="85"/>
      <c r="M50" s="85"/>
      <c r="N50" s="85"/>
      <c r="O50" s="85"/>
      <c r="P50" s="108">
        <f t="shared" si="3"/>
        <v>20</v>
      </c>
      <c r="Q50" s="85">
        <v>20</v>
      </c>
      <c r="R50" s="85"/>
      <c r="S50" s="85"/>
      <c r="T50" s="85"/>
      <c r="U50" s="85"/>
      <c r="V50" s="85"/>
      <c r="W50" s="85"/>
      <c r="X50" s="125">
        <f t="shared" si="1"/>
        <v>0.666666666666667</v>
      </c>
    </row>
    <row r="51" s="2" customFormat="1" ht="28" customHeight="1" spans="1:25">
      <c r="A51" s="19">
        <v>26</v>
      </c>
      <c r="B51" s="83" t="s">
        <v>94</v>
      </c>
      <c r="C51" s="83" t="s">
        <v>95</v>
      </c>
      <c r="D51" s="83">
        <v>163</v>
      </c>
      <c r="E51" s="83">
        <v>527</v>
      </c>
      <c r="F51" s="83">
        <v>163</v>
      </c>
      <c r="G51" s="83">
        <v>527</v>
      </c>
      <c r="H51" s="62">
        <f t="shared" si="2"/>
        <v>62.29</v>
      </c>
      <c r="I51" s="120"/>
      <c r="J51" s="83"/>
      <c r="K51" s="83">
        <v>62.29</v>
      </c>
      <c r="L51" s="83"/>
      <c r="M51" s="83"/>
      <c r="N51" s="83"/>
      <c r="O51" s="83"/>
      <c r="P51" s="62">
        <f t="shared" si="3"/>
        <v>28.7296</v>
      </c>
      <c r="Q51" s="83">
        <v>0</v>
      </c>
      <c r="R51" s="83"/>
      <c r="S51" s="83">
        <v>28.7296</v>
      </c>
      <c r="T51" s="83"/>
      <c r="U51" s="83"/>
      <c r="V51" s="83"/>
      <c r="W51" s="83"/>
      <c r="X51" s="122">
        <f t="shared" si="1"/>
        <v>0.461223310322684</v>
      </c>
      <c r="Y51" s="6">
        <f t="shared" si="4"/>
        <v>62.29</v>
      </c>
    </row>
    <row r="52" s="2" customFormat="1" ht="55" customHeight="1" spans="1:25">
      <c r="A52" s="19">
        <v>27</v>
      </c>
      <c r="B52" s="30" t="s">
        <v>96</v>
      </c>
      <c r="C52" s="115" t="s">
        <v>97</v>
      </c>
      <c r="D52" s="30">
        <v>14</v>
      </c>
      <c r="E52" s="30">
        <v>43</v>
      </c>
      <c r="F52" s="30">
        <v>14</v>
      </c>
      <c r="G52" s="30">
        <v>44</v>
      </c>
      <c r="H52" s="62">
        <f t="shared" si="2"/>
        <v>5.35</v>
      </c>
      <c r="I52" s="30">
        <v>0</v>
      </c>
      <c r="J52" s="30">
        <v>0</v>
      </c>
      <c r="K52" s="30">
        <v>5.35</v>
      </c>
      <c r="L52" s="30">
        <v>0</v>
      </c>
      <c r="M52" s="30">
        <v>0</v>
      </c>
      <c r="N52" s="30">
        <v>0</v>
      </c>
      <c r="O52" s="30">
        <v>0</v>
      </c>
      <c r="P52" s="62">
        <f t="shared" si="3"/>
        <v>5.35</v>
      </c>
      <c r="Q52" s="30">
        <v>0</v>
      </c>
      <c r="R52" s="30">
        <v>0</v>
      </c>
      <c r="S52" s="30">
        <v>5.35</v>
      </c>
      <c r="T52" s="30">
        <v>0</v>
      </c>
      <c r="U52" s="30">
        <v>0</v>
      </c>
      <c r="V52" s="30">
        <v>0</v>
      </c>
      <c r="W52" s="30">
        <v>0</v>
      </c>
      <c r="X52" s="122">
        <f t="shared" si="1"/>
        <v>1</v>
      </c>
      <c r="Y52" s="6">
        <f t="shared" si="4"/>
        <v>5.35</v>
      </c>
    </row>
    <row r="53" s="2" customFormat="1" ht="22" customHeight="1" spans="1:25">
      <c r="A53" s="19">
        <v>28</v>
      </c>
      <c r="B53" s="30" t="s">
        <v>98</v>
      </c>
      <c r="C53" s="30" t="s">
        <v>99</v>
      </c>
      <c r="D53" s="116">
        <v>310</v>
      </c>
      <c r="E53" s="116">
        <v>1085</v>
      </c>
      <c r="F53" s="116">
        <v>47</v>
      </c>
      <c r="G53" s="116">
        <v>160</v>
      </c>
      <c r="H53" s="62">
        <f t="shared" si="2"/>
        <v>28</v>
      </c>
      <c r="I53" s="30">
        <v>28</v>
      </c>
      <c r="J53" s="30"/>
      <c r="K53" s="30"/>
      <c r="L53" s="30"/>
      <c r="M53" s="30"/>
      <c r="N53" s="30"/>
      <c r="O53" s="30"/>
      <c r="P53" s="62">
        <f t="shared" si="3"/>
        <v>28</v>
      </c>
      <c r="Q53" s="30">
        <v>28</v>
      </c>
      <c r="R53" s="30"/>
      <c r="S53" s="30"/>
      <c r="T53" s="30"/>
      <c r="U53" s="30"/>
      <c r="V53" s="30"/>
      <c r="W53" s="30"/>
      <c r="X53" s="122">
        <f t="shared" si="1"/>
        <v>1</v>
      </c>
      <c r="Y53" s="6">
        <f t="shared" si="4"/>
        <v>28</v>
      </c>
    </row>
    <row r="54" s="2" customFormat="1" ht="22" customHeight="1" spans="1:25">
      <c r="A54" s="19">
        <v>29</v>
      </c>
      <c r="B54" s="30" t="s">
        <v>100</v>
      </c>
      <c r="C54" s="30" t="s">
        <v>101</v>
      </c>
      <c r="D54" s="117">
        <v>310</v>
      </c>
      <c r="E54" s="117">
        <v>1085</v>
      </c>
      <c r="F54" s="117">
        <v>22</v>
      </c>
      <c r="G54" s="117">
        <v>75</v>
      </c>
      <c r="H54" s="62">
        <f t="shared" si="2"/>
        <v>13</v>
      </c>
      <c r="I54" s="30">
        <v>12</v>
      </c>
      <c r="J54" s="30"/>
      <c r="K54" s="30"/>
      <c r="L54" s="30"/>
      <c r="M54" s="30"/>
      <c r="N54" s="30"/>
      <c r="O54" s="30">
        <v>1</v>
      </c>
      <c r="P54" s="62">
        <f t="shared" si="3"/>
        <v>13</v>
      </c>
      <c r="Q54" s="30">
        <v>12</v>
      </c>
      <c r="R54" s="30"/>
      <c r="S54" s="30"/>
      <c r="T54" s="30"/>
      <c r="U54" s="30"/>
      <c r="V54" s="30"/>
      <c r="W54" s="30">
        <v>1</v>
      </c>
      <c r="X54" s="122">
        <f t="shared" si="1"/>
        <v>1</v>
      </c>
      <c r="Y54" s="6"/>
    </row>
    <row r="55" s="2" customFormat="1" ht="40" customHeight="1" spans="1:24">
      <c r="A55" s="19">
        <v>30</v>
      </c>
      <c r="B55" s="30" t="s">
        <v>102</v>
      </c>
      <c r="C55" s="30" t="s">
        <v>103</v>
      </c>
      <c r="D55" s="30">
        <v>1551</v>
      </c>
      <c r="E55" s="30">
        <v>5293</v>
      </c>
      <c r="F55" s="30">
        <v>124</v>
      </c>
      <c r="G55" s="30">
        <v>422</v>
      </c>
      <c r="H55" s="62">
        <f t="shared" si="2"/>
        <v>20</v>
      </c>
      <c r="I55" s="30">
        <v>20</v>
      </c>
      <c r="J55" s="30"/>
      <c r="K55" s="30"/>
      <c r="L55" s="30"/>
      <c r="M55" s="30"/>
      <c r="N55" s="30"/>
      <c r="O55" s="30"/>
      <c r="P55" s="62">
        <f t="shared" si="3"/>
        <v>10</v>
      </c>
      <c r="Q55" s="30">
        <v>10</v>
      </c>
      <c r="R55" s="30"/>
      <c r="S55" s="30"/>
      <c r="T55" s="30"/>
      <c r="U55" s="30"/>
      <c r="V55" s="30"/>
      <c r="W55" s="30"/>
      <c r="X55" s="122">
        <f t="shared" si="1"/>
        <v>0.5</v>
      </c>
    </row>
    <row r="56" s="2" customFormat="1" ht="22" customHeight="1" spans="1:25">
      <c r="A56" s="19">
        <v>31</v>
      </c>
      <c r="B56" s="30" t="s">
        <v>104</v>
      </c>
      <c r="C56" s="30" t="s">
        <v>105</v>
      </c>
      <c r="D56" s="30">
        <v>232</v>
      </c>
      <c r="E56" s="30">
        <v>809</v>
      </c>
      <c r="F56" s="30">
        <v>232</v>
      </c>
      <c r="G56" s="30">
        <v>809</v>
      </c>
      <c r="H56" s="62">
        <f t="shared" si="2"/>
        <v>88.66</v>
      </c>
      <c r="I56" s="30"/>
      <c r="J56" s="30"/>
      <c r="K56" s="30">
        <v>88.66</v>
      </c>
      <c r="L56" s="30"/>
      <c r="M56" s="30"/>
      <c r="N56" s="30"/>
      <c r="O56" s="30"/>
      <c r="P56" s="62">
        <f t="shared" si="3"/>
        <v>36.04</v>
      </c>
      <c r="Q56" s="30"/>
      <c r="R56" s="30"/>
      <c r="S56" s="30">
        <v>36.04</v>
      </c>
      <c r="T56" s="30"/>
      <c r="U56" s="30"/>
      <c r="V56" s="30"/>
      <c r="W56" s="30"/>
      <c r="X56" s="122">
        <f t="shared" si="1"/>
        <v>0.406496729077374</v>
      </c>
      <c r="Y56" s="6">
        <f>H56</f>
        <v>88.66</v>
      </c>
    </row>
    <row r="57" s="2" customFormat="1" ht="22" customHeight="1" spans="1:24">
      <c r="A57" s="19">
        <v>32</v>
      </c>
      <c r="B57" s="30" t="s">
        <v>106</v>
      </c>
      <c r="C57" s="118" t="s">
        <v>107</v>
      </c>
      <c r="D57" s="30"/>
      <c r="E57" s="30"/>
      <c r="F57" s="30"/>
      <c r="G57" s="30"/>
      <c r="H57" s="62">
        <f t="shared" si="2"/>
        <v>50</v>
      </c>
      <c r="I57" s="30">
        <v>50</v>
      </c>
      <c r="J57" s="30"/>
      <c r="K57" s="30"/>
      <c r="L57" s="30"/>
      <c r="M57" s="30"/>
      <c r="N57" s="30"/>
      <c r="O57" s="30"/>
      <c r="P57" s="62">
        <f t="shared" si="3"/>
        <v>33.59</v>
      </c>
      <c r="Q57" s="127">
        <v>33.59</v>
      </c>
      <c r="R57" s="127"/>
      <c r="S57" s="127"/>
      <c r="T57" s="127"/>
      <c r="U57" s="127"/>
      <c r="V57" s="127"/>
      <c r="W57" s="127"/>
      <c r="X57" s="122">
        <f t="shared" si="1"/>
        <v>0.6718</v>
      </c>
    </row>
    <row r="58" s="95" customFormat="1" ht="22" customHeight="1" spans="1:24">
      <c r="A58" s="25">
        <v>33</v>
      </c>
      <c r="B58" s="50" t="s">
        <v>108</v>
      </c>
      <c r="C58" s="50" t="s">
        <v>109</v>
      </c>
      <c r="D58" s="50"/>
      <c r="E58" s="50"/>
      <c r="F58" s="50"/>
      <c r="G58" s="50"/>
      <c r="H58" s="108">
        <f t="shared" si="2"/>
        <v>80</v>
      </c>
      <c r="I58" s="50">
        <v>80</v>
      </c>
      <c r="J58" s="50"/>
      <c r="K58" s="50"/>
      <c r="L58" s="50"/>
      <c r="M58" s="50"/>
      <c r="N58" s="50"/>
      <c r="O58" s="50"/>
      <c r="P58" s="108">
        <f t="shared" si="3"/>
        <v>62.24</v>
      </c>
      <c r="Q58" s="130">
        <v>62.24</v>
      </c>
      <c r="R58" s="130"/>
      <c r="S58" s="130"/>
      <c r="T58" s="130"/>
      <c r="U58" s="130"/>
      <c r="V58" s="130"/>
      <c r="W58" s="130"/>
      <c r="X58" s="125">
        <f t="shared" si="1"/>
        <v>0.778</v>
      </c>
    </row>
    <row r="59" s="2" customFormat="1" ht="22" customHeight="1" spans="1:25">
      <c r="A59" s="19">
        <v>34</v>
      </c>
      <c r="B59" s="30" t="s">
        <v>110</v>
      </c>
      <c r="C59" s="30" t="s">
        <v>111</v>
      </c>
      <c r="D59" s="30"/>
      <c r="E59" s="30"/>
      <c r="F59" s="30">
        <v>289</v>
      </c>
      <c r="G59" s="30">
        <v>969</v>
      </c>
      <c r="H59" s="62">
        <f t="shared" si="2"/>
        <v>110.82</v>
      </c>
      <c r="I59" s="30"/>
      <c r="J59" s="30"/>
      <c r="K59" s="30">
        <v>110.82</v>
      </c>
      <c r="L59" s="30"/>
      <c r="M59" s="30"/>
      <c r="N59" s="30"/>
      <c r="O59" s="30"/>
      <c r="P59" s="62">
        <f t="shared" si="3"/>
        <v>0</v>
      </c>
      <c r="Q59" s="127"/>
      <c r="R59" s="127"/>
      <c r="S59" s="127">
        <v>0</v>
      </c>
      <c r="T59" s="127"/>
      <c r="U59" s="127"/>
      <c r="V59" s="127"/>
      <c r="W59" s="127"/>
      <c r="X59" s="122">
        <f t="shared" si="1"/>
        <v>0</v>
      </c>
      <c r="Y59" s="6">
        <f t="shared" ref="Y59:Y64" si="5">H59</f>
        <v>110.82</v>
      </c>
    </row>
    <row r="60" s="2" customFormat="1" ht="83" customHeight="1" spans="1:24">
      <c r="A60" s="19">
        <v>35</v>
      </c>
      <c r="B60" s="30" t="s">
        <v>112</v>
      </c>
      <c r="C60" s="30" t="s">
        <v>113</v>
      </c>
      <c r="D60" s="30"/>
      <c r="E60" s="30"/>
      <c r="F60" s="30"/>
      <c r="G60" s="30"/>
      <c r="H60" s="62">
        <f t="shared" si="2"/>
        <v>50</v>
      </c>
      <c r="I60" s="30"/>
      <c r="J60" s="30"/>
      <c r="K60" s="30">
        <v>50</v>
      </c>
      <c r="L60" s="30"/>
      <c r="M60" s="30"/>
      <c r="N60" s="30"/>
      <c r="O60" s="30"/>
      <c r="P60" s="62">
        <f t="shared" si="3"/>
        <v>21.48</v>
      </c>
      <c r="Q60" s="127"/>
      <c r="R60" s="127"/>
      <c r="S60" s="127">
        <v>21.48</v>
      </c>
      <c r="T60" s="127"/>
      <c r="U60" s="127"/>
      <c r="V60" s="127"/>
      <c r="W60" s="127"/>
      <c r="X60" s="122">
        <f t="shared" si="1"/>
        <v>0.4296</v>
      </c>
    </row>
    <row r="61" s="95" customFormat="1" ht="45" customHeight="1" spans="1:24">
      <c r="A61" s="25">
        <v>36</v>
      </c>
      <c r="B61" s="50" t="s">
        <v>114</v>
      </c>
      <c r="C61" s="50" t="s">
        <v>115</v>
      </c>
      <c r="D61" s="50"/>
      <c r="E61" s="50"/>
      <c r="F61" s="50"/>
      <c r="G61" s="50"/>
      <c r="H61" s="108">
        <f t="shared" si="2"/>
        <v>50</v>
      </c>
      <c r="I61" s="50"/>
      <c r="J61" s="50"/>
      <c r="K61" s="50">
        <v>50</v>
      </c>
      <c r="L61" s="50"/>
      <c r="M61" s="50"/>
      <c r="N61" s="50"/>
      <c r="O61" s="50"/>
      <c r="P61" s="108">
        <f t="shared" si="3"/>
        <v>10.91</v>
      </c>
      <c r="Q61" s="130"/>
      <c r="R61" s="130"/>
      <c r="S61" s="130">
        <v>10.91</v>
      </c>
      <c r="T61" s="130"/>
      <c r="U61" s="130"/>
      <c r="V61" s="130"/>
      <c r="W61" s="130"/>
      <c r="X61" s="125">
        <f t="shared" si="1"/>
        <v>0.2182</v>
      </c>
    </row>
    <row r="62" s="2" customFormat="1" ht="42" customHeight="1" spans="1:25">
      <c r="A62" s="19">
        <v>37</v>
      </c>
      <c r="B62" s="30" t="s">
        <v>116</v>
      </c>
      <c r="C62" s="30" t="s">
        <v>117</v>
      </c>
      <c r="D62" s="30"/>
      <c r="E62" s="30"/>
      <c r="F62" s="30">
        <v>37</v>
      </c>
      <c r="G62" s="30">
        <v>136</v>
      </c>
      <c r="H62" s="62">
        <f t="shared" si="2"/>
        <v>7</v>
      </c>
      <c r="I62" s="30"/>
      <c r="J62" s="30"/>
      <c r="K62" s="30">
        <v>7</v>
      </c>
      <c r="L62" s="30"/>
      <c r="M62" s="30"/>
      <c r="N62" s="30"/>
      <c r="O62" s="30"/>
      <c r="P62" s="62">
        <f t="shared" si="3"/>
        <v>7</v>
      </c>
      <c r="Q62" s="127"/>
      <c r="R62" s="127"/>
      <c r="S62" s="127">
        <v>7</v>
      </c>
      <c r="T62" s="127"/>
      <c r="U62" s="127"/>
      <c r="V62" s="127"/>
      <c r="W62" s="127"/>
      <c r="X62" s="122">
        <f t="shared" si="1"/>
        <v>1</v>
      </c>
      <c r="Y62" s="2" t="s">
        <v>118</v>
      </c>
    </row>
    <row r="63" s="2" customFormat="1" ht="38" customHeight="1" spans="1:25">
      <c r="A63" s="19">
        <v>38</v>
      </c>
      <c r="B63" s="30" t="s">
        <v>119</v>
      </c>
      <c r="C63" s="30" t="s">
        <v>120</v>
      </c>
      <c r="D63" s="30">
        <v>111</v>
      </c>
      <c r="E63" s="30">
        <v>414</v>
      </c>
      <c r="F63" s="30">
        <v>111</v>
      </c>
      <c r="G63" s="30">
        <v>414</v>
      </c>
      <c r="H63" s="62">
        <f t="shared" si="2"/>
        <v>42.8</v>
      </c>
      <c r="I63" s="30"/>
      <c r="J63" s="30"/>
      <c r="K63" s="30">
        <v>42.8</v>
      </c>
      <c r="L63" s="30"/>
      <c r="M63" s="30"/>
      <c r="N63" s="30"/>
      <c r="O63" s="30"/>
      <c r="P63" s="62">
        <f t="shared" si="3"/>
        <v>34.912</v>
      </c>
      <c r="Q63" s="30"/>
      <c r="R63" s="30"/>
      <c r="S63" s="30">
        <v>34.912</v>
      </c>
      <c r="T63" s="30"/>
      <c r="U63" s="30"/>
      <c r="V63" s="30"/>
      <c r="W63" s="30"/>
      <c r="X63" s="122">
        <f t="shared" si="1"/>
        <v>0.815700934579439</v>
      </c>
      <c r="Y63" s="6">
        <f t="shared" si="5"/>
        <v>42.8</v>
      </c>
    </row>
    <row r="64" s="2" customFormat="1" ht="48" customHeight="1" spans="1:25">
      <c r="A64" s="19">
        <v>39</v>
      </c>
      <c r="B64" s="30" t="s">
        <v>121</v>
      </c>
      <c r="C64" s="30" t="s">
        <v>122</v>
      </c>
      <c r="D64" s="30">
        <v>93</v>
      </c>
      <c r="E64" s="30">
        <v>309</v>
      </c>
      <c r="F64" s="30">
        <v>93</v>
      </c>
      <c r="G64" s="30">
        <v>309</v>
      </c>
      <c r="H64" s="62">
        <f t="shared" si="2"/>
        <v>35.54</v>
      </c>
      <c r="I64" s="30"/>
      <c r="J64" s="30"/>
      <c r="K64" s="30">
        <v>35.54</v>
      </c>
      <c r="L64" s="30"/>
      <c r="M64" s="30"/>
      <c r="N64" s="30"/>
      <c r="O64" s="30"/>
      <c r="P64" s="62">
        <f t="shared" si="3"/>
        <v>32</v>
      </c>
      <c r="Q64" s="30"/>
      <c r="R64" s="30"/>
      <c r="S64" s="30">
        <v>32</v>
      </c>
      <c r="T64" s="30"/>
      <c r="U64" s="30"/>
      <c r="V64" s="30"/>
      <c r="W64" s="30"/>
      <c r="X64" s="122">
        <f t="shared" si="1"/>
        <v>0.900393922341024</v>
      </c>
      <c r="Y64" s="6">
        <f t="shared" si="5"/>
        <v>35.54</v>
      </c>
    </row>
    <row r="65" s="95" customFormat="1" ht="48" customHeight="1" spans="1:24">
      <c r="A65" s="25">
        <v>40</v>
      </c>
      <c r="B65" s="50" t="s">
        <v>123</v>
      </c>
      <c r="C65" s="50" t="s">
        <v>124</v>
      </c>
      <c r="D65" s="50">
        <v>116</v>
      </c>
      <c r="E65" s="50">
        <v>434</v>
      </c>
      <c r="F65" s="50">
        <v>7</v>
      </c>
      <c r="G65" s="50">
        <v>15</v>
      </c>
      <c r="H65" s="108">
        <f t="shared" si="2"/>
        <v>30</v>
      </c>
      <c r="I65" s="50">
        <v>30</v>
      </c>
      <c r="J65" s="50"/>
      <c r="K65" s="50"/>
      <c r="L65" s="50"/>
      <c r="M65" s="50"/>
      <c r="N65" s="50"/>
      <c r="O65" s="50"/>
      <c r="P65" s="108">
        <f t="shared" si="3"/>
        <v>30</v>
      </c>
      <c r="Q65" s="50">
        <v>30</v>
      </c>
      <c r="R65" s="50"/>
      <c r="S65" s="50"/>
      <c r="T65" s="50"/>
      <c r="U65" s="50"/>
      <c r="V65" s="50"/>
      <c r="W65" s="50"/>
      <c r="X65" s="125">
        <f t="shared" si="1"/>
        <v>1</v>
      </c>
    </row>
    <row r="66" s="2" customFormat="1" ht="39" customHeight="1" spans="1:24">
      <c r="A66" s="19">
        <v>41</v>
      </c>
      <c r="B66" s="30" t="s">
        <v>125</v>
      </c>
      <c r="C66" s="30" t="s">
        <v>126</v>
      </c>
      <c r="D66" s="30">
        <v>56</v>
      </c>
      <c r="E66" s="30">
        <v>222</v>
      </c>
      <c r="F66" s="30">
        <v>1</v>
      </c>
      <c r="G66" s="30">
        <v>5</v>
      </c>
      <c r="H66" s="62">
        <f t="shared" si="2"/>
        <v>10</v>
      </c>
      <c r="I66" s="30">
        <v>10</v>
      </c>
      <c r="J66" s="30"/>
      <c r="K66" s="30"/>
      <c r="L66" s="30"/>
      <c r="M66" s="30"/>
      <c r="N66" s="30"/>
      <c r="O66" s="30"/>
      <c r="P66" s="62">
        <f t="shared" si="3"/>
        <v>3.6</v>
      </c>
      <c r="Q66" s="30">
        <v>3.6</v>
      </c>
      <c r="R66" s="30"/>
      <c r="S66" s="30"/>
      <c r="T66" s="30"/>
      <c r="U66" s="30"/>
      <c r="V66" s="30"/>
      <c r="W66" s="30"/>
      <c r="X66" s="122">
        <f t="shared" si="1"/>
        <v>0.36</v>
      </c>
    </row>
    <row r="67" s="2" customFormat="1" ht="47" customHeight="1" spans="1:24">
      <c r="A67" s="19">
        <v>42</v>
      </c>
      <c r="B67" s="83" t="s">
        <v>127</v>
      </c>
      <c r="C67" s="83" t="s">
        <v>128</v>
      </c>
      <c r="D67" s="83">
        <v>274</v>
      </c>
      <c r="E67" s="83">
        <v>1026</v>
      </c>
      <c r="F67" s="83">
        <v>10</v>
      </c>
      <c r="G67" s="83">
        <v>39</v>
      </c>
      <c r="H67" s="62">
        <f t="shared" si="2"/>
        <v>50</v>
      </c>
      <c r="I67" s="83">
        <v>50</v>
      </c>
      <c r="J67" s="83"/>
      <c r="K67" s="83"/>
      <c r="L67" s="83"/>
      <c r="M67" s="83"/>
      <c r="N67" s="83"/>
      <c r="O67" s="83"/>
      <c r="P67" s="62">
        <f t="shared" si="3"/>
        <v>0</v>
      </c>
      <c r="Q67" s="137">
        <v>0</v>
      </c>
      <c r="R67" s="137"/>
      <c r="S67" s="137"/>
      <c r="T67" s="137"/>
      <c r="U67" s="137">
        <v>0</v>
      </c>
      <c r="V67" s="83"/>
      <c r="W67" s="83"/>
      <c r="X67" s="122">
        <f t="shared" si="1"/>
        <v>0</v>
      </c>
    </row>
    <row r="68" s="2" customFormat="1" ht="54" customHeight="1" spans="1:24">
      <c r="A68" s="19">
        <v>43</v>
      </c>
      <c r="B68" s="30" t="s">
        <v>129</v>
      </c>
      <c r="C68" s="30" t="s">
        <v>130</v>
      </c>
      <c r="D68" s="30">
        <v>50</v>
      </c>
      <c r="E68" s="30">
        <v>194</v>
      </c>
      <c r="F68" s="30">
        <v>50</v>
      </c>
      <c r="G68" s="30">
        <v>194</v>
      </c>
      <c r="H68" s="30">
        <v>61.1</v>
      </c>
      <c r="I68" s="30"/>
      <c r="J68" s="30">
        <v>44</v>
      </c>
      <c r="K68" s="30"/>
      <c r="L68" s="30"/>
      <c r="M68" s="30">
        <v>17.1</v>
      </c>
      <c r="N68" s="30"/>
      <c r="O68" s="30"/>
      <c r="P68" s="62">
        <f t="shared" si="3"/>
        <v>60.1</v>
      </c>
      <c r="Q68" s="27"/>
      <c r="R68" s="27">
        <v>43</v>
      </c>
      <c r="S68" s="30"/>
      <c r="T68" s="30"/>
      <c r="U68" s="27">
        <v>17.1</v>
      </c>
      <c r="V68" s="30"/>
      <c r="W68" s="27"/>
      <c r="X68" s="122">
        <f t="shared" si="1"/>
        <v>0.983633387888707</v>
      </c>
    </row>
    <row r="69" s="95" customFormat="1" ht="40" customHeight="1" spans="1:24">
      <c r="A69" s="25">
        <v>44</v>
      </c>
      <c r="B69" s="85" t="s">
        <v>131</v>
      </c>
      <c r="C69" s="85" t="s">
        <v>132</v>
      </c>
      <c r="D69" s="50">
        <v>2821</v>
      </c>
      <c r="E69" s="50">
        <v>10384</v>
      </c>
      <c r="F69" s="50">
        <v>496</v>
      </c>
      <c r="G69" s="50">
        <v>1899</v>
      </c>
      <c r="H69" s="50">
        <v>120.57</v>
      </c>
      <c r="I69" s="50"/>
      <c r="J69" s="50">
        <v>120</v>
      </c>
      <c r="K69" s="85"/>
      <c r="L69" s="85"/>
      <c r="M69" s="85"/>
      <c r="N69" s="85"/>
      <c r="O69" s="50">
        <v>0.57</v>
      </c>
      <c r="P69" s="108">
        <f t="shared" si="3"/>
        <v>120</v>
      </c>
      <c r="Q69" s="42"/>
      <c r="R69" s="138">
        <v>120</v>
      </c>
      <c r="S69" s="85"/>
      <c r="T69" s="85"/>
      <c r="U69" s="85"/>
      <c r="V69" s="85"/>
      <c r="W69" s="42"/>
      <c r="X69" s="125">
        <f t="shared" si="1"/>
        <v>0.995272455834785</v>
      </c>
    </row>
    <row r="70" s="95" customFormat="1" ht="22" customHeight="1" spans="1:24">
      <c r="A70" s="25">
        <v>45</v>
      </c>
      <c r="B70" s="85" t="s">
        <v>133</v>
      </c>
      <c r="C70" s="85" t="s">
        <v>134</v>
      </c>
      <c r="D70" s="50">
        <v>115</v>
      </c>
      <c r="E70" s="50">
        <v>427</v>
      </c>
      <c r="F70" s="50">
        <v>39</v>
      </c>
      <c r="G70" s="50">
        <v>157</v>
      </c>
      <c r="H70" s="50">
        <v>50</v>
      </c>
      <c r="I70" s="50"/>
      <c r="J70" s="50">
        <v>50</v>
      </c>
      <c r="K70" s="85"/>
      <c r="L70" s="85"/>
      <c r="M70" s="85"/>
      <c r="N70" s="85"/>
      <c r="O70" s="85"/>
      <c r="P70" s="108">
        <f t="shared" si="3"/>
        <v>50</v>
      </c>
      <c r="Q70" s="42"/>
      <c r="R70" s="138">
        <v>50</v>
      </c>
      <c r="S70" s="85"/>
      <c r="T70" s="85"/>
      <c r="U70" s="85"/>
      <c r="V70" s="85"/>
      <c r="W70" s="85"/>
      <c r="X70" s="125">
        <f t="shared" ref="X70:X77" si="6">P70/H70</f>
        <v>1</v>
      </c>
    </row>
    <row r="71" s="2" customFormat="1" ht="22" customHeight="1" spans="1:25">
      <c r="A71" s="19">
        <v>46</v>
      </c>
      <c r="B71" s="83" t="s">
        <v>135</v>
      </c>
      <c r="C71" s="83" t="s">
        <v>136</v>
      </c>
      <c r="D71" s="30">
        <v>22</v>
      </c>
      <c r="E71" s="30">
        <v>77</v>
      </c>
      <c r="F71" s="30">
        <v>22</v>
      </c>
      <c r="G71" s="30">
        <v>77</v>
      </c>
      <c r="H71" s="30">
        <v>40</v>
      </c>
      <c r="I71" s="30"/>
      <c r="J71" s="30">
        <v>40</v>
      </c>
      <c r="K71" s="83"/>
      <c r="L71" s="83"/>
      <c r="M71" s="83"/>
      <c r="N71" s="83"/>
      <c r="O71" s="83"/>
      <c r="P71" s="62">
        <f t="shared" ref="P71:P73" si="7">SUM(Q71:W71)</f>
        <v>35.1</v>
      </c>
      <c r="Q71" s="45"/>
      <c r="R71" s="27">
        <v>35.1</v>
      </c>
      <c r="S71" s="83"/>
      <c r="T71" s="83"/>
      <c r="U71" s="83"/>
      <c r="V71" s="83"/>
      <c r="W71" s="83"/>
      <c r="X71" s="122">
        <f t="shared" si="6"/>
        <v>0.8775</v>
      </c>
      <c r="Y71" s="6"/>
    </row>
    <row r="72" s="2" customFormat="1" ht="22" customHeight="1" spans="1:24">
      <c r="A72" s="19">
        <v>47</v>
      </c>
      <c r="B72" s="83" t="s">
        <v>137</v>
      </c>
      <c r="C72" s="83" t="s">
        <v>138</v>
      </c>
      <c r="D72" s="30">
        <v>73</v>
      </c>
      <c r="E72" s="30">
        <v>278</v>
      </c>
      <c r="F72" s="30">
        <v>20</v>
      </c>
      <c r="G72" s="30">
        <v>71</v>
      </c>
      <c r="H72" s="30">
        <v>23.198</v>
      </c>
      <c r="I72" s="30"/>
      <c r="J72" s="30">
        <v>20</v>
      </c>
      <c r="K72" s="83"/>
      <c r="L72" s="83"/>
      <c r="M72" s="83"/>
      <c r="N72" s="83"/>
      <c r="O72" s="30">
        <v>0.198</v>
      </c>
      <c r="P72" s="62">
        <f t="shared" si="7"/>
        <v>20</v>
      </c>
      <c r="Q72" s="45"/>
      <c r="R72" s="27">
        <v>20</v>
      </c>
      <c r="S72" s="83"/>
      <c r="T72" s="83"/>
      <c r="U72" s="83"/>
      <c r="V72" s="83"/>
      <c r="W72" s="83"/>
      <c r="X72" s="122">
        <f t="shared" si="6"/>
        <v>0.862143288214501</v>
      </c>
    </row>
    <row r="73" s="2" customFormat="1" ht="22" customHeight="1" spans="1:24">
      <c r="A73" s="19">
        <v>48</v>
      </c>
      <c r="B73" s="83" t="s">
        <v>139</v>
      </c>
      <c r="C73" s="83" t="s">
        <v>140</v>
      </c>
      <c r="D73" s="30">
        <v>21</v>
      </c>
      <c r="E73" s="30">
        <v>103</v>
      </c>
      <c r="F73" s="30">
        <v>21</v>
      </c>
      <c r="G73" s="30">
        <v>103</v>
      </c>
      <c r="H73" s="30">
        <v>43</v>
      </c>
      <c r="I73" s="30"/>
      <c r="J73" s="30">
        <v>43</v>
      </c>
      <c r="K73" s="83"/>
      <c r="L73" s="83"/>
      <c r="M73" s="83"/>
      <c r="N73" s="83"/>
      <c r="O73" s="83"/>
      <c r="P73" s="62">
        <f t="shared" si="7"/>
        <v>40</v>
      </c>
      <c r="Q73" s="45"/>
      <c r="R73" s="27">
        <v>40</v>
      </c>
      <c r="S73" s="83"/>
      <c r="T73" s="83"/>
      <c r="U73" s="83"/>
      <c r="V73" s="83"/>
      <c r="W73" s="83"/>
      <c r="X73" s="122">
        <f t="shared" si="6"/>
        <v>0.930232558139535</v>
      </c>
    </row>
    <row r="74" s="2" customFormat="1" ht="34" customHeight="1" spans="1:25">
      <c r="A74" s="19">
        <v>49</v>
      </c>
      <c r="B74" s="30" t="s">
        <v>141</v>
      </c>
      <c r="C74" s="30" t="s">
        <v>142</v>
      </c>
      <c r="D74" s="30">
        <v>3879</v>
      </c>
      <c r="E74" s="30">
        <v>14499</v>
      </c>
      <c r="F74" s="30">
        <v>762</v>
      </c>
      <c r="G74" s="30">
        <v>2808</v>
      </c>
      <c r="H74" s="30">
        <v>721.57</v>
      </c>
      <c r="I74" s="83"/>
      <c r="J74" s="83"/>
      <c r="K74" s="30">
        <v>500</v>
      </c>
      <c r="L74" s="83"/>
      <c r="M74" s="30">
        <v>221.57</v>
      </c>
      <c r="N74" s="83"/>
      <c r="O74" s="83"/>
      <c r="P74" s="83"/>
      <c r="Q74" s="83"/>
      <c r="R74" s="83"/>
      <c r="S74" s="83"/>
      <c r="T74" s="83"/>
      <c r="U74" s="83"/>
      <c r="V74" s="83"/>
      <c r="W74" s="83"/>
      <c r="X74" s="122">
        <f t="shared" si="6"/>
        <v>0</v>
      </c>
      <c r="Y74" s="6">
        <v>302</v>
      </c>
    </row>
    <row r="75" s="95" customFormat="1" ht="22" customHeight="1" spans="1:24">
      <c r="A75" s="25">
        <v>50</v>
      </c>
      <c r="B75" s="85" t="s">
        <v>143</v>
      </c>
      <c r="C75" s="85" t="s">
        <v>144</v>
      </c>
      <c r="D75" s="50">
        <v>34</v>
      </c>
      <c r="E75" s="50">
        <v>122</v>
      </c>
      <c r="F75" s="50">
        <v>2</v>
      </c>
      <c r="G75" s="50">
        <v>7</v>
      </c>
      <c r="H75" s="108">
        <f t="shared" ref="H75:H86" si="8">I75+J75+K75+L75+M75+N75+O75</f>
        <v>50</v>
      </c>
      <c r="I75" s="85"/>
      <c r="J75" s="85"/>
      <c r="K75" s="50">
        <v>50</v>
      </c>
      <c r="L75" s="85"/>
      <c r="M75" s="85"/>
      <c r="N75" s="85"/>
      <c r="O75" s="50"/>
      <c r="P75" s="85">
        <v>0</v>
      </c>
      <c r="Q75" s="85"/>
      <c r="R75" s="85"/>
      <c r="S75" s="85"/>
      <c r="T75" s="85"/>
      <c r="U75" s="85"/>
      <c r="V75" s="85"/>
      <c r="W75" s="85"/>
      <c r="X75" s="125">
        <f t="shared" si="6"/>
        <v>0</v>
      </c>
    </row>
    <row r="76" s="95" customFormat="1" ht="22" customHeight="1" spans="1:24">
      <c r="A76" s="25">
        <v>51</v>
      </c>
      <c r="B76" s="85" t="s">
        <v>145</v>
      </c>
      <c r="C76" s="85" t="s">
        <v>146</v>
      </c>
      <c r="D76" s="50">
        <v>375</v>
      </c>
      <c r="E76" s="50">
        <v>1405</v>
      </c>
      <c r="F76" s="50">
        <v>76</v>
      </c>
      <c r="G76" s="50">
        <v>264</v>
      </c>
      <c r="H76" s="108">
        <f t="shared" si="8"/>
        <v>50</v>
      </c>
      <c r="I76" s="85"/>
      <c r="J76" s="85"/>
      <c r="K76" s="50">
        <v>50</v>
      </c>
      <c r="L76" s="85"/>
      <c r="M76" s="85"/>
      <c r="N76" s="85"/>
      <c r="O76" s="50"/>
      <c r="P76" s="85">
        <v>0</v>
      </c>
      <c r="Q76" s="85"/>
      <c r="R76" s="85"/>
      <c r="S76" s="85"/>
      <c r="T76" s="85"/>
      <c r="U76" s="85"/>
      <c r="V76" s="85"/>
      <c r="W76" s="85"/>
      <c r="X76" s="125">
        <f t="shared" si="6"/>
        <v>0</v>
      </c>
    </row>
    <row r="77" s="2" customFormat="1" ht="22" customHeight="1" spans="1:24">
      <c r="A77" s="19">
        <v>52</v>
      </c>
      <c r="B77" s="83" t="s">
        <v>147</v>
      </c>
      <c r="C77" s="83" t="s">
        <v>148</v>
      </c>
      <c r="D77" s="30">
        <v>234</v>
      </c>
      <c r="E77" s="30">
        <v>688</v>
      </c>
      <c r="F77" s="30">
        <v>53</v>
      </c>
      <c r="G77" s="30">
        <v>170</v>
      </c>
      <c r="H77" s="62">
        <f t="shared" si="8"/>
        <v>50</v>
      </c>
      <c r="I77" s="83"/>
      <c r="J77" s="83"/>
      <c r="K77" s="30">
        <v>50</v>
      </c>
      <c r="L77" s="83"/>
      <c r="M77" s="83"/>
      <c r="N77" s="83"/>
      <c r="O77" s="30"/>
      <c r="P77" s="83">
        <v>0</v>
      </c>
      <c r="Q77" s="83"/>
      <c r="R77" s="83"/>
      <c r="S77" s="83"/>
      <c r="T77" s="83"/>
      <c r="U77" s="83"/>
      <c r="V77" s="83"/>
      <c r="W77" s="83"/>
      <c r="X77" s="122">
        <f t="shared" si="6"/>
        <v>0</v>
      </c>
    </row>
    <row r="78" s="95" customFormat="1" ht="45" customHeight="1" spans="1:24">
      <c r="A78" s="25">
        <v>53</v>
      </c>
      <c r="B78" s="85" t="s">
        <v>149</v>
      </c>
      <c r="C78" s="88" t="s">
        <v>150</v>
      </c>
      <c r="D78" s="132">
        <v>78</v>
      </c>
      <c r="E78" s="132">
        <v>236</v>
      </c>
      <c r="F78" s="133">
        <v>26</v>
      </c>
      <c r="G78" s="133">
        <v>102</v>
      </c>
      <c r="H78" s="108">
        <f t="shared" si="8"/>
        <v>30</v>
      </c>
      <c r="I78" s="85"/>
      <c r="J78" s="85">
        <v>30</v>
      </c>
      <c r="K78" s="50"/>
      <c r="L78" s="85"/>
      <c r="M78" s="85"/>
      <c r="N78" s="85"/>
      <c r="O78" s="50"/>
      <c r="P78" s="85">
        <v>0</v>
      </c>
      <c r="Q78" s="85"/>
      <c r="R78" s="85"/>
      <c r="S78" s="85"/>
      <c r="T78" s="85"/>
      <c r="U78" s="85"/>
      <c r="V78" s="85"/>
      <c r="W78" s="85"/>
      <c r="X78" s="125"/>
    </row>
    <row r="79" s="2" customFormat="1" ht="22" customHeight="1" spans="1:24">
      <c r="A79" s="19">
        <v>54</v>
      </c>
      <c r="B79" s="30" t="s">
        <v>151</v>
      </c>
      <c r="C79" s="30" t="s">
        <v>152</v>
      </c>
      <c r="D79" s="30">
        <v>118</v>
      </c>
      <c r="E79" s="30">
        <v>472</v>
      </c>
      <c r="F79" s="30">
        <v>22</v>
      </c>
      <c r="G79" s="30">
        <v>81</v>
      </c>
      <c r="H79" s="62">
        <f t="shared" si="8"/>
        <v>109.62</v>
      </c>
      <c r="I79" s="30">
        <v>100</v>
      </c>
      <c r="J79" s="30"/>
      <c r="K79" s="30"/>
      <c r="L79" s="30"/>
      <c r="M79" s="30">
        <v>9.62</v>
      </c>
      <c r="N79" s="30"/>
      <c r="O79" s="30"/>
      <c r="P79" s="62">
        <f t="shared" ref="P79:P85" si="9">SUM(Q79:W79)</f>
        <v>90</v>
      </c>
      <c r="Q79" s="30">
        <v>90</v>
      </c>
      <c r="R79" s="30"/>
      <c r="S79" s="30"/>
      <c r="T79" s="30"/>
      <c r="U79" s="30"/>
      <c r="V79" s="30"/>
      <c r="W79" s="30"/>
      <c r="X79" s="122">
        <f t="shared" ref="X79:X86" si="10">P79/H79</f>
        <v>0.821018062397373</v>
      </c>
    </row>
    <row r="80" s="2" customFormat="1" ht="22" customHeight="1" spans="1:24">
      <c r="A80" s="19">
        <v>55</v>
      </c>
      <c r="B80" s="30" t="s">
        <v>153</v>
      </c>
      <c r="C80" s="30" t="s">
        <v>154</v>
      </c>
      <c r="D80" s="30">
        <v>600</v>
      </c>
      <c r="E80" s="30">
        <v>2148</v>
      </c>
      <c r="F80" s="30">
        <v>70</v>
      </c>
      <c r="G80" s="30">
        <v>259</v>
      </c>
      <c r="H80" s="62">
        <f t="shared" si="8"/>
        <v>150</v>
      </c>
      <c r="I80" s="30">
        <v>150</v>
      </c>
      <c r="J80" s="30"/>
      <c r="K80" s="30"/>
      <c r="L80" s="30"/>
      <c r="M80" s="30"/>
      <c r="N80" s="30"/>
      <c r="O80" s="30"/>
      <c r="P80" s="62">
        <f t="shared" si="9"/>
        <v>0</v>
      </c>
      <c r="Q80" s="30"/>
      <c r="R80" s="30"/>
      <c r="S80" s="30"/>
      <c r="T80" s="30"/>
      <c r="U80" s="30"/>
      <c r="V80" s="30"/>
      <c r="W80" s="30"/>
      <c r="X80" s="122">
        <f t="shared" si="10"/>
        <v>0</v>
      </c>
    </row>
    <row r="81" s="2" customFormat="1" ht="36" customHeight="1" spans="1:25">
      <c r="A81" s="19">
        <v>56</v>
      </c>
      <c r="B81" s="30" t="s">
        <v>155</v>
      </c>
      <c r="C81" s="30" t="s">
        <v>156</v>
      </c>
      <c r="D81" s="30">
        <v>666</v>
      </c>
      <c r="E81" s="30">
        <v>2323</v>
      </c>
      <c r="F81" s="30">
        <v>666</v>
      </c>
      <c r="G81" s="30">
        <v>2323</v>
      </c>
      <c r="H81" s="62">
        <f t="shared" si="8"/>
        <v>254.51</v>
      </c>
      <c r="I81" s="30"/>
      <c r="J81" s="30"/>
      <c r="K81" s="30">
        <v>254.51</v>
      </c>
      <c r="L81" s="30"/>
      <c r="M81" s="30"/>
      <c r="N81" s="30"/>
      <c r="O81" s="30"/>
      <c r="P81" s="62">
        <f t="shared" si="9"/>
        <v>0</v>
      </c>
      <c r="Q81" s="30"/>
      <c r="R81" s="30"/>
      <c r="S81" s="30"/>
      <c r="T81" s="30"/>
      <c r="U81" s="30"/>
      <c r="V81" s="30"/>
      <c r="W81" s="30"/>
      <c r="X81" s="122">
        <f t="shared" si="10"/>
        <v>0</v>
      </c>
      <c r="Y81" s="6">
        <f>H81</f>
        <v>254.51</v>
      </c>
    </row>
    <row r="82" s="95" customFormat="1" ht="22" customHeight="1" spans="1:24">
      <c r="A82" s="25">
        <v>57</v>
      </c>
      <c r="B82" s="90" t="s">
        <v>157</v>
      </c>
      <c r="C82" s="134"/>
      <c r="D82" s="85"/>
      <c r="E82" s="85"/>
      <c r="F82" s="85"/>
      <c r="G82" s="85"/>
      <c r="H82" s="108">
        <f t="shared" si="8"/>
        <v>240</v>
      </c>
      <c r="I82" s="85"/>
      <c r="J82" s="85"/>
      <c r="K82" s="136">
        <v>240</v>
      </c>
      <c r="L82" s="85"/>
      <c r="M82" s="85"/>
      <c r="N82" s="85"/>
      <c r="O82" s="85"/>
      <c r="P82" s="108">
        <f t="shared" si="9"/>
        <v>93.91</v>
      </c>
      <c r="Q82" s="85"/>
      <c r="R82" s="85"/>
      <c r="S82" s="135">
        <v>93.91</v>
      </c>
      <c r="T82" s="85"/>
      <c r="U82" s="85"/>
      <c r="V82" s="85"/>
      <c r="W82" s="85"/>
      <c r="X82" s="125">
        <f t="shared" si="10"/>
        <v>0.391291666666667</v>
      </c>
    </row>
    <row r="83" s="95" customFormat="1" ht="22" customHeight="1" spans="1:24">
      <c r="A83" s="25">
        <v>58</v>
      </c>
      <c r="B83" s="85" t="s">
        <v>158</v>
      </c>
      <c r="C83" s="85"/>
      <c r="D83" s="135"/>
      <c r="E83" s="135"/>
      <c r="F83" s="135"/>
      <c r="G83" s="135"/>
      <c r="H83" s="108">
        <f t="shared" si="8"/>
        <v>60</v>
      </c>
      <c r="I83" s="135"/>
      <c r="J83" s="135"/>
      <c r="K83" s="136">
        <v>60</v>
      </c>
      <c r="L83" s="135"/>
      <c r="M83" s="135"/>
      <c r="N83" s="135"/>
      <c r="O83" s="135"/>
      <c r="P83" s="108">
        <f t="shared" si="9"/>
        <v>41.1</v>
      </c>
      <c r="Q83" s="135"/>
      <c r="R83" s="135"/>
      <c r="S83" s="135">
        <v>41.1</v>
      </c>
      <c r="T83" s="135"/>
      <c r="U83" s="135"/>
      <c r="V83" s="135"/>
      <c r="W83" s="135"/>
      <c r="X83" s="125">
        <f t="shared" si="10"/>
        <v>0.685</v>
      </c>
    </row>
    <row r="84" s="95" customFormat="1" ht="22" customHeight="1" spans="1:24">
      <c r="A84" s="25">
        <v>59</v>
      </c>
      <c r="B84" s="85" t="s">
        <v>159</v>
      </c>
      <c r="C84" s="85"/>
      <c r="D84" s="135"/>
      <c r="E84" s="135"/>
      <c r="F84" s="135"/>
      <c r="G84" s="135"/>
      <c r="H84" s="108">
        <f t="shared" si="8"/>
        <v>50</v>
      </c>
      <c r="I84" s="135"/>
      <c r="J84" s="135"/>
      <c r="K84" s="136">
        <v>50</v>
      </c>
      <c r="L84" s="135"/>
      <c r="M84" s="135"/>
      <c r="N84" s="135"/>
      <c r="O84" s="135"/>
      <c r="P84" s="108">
        <f t="shared" si="9"/>
        <v>0</v>
      </c>
      <c r="Q84" s="135"/>
      <c r="R84" s="135"/>
      <c r="S84" s="135"/>
      <c r="T84" s="135"/>
      <c r="U84" s="135"/>
      <c r="V84" s="135"/>
      <c r="W84" s="135"/>
      <c r="X84" s="125">
        <f t="shared" si="10"/>
        <v>0</v>
      </c>
    </row>
    <row r="85" s="95" customFormat="1" ht="22" customHeight="1" spans="1:24">
      <c r="A85" s="25">
        <v>60</v>
      </c>
      <c r="B85" s="85" t="s">
        <v>160</v>
      </c>
      <c r="C85" s="85"/>
      <c r="D85" s="135"/>
      <c r="E85" s="135"/>
      <c r="F85" s="135"/>
      <c r="G85" s="135"/>
      <c r="H85" s="108">
        <f t="shared" si="8"/>
        <v>73.45</v>
      </c>
      <c r="I85" s="135"/>
      <c r="J85" s="135"/>
      <c r="K85" s="136">
        <v>73.45</v>
      </c>
      <c r="L85" s="135"/>
      <c r="M85" s="135"/>
      <c r="N85" s="135"/>
      <c r="O85" s="135"/>
      <c r="P85" s="108">
        <f t="shared" si="9"/>
        <v>0</v>
      </c>
      <c r="Q85" s="135"/>
      <c r="R85" s="135"/>
      <c r="S85" s="135"/>
      <c r="T85" s="135"/>
      <c r="U85" s="135"/>
      <c r="V85" s="135"/>
      <c r="W85" s="135"/>
      <c r="X85" s="125">
        <f t="shared" si="10"/>
        <v>0</v>
      </c>
    </row>
    <row r="86" s="95" customFormat="1" ht="22" customHeight="1" spans="1:24">
      <c r="A86" s="25">
        <v>61</v>
      </c>
      <c r="B86" s="85" t="s">
        <v>161</v>
      </c>
      <c r="C86" s="85"/>
      <c r="D86" s="135"/>
      <c r="E86" s="135"/>
      <c r="F86" s="135"/>
      <c r="G86" s="135"/>
      <c r="H86" s="108">
        <f t="shared" si="8"/>
        <v>68</v>
      </c>
      <c r="I86" s="135"/>
      <c r="J86" s="135"/>
      <c r="K86" s="136">
        <v>68</v>
      </c>
      <c r="L86" s="135"/>
      <c r="M86" s="135"/>
      <c r="N86" s="135"/>
      <c r="O86" s="135"/>
      <c r="P86" s="108">
        <v>12.9</v>
      </c>
      <c r="Q86" s="135"/>
      <c r="R86" s="135"/>
      <c r="S86" s="135"/>
      <c r="T86" s="135"/>
      <c r="U86" s="135"/>
      <c r="V86" s="135"/>
      <c r="W86" s="135"/>
      <c r="X86" s="125">
        <f t="shared" si="10"/>
        <v>0.189705882352941</v>
      </c>
    </row>
    <row r="87" s="2" customFormat="1" spans="3:24">
      <c r="C87" s="9"/>
      <c r="X87" s="122"/>
    </row>
  </sheetData>
  <mergeCells count="20">
    <mergeCell ref="A2:W2"/>
    <mergeCell ref="A3:X3"/>
    <mergeCell ref="D4:G4"/>
    <mergeCell ref="I4:O4"/>
    <mergeCell ref="Q4:W4"/>
    <mergeCell ref="A6:C6"/>
    <mergeCell ref="A4:A5"/>
    <mergeCell ref="A19:A34"/>
    <mergeCell ref="A35:A36"/>
    <mergeCell ref="A37:A40"/>
    <mergeCell ref="B4:B5"/>
    <mergeCell ref="B19:B34"/>
    <mergeCell ref="B35:B36"/>
    <mergeCell ref="B37:B40"/>
    <mergeCell ref="C4:C5"/>
    <mergeCell ref="H4:H5"/>
    <mergeCell ref="P4:P5"/>
    <mergeCell ref="X4:X5"/>
    <mergeCell ref="Y4:Y5"/>
    <mergeCell ref="Z4:Z5"/>
  </mergeCells>
  <pageMargins left="0.75" right="0.75" top="1" bottom="1" header="0.511805555555556" footer="0.511805555555556"/>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Z87"/>
  <sheetViews>
    <sheetView zoomScale="70" zoomScaleNormal="70" workbookViewId="0">
      <selection activeCell="B19" sqref="B19:B34"/>
    </sheetView>
  </sheetViews>
  <sheetFormatPr defaultColWidth="9" defaultRowHeight="14.25"/>
  <cols>
    <col min="1" max="1" width="6.61666666666667" style="2" customWidth="1"/>
    <col min="2" max="2" width="33" style="2" customWidth="1"/>
    <col min="3" max="3" width="67.25" style="9" customWidth="1"/>
    <col min="4" max="4" width="6.5" style="2" customWidth="1"/>
    <col min="5" max="5" width="7" style="2" customWidth="1"/>
    <col min="6" max="7" width="8.25" style="2" customWidth="1"/>
    <col min="8" max="10" width="9.625" style="2" customWidth="1"/>
    <col min="11" max="11" width="11.6083333333333" style="2" customWidth="1"/>
    <col min="12" max="23" width="9.625" style="2" customWidth="1"/>
    <col min="24" max="24" width="11.9083333333333" style="2" customWidth="1"/>
    <col min="25" max="16384" width="9" style="2"/>
  </cols>
  <sheetData>
    <row r="1" s="1" customFormat="1" ht="21.75" customHeight="1" spans="1:3">
      <c r="A1" s="96" t="s">
        <v>0</v>
      </c>
      <c r="C1" s="97"/>
    </row>
    <row r="2" s="2" customFormat="1" ht="30.75" customHeight="1" spans="1:23">
      <c r="A2" s="98" t="s">
        <v>1</v>
      </c>
      <c r="B2" s="98"/>
      <c r="C2" s="99"/>
      <c r="D2" s="98"/>
      <c r="E2" s="98"/>
      <c r="F2" s="98"/>
      <c r="G2" s="98"/>
      <c r="H2" s="98"/>
      <c r="I2" s="98"/>
      <c r="J2" s="98"/>
      <c r="K2" s="98"/>
      <c r="L2" s="98"/>
      <c r="M2" s="98"/>
      <c r="N2" s="98"/>
      <c r="O2" s="98"/>
      <c r="P2" s="98"/>
      <c r="Q2" s="98"/>
      <c r="R2" s="98"/>
      <c r="S2" s="98"/>
      <c r="T2" s="98"/>
      <c r="U2" s="98"/>
      <c r="V2" s="98"/>
      <c r="W2" s="98"/>
    </row>
    <row r="3" s="3" customFormat="1" ht="24.95" customHeight="1" spans="1:24">
      <c r="A3" s="100" t="s">
        <v>2</v>
      </c>
      <c r="B3" s="101"/>
      <c r="C3" s="102"/>
      <c r="D3" s="103"/>
      <c r="E3" s="104"/>
      <c r="F3" s="104"/>
      <c r="G3" s="104"/>
      <c r="H3" s="104"/>
      <c r="I3" s="101"/>
      <c r="J3" s="101"/>
      <c r="K3" s="101"/>
      <c r="L3" s="101"/>
      <c r="M3" s="101"/>
      <c r="N3" s="101"/>
      <c r="O3" s="101"/>
      <c r="P3" s="101"/>
      <c r="Q3" s="101"/>
      <c r="R3" s="101"/>
      <c r="S3" s="101"/>
      <c r="T3" s="101"/>
      <c r="U3" s="101"/>
      <c r="V3" s="101"/>
      <c r="W3" s="101"/>
      <c r="X3" s="101"/>
    </row>
    <row r="4" s="4" customFormat="1" ht="24" customHeight="1" spans="1:26">
      <c r="A4" s="13" t="s">
        <v>3</v>
      </c>
      <c r="B4" s="13" t="s">
        <v>4</v>
      </c>
      <c r="C4" s="13" t="s">
        <v>5</v>
      </c>
      <c r="D4" s="13" t="s">
        <v>6</v>
      </c>
      <c r="E4" s="13"/>
      <c r="F4" s="13"/>
      <c r="G4" s="13"/>
      <c r="H4" s="13" t="s">
        <v>7</v>
      </c>
      <c r="I4" s="119" t="s">
        <v>8</v>
      </c>
      <c r="J4" s="119"/>
      <c r="K4" s="119"/>
      <c r="L4" s="119"/>
      <c r="M4" s="119"/>
      <c r="N4" s="119"/>
      <c r="O4" s="119"/>
      <c r="P4" s="13" t="s">
        <v>9</v>
      </c>
      <c r="Q4" s="119" t="s">
        <v>8</v>
      </c>
      <c r="R4" s="119"/>
      <c r="S4" s="119"/>
      <c r="T4" s="119"/>
      <c r="U4" s="119"/>
      <c r="V4" s="119"/>
      <c r="W4" s="119"/>
      <c r="X4" s="121" t="s">
        <v>10</v>
      </c>
      <c r="Y4" s="131" t="s">
        <v>11</v>
      </c>
      <c r="Z4" s="131" t="s">
        <v>12</v>
      </c>
    </row>
    <row r="5" s="5" customFormat="1" ht="45" customHeight="1" spans="1:26">
      <c r="A5" s="13"/>
      <c r="B5" s="13"/>
      <c r="C5" s="13"/>
      <c r="D5" s="13" t="s">
        <v>13</v>
      </c>
      <c r="E5" s="13" t="s">
        <v>14</v>
      </c>
      <c r="F5" s="13" t="s">
        <v>15</v>
      </c>
      <c r="G5" s="13" t="s">
        <v>16</v>
      </c>
      <c r="H5" s="13"/>
      <c r="I5" s="13" t="s">
        <v>17</v>
      </c>
      <c r="J5" s="13" t="s">
        <v>18</v>
      </c>
      <c r="K5" s="13" t="s">
        <v>19</v>
      </c>
      <c r="L5" s="13" t="s">
        <v>20</v>
      </c>
      <c r="M5" s="13" t="s">
        <v>21</v>
      </c>
      <c r="N5" s="13" t="s">
        <v>22</v>
      </c>
      <c r="O5" s="13" t="s">
        <v>23</v>
      </c>
      <c r="P5" s="13"/>
      <c r="Q5" s="13" t="s">
        <v>17</v>
      </c>
      <c r="R5" s="13" t="s">
        <v>18</v>
      </c>
      <c r="S5" s="13" t="s">
        <v>19</v>
      </c>
      <c r="T5" s="13" t="s">
        <v>20</v>
      </c>
      <c r="U5" s="13" t="s">
        <v>21</v>
      </c>
      <c r="V5" s="13" t="s">
        <v>22</v>
      </c>
      <c r="W5" s="13" t="s">
        <v>23</v>
      </c>
      <c r="X5" s="121"/>
      <c r="Y5" s="131"/>
      <c r="Z5" s="131"/>
    </row>
    <row r="6" s="5" customFormat="1" ht="33" customHeight="1" spans="1:25">
      <c r="A6" s="105" t="s">
        <v>24</v>
      </c>
      <c r="B6" s="106"/>
      <c r="C6" s="107"/>
      <c r="D6" s="13"/>
      <c r="E6" s="13"/>
      <c r="F6" s="13"/>
      <c r="G6" s="13"/>
      <c r="H6" s="61">
        <f t="shared" ref="H6:W6" si="0">SUM(H7:H86)</f>
        <v>4330.988</v>
      </c>
      <c r="I6" s="61">
        <f t="shared" si="0"/>
        <v>1022</v>
      </c>
      <c r="J6" s="61">
        <f t="shared" si="0"/>
        <v>384</v>
      </c>
      <c r="K6" s="61">
        <f t="shared" si="0"/>
        <v>2543.89</v>
      </c>
      <c r="L6" s="61">
        <f t="shared" si="0"/>
        <v>0</v>
      </c>
      <c r="M6" s="61">
        <f t="shared" si="0"/>
        <v>318.85</v>
      </c>
      <c r="N6" s="61">
        <f t="shared" si="0"/>
        <v>43.58</v>
      </c>
      <c r="O6" s="61">
        <f t="shared" si="0"/>
        <v>15.668</v>
      </c>
      <c r="P6" s="61">
        <f t="shared" si="0"/>
        <v>1626.0816</v>
      </c>
      <c r="Q6" s="61">
        <f t="shared" si="0"/>
        <v>642.82</v>
      </c>
      <c r="R6" s="61">
        <f t="shared" si="0"/>
        <v>341.1</v>
      </c>
      <c r="S6" s="61">
        <f t="shared" si="0"/>
        <v>486.6616</v>
      </c>
      <c r="T6" s="61">
        <f t="shared" si="0"/>
        <v>0</v>
      </c>
      <c r="U6" s="61">
        <f t="shared" si="0"/>
        <v>87.12</v>
      </c>
      <c r="V6" s="61">
        <f t="shared" si="0"/>
        <v>40.58</v>
      </c>
      <c r="W6" s="61">
        <f t="shared" si="0"/>
        <v>14.9</v>
      </c>
      <c r="X6" s="122">
        <f t="shared" ref="X6:X69" si="1">P6/H6</f>
        <v>0.375452806611332</v>
      </c>
      <c r="Y6" s="5">
        <f>SUM(Y7:Y86)</f>
        <v>1249.35</v>
      </c>
    </row>
    <row r="7" s="6" customFormat="1" ht="49" customHeight="1" spans="1:24">
      <c r="A7" s="19">
        <v>1</v>
      </c>
      <c r="B7" s="19" t="s">
        <v>25</v>
      </c>
      <c r="C7" s="19" t="s">
        <v>26</v>
      </c>
      <c r="D7" s="19">
        <v>25</v>
      </c>
      <c r="E7" s="19">
        <v>102</v>
      </c>
      <c r="F7" s="19">
        <v>5</v>
      </c>
      <c r="G7" s="19">
        <v>20</v>
      </c>
      <c r="H7" s="62">
        <f t="shared" ref="H7:H67" si="2">I7+J7+K7+L7+M7+N7+O7</f>
        <v>30</v>
      </c>
      <c r="I7" s="62">
        <v>30</v>
      </c>
      <c r="J7" s="62"/>
      <c r="K7" s="62"/>
      <c r="L7" s="62"/>
      <c r="M7" s="62"/>
      <c r="N7" s="62"/>
      <c r="O7" s="62"/>
      <c r="P7" s="62">
        <f t="shared" ref="P7:P70" si="3">SUM(Q7:W7)</f>
        <v>30</v>
      </c>
      <c r="Q7" s="123">
        <v>30</v>
      </c>
      <c r="R7" s="123"/>
      <c r="S7" s="123"/>
      <c r="T7" s="123"/>
      <c r="U7" s="123"/>
      <c r="V7" s="123"/>
      <c r="W7" s="123"/>
      <c r="X7" s="122">
        <f t="shared" si="1"/>
        <v>1</v>
      </c>
    </row>
    <row r="8" s="6" customFormat="1" ht="32" customHeight="1" spans="1:24">
      <c r="A8" s="19">
        <v>2</v>
      </c>
      <c r="B8" s="19" t="s">
        <v>27</v>
      </c>
      <c r="C8" s="19" t="s">
        <v>28</v>
      </c>
      <c r="D8" s="19">
        <v>34</v>
      </c>
      <c r="E8" s="19">
        <v>101</v>
      </c>
      <c r="F8" s="19">
        <v>1</v>
      </c>
      <c r="G8" s="19">
        <v>3</v>
      </c>
      <c r="H8" s="62">
        <f t="shared" si="2"/>
        <v>30</v>
      </c>
      <c r="I8" s="62">
        <v>30</v>
      </c>
      <c r="J8" s="62"/>
      <c r="K8" s="62"/>
      <c r="L8" s="62"/>
      <c r="M8" s="62"/>
      <c r="N8" s="62"/>
      <c r="O8" s="62"/>
      <c r="P8" s="62">
        <f t="shared" si="3"/>
        <v>30</v>
      </c>
      <c r="Q8" s="123">
        <v>30</v>
      </c>
      <c r="R8" s="123"/>
      <c r="S8" s="123"/>
      <c r="T8" s="123"/>
      <c r="U8" s="123"/>
      <c r="V8" s="123"/>
      <c r="W8" s="123"/>
      <c r="X8" s="122">
        <f t="shared" si="1"/>
        <v>1</v>
      </c>
    </row>
    <row r="9" s="6" customFormat="1" ht="32" customHeight="1" spans="1:24">
      <c r="A9" s="19">
        <v>3</v>
      </c>
      <c r="B9" s="19" t="s">
        <v>29</v>
      </c>
      <c r="C9" s="19" t="s">
        <v>30</v>
      </c>
      <c r="D9" s="19">
        <v>48</v>
      </c>
      <c r="E9" s="19">
        <v>195</v>
      </c>
      <c r="F9" s="19">
        <v>8</v>
      </c>
      <c r="G9" s="19">
        <v>40</v>
      </c>
      <c r="H9" s="62">
        <f t="shared" si="2"/>
        <v>30</v>
      </c>
      <c r="I9" s="62">
        <v>30</v>
      </c>
      <c r="J9" s="62"/>
      <c r="K9" s="62"/>
      <c r="L9" s="62"/>
      <c r="M9" s="62"/>
      <c r="N9" s="62"/>
      <c r="O9" s="62"/>
      <c r="P9" s="62">
        <f t="shared" si="3"/>
        <v>27.6</v>
      </c>
      <c r="Q9" s="123">
        <v>27.6</v>
      </c>
      <c r="R9" s="123"/>
      <c r="S9" s="123"/>
      <c r="T9" s="123"/>
      <c r="U9" s="123"/>
      <c r="V9" s="123"/>
      <c r="W9" s="123"/>
      <c r="X9" s="122">
        <f t="shared" si="1"/>
        <v>0.92</v>
      </c>
    </row>
    <row r="10" s="6" customFormat="1" ht="32" customHeight="1" spans="1:24">
      <c r="A10" s="19">
        <v>4</v>
      </c>
      <c r="B10" s="19" t="s">
        <v>31</v>
      </c>
      <c r="C10" s="19" t="s">
        <v>32</v>
      </c>
      <c r="D10" s="19">
        <v>70</v>
      </c>
      <c r="E10" s="19">
        <v>281</v>
      </c>
      <c r="F10" s="19">
        <v>4</v>
      </c>
      <c r="G10" s="19">
        <v>17</v>
      </c>
      <c r="H10" s="62">
        <f t="shared" si="2"/>
        <v>30</v>
      </c>
      <c r="I10" s="62">
        <v>30</v>
      </c>
      <c r="J10" s="62"/>
      <c r="K10" s="62"/>
      <c r="L10" s="62"/>
      <c r="M10" s="62"/>
      <c r="N10" s="62"/>
      <c r="O10" s="62"/>
      <c r="P10" s="62">
        <f t="shared" si="3"/>
        <v>27.89</v>
      </c>
      <c r="Q10" s="123">
        <v>27.89</v>
      </c>
      <c r="R10" s="123"/>
      <c r="S10" s="123"/>
      <c r="T10" s="123"/>
      <c r="U10" s="123"/>
      <c r="V10" s="123"/>
      <c r="W10" s="123"/>
      <c r="X10" s="122">
        <f t="shared" si="1"/>
        <v>0.929666666666667</v>
      </c>
    </row>
    <row r="11" s="6" customFormat="1" ht="22" customHeight="1" spans="1:24">
      <c r="A11" s="19">
        <v>5</v>
      </c>
      <c r="B11" s="19" t="s">
        <v>33</v>
      </c>
      <c r="C11" s="19" t="s">
        <v>34</v>
      </c>
      <c r="D11" s="19">
        <v>30</v>
      </c>
      <c r="E11" s="19">
        <v>70</v>
      </c>
      <c r="F11" s="19">
        <v>1</v>
      </c>
      <c r="G11" s="19">
        <v>3</v>
      </c>
      <c r="H11" s="62">
        <f t="shared" si="2"/>
        <v>22</v>
      </c>
      <c r="I11" s="62">
        <v>20</v>
      </c>
      <c r="J11" s="62">
        <v>2</v>
      </c>
      <c r="K11" s="62"/>
      <c r="L11" s="62"/>
      <c r="M11" s="62"/>
      <c r="N11" s="62"/>
      <c r="O11" s="62"/>
      <c r="P11" s="62">
        <f t="shared" si="3"/>
        <v>22</v>
      </c>
      <c r="Q11" s="123">
        <v>20</v>
      </c>
      <c r="R11" s="123">
        <v>2</v>
      </c>
      <c r="S11" s="123"/>
      <c r="T11" s="123"/>
      <c r="U11" s="123"/>
      <c r="V11" s="123"/>
      <c r="W11" s="123"/>
      <c r="X11" s="122">
        <f t="shared" si="1"/>
        <v>1</v>
      </c>
    </row>
    <row r="12" s="94" customFormat="1" ht="36" customHeight="1" spans="1:24">
      <c r="A12" s="25">
        <v>6</v>
      </c>
      <c r="B12" s="25" t="s">
        <v>35</v>
      </c>
      <c r="C12" s="25" t="s">
        <v>36</v>
      </c>
      <c r="D12" s="25">
        <v>207</v>
      </c>
      <c r="E12" s="25">
        <v>879</v>
      </c>
      <c r="F12" s="25">
        <v>10</v>
      </c>
      <c r="G12" s="25">
        <v>47</v>
      </c>
      <c r="H12" s="108">
        <f t="shared" si="2"/>
        <v>30</v>
      </c>
      <c r="I12" s="108">
        <v>30</v>
      </c>
      <c r="J12" s="108"/>
      <c r="K12" s="108"/>
      <c r="L12" s="108"/>
      <c r="M12" s="108"/>
      <c r="N12" s="108"/>
      <c r="O12" s="108"/>
      <c r="P12" s="108">
        <f t="shared" si="3"/>
        <v>27</v>
      </c>
      <c r="Q12" s="124">
        <v>27</v>
      </c>
      <c r="R12" s="124"/>
      <c r="S12" s="124"/>
      <c r="T12" s="124"/>
      <c r="U12" s="124"/>
      <c r="V12" s="124"/>
      <c r="W12" s="124"/>
      <c r="X12" s="125">
        <f t="shared" si="1"/>
        <v>0.9</v>
      </c>
    </row>
    <row r="13" s="94" customFormat="1" ht="36" customHeight="1" spans="1:24">
      <c r="A13" s="25">
        <v>7</v>
      </c>
      <c r="B13" s="25" t="s">
        <v>37</v>
      </c>
      <c r="C13" s="25" t="s">
        <v>38</v>
      </c>
      <c r="D13" s="25">
        <v>75</v>
      </c>
      <c r="E13" s="25">
        <v>298</v>
      </c>
      <c r="F13" s="25">
        <v>10</v>
      </c>
      <c r="G13" s="25">
        <v>38</v>
      </c>
      <c r="H13" s="108">
        <f t="shared" si="2"/>
        <v>30</v>
      </c>
      <c r="I13" s="108">
        <v>30</v>
      </c>
      <c r="J13" s="108"/>
      <c r="K13" s="108"/>
      <c r="L13" s="108"/>
      <c r="M13" s="108"/>
      <c r="N13" s="108"/>
      <c r="O13" s="108"/>
      <c r="P13" s="108">
        <f t="shared" si="3"/>
        <v>24.6</v>
      </c>
      <c r="Q13" s="124">
        <v>24.6</v>
      </c>
      <c r="R13" s="124"/>
      <c r="S13" s="124"/>
      <c r="T13" s="124"/>
      <c r="U13" s="124"/>
      <c r="V13" s="124"/>
      <c r="W13" s="124"/>
      <c r="X13" s="125">
        <f t="shared" si="1"/>
        <v>0.82</v>
      </c>
    </row>
    <row r="14" s="94" customFormat="1" ht="36" customHeight="1" spans="1:24">
      <c r="A14" s="25">
        <v>8</v>
      </c>
      <c r="B14" s="25" t="s">
        <v>39</v>
      </c>
      <c r="C14" s="25" t="s">
        <v>40</v>
      </c>
      <c r="D14" s="25">
        <v>39</v>
      </c>
      <c r="E14" s="25">
        <v>170</v>
      </c>
      <c r="F14" s="25">
        <v>9</v>
      </c>
      <c r="G14" s="25">
        <v>41</v>
      </c>
      <c r="H14" s="108">
        <f t="shared" si="2"/>
        <v>30</v>
      </c>
      <c r="I14" s="108">
        <v>30</v>
      </c>
      <c r="J14" s="108"/>
      <c r="K14" s="108"/>
      <c r="L14" s="108"/>
      <c r="M14" s="108"/>
      <c r="N14" s="108"/>
      <c r="O14" s="108"/>
      <c r="P14" s="108">
        <f t="shared" si="3"/>
        <v>27</v>
      </c>
      <c r="Q14" s="124">
        <v>27</v>
      </c>
      <c r="R14" s="124"/>
      <c r="S14" s="124"/>
      <c r="T14" s="124"/>
      <c r="U14" s="124"/>
      <c r="V14" s="124"/>
      <c r="W14" s="124"/>
      <c r="X14" s="125">
        <f t="shared" si="1"/>
        <v>0.9</v>
      </c>
    </row>
    <row r="15" s="94" customFormat="1" ht="36" customHeight="1" spans="1:24">
      <c r="A15" s="25">
        <v>9</v>
      </c>
      <c r="B15" s="25" t="s">
        <v>41</v>
      </c>
      <c r="C15" s="25" t="s">
        <v>42</v>
      </c>
      <c r="D15" s="25">
        <v>20</v>
      </c>
      <c r="E15" s="25">
        <v>76</v>
      </c>
      <c r="F15" s="25">
        <v>1</v>
      </c>
      <c r="G15" s="25">
        <v>2</v>
      </c>
      <c r="H15" s="108">
        <f t="shared" si="2"/>
        <v>30</v>
      </c>
      <c r="I15" s="108">
        <v>30</v>
      </c>
      <c r="J15" s="108"/>
      <c r="K15" s="108"/>
      <c r="L15" s="108"/>
      <c r="M15" s="108"/>
      <c r="N15" s="108"/>
      <c r="O15" s="108"/>
      <c r="P15" s="108">
        <f t="shared" si="3"/>
        <v>6</v>
      </c>
      <c r="Q15" s="126">
        <v>6</v>
      </c>
      <c r="R15" s="124"/>
      <c r="S15" s="124"/>
      <c r="T15" s="124"/>
      <c r="U15" s="124"/>
      <c r="V15" s="124"/>
      <c r="W15" s="124"/>
      <c r="X15" s="125">
        <f t="shared" si="1"/>
        <v>0.2</v>
      </c>
    </row>
    <row r="16" s="94" customFormat="1" ht="36" customHeight="1" spans="1:24">
      <c r="A16" s="25">
        <v>10</v>
      </c>
      <c r="B16" s="25" t="s">
        <v>43</v>
      </c>
      <c r="C16" s="25" t="s">
        <v>44</v>
      </c>
      <c r="D16" s="25">
        <v>94</v>
      </c>
      <c r="E16" s="25">
        <v>340</v>
      </c>
      <c r="F16" s="25">
        <v>13</v>
      </c>
      <c r="G16" s="25">
        <v>47</v>
      </c>
      <c r="H16" s="108">
        <f t="shared" si="2"/>
        <v>30</v>
      </c>
      <c r="I16" s="108">
        <v>30</v>
      </c>
      <c r="J16" s="108"/>
      <c r="K16" s="108"/>
      <c r="L16" s="108"/>
      <c r="M16" s="108"/>
      <c r="N16" s="108"/>
      <c r="O16" s="108"/>
      <c r="P16" s="108">
        <f t="shared" si="3"/>
        <v>18</v>
      </c>
      <c r="Q16" s="124">
        <v>18</v>
      </c>
      <c r="R16" s="124"/>
      <c r="S16" s="124"/>
      <c r="T16" s="124"/>
      <c r="U16" s="124"/>
      <c r="V16" s="124"/>
      <c r="W16" s="124"/>
      <c r="X16" s="125">
        <f t="shared" si="1"/>
        <v>0.6</v>
      </c>
    </row>
    <row r="17" s="6" customFormat="1" ht="36" customHeight="1" spans="1:24">
      <c r="A17" s="19">
        <v>11</v>
      </c>
      <c r="B17" s="19" t="s">
        <v>45</v>
      </c>
      <c r="C17" s="19" t="s">
        <v>46</v>
      </c>
      <c r="D17" s="19">
        <v>410</v>
      </c>
      <c r="E17" s="19">
        <v>1659</v>
      </c>
      <c r="F17" s="19">
        <v>29</v>
      </c>
      <c r="G17" s="19">
        <v>109</v>
      </c>
      <c r="H17" s="62">
        <f t="shared" si="2"/>
        <v>25</v>
      </c>
      <c r="I17" s="62">
        <v>25</v>
      </c>
      <c r="J17" s="62"/>
      <c r="K17" s="62"/>
      <c r="L17" s="62"/>
      <c r="M17" s="62"/>
      <c r="N17" s="62"/>
      <c r="O17" s="62"/>
      <c r="P17" s="62">
        <f t="shared" si="3"/>
        <v>20.3</v>
      </c>
      <c r="Q17" s="123">
        <v>20.3</v>
      </c>
      <c r="R17" s="123"/>
      <c r="S17" s="123"/>
      <c r="T17" s="123"/>
      <c r="U17" s="123"/>
      <c r="V17" s="123"/>
      <c r="W17" s="123"/>
      <c r="X17" s="122">
        <f t="shared" si="1"/>
        <v>0.812</v>
      </c>
    </row>
    <row r="18" s="7" customFormat="1" ht="22" customHeight="1" spans="1:24">
      <c r="A18" s="19">
        <v>12</v>
      </c>
      <c r="B18" s="27" t="s">
        <v>47</v>
      </c>
      <c r="C18" s="27" t="s">
        <v>48</v>
      </c>
      <c r="D18" s="27">
        <v>362</v>
      </c>
      <c r="E18" s="27">
        <v>1495</v>
      </c>
      <c r="F18" s="27">
        <v>76</v>
      </c>
      <c r="G18" s="27">
        <v>292</v>
      </c>
      <c r="H18" s="62">
        <f t="shared" si="2"/>
        <v>60</v>
      </c>
      <c r="I18" s="70">
        <v>60</v>
      </c>
      <c r="J18" s="70"/>
      <c r="K18" s="70"/>
      <c r="L18" s="70"/>
      <c r="M18" s="70"/>
      <c r="N18" s="70"/>
      <c r="O18" s="70"/>
      <c r="P18" s="62">
        <f t="shared" si="3"/>
        <v>24</v>
      </c>
      <c r="Q18" s="123">
        <v>24</v>
      </c>
      <c r="R18" s="123"/>
      <c r="S18" s="123"/>
      <c r="T18" s="123"/>
      <c r="U18" s="123"/>
      <c r="V18" s="123"/>
      <c r="W18" s="123"/>
      <c r="X18" s="122">
        <f t="shared" si="1"/>
        <v>0.4</v>
      </c>
    </row>
    <row r="19" s="6" customFormat="1" ht="42" customHeight="1" spans="1:25">
      <c r="A19" s="109">
        <v>13</v>
      </c>
      <c r="B19" s="109" t="s">
        <v>49</v>
      </c>
      <c r="C19" s="19" t="s">
        <v>50</v>
      </c>
      <c r="D19" s="19"/>
      <c r="E19" s="19"/>
      <c r="F19" s="19">
        <v>268</v>
      </c>
      <c r="G19" s="19"/>
      <c r="H19" s="62">
        <f t="shared" si="2"/>
        <v>100</v>
      </c>
      <c r="I19" s="62"/>
      <c r="J19" s="62"/>
      <c r="K19" s="62">
        <v>100</v>
      </c>
      <c r="L19" s="62"/>
      <c r="M19" s="62"/>
      <c r="N19" s="62"/>
      <c r="O19" s="62"/>
      <c r="P19" s="62">
        <f t="shared" si="3"/>
        <v>0</v>
      </c>
      <c r="Q19" s="123"/>
      <c r="R19" s="123"/>
      <c r="S19" s="123"/>
      <c r="T19" s="123"/>
      <c r="U19" s="123"/>
      <c r="V19" s="123"/>
      <c r="W19" s="123"/>
      <c r="X19" s="122">
        <f t="shared" si="1"/>
        <v>0</v>
      </c>
      <c r="Y19" s="6">
        <f>H19</f>
        <v>100</v>
      </c>
    </row>
    <row r="20" s="6" customFormat="1" ht="35" customHeight="1" spans="1:25">
      <c r="A20" s="110"/>
      <c r="B20" s="110"/>
      <c r="C20" s="19" t="s">
        <v>51</v>
      </c>
      <c r="D20" s="19"/>
      <c r="E20" s="19"/>
      <c r="F20" s="19">
        <v>693</v>
      </c>
      <c r="G20" s="19"/>
      <c r="H20" s="62">
        <f t="shared" si="2"/>
        <v>103</v>
      </c>
      <c r="I20" s="62"/>
      <c r="J20" s="62"/>
      <c r="K20" s="62">
        <v>103</v>
      </c>
      <c r="L20" s="62"/>
      <c r="M20" s="62"/>
      <c r="N20" s="62"/>
      <c r="O20" s="62"/>
      <c r="P20" s="62">
        <f t="shared" si="3"/>
        <v>0</v>
      </c>
      <c r="Q20" s="123"/>
      <c r="R20" s="123"/>
      <c r="S20" s="123"/>
      <c r="T20" s="123"/>
      <c r="U20" s="123"/>
      <c r="V20" s="123"/>
      <c r="W20" s="123"/>
      <c r="X20" s="122">
        <f t="shared" si="1"/>
        <v>0</v>
      </c>
      <c r="Y20" s="6">
        <f>H20</f>
        <v>103</v>
      </c>
    </row>
    <row r="21" s="94" customFormat="1" ht="44" customHeight="1" spans="1:24">
      <c r="A21" s="111"/>
      <c r="B21" s="111"/>
      <c r="C21" s="25" t="s">
        <v>52</v>
      </c>
      <c r="D21" s="25">
        <v>20</v>
      </c>
      <c r="E21" s="25">
        <v>76</v>
      </c>
      <c r="F21" s="25">
        <v>1</v>
      </c>
      <c r="G21" s="25">
        <v>2</v>
      </c>
      <c r="H21" s="108">
        <f t="shared" si="2"/>
        <v>20</v>
      </c>
      <c r="I21" s="108"/>
      <c r="J21" s="108"/>
      <c r="K21" s="108">
        <v>20</v>
      </c>
      <c r="L21" s="108"/>
      <c r="M21" s="108"/>
      <c r="N21" s="108"/>
      <c r="O21" s="108"/>
      <c r="P21" s="108">
        <f t="shared" si="3"/>
        <v>20</v>
      </c>
      <c r="Q21" s="124"/>
      <c r="R21" s="124"/>
      <c r="S21" s="124">
        <v>20</v>
      </c>
      <c r="T21" s="124"/>
      <c r="U21" s="124"/>
      <c r="V21" s="124"/>
      <c r="W21" s="124"/>
      <c r="X21" s="125">
        <f t="shared" si="1"/>
        <v>1</v>
      </c>
    </row>
    <row r="22" s="94" customFormat="1" ht="22" customHeight="1" spans="1:24">
      <c r="A22" s="111"/>
      <c r="B22" s="111"/>
      <c r="C22" s="25" t="s">
        <v>53</v>
      </c>
      <c r="D22" s="25">
        <v>28</v>
      </c>
      <c r="E22" s="25">
        <v>104</v>
      </c>
      <c r="F22" s="25">
        <v>1</v>
      </c>
      <c r="G22" s="25">
        <v>3</v>
      </c>
      <c r="H22" s="108">
        <f t="shared" si="2"/>
        <v>10</v>
      </c>
      <c r="I22" s="108"/>
      <c r="J22" s="108"/>
      <c r="K22" s="108">
        <v>10</v>
      </c>
      <c r="L22" s="108"/>
      <c r="M22" s="108"/>
      <c r="N22" s="108"/>
      <c r="O22" s="108"/>
      <c r="P22" s="108">
        <f t="shared" si="3"/>
        <v>10</v>
      </c>
      <c r="Q22" s="124"/>
      <c r="R22" s="124"/>
      <c r="S22" s="124">
        <v>10</v>
      </c>
      <c r="T22" s="124"/>
      <c r="U22" s="124"/>
      <c r="V22" s="124"/>
      <c r="W22" s="124"/>
      <c r="X22" s="125">
        <f t="shared" si="1"/>
        <v>1</v>
      </c>
    </row>
    <row r="23" s="94" customFormat="1" ht="22" customHeight="1" spans="1:24">
      <c r="A23" s="111"/>
      <c r="B23" s="111"/>
      <c r="C23" s="25" t="s">
        <v>54</v>
      </c>
      <c r="D23" s="25">
        <v>35</v>
      </c>
      <c r="E23" s="25">
        <v>138</v>
      </c>
      <c r="F23" s="25">
        <v>1</v>
      </c>
      <c r="G23" s="25">
        <v>3</v>
      </c>
      <c r="H23" s="108">
        <f t="shared" si="2"/>
        <v>8</v>
      </c>
      <c r="I23" s="108"/>
      <c r="J23" s="108"/>
      <c r="K23" s="108">
        <v>8</v>
      </c>
      <c r="L23" s="108"/>
      <c r="M23" s="108"/>
      <c r="N23" s="108"/>
      <c r="O23" s="108"/>
      <c r="P23" s="108">
        <f t="shared" si="3"/>
        <v>8</v>
      </c>
      <c r="Q23" s="124"/>
      <c r="R23" s="124"/>
      <c r="S23" s="124">
        <v>8</v>
      </c>
      <c r="T23" s="124"/>
      <c r="U23" s="124"/>
      <c r="V23" s="124"/>
      <c r="W23" s="124"/>
      <c r="X23" s="125">
        <f t="shared" si="1"/>
        <v>1</v>
      </c>
    </row>
    <row r="24" s="94" customFormat="1" ht="22" customHeight="1" spans="1:24">
      <c r="A24" s="111"/>
      <c r="B24" s="111"/>
      <c r="C24" s="25" t="s">
        <v>55</v>
      </c>
      <c r="D24" s="25">
        <v>35</v>
      </c>
      <c r="E24" s="25">
        <v>137</v>
      </c>
      <c r="F24" s="25">
        <v>5</v>
      </c>
      <c r="G24" s="25">
        <v>13</v>
      </c>
      <c r="H24" s="108">
        <f t="shared" si="2"/>
        <v>31</v>
      </c>
      <c r="I24" s="108"/>
      <c r="J24" s="108"/>
      <c r="K24" s="108">
        <v>31</v>
      </c>
      <c r="L24" s="108"/>
      <c r="M24" s="108"/>
      <c r="N24" s="108"/>
      <c r="O24" s="108"/>
      <c r="P24" s="108">
        <f t="shared" si="3"/>
        <v>31</v>
      </c>
      <c r="Q24" s="124"/>
      <c r="R24" s="124"/>
      <c r="S24" s="124">
        <v>31</v>
      </c>
      <c r="T24" s="124"/>
      <c r="U24" s="124"/>
      <c r="V24" s="124"/>
      <c r="W24" s="124"/>
      <c r="X24" s="125">
        <f t="shared" si="1"/>
        <v>1</v>
      </c>
    </row>
    <row r="25" s="94" customFormat="1" ht="22" customHeight="1" spans="1:24">
      <c r="A25" s="111"/>
      <c r="B25" s="111"/>
      <c r="C25" s="25" t="s">
        <v>56</v>
      </c>
      <c r="D25" s="25">
        <v>13</v>
      </c>
      <c r="E25" s="25">
        <v>56</v>
      </c>
      <c r="F25" s="25">
        <v>2</v>
      </c>
      <c r="G25" s="25">
        <v>6</v>
      </c>
      <c r="H25" s="108">
        <f t="shared" si="2"/>
        <v>20</v>
      </c>
      <c r="I25" s="108"/>
      <c r="J25" s="108"/>
      <c r="K25" s="108">
        <v>20</v>
      </c>
      <c r="L25" s="108"/>
      <c r="M25" s="108"/>
      <c r="N25" s="108"/>
      <c r="O25" s="108"/>
      <c r="P25" s="108">
        <f t="shared" si="3"/>
        <v>7</v>
      </c>
      <c r="Q25" s="124"/>
      <c r="R25" s="124"/>
      <c r="S25" s="124">
        <v>7</v>
      </c>
      <c r="T25" s="124"/>
      <c r="U25" s="124"/>
      <c r="V25" s="124"/>
      <c r="W25" s="124"/>
      <c r="X25" s="125">
        <f t="shared" si="1"/>
        <v>0.35</v>
      </c>
    </row>
    <row r="26" s="94" customFormat="1" ht="22" customHeight="1" spans="1:24">
      <c r="A26" s="111"/>
      <c r="B26" s="111"/>
      <c r="C26" s="25" t="s">
        <v>57</v>
      </c>
      <c r="D26" s="25">
        <v>31</v>
      </c>
      <c r="E26" s="25">
        <v>135</v>
      </c>
      <c r="F26" s="25">
        <v>3</v>
      </c>
      <c r="G26" s="25">
        <v>12</v>
      </c>
      <c r="H26" s="108">
        <f t="shared" si="2"/>
        <v>10</v>
      </c>
      <c r="I26" s="108"/>
      <c r="J26" s="108"/>
      <c r="K26" s="108">
        <v>10</v>
      </c>
      <c r="L26" s="108"/>
      <c r="M26" s="108"/>
      <c r="N26" s="108"/>
      <c r="O26" s="108"/>
      <c r="P26" s="108">
        <f t="shared" si="3"/>
        <v>10</v>
      </c>
      <c r="Q26" s="124"/>
      <c r="R26" s="124"/>
      <c r="S26" s="124">
        <v>10</v>
      </c>
      <c r="T26" s="124"/>
      <c r="U26" s="124"/>
      <c r="V26" s="124"/>
      <c r="W26" s="124"/>
      <c r="X26" s="125">
        <f t="shared" si="1"/>
        <v>1</v>
      </c>
    </row>
    <row r="27" s="94" customFormat="1" ht="34" customHeight="1" spans="1:24">
      <c r="A27" s="111"/>
      <c r="B27" s="111"/>
      <c r="C27" s="25" t="s">
        <v>58</v>
      </c>
      <c r="D27" s="25">
        <v>985</v>
      </c>
      <c r="E27" s="25">
        <v>3984</v>
      </c>
      <c r="F27" s="25">
        <v>191</v>
      </c>
      <c r="G27" s="25">
        <v>724</v>
      </c>
      <c r="H27" s="108">
        <f t="shared" si="2"/>
        <v>100</v>
      </c>
      <c r="I27" s="108"/>
      <c r="J27" s="108"/>
      <c r="K27" s="108">
        <v>100</v>
      </c>
      <c r="L27" s="108"/>
      <c r="M27" s="108"/>
      <c r="N27" s="108"/>
      <c r="O27" s="108"/>
      <c r="P27" s="108">
        <f t="shared" si="3"/>
        <v>0</v>
      </c>
      <c r="Q27" s="124"/>
      <c r="R27" s="124"/>
      <c r="S27" s="124"/>
      <c r="T27" s="124"/>
      <c r="U27" s="124"/>
      <c r="V27" s="124"/>
      <c r="W27" s="124"/>
      <c r="X27" s="125">
        <f t="shared" si="1"/>
        <v>0</v>
      </c>
    </row>
    <row r="28" s="94" customFormat="1" ht="37" customHeight="1" spans="1:24">
      <c r="A28" s="111"/>
      <c r="B28" s="111"/>
      <c r="C28" s="25" t="s">
        <v>59</v>
      </c>
      <c r="D28" s="25">
        <v>12</v>
      </c>
      <c r="E28" s="25">
        <v>59</v>
      </c>
      <c r="F28" s="25">
        <v>2</v>
      </c>
      <c r="G28" s="25">
        <v>4</v>
      </c>
      <c r="H28" s="108">
        <f t="shared" si="2"/>
        <v>5</v>
      </c>
      <c r="I28" s="108"/>
      <c r="J28" s="108"/>
      <c r="K28" s="108">
        <v>5</v>
      </c>
      <c r="L28" s="108"/>
      <c r="M28" s="108"/>
      <c r="N28" s="108"/>
      <c r="O28" s="108"/>
      <c r="P28" s="108">
        <f t="shared" si="3"/>
        <v>5</v>
      </c>
      <c r="Q28" s="124"/>
      <c r="R28" s="124"/>
      <c r="S28" s="124">
        <v>5</v>
      </c>
      <c r="T28" s="124"/>
      <c r="U28" s="124"/>
      <c r="V28" s="124"/>
      <c r="W28" s="124"/>
      <c r="X28" s="125">
        <f t="shared" si="1"/>
        <v>1</v>
      </c>
    </row>
    <row r="29" s="6" customFormat="1" ht="22" customHeight="1" spans="1:24">
      <c r="A29" s="110"/>
      <c r="B29" s="110"/>
      <c r="C29" s="27" t="s">
        <v>60</v>
      </c>
      <c r="D29" s="19">
        <v>31</v>
      </c>
      <c r="E29" s="19">
        <v>159</v>
      </c>
      <c r="F29" s="19">
        <v>7</v>
      </c>
      <c r="G29" s="19">
        <v>33</v>
      </c>
      <c r="H29" s="62">
        <f t="shared" si="2"/>
        <v>20</v>
      </c>
      <c r="I29" s="62"/>
      <c r="J29" s="62"/>
      <c r="K29" s="62">
        <v>20</v>
      </c>
      <c r="L29" s="62"/>
      <c r="M29" s="62"/>
      <c r="N29" s="62"/>
      <c r="O29" s="62"/>
      <c r="P29" s="62">
        <f t="shared" si="3"/>
        <v>0</v>
      </c>
      <c r="Q29" s="123"/>
      <c r="R29" s="123"/>
      <c r="S29" s="123"/>
      <c r="T29" s="123"/>
      <c r="U29" s="123"/>
      <c r="V29" s="123"/>
      <c r="W29" s="123"/>
      <c r="X29" s="122">
        <f t="shared" si="1"/>
        <v>0</v>
      </c>
    </row>
    <row r="30" s="94" customFormat="1" ht="22" customHeight="1" spans="1:24">
      <c r="A30" s="111"/>
      <c r="B30" s="111"/>
      <c r="C30" s="25" t="s">
        <v>61</v>
      </c>
      <c r="D30" s="25">
        <v>28</v>
      </c>
      <c r="E30" s="25">
        <v>104</v>
      </c>
      <c r="F30" s="25">
        <v>1</v>
      </c>
      <c r="G30" s="25">
        <v>3</v>
      </c>
      <c r="H30" s="108">
        <f t="shared" si="2"/>
        <v>3</v>
      </c>
      <c r="I30" s="108"/>
      <c r="J30" s="108"/>
      <c r="K30" s="108">
        <v>3</v>
      </c>
      <c r="L30" s="108"/>
      <c r="M30" s="108"/>
      <c r="N30" s="108"/>
      <c r="O30" s="108"/>
      <c r="P30" s="108">
        <f t="shared" si="3"/>
        <v>3</v>
      </c>
      <c r="Q30" s="124"/>
      <c r="R30" s="124"/>
      <c r="S30" s="124">
        <v>3</v>
      </c>
      <c r="T30" s="124"/>
      <c r="U30" s="124"/>
      <c r="V30" s="124"/>
      <c r="W30" s="124"/>
      <c r="X30" s="125">
        <f t="shared" si="1"/>
        <v>1</v>
      </c>
    </row>
    <row r="31" s="6" customFormat="1" ht="36" customHeight="1" spans="1:24">
      <c r="A31" s="110"/>
      <c r="B31" s="110"/>
      <c r="C31" s="19" t="s">
        <v>62</v>
      </c>
      <c r="D31" s="19">
        <v>35</v>
      </c>
      <c r="E31" s="19">
        <v>132</v>
      </c>
      <c r="F31" s="19">
        <v>4</v>
      </c>
      <c r="G31" s="19">
        <v>12</v>
      </c>
      <c r="H31" s="62">
        <f t="shared" si="2"/>
        <v>10</v>
      </c>
      <c r="I31" s="62"/>
      <c r="J31" s="62"/>
      <c r="K31" s="62">
        <v>10</v>
      </c>
      <c r="L31" s="62"/>
      <c r="M31" s="62"/>
      <c r="N31" s="62"/>
      <c r="O31" s="62"/>
      <c r="P31" s="62">
        <f t="shared" si="3"/>
        <v>0</v>
      </c>
      <c r="Q31" s="123"/>
      <c r="R31" s="123"/>
      <c r="S31" s="123"/>
      <c r="T31" s="123"/>
      <c r="U31" s="123"/>
      <c r="V31" s="123"/>
      <c r="W31" s="123"/>
      <c r="X31" s="122">
        <f t="shared" si="1"/>
        <v>0</v>
      </c>
    </row>
    <row r="32" s="6" customFormat="1" ht="22" customHeight="1" spans="1:24">
      <c r="A32" s="110"/>
      <c r="B32" s="110"/>
      <c r="C32" s="19" t="s">
        <v>63</v>
      </c>
      <c r="D32" s="19">
        <v>18</v>
      </c>
      <c r="E32" s="19">
        <v>90</v>
      </c>
      <c r="F32" s="19">
        <v>6</v>
      </c>
      <c r="G32" s="19">
        <v>15</v>
      </c>
      <c r="H32" s="62">
        <f t="shared" si="2"/>
        <v>23</v>
      </c>
      <c r="I32" s="62"/>
      <c r="J32" s="62"/>
      <c r="K32" s="62">
        <v>23</v>
      </c>
      <c r="L32" s="62"/>
      <c r="M32" s="62"/>
      <c r="N32" s="62"/>
      <c r="O32" s="62"/>
      <c r="P32" s="62">
        <f t="shared" si="3"/>
        <v>0</v>
      </c>
      <c r="Q32" s="123"/>
      <c r="R32" s="123"/>
      <c r="S32" s="123"/>
      <c r="T32" s="123"/>
      <c r="U32" s="123"/>
      <c r="V32" s="123"/>
      <c r="W32" s="123"/>
      <c r="X32" s="122">
        <f t="shared" si="1"/>
        <v>0</v>
      </c>
    </row>
    <row r="33" s="6" customFormat="1" ht="40" customHeight="1" spans="1:24">
      <c r="A33" s="110"/>
      <c r="B33" s="110"/>
      <c r="C33" s="19" t="s">
        <v>64</v>
      </c>
      <c r="D33" s="19">
        <v>80</v>
      </c>
      <c r="E33" s="19">
        <v>321</v>
      </c>
      <c r="F33" s="19">
        <v>20</v>
      </c>
      <c r="G33" s="19">
        <v>81</v>
      </c>
      <c r="H33" s="62">
        <f t="shared" si="2"/>
        <v>27</v>
      </c>
      <c r="I33" s="62"/>
      <c r="J33" s="62"/>
      <c r="K33" s="62">
        <v>27</v>
      </c>
      <c r="L33" s="62"/>
      <c r="M33" s="62"/>
      <c r="N33" s="62"/>
      <c r="O33" s="62"/>
      <c r="P33" s="62">
        <f t="shared" si="3"/>
        <v>0</v>
      </c>
      <c r="Q33" s="123"/>
      <c r="R33" s="123"/>
      <c r="S33" s="123"/>
      <c r="T33" s="123"/>
      <c r="U33" s="123"/>
      <c r="V33" s="123"/>
      <c r="W33" s="123"/>
      <c r="X33" s="122">
        <f t="shared" si="1"/>
        <v>0</v>
      </c>
    </row>
    <row r="34" s="6" customFormat="1" ht="22" customHeight="1" spans="1:24">
      <c r="A34" s="112"/>
      <c r="B34" s="112"/>
      <c r="C34" s="19" t="s">
        <v>65</v>
      </c>
      <c r="D34" s="19">
        <v>31</v>
      </c>
      <c r="E34" s="19">
        <v>159</v>
      </c>
      <c r="F34" s="19">
        <v>7</v>
      </c>
      <c r="G34" s="19">
        <v>33</v>
      </c>
      <c r="H34" s="62">
        <f t="shared" si="2"/>
        <v>10</v>
      </c>
      <c r="I34" s="62"/>
      <c r="J34" s="62"/>
      <c r="K34" s="62">
        <v>10</v>
      </c>
      <c r="L34" s="62"/>
      <c r="M34" s="62"/>
      <c r="N34" s="62"/>
      <c r="O34" s="62"/>
      <c r="P34" s="62">
        <f t="shared" si="3"/>
        <v>8.8</v>
      </c>
      <c r="Q34" s="123"/>
      <c r="R34" s="123"/>
      <c r="S34" s="123">
        <v>8.8</v>
      </c>
      <c r="T34" s="123"/>
      <c r="U34" s="123"/>
      <c r="V34" s="123"/>
      <c r="W34" s="123"/>
      <c r="X34" s="122">
        <f t="shared" si="1"/>
        <v>0.88</v>
      </c>
    </row>
    <row r="35" s="6" customFormat="1" ht="22" customHeight="1" spans="1:25">
      <c r="A35" s="109">
        <v>14</v>
      </c>
      <c r="B35" s="109" t="s">
        <v>66</v>
      </c>
      <c r="C35" s="19" t="s">
        <v>67</v>
      </c>
      <c r="D35" s="19"/>
      <c r="E35" s="19"/>
      <c r="F35" s="19"/>
      <c r="G35" s="19"/>
      <c r="H35" s="62">
        <f t="shared" si="2"/>
        <v>20</v>
      </c>
      <c r="I35" s="62"/>
      <c r="J35" s="62"/>
      <c r="K35" s="62">
        <v>20</v>
      </c>
      <c r="L35" s="62"/>
      <c r="M35" s="62"/>
      <c r="N35" s="62"/>
      <c r="O35" s="62"/>
      <c r="P35" s="62">
        <f t="shared" si="3"/>
        <v>0</v>
      </c>
      <c r="Q35" s="123"/>
      <c r="R35" s="123"/>
      <c r="S35" s="123"/>
      <c r="T35" s="123"/>
      <c r="U35" s="123"/>
      <c r="V35" s="123"/>
      <c r="W35" s="123"/>
      <c r="X35" s="122">
        <f t="shared" si="1"/>
        <v>0</v>
      </c>
      <c r="Y35" s="6">
        <f>H35</f>
        <v>20</v>
      </c>
    </row>
    <row r="36" s="6" customFormat="1" ht="22" customHeight="1" spans="1:24">
      <c r="A36" s="112"/>
      <c r="B36" s="112"/>
      <c r="C36" s="19" t="s">
        <v>68</v>
      </c>
      <c r="D36" s="19"/>
      <c r="E36" s="19"/>
      <c r="F36" s="19"/>
      <c r="G36" s="19"/>
      <c r="H36" s="62">
        <f t="shared" si="2"/>
        <v>30</v>
      </c>
      <c r="I36" s="62"/>
      <c r="J36" s="62"/>
      <c r="K36" s="62">
        <v>30</v>
      </c>
      <c r="L36" s="62"/>
      <c r="M36" s="62"/>
      <c r="N36" s="62"/>
      <c r="O36" s="62"/>
      <c r="P36" s="62">
        <f t="shared" si="3"/>
        <v>3</v>
      </c>
      <c r="Q36" s="123"/>
      <c r="R36" s="123"/>
      <c r="S36" s="123">
        <v>3</v>
      </c>
      <c r="T36" s="123"/>
      <c r="U36" s="123"/>
      <c r="V36" s="123"/>
      <c r="W36" s="123"/>
      <c r="X36" s="122">
        <f t="shared" si="1"/>
        <v>0.1</v>
      </c>
    </row>
    <row r="37" s="6" customFormat="1" ht="22" customHeight="1" spans="1:25">
      <c r="A37" s="109">
        <v>15</v>
      </c>
      <c r="B37" s="109" t="s">
        <v>69</v>
      </c>
      <c r="C37" s="19" t="s">
        <v>70</v>
      </c>
      <c r="D37" s="19"/>
      <c r="E37" s="19"/>
      <c r="F37" s="19"/>
      <c r="G37" s="19"/>
      <c r="H37" s="62">
        <f t="shared" si="2"/>
        <v>12</v>
      </c>
      <c r="I37" s="62"/>
      <c r="J37" s="62"/>
      <c r="K37" s="62">
        <v>12</v>
      </c>
      <c r="L37" s="62"/>
      <c r="M37" s="62"/>
      <c r="N37" s="62"/>
      <c r="O37" s="62"/>
      <c r="P37" s="62">
        <f t="shared" si="3"/>
        <v>12</v>
      </c>
      <c r="Q37" s="123"/>
      <c r="R37" s="123"/>
      <c r="S37" s="123">
        <v>12</v>
      </c>
      <c r="T37" s="123"/>
      <c r="U37" s="123"/>
      <c r="V37" s="123"/>
      <c r="W37" s="123"/>
      <c r="X37" s="122">
        <f t="shared" si="1"/>
        <v>1</v>
      </c>
      <c r="Y37" s="6">
        <f>H37</f>
        <v>12</v>
      </c>
    </row>
    <row r="38" s="94" customFormat="1" ht="22" customHeight="1" spans="1:24">
      <c r="A38" s="111"/>
      <c r="B38" s="111"/>
      <c r="C38" s="25" t="s">
        <v>71</v>
      </c>
      <c r="D38" s="25"/>
      <c r="E38" s="25"/>
      <c r="F38" s="25"/>
      <c r="G38" s="25"/>
      <c r="H38" s="108">
        <f t="shared" si="2"/>
        <v>24</v>
      </c>
      <c r="I38" s="108"/>
      <c r="J38" s="108"/>
      <c r="K38" s="108">
        <v>24</v>
      </c>
      <c r="L38" s="108"/>
      <c r="M38" s="108"/>
      <c r="N38" s="108"/>
      <c r="O38" s="108"/>
      <c r="P38" s="108">
        <f t="shared" si="3"/>
        <v>10</v>
      </c>
      <c r="Q38" s="124"/>
      <c r="R38" s="124"/>
      <c r="S38" s="124">
        <v>10</v>
      </c>
      <c r="T38" s="124"/>
      <c r="U38" s="124"/>
      <c r="V38" s="124"/>
      <c r="W38" s="124"/>
      <c r="X38" s="125">
        <f t="shared" si="1"/>
        <v>0.416666666666667</v>
      </c>
    </row>
    <row r="39" s="94" customFormat="1" ht="22" customHeight="1" spans="1:24">
      <c r="A39" s="111"/>
      <c r="B39" s="111"/>
      <c r="C39" s="25" t="s">
        <v>72</v>
      </c>
      <c r="D39" s="25"/>
      <c r="E39" s="25"/>
      <c r="F39" s="25"/>
      <c r="G39" s="25"/>
      <c r="H39" s="108">
        <f t="shared" si="2"/>
        <v>6</v>
      </c>
      <c r="I39" s="108"/>
      <c r="J39" s="108"/>
      <c r="K39" s="108">
        <v>6</v>
      </c>
      <c r="L39" s="108"/>
      <c r="M39" s="108"/>
      <c r="N39" s="108"/>
      <c r="O39" s="108"/>
      <c r="P39" s="108">
        <f t="shared" si="3"/>
        <v>0</v>
      </c>
      <c r="Q39" s="124"/>
      <c r="R39" s="124"/>
      <c r="S39" s="124"/>
      <c r="T39" s="124"/>
      <c r="U39" s="124"/>
      <c r="V39" s="124"/>
      <c r="W39" s="124"/>
      <c r="X39" s="125">
        <f t="shared" si="1"/>
        <v>0</v>
      </c>
    </row>
    <row r="40" s="6" customFormat="1" ht="22" customHeight="1" spans="1:24">
      <c r="A40" s="112"/>
      <c r="B40" s="112"/>
      <c r="C40" s="19" t="s">
        <v>73</v>
      </c>
      <c r="D40" s="19"/>
      <c r="E40" s="19"/>
      <c r="F40" s="19"/>
      <c r="G40" s="19"/>
      <c r="H40" s="62">
        <f t="shared" si="2"/>
        <v>8</v>
      </c>
      <c r="I40" s="62"/>
      <c r="J40" s="62"/>
      <c r="K40" s="62">
        <v>8</v>
      </c>
      <c r="L40" s="62"/>
      <c r="M40" s="62"/>
      <c r="N40" s="62"/>
      <c r="O40" s="62"/>
      <c r="P40" s="62">
        <f t="shared" si="3"/>
        <v>0</v>
      </c>
      <c r="Q40" s="123"/>
      <c r="R40" s="123"/>
      <c r="S40" s="123"/>
      <c r="T40" s="123"/>
      <c r="U40" s="123"/>
      <c r="V40" s="123"/>
      <c r="W40" s="123"/>
      <c r="X40" s="122">
        <f t="shared" si="1"/>
        <v>0</v>
      </c>
    </row>
    <row r="41" s="2" customFormat="1" ht="22" customHeight="1" spans="1:24">
      <c r="A41" s="19">
        <v>16</v>
      </c>
      <c r="B41" s="30" t="s">
        <v>74</v>
      </c>
      <c r="C41" s="30" t="s">
        <v>75</v>
      </c>
      <c r="D41" s="30">
        <v>220</v>
      </c>
      <c r="E41" s="30">
        <v>978</v>
      </c>
      <c r="F41" s="30">
        <v>15</v>
      </c>
      <c r="G41" s="30">
        <v>51</v>
      </c>
      <c r="H41" s="62">
        <f t="shared" si="2"/>
        <v>136.58</v>
      </c>
      <c r="I41" s="30">
        <v>26</v>
      </c>
      <c r="J41" s="30">
        <v>0</v>
      </c>
      <c r="K41" s="30">
        <v>0</v>
      </c>
      <c r="L41" s="30">
        <v>0</v>
      </c>
      <c r="M41" s="30">
        <v>70</v>
      </c>
      <c r="N41" s="30">
        <v>40.58</v>
      </c>
      <c r="O41" s="30">
        <v>0</v>
      </c>
      <c r="P41" s="62">
        <f t="shared" si="3"/>
        <v>136.58</v>
      </c>
      <c r="Q41" s="127">
        <v>26</v>
      </c>
      <c r="R41" s="127">
        <v>0</v>
      </c>
      <c r="S41" s="127">
        <v>0</v>
      </c>
      <c r="T41" s="127">
        <v>0</v>
      </c>
      <c r="U41" s="127">
        <v>70</v>
      </c>
      <c r="V41" s="127">
        <v>40.58</v>
      </c>
      <c r="W41" s="127">
        <v>0</v>
      </c>
      <c r="X41" s="122">
        <f t="shared" si="1"/>
        <v>1</v>
      </c>
    </row>
    <row r="42" s="2" customFormat="1" ht="22" customHeight="1" spans="1:25">
      <c r="A42" s="19">
        <v>17</v>
      </c>
      <c r="B42" s="30" t="s">
        <v>76</v>
      </c>
      <c r="C42" s="30" t="s">
        <v>77</v>
      </c>
      <c r="D42" s="30">
        <v>52</v>
      </c>
      <c r="E42" s="30">
        <v>218</v>
      </c>
      <c r="F42" s="30">
        <v>31</v>
      </c>
      <c r="G42" s="30">
        <v>125</v>
      </c>
      <c r="H42" s="62">
        <f t="shared" si="2"/>
        <v>43.9</v>
      </c>
      <c r="I42" s="30">
        <v>30</v>
      </c>
      <c r="J42" s="30">
        <v>0</v>
      </c>
      <c r="K42" s="30">
        <v>0</v>
      </c>
      <c r="L42" s="30">
        <v>0</v>
      </c>
      <c r="M42" s="30">
        <v>0</v>
      </c>
      <c r="N42" s="30">
        <v>0</v>
      </c>
      <c r="O42" s="30">
        <v>13.9</v>
      </c>
      <c r="P42" s="62">
        <f t="shared" si="3"/>
        <v>27.9</v>
      </c>
      <c r="Q42" s="127">
        <v>14</v>
      </c>
      <c r="R42" s="127">
        <v>0</v>
      </c>
      <c r="S42" s="127">
        <v>0</v>
      </c>
      <c r="T42" s="127">
        <v>0</v>
      </c>
      <c r="U42" s="127">
        <v>0</v>
      </c>
      <c r="V42" s="127">
        <v>0</v>
      </c>
      <c r="W42" s="127">
        <v>13.9</v>
      </c>
      <c r="X42" s="122">
        <f t="shared" si="1"/>
        <v>0.635535307517084</v>
      </c>
      <c r="Y42" s="6">
        <v>14</v>
      </c>
    </row>
    <row r="43" s="2" customFormat="1" ht="48" customHeight="1" spans="1:25">
      <c r="A43" s="19">
        <v>18</v>
      </c>
      <c r="B43" s="30" t="s">
        <v>78</v>
      </c>
      <c r="C43" s="33" t="s">
        <v>79</v>
      </c>
      <c r="D43" s="30">
        <v>75</v>
      </c>
      <c r="E43" s="30">
        <v>261</v>
      </c>
      <c r="F43" s="30">
        <v>75</v>
      </c>
      <c r="G43" s="30">
        <v>261</v>
      </c>
      <c r="H43" s="62">
        <f t="shared" si="2"/>
        <v>42.04</v>
      </c>
      <c r="I43" s="30">
        <v>0</v>
      </c>
      <c r="J43" s="30">
        <v>0</v>
      </c>
      <c r="K43" s="30">
        <v>42.04</v>
      </c>
      <c r="L43" s="30">
        <v>0</v>
      </c>
      <c r="M43" s="30">
        <v>0</v>
      </c>
      <c r="N43" s="30">
        <v>0</v>
      </c>
      <c r="O43" s="30">
        <v>0</v>
      </c>
      <c r="P43" s="62">
        <f t="shared" si="3"/>
        <v>0</v>
      </c>
      <c r="Q43" s="127">
        <v>0</v>
      </c>
      <c r="R43" s="127">
        <v>0</v>
      </c>
      <c r="S43" s="127">
        <v>0</v>
      </c>
      <c r="T43" s="127">
        <v>0</v>
      </c>
      <c r="U43" s="127">
        <v>0</v>
      </c>
      <c r="V43" s="127">
        <v>0</v>
      </c>
      <c r="W43" s="127">
        <v>0</v>
      </c>
      <c r="X43" s="122">
        <f t="shared" si="1"/>
        <v>0</v>
      </c>
      <c r="Y43" s="6">
        <v>42.04</v>
      </c>
    </row>
    <row r="44" s="2" customFormat="1" ht="22" customHeight="1" spans="1:24">
      <c r="A44" s="19">
        <v>19</v>
      </c>
      <c r="B44" s="30" t="s">
        <v>80</v>
      </c>
      <c r="C44" s="30" t="s">
        <v>81</v>
      </c>
      <c r="D44" s="30">
        <v>15</v>
      </c>
      <c r="E44" s="30">
        <v>60</v>
      </c>
      <c r="F44" s="30">
        <v>1</v>
      </c>
      <c r="G44" s="30">
        <v>2</v>
      </c>
      <c r="H44" s="62">
        <f t="shared" si="2"/>
        <v>15</v>
      </c>
      <c r="I44" s="30">
        <v>0</v>
      </c>
      <c r="J44" s="30">
        <v>0</v>
      </c>
      <c r="K44" s="30">
        <v>12</v>
      </c>
      <c r="L44" s="30">
        <v>0</v>
      </c>
      <c r="M44" s="30">
        <v>0</v>
      </c>
      <c r="N44" s="30">
        <v>3</v>
      </c>
      <c r="O44" s="30">
        <v>0</v>
      </c>
      <c r="P44" s="62">
        <f t="shared" si="3"/>
        <v>6</v>
      </c>
      <c r="Q44" s="127">
        <v>0</v>
      </c>
      <c r="R44" s="127">
        <v>0</v>
      </c>
      <c r="S44" s="127">
        <v>6</v>
      </c>
      <c r="T44" s="127">
        <v>0</v>
      </c>
      <c r="U44" s="127">
        <v>0</v>
      </c>
      <c r="V44" s="127">
        <v>0</v>
      </c>
      <c r="W44" s="127">
        <v>0</v>
      </c>
      <c r="X44" s="122">
        <f t="shared" si="1"/>
        <v>0.4</v>
      </c>
    </row>
    <row r="45" s="2" customFormat="1" ht="28" customHeight="1" spans="1:24">
      <c r="A45" s="19">
        <v>20</v>
      </c>
      <c r="B45" s="19" t="s">
        <v>82</v>
      </c>
      <c r="C45" s="19" t="s">
        <v>83</v>
      </c>
      <c r="D45" s="19">
        <v>27</v>
      </c>
      <c r="E45" s="19">
        <v>102</v>
      </c>
      <c r="F45" s="19">
        <v>4</v>
      </c>
      <c r="G45" s="19">
        <v>16</v>
      </c>
      <c r="H45" s="62">
        <f t="shared" si="2"/>
        <v>35.54</v>
      </c>
      <c r="I45" s="19"/>
      <c r="J45" s="19">
        <v>35</v>
      </c>
      <c r="K45" s="19"/>
      <c r="L45" s="19"/>
      <c r="M45" s="19">
        <v>0.54</v>
      </c>
      <c r="N45" s="19"/>
      <c r="O45" s="19"/>
      <c r="P45" s="62">
        <f t="shared" si="3"/>
        <v>31</v>
      </c>
      <c r="Q45" s="127"/>
      <c r="R45" s="127">
        <v>31</v>
      </c>
      <c r="S45" s="127"/>
      <c r="T45" s="127"/>
      <c r="U45" s="127"/>
      <c r="V45" s="127"/>
      <c r="W45" s="127"/>
      <c r="X45" s="122">
        <f t="shared" si="1"/>
        <v>0.872256612267867</v>
      </c>
    </row>
    <row r="46" s="95" customFormat="1" ht="28" customHeight="1" spans="1:24">
      <c r="A46" s="25">
        <v>21</v>
      </c>
      <c r="B46" s="25" t="s">
        <v>84</v>
      </c>
      <c r="C46" s="113" t="s">
        <v>85</v>
      </c>
      <c r="D46" s="25">
        <v>227</v>
      </c>
      <c r="E46" s="25">
        <v>852</v>
      </c>
      <c r="F46" s="25">
        <v>24</v>
      </c>
      <c r="G46" s="25">
        <v>68</v>
      </c>
      <c r="H46" s="108">
        <f t="shared" si="2"/>
        <v>21</v>
      </c>
      <c r="I46" s="25">
        <v>21</v>
      </c>
      <c r="J46" s="25"/>
      <c r="K46" s="25"/>
      <c r="L46" s="25"/>
      <c r="M46" s="25"/>
      <c r="N46" s="25"/>
      <c r="O46" s="25"/>
      <c r="P46" s="108">
        <f t="shared" si="3"/>
        <v>21</v>
      </c>
      <c r="Q46" s="128">
        <v>21</v>
      </c>
      <c r="R46" s="128"/>
      <c r="S46" s="128"/>
      <c r="T46" s="128"/>
      <c r="U46" s="128"/>
      <c r="V46" s="128"/>
      <c r="W46" s="128"/>
      <c r="X46" s="125">
        <f t="shared" si="1"/>
        <v>1</v>
      </c>
    </row>
    <row r="47" s="2" customFormat="1" ht="28" customHeight="1" spans="1:25">
      <c r="A47" s="19">
        <v>22</v>
      </c>
      <c r="B47" s="114" t="s">
        <v>86</v>
      </c>
      <c r="C47" s="68" t="s">
        <v>87</v>
      </c>
      <c r="D47" s="19">
        <v>43</v>
      </c>
      <c r="E47" s="19">
        <v>139</v>
      </c>
      <c r="F47" s="19">
        <v>43</v>
      </c>
      <c r="G47" s="19">
        <v>139</v>
      </c>
      <c r="H47" s="62">
        <f t="shared" si="2"/>
        <v>18.34</v>
      </c>
      <c r="I47" s="19"/>
      <c r="J47" s="19"/>
      <c r="K47" s="19">
        <v>18.34</v>
      </c>
      <c r="L47" s="19"/>
      <c r="M47" s="19"/>
      <c r="N47" s="19"/>
      <c r="O47" s="19"/>
      <c r="P47" s="62">
        <f t="shared" si="3"/>
        <v>18.34</v>
      </c>
      <c r="Q47" s="129"/>
      <c r="R47" s="129"/>
      <c r="S47" s="129">
        <v>18.34</v>
      </c>
      <c r="T47" s="129"/>
      <c r="U47" s="129"/>
      <c r="V47" s="129"/>
      <c r="W47" s="129"/>
      <c r="X47" s="122">
        <f t="shared" si="1"/>
        <v>1</v>
      </c>
      <c r="Y47" s="6">
        <f t="shared" ref="Y47:Y53" si="4">H47</f>
        <v>18.34</v>
      </c>
    </row>
    <row r="48" s="2" customFormat="1" ht="28" customHeight="1" spans="1:24">
      <c r="A48" s="19">
        <v>23</v>
      </c>
      <c r="B48" s="19" t="s">
        <v>88</v>
      </c>
      <c r="C48" s="19" t="s">
        <v>89</v>
      </c>
      <c r="D48" s="19">
        <v>148</v>
      </c>
      <c r="E48" s="19">
        <v>518</v>
      </c>
      <c r="F48" s="19">
        <v>18</v>
      </c>
      <c r="G48" s="19">
        <v>49</v>
      </c>
      <c r="H48" s="62">
        <f t="shared" si="2"/>
        <v>23.11</v>
      </c>
      <c r="I48" s="19"/>
      <c r="J48" s="19"/>
      <c r="K48" s="19">
        <v>23.09</v>
      </c>
      <c r="L48" s="19"/>
      <c r="M48" s="19">
        <v>0.02</v>
      </c>
      <c r="N48" s="19"/>
      <c r="O48" s="19"/>
      <c r="P48" s="62">
        <f t="shared" si="3"/>
        <v>23.11</v>
      </c>
      <c r="Q48" s="129"/>
      <c r="R48" s="129"/>
      <c r="S48" s="129">
        <v>23.09</v>
      </c>
      <c r="T48" s="129"/>
      <c r="U48" s="129">
        <v>0.02</v>
      </c>
      <c r="V48" s="129"/>
      <c r="W48" s="129"/>
      <c r="X48" s="122">
        <f t="shared" si="1"/>
        <v>1</v>
      </c>
    </row>
    <row r="49" s="2" customFormat="1" ht="28" customHeight="1" spans="1:25">
      <c r="A49" s="19">
        <v>24</v>
      </c>
      <c r="B49" s="30" t="s">
        <v>90</v>
      </c>
      <c r="C49" s="30" t="s">
        <v>91</v>
      </c>
      <c r="D49" s="30">
        <v>442</v>
      </c>
      <c r="E49" s="30">
        <v>1593</v>
      </c>
      <c r="F49" s="30">
        <v>11</v>
      </c>
      <c r="G49" s="30">
        <v>38</v>
      </c>
      <c r="H49" s="62">
        <f t="shared" si="2"/>
        <v>10</v>
      </c>
      <c r="I49" s="30">
        <v>10</v>
      </c>
      <c r="J49" s="30"/>
      <c r="K49" s="30"/>
      <c r="L49" s="30"/>
      <c r="M49" s="30"/>
      <c r="N49" s="30"/>
      <c r="O49" s="30"/>
      <c r="P49" s="62">
        <f t="shared" si="3"/>
        <v>10</v>
      </c>
      <c r="Q49" s="30">
        <v>10</v>
      </c>
      <c r="R49" s="30"/>
      <c r="S49" s="30"/>
      <c r="T49" s="30"/>
      <c r="U49" s="30"/>
      <c r="V49" s="30"/>
      <c r="W49" s="30">
        <v>0</v>
      </c>
      <c r="X49" s="122">
        <f t="shared" si="1"/>
        <v>1</v>
      </c>
      <c r="Y49" s="2">
        <v>10</v>
      </c>
    </row>
    <row r="50" s="95" customFormat="1" ht="28" customHeight="1" spans="1:24">
      <c r="A50" s="25">
        <v>25</v>
      </c>
      <c r="B50" s="85" t="s">
        <v>92</v>
      </c>
      <c r="C50" s="85" t="s">
        <v>93</v>
      </c>
      <c r="D50" s="85">
        <v>207</v>
      </c>
      <c r="E50" s="85">
        <v>790</v>
      </c>
      <c r="F50" s="85">
        <v>10</v>
      </c>
      <c r="G50" s="85">
        <v>35</v>
      </c>
      <c r="H50" s="108">
        <f t="shared" si="2"/>
        <v>30</v>
      </c>
      <c r="I50" s="85">
        <v>30</v>
      </c>
      <c r="J50" s="85"/>
      <c r="K50" s="85"/>
      <c r="L50" s="85"/>
      <c r="M50" s="85"/>
      <c r="N50" s="85"/>
      <c r="O50" s="85"/>
      <c r="P50" s="108">
        <f t="shared" si="3"/>
        <v>20</v>
      </c>
      <c r="Q50" s="85">
        <v>20</v>
      </c>
      <c r="R50" s="85"/>
      <c r="S50" s="85"/>
      <c r="T50" s="85"/>
      <c r="U50" s="85"/>
      <c r="V50" s="85"/>
      <c r="W50" s="85"/>
      <c r="X50" s="125">
        <f t="shared" si="1"/>
        <v>0.666666666666667</v>
      </c>
    </row>
    <row r="51" s="2" customFormat="1" ht="28" customHeight="1" spans="1:25">
      <c r="A51" s="19">
        <v>26</v>
      </c>
      <c r="B51" s="83" t="s">
        <v>94</v>
      </c>
      <c r="C51" s="83" t="s">
        <v>95</v>
      </c>
      <c r="D51" s="83">
        <v>163</v>
      </c>
      <c r="E51" s="83">
        <v>527</v>
      </c>
      <c r="F51" s="83">
        <v>163</v>
      </c>
      <c r="G51" s="83">
        <v>527</v>
      </c>
      <c r="H51" s="62">
        <f t="shared" si="2"/>
        <v>62.29</v>
      </c>
      <c r="I51" s="120"/>
      <c r="J51" s="83"/>
      <c r="K51" s="83">
        <v>62.29</v>
      </c>
      <c r="L51" s="83"/>
      <c r="M51" s="83"/>
      <c r="N51" s="83"/>
      <c r="O51" s="83"/>
      <c r="P51" s="62">
        <f t="shared" si="3"/>
        <v>28.7296</v>
      </c>
      <c r="Q51" s="83">
        <v>0</v>
      </c>
      <c r="R51" s="83"/>
      <c r="S51" s="83">
        <v>28.7296</v>
      </c>
      <c r="T51" s="83"/>
      <c r="U51" s="83"/>
      <c r="V51" s="83"/>
      <c r="W51" s="83"/>
      <c r="X51" s="122">
        <f t="shared" si="1"/>
        <v>0.461223310322684</v>
      </c>
      <c r="Y51" s="6">
        <f t="shared" si="4"/>
        <v>62.29</v>
      </c>
    </row>
    <row r="52" s="2" customFormat="1" ht="55" customHeight="1" spans="1:25">
      <c r="A52" s="19">
        <v>27</v>
      </c>
      <c r="B52" s="30" t="s">
        <v>96</v>
      </c>
      <c r="C52" s="115" t="s">
        <v>97</v>
      </c>
      <c r="D52" s="30">
        <v>14</v>
      </c>
      <c r="E52" s="30">
        <v>43</v>
      </c>
      <c r="F52" s="30">
        <v>14</v>
      </c>
      <c r="G52" s="30">
        <v>44</v>
      </c>
      <c r="H52" s="62">
        <f t="shared" si="2"/>
        <v>5.35</v>
      </c>
      <c r="I52" s="30">
        <v>0</v>
      </c>
      <c r="J52" s="30">
        <v>0</v>
      </c>
      <c r="K52" s="30">
        <v>5.35</v>
      </c>
      <c r="L52" s="30">
        <v>0</v>
      </c>
      <c r="M52" s="30">
        <v>0</v>
      </c>
      <c r="N52" s="30">
        <v>0</v>
      </c>
      <c r="O52" s="30">
        <v>0</v>
      </c>
      <c r="P52" s="62">
        <f t="shared" si="3"/>
        <v>5.35</v>
      </c>
      <c r="Q52" s="30">
        <v>0</v>
      </c>
      <c r="R52" s="30">
        <v>0</v>
      </c>
      <c r="S52" s="30">
        <v>5.35</v>
      </c>
      <c r="T52" s="30">
        <v>0</v>
      </c>
      <c r="U52" s="30">
        <v>0</v>
      </c>
      <c r="V52" s="30">
        <v>0</v>
      </c>
      <c r="W52" s="30">
        <v>0</v>
      </c>
      <c r="X52" s="122">
        <f t="shared" si="1"/>
        <v>1</v>
      </c>
      <c r="Y52" s="6">
        <f t="shared" si="4"/>
        <v>5.35</v>
      </c>
    </row>
    <row r="53" s="2" customFormat="1" ht="22" customHeight="1" spans="1:25">
      <c r="A53" s="19">
        <v>28</v>
      </c>
      <c r="B53" s="30" t="s">
        <v>98</v>
      </c>
      <c r="C53" s="30" t="s">
        <v>99</v>
      </c>
      <c r="D53" s="116">
        <v>310</v>
      </c>
      <c r="E53" s="116">
        <v>1085</v>
      </c>
      <c r="F53" s="116">
        <v>47</v>
      </c>
      <c r="G53" s="116">
        <v>160</v>
      </c>
      <c r="H53" s="62">
        <f t="shared" si="2"/>
        <v>28</v>
      </c>
      <c r="I53" s="30">
        <v>28</v>
      </c>
      <c r="J53" s="30"/>
      <c r="K53" s="30"/>
      <c r="L53" s="30"/>
      <c r="M53" s="30"/>
      <c r="N53" s="30"/>
      <c r="O53" s="30"/>
      <c r="P53" s="62">
        <f t="shared" si="3"/>
        <v>28</v>
      </c>
      <c r="Q53" s="30">
        <v>28</v>
      </c>
      <c r="R53" s="30"/>
      <c r="S53" s="30"/>
      <c r="T53" s="30"/>
      <c r="U53" s="30"/>
      <c r="V53" s="30"/>
      <c r="W53" s="30"/>
      <c r="X53" s="122">
        <f t="shared" si="1"/>
        <v>1</v>
      </c>
      <c r="Y53" s="6">
        <f t="shared" si="4"/>
        <v>28</v>
      </c>
    </row>
    <row r="54" s="2" customFormat="1" ht="22" customHeight="1" spans="1:25">
      <c r="A54" s="19">
        <v>29</v>
      </c>
      <c r="B54" s="30" t="s">
        <v>100</v>
      </c>
      <c r="C54" s="30" t="s">
        <v>101</v>
      </c>
      <c r="D54" s="117">
        <v>310</v>
      </c>
      <c r="E54" s="117">
        <v>1085</v>
      </c>
      <c r="F54" s="117">
        <v>22</v>
      </c>
      <c r="G54" s="117">
        <v>75</v>
      </c>
      <c r="H54" s="62">
        <f t="shared" si="2"/>
        <v>13</v>
      </c>
      <c r="I54" s="30">
        <v>12</v>
      </c>
      <c r="J54" s="30"/>
      <c r="K54" s="30"/>
      <c r="L54" s="30"/>
      <c r="M54" s="30"/>
      <c r="N54" s="30"/>
      <c r="O54" s="30">
        <v>1</v>
      </c>
      <c r="P54" s="62">
        <f t="shared" si="3"/>
        <v>13</v>
      </c>
      <c r="Q54" s="30">
        <v>12</v>
      </c>
      <c r="R54" s="30"/>
      <c r="S54" s="30"/>
      <c r="T54" s="30"/>
      <c r="U54" s="30"/>
      <c r="V54" s="30"/>
      <c r="W54" s="30">
        <v>1</v>
      </c>
      <c r="X54" s="122">
        <f t="shared" si="1"/>
        <v>1</v>
      </c>
      <c r="Y54" s="6"/>
    </row>
    <row r="55" s="2" customFormat="1" ht="40" customHeight="1" spans="1:24">
      <c r="A55" s="19">
        <v>30</v>
      </c>
      <c r="B55" s="30" t="s">
        <v>102</v>
      </c>
      <c r="C55" s="30" t="s">
        <v>103</v>
      </c>
      <c r="D55" s="30">
        <v>1551</v>
      </c>
      <c r="E55" s="30">
        <v>5293</v>
      </c>
      <c r="F55" s="30">
        <v>124</v>
      </c>
      <c r="G55" s="30">
        <v>422</v>
      </c>
      <c r="H55" s="62">
        <f t="shared" si="2"/>
        <v>20</v>
      </c>
      <c r="I55" s="30">
        <v>20</v>
      </c>
      <c r="J55" s="30"/>
      <c r="K55" s="30"/>
      <c r="L55" s="30"/>
      <c r="M55" s="30"/>
      <c r="N55" s="30"/>
      <c r="O55" s="30"/>
      <c r="P55" s="62">
        <f t="shared" si="3"/>
        <v>10</v>
      </c>
      <c r="Q55" s="30">
        <v>10</v>
      </c>
      <c r="R55" s="30"/>
      <c r="S55" s="30"/>
      <c r="T55" s="30"/>
      <c r="U55" s="30"/>
      <c r="V55" s="30"/>
      <c r="W55" s="30"/>
      <c r="X55" s="122">
        <f t="shared" si="1"/>
        <v>0.5</v>
      </c>
    </row>
    <row r="56" s="2" customFormat="1" ht="22" customHeight="1" spans="1:25">
      <c r="A56" s="19">
        <v>31</v>
      </c>
      <c r="B56" s="30" t="s">
        <v>104</v>
      </c>
      <c r="C56" s="30" t="s">
        <v>105</v>
      </c>
      <c r="D56" s="30">
        <v>232</v>
      </c>
      <c r="E56" s="30">
        <v>809</v>
      </c>
      <c r="F56" s="30">
        <v>232</v>
      </c>
      <c r="G56" s="30">
        <v>809</v>
      </c>
      <c r="H56" s="62">
        <f t="shared" si="2"/>
        <v>88.66</v>
      </c>
      <c r="I56" s="30"/>
      <c r="J56" s="30"/>
      <c r="K56" s="30">
        <v>88.66</v>
      </c>
      <c r="L56" s="30"/>
      <c r="M56" s="30"/>
      <c r="N56" s="30"/>
      <c r="O56" s="30"/>
      <c r="P56" s="62">
        <f t="shared" si="3"/>
        <v>36.04</v>
      </c>
      <c r="Q56" s="30"/>
      <c r="R56" s="30"/>
      <c r="S56" s="30">
        <v>36.04</v>
      </c>
      <c r="T56" s="30"/>
      <c r="U56" s="30"/>
      <c r="V56" s="30"/>
      <c r="W56" s="30"/>
      <c r="X56" s="122">
        <f t="shared" si="1"/>
        <v>0.406496729077374</v>
      </c>
      <c r="Y56" s="6">
        <f>H56</f>
        <v>88.66</v>
      </c>
    </row>
    <row r="57" s="2" customFormat="1" ht="22" customHeight="1" spans="1:24">
      <c r="A57" s="19">
        <v>32</v>
      </c>
      <c r="B57" s="30" t="s">
        <v>106</v>
      </c>
      <c r="C57" s="118" t="s">
        <v>107</v>
      </c>
      <c r="D57" s="30"/>
      <c r="E57" s="30"/>
      <c r="F57" s="30"/>
      <c r="G57" s="30"/>
      <c r="H57" s="62">
        <f t="shared" si="2"/>
        <v>50</v>
      </c>
      <c r="I57" s="30">
        <v>50</v>
      </c>
      <c r="J57" s="30"/>
      <c r="K57" s="30"/>
      <c r="L57" s="30"/>
      <c r="M57" s="30"/>
      <c r="N57" s="30"/>
      <c r="O57" s="30"/>
      <c r="P57" s="62">
        <f t="shared" si="3"/>
        <v>33.59</v>
      </c>
      <c r="Q57" s="127">
        <v>33.59</v>
      </c>
      <c r="R57" s="127"/>
      <c r="S57" s="127"/>
      <c r="T57" s="127"/>
      <c r="U57" s="127"/>
      <c r="V57" s="127"/>
      <c r="W57" s="127"/>
      <c r="X57" s="122">
        <f t="shared" si="1"/>
        <v>0.6718</v>
      </c>
    </row>
    <row r="58" s="95" customFormat="1" ht="22" customHeight="1" spans="1:24">
      <c r="A58" s="25">
        <v>33</v>
      </c>
      <c r="B58" s="50" t="s">
        <v>108</v>
      </c>
      <c r="C58" s="50" t="s">
        <v>109</v>
      </c>
      <c r="D58" s="50"/>
      <c r="E58" s="50"/>
      <c r="F58" s="50"/>
      <c r="G58" s="50"/>
      <c r="H58" s="108">
        <f t="shared" si="2"/>
        <v>80</v>
      </c>
      <c r="I58" s="50">
        <v>80</v>
      </c>
      <c r="J58" s="50"/>
      <c r="K58" s="50"/>
      <c r="L58" s="50"/>
      <c r="M58" s="50"/>
      <c r="N58" s="50"/>
      <c r="O58" s="50"/>
      <c r="P58" s="108">
        <f t="shared" si="3"/>
        <v>62.24</v>
      </c>
      <c r="Q58" s="130">
        <v>62.24</v>
      </c>
      <c r="R58" s="130"/>
      <c r="S58" s="130"/>
      <c r="T58" s="130"/>
      <c r="U58" s="130"/>
      <c r="V58" s="130"/>
      <c r="W58" s="130"/>
      <c r="X58" s="125">
        <f t="shared" si="1"/>
        <v>0.778</v>
      </c>
    </row>
    <row r="59" s="2" customFormat="1" ht="22" customHeight="1" spans="1:25">
      <c r="A59" s="19">
        <v>34</v>
      </c>
      <c r="B59" s="30" t="s">
        <v>110</v>
      </c>
      <c r="C59" s="30" t="s">
        <v>111</v>
      </c>
      <c r="D59" s="30"/>
      <c r="E59" s="30"/>
      <c r="F59" s="30">
        <v>289</v>
      </c>
      <c r="G59" s="30">
        <v>969</v>
      </c>
      <c r="H59" s="62">
        <f t="shared" si="2"/>
        <v>110.82</v>
      </c>
      <c r="I59" s="30"/>
      <c r="J59" s="30"/>
      <c r="K59" s="30">
        <v>110.82</v>
      </c>
      <c r="L59" s="30"/>
      <c r="M59" s="30"/>
      <c r="N59" s="30"/>
      <c r="O59" s="30"/>
      <c r="P59" s="62">
        <f t="shared" si="3"/>
        <v>0</v>
      </c>
      <c r="Q59" s="127"/>
      <c r="R59" s="127"/>
      <c r="S59" s="127">
        <v>0</v>
      </c>
      <c r="T59" s="127"/>
      <c r="U59" s="127"/>
      <c r="V59" s="127"/>
      <c r="W59" s="127"/>
      <c r="X59" s="122">
        <f t="shared" si="1"/>
        <v>0</v>
      </c>
      <c r="Y59" s="6">
        <f t="shared" ref="Y59:Y64" si="5">H59</f>
        <v>110.82</v>
      </c>
    </row>
    <row r="60" s="2" customFormat="1" ht="83" customHeight="1" spans="1:24">
      <c r="A60" s="19">
        <v>35</v>
      </c>
      <c r="B60" s="30" t="s">
        <v>112</v>
      </c>
      <c r="C60" s="30" t="s">
        <v>113</v>
      </c>
      <c r="D60" s="30"/>
      <c r="E60" s="30"/>
      <c r="F60" s="30"/>
      <c r="G60" s="30"/>
      <c r="H60" s="62">
        <f t="shared" si="2"/>
        <v>50</v>
      </c>
      <c r="I60" s="30"/>
      <c r="J60" s="30"/>
      <c r="K60" s="30">
        <v>50</v>
      </c>
      <c r="L60" s="30"/>
      <c r="M60" s="30"/>
      <c r="N60" s="30"/>
      <c r="O60" s="30"/>
      <c r="P60" s="62">
        <f t="shared" si="3"/>
        <v>21.48</v>
      </c>
      <c r="Q60" s="127"/>
      <c r="R60" s="127"/>
      <c r="S60" s="127">
        <v>21.48</v>
      </c>
      <c r="T60" s="127"/>
      <c r="U60" s="127"/>
      <c r="V60" s="127"/>
      <c r="W60" s="127"/>
      <c r="X60" s="122">
        <f t="shared" si="1"/>
        <v>0.4296</v>
      </c>
    </row>
    <row r="61" s="95" customFormat="1" ht="45" customHeight="1" spans="1:24">
      <c r="A61" s="25">
        <v>36</v>
      </c>
      <c r="B61" s="50" t="s">
        <v>114</v>
      </c>
      <c r="C61" s="50" t="s">
        <v>115</v>
      </c>
      <c r="D61" s="50"/>
      <c r="E61" s="50"/>
      <c r="F61" s="50"/>
      <c r="G61" s="50"/>
      <c r="H61" s="108">
        <f t="shared" si="2"/>
        <v>50</v>
      </c>
      <c r="I61" s="50"/>
      <c r="J61" s="50"/>
      <c r="K61" s="50">
        <v>50</v>
      </c>
      <c r="L61" s="50"/>
      <c r="M61" s="50"/>
      <c r="N61" s="50"/>
      <c r="O61" s="50"/>
      <c r="P61" s="108">
        <f t="shared" si="3"/>
        <v>10.91</v>
      </c>
      <c r="Q61" s="130"/>
      <c r="R61" s="130"/>
      <c r="S61" s="130">
        <v>10.91</v>
      </c>
      <c r="T61" s="130"/>
      <c r="U61" s="130"/>
      <c r="V61" s="130"/>
      <c r="W61" s="130"/>
      <c r="X61" s="125">
        <f t="shared" si="1"/>
        <v>0.2182</v>
      </c>
    </row>
    <row r="62" s="2" customFormat="1" ht="42" customHeight="1" spans="1:25">
      <c r="A62" s="19">
        <v>37</v>
      </c>
      <c r="B62" s="30" t="s">
        <v>116</v>
      </c>
      <c r="C62" s="30" t="s">
        <v>117</v>
      </c>
      <c r="D62" s="30"/>
      <c r="E62" s="30"/>
      <c r="F62" s="30">
        <v>37</v>
      </c>
      <c r="G62" s="30">
        <v>136</v>
      </c>
      <c r="H62" s="62">
        <f t="shared" si="2"/>
        <v>7</v>
      </c>
      <c r="I62" s="30"/>
      <c r="J62" s="30"/>
      <c r="K62" s="30">
        <v>7</v>
      </c>
      <c r="L62" s="30"/>
      <c r="M62" s="30"/>
      <c r="N62" s="30"/>
      <c r="O62" s="30"/>
      <c r="P62" s="62">
        <f t="shared" si="3"/>
        <v>7</v>
      </c>
      <c r="Q62" s="127"/>
      <c r="R62" s="127"/>
      <c r="S62" s="127">
        <v>7</v>
      </c>
      <c r="T62" s="127"/>
      <c r="U62" s="127"/>
      <c r="V62" s="127"/>
      <c r="W62" s="127"/>
      <c r="X62" s="122">
        <f t="shared" si="1"/>
        <v>1</v>
      </c>
      <c r="Y62" s="2" t="s">
        <v>118</v>
      </c>
    </row>
    <row r="63" s="2" customFormat="1" ht="38" customHeight="1" spans="1:25">
      <c r="A63" s="19">
        <v>38</v>
      </c>
      <c r="B63" s="30" t="s">
        <v>119</v>
      </c>
      <c r="C63" s="30" t="s">
        <v>120</v>
      </c>
      <c r="D63" s="30">
        <v>111</v>
      </c>
      <c r="E63" s="30">
        <v>414</v>
      </c>
      <c r="F63" s="30">
        <v>111</v>
      </c>
      <c r="G63" s="30">
        <v>414</v>
      </c>
      <c r="H63" s="62">
        <f t="shared" si="2"/>
        <v>42.8</v>
      </c>
      <c r="I63" s="30"/>
      <c r="J63" s="30"/>
      <c r="K63" s="30">
        <v>42.8</v>
      </c>
      <c r="L63" s="30"/>
      <c r="M63" s="30"/>
      <c r="N63" s="30"/>
      <c r="O63" s="30"/>
      <c r="P63" s="62">
        <f t="shared" si="3"/>
        <v>34.912</v>
      </c>
      <c r="Q63" s="30"/>
      <c r="R63" s="30"/>
      <c r="S63" s="30">
        <v>34.912</v>
      </c>
      <c r="T63" s="30"/>
      <c r="U63" s="30"/>
      <c r="V63" s="30"/>
      <c r="W63" s="30"/>
      <c r="X63" s="122">
        <f t="shared" si="1"/>
        <v>0.815700934579439</v>
      </c>
      <c r="Y63" s="6">
        <f t="shared" si="5"/>
        <v>42.8</v>
      </c>
    </row>
    <row r="64" s="2" customFormat="1" ht="48" customHeight="1" spans="1:25">
      <c r="A64" s="19">
        <v>39</v>
      </c>
      <c r="B64" s="30" t="s">
        <v>121</v>
      </c>
      <c r="C64" s="30" t="s">
        <v>122</v>
      </c>
      <c r="D64" s="30">
        <v>93</v>
      </c>
      <c r="E64" s="30">
        <v>309</v>
      </c>
      <c r="F64" s="30">
        <v>93</v>
      </c>
      <c r="G64" s="30">
        <v>309</v>
      </c>
      <c r="H64" s="62">
        <f t="shared" si="2"/>
        <v>35.54</v>
      </c>
      <c r="I64" s="30"/>
      <c r="J64" s="30"/>
      <c r="K64" s="30">
        <v>35.54</v>
      </c>
      <c r="L64" s="30"/>
      <c r="M64" s="30"/>
      <c r="N64" s="30"/>
      <c r="O64" s="30"/>
      <c r="P64" s="62">
        <f t="shared" si="3"/>
        <v>32</v>
      </c>
      <c r="Q64" s="30"/>
      <c r="R64" s="30"/>
      <c r="S64" s="30">
        <v>32</v>
      </c>
      <c r="T64" s="30"/>
      <c r="U64" s="30"/>
      <c r="V64" s="30"/>
      <c r="W64" s="30"/>
      <c r="X64" s="122">
        <f t="shared" si="1"/>
        <v>0.900393922341024</v>
      </c>
      <c r="Y64" s="6">
        <f t="shared" si="5"/>
        <v>35.54</v>
      </c>
    </row>
    <row r="65" s="95" customFormat="1" ht="48" customHeight="1" spans="1:24">
      <c r="A65" s="25">
        <v>40</v>
      </c>
      <c r="B65" s="50" t="s">
        <v>123</v>
      </c>
      <c r="C65" s="50" t="s">
        <v>124</v>
      </c>
      <c r="D65" s="50">
        <v>116</v>
      </c>
      <c r="E65" s="50">
        <v>434</v>
      </c>
      <c r="F65" s="50">
        <v>7</v>
      </c>
      <c r="G65" s="50">
        <v>15</v>
      </c>
      <c r="H65" s="108">
        <f t="shared" si="2"/>
        <v>30</v>
      </c>
      <c r="I65" s="50">
        <v>30</v>
      </c>
      <c r="J65" s="50"/>
      <c r="K65" s="50"/>
      <c r="L65" s="50"/>
      <c r="M65" s="50"/>
      <c r="N65" s="50"/>
      <c r="O65" s="50"/>
      <c r="P65" s="108">
        <f t="shared" si="3"/>
        <v>30</v>
      </c>
      <c r="Q65" s="50">
        <v>30</v>
      </c>
      <c r="R65" s="50"/>
      <c r="S65" s="50"/>
      <c r="T65" s="50"/>
      <c r="U65" s="50"/>
      <c r="V65" s="50"/>
      <c r="W65" s="50"/>
      <c r="X65" s="125">
        <f t="shared" si="1"/>
        <v>1</v>
      </c>
    </row>
    <row r="66" s="2" customFormat="1" ht="39" customHeight="1" spans="1:24">
      <c r="A66" s="19">
        <v>41</v>
      </c>
      <c r="B66" s="30" t="s">
        <v>125</v>
      </c>
      <c r="C66" s="30" t="s">
        <v>126</v>
      </c>
      <c r="D66" s="30">
        <v>56</v>
      </c>
      <c r="E66" s="30">
        <v>222</v>
      </c>
      <c r="F66" s="30">
        <v>1</v>
      </c>
      <c r="G66" s="30">
        <v>5</v>
      </c>
      <c r="H66" s="62">
        <f t="shared" si="2"/>
        <v>10</v>
      </c>
      <c r="I66" s="30">
        <v>10</v>
      </c>
      <c r="J66" s="30"/>
      <c r="K66" s="30"/>
      <c r="L66" s="30"/>
      <c r="M66" s="30"/>
      <c r="N66" s="30"/>
      <c r="O66" s="30"/>
      <c r="P66" s="62">
        <f t="shared" si="3"/>
        <v>3.6</v>
      </c>
      <c r="Q66" s="30">
        <v>3.6</v>
      </c>
      <c r="R66" s="30"/>
      <c r="S66" s="30"/>
      <c r="T66" s="30"/>
      <c r="U66" s="30"/>
      <c r="V66" s="30"/>
      <c r="W66" s="30"/>
      <c r="X66" s="122">
        <f t="shared" si="1"/>
        <v>0.36</v>
      </c>
    </row>
    <row r="67" s="2" customFormat="1" ht="47" customHeight="1" spans="1:24">
      <c r="A67" s="19">
        <v>42</v>
      </c>
      <c r="B67" s="83" t="s">
        <v>127</v>
      </c>
      <c r="C67" s="83" t="s">
        <v>128</v>
      </c>
      <c r="D67" s="83">
        <v>274</v>
      </c>
      <c r="E67" s="83">
        <v>1026</v>
      </c>
      <c r="F67" s="83">
        <v>10</v>
      </c>
      <c r="G67" s="83">
        <v>39</v>
      </c>
      <c r="H67" s="62">
        <f t="shared" si="2"/>
        <v>50</v>
      </c>
      <c r="I67" s="83">
        <v>50</v>
      </c>
      <c r="J67" s="83"/>
      <c r="K67" s="83"/>
      <c r="L67" s="83"/>
      <c r="M67" s="83"/>
      <c r="N67" s="83"/>
      <c r="O67" s="83"/>
      <c r="P67" s="62">
        <f t="shared" si="3"/>
        <v>0</v>
      </c>
      <c r="Q67" s="137">
        <v>0</v>
      </c>
      <c r="R67" s="137"/>
      <c r="S67" s="137"/>
      <c r="T67" s="137"/>
      <c r="U67" s="137">
        <v>0</v>
      </c>
      <c r="V67" s="83"/>
      <c r="W67" s="83"/>
      <c r="X67" s="122">
        <f t="shared" si="1"/>
        <v>0</v>
      </c>
    </row>
    <row r="68" s="2" customFormat="1" ht="54" customHeight="1" spans="1:24">
      <c r="A68" s="19">
        <v>43</v>
      </c>
      <c r="B68" s="30" t="s">
        <v>129</v>
      </c>
      <c r="C68" s="30" t="s">
        <v>130</v>
      </c>
      <c r="D68" s="30">
        <v>50</v>
      </c>
      <c r="E68" s="30">
        <v>194</v>
      </c>
      <c r="F68" s="30">
        <v>50</v>
      </c>
      <c r="G68" s="30">
        <v>194</v>
      </c>
      <c r="H68" s="30">
        <v>61.1</v>
      </c>
      <c r="I68" s="30"/>
      <c r="J68" s="30">
        <v>44</v>
      </c>
      <c r="K68" s="30"/>
      <c r="L68" s="30"/>
      <c r="M68" s="30">
        <v>17.1</v>
      </c>
      <c r="N68" s="30"/>
      <c r="O68" s="30"/>
      <c r="P68" s="62">
        <f t="shared" si="3"/>
        <v>60.1</v>
      </c>
      <c r="Q68" s="27"/>
      <c r="R68" s="27">
        <v>43</v>
      </c>
      <c r="S68" s="30"/>
      <c r="T68" s="30"/>
      <c r="U68" s="27">
        <v>17.1</v>
      </c>
      <c r="V68" s="30"/>
      <c r="W68" s="27"/>
      <c r="X68" s="122">
        <f t="shared" si="1"/>
        <v>0.983633387888707</v>
      </c>
    </row>
    <row r="69" s="95" customFormat="1" ht="40" customHeight="1" spans="1:24">
      <c r="A69" s="25">
        <v>44</v>
      </c>
      <c r="B69" s="85" t="s">
        <v>131</v>
      </c>
      <c r="C69" s="85" t="s">
        <v>132</v>
      </c>
      <c r="D69" s="50">
        <v>2821</v>
      </c>
      <c r="E69" s="50">
        <v>10384</v>
      </c>
      <c r="F69" s="50">
        <v>496</v>
      </c>
      <c r="G69" s="50">
        <v>1899</v>
      </c>
      <c r="H69" s="50">
        <v>120.57</v>
      </c>
      <c r="I69" s="50"/>
      <c r="J69" s="50">
        <v>120</v>
      </c>
      <c r="K69" s="85"/>
      <c r="L69" s="85"/>
      <c r="M69" s="85"/>
      <c r="N69" s="85"/>
      <c r="O69" s="50">
        <v>0.57</v>
      </c>
      <c r="P69" s="108">
        <f t="shared" si="3"/>
        <v>120</v>
      </c>
      <c r="Q69" s="42"/>
      <c r="R69" s="138">
        <v>120</v>
      </c>
      <c r="S69" s="85"/>
      <c r="T69" s="85"/>
      <c r="U69" s="85"/>
      <c r="V69" s="85"/>
      <c r="W69" s="42"/>
      <c r="X69" s="125">
        <f t="shared" si="1"/>
        <v>0.995272455834785</v>
      </c>
    </row>
    <row r="70" s="95" customFormat="1" ht="22" customHeight="1" spans="1:24">
      <c r="A70" s="25">
        <v>45</v>
      </c>
      <c r="B70" s="85" t="s">
        <v>133</v>
      </c>
      <c r="C70" s="85" t="s">
        <v>134</v>
      </c>
      <c r="D70" s="50">
        <v>115</v>
      </c>
      <c r="E70" s="50">
        <v>427</v>
      </c>
      <c r="F70" s="50">
        <v>39</v>
      </c>
      <c r="G70" s="50">
        <v>157</v>
      </c>
      <c r="H70" s="50">
        <v>50</v>
      </c>
      <c r="I70" s="50"/>
      <c r="J70" s="50">
        <v>50</v>
      </c>
      <c r="K70" s="85"/>
      <c r="L70" s="85"/>
      <c r="M70" s="85"/>
      <c r="N70" s="85"/>
      <c r="O70" s="85"/>
      <c r="P70" s="108">
        <f t="shared" si="3"/>
        <v>50</v>
      </c>
      <c r="Q70" s="42"/>
      <c r="R70" s="138">
        <v>50</v>
      </c>
      <c r="S70" s="85"/>
      <c r="T70" s="85"/>
      <c r="U70" s="85"/>
      <c r="V70" s="85"/>
      <c r="W70" s="85"/>
      <c r="X70" s="125">
        <f t="shared" ref="X70:X77" si="6">P70/H70</f>
        <v>1</v>
      </c>
    </row>
    <row r="71" s="2" customFormat="1" ht="22" customHeight="1" spans="1:25">
      <c r="A71" s="19">
        <v>46</v>
      </c>
      <c r="B71" s="83" t="s">
        <v>135</v>
      </c>
      <c r="C71" s="83" t="s">
        <v>136</v>
      </c>
      <c r="D71" s="30">
        <v>22</v>
      </c>
      <c r="E71" s="30">
        <v>77</v>
      </c>
      <c r="F71" s="30">
        <v>22</v>
      </c>
      <c r="G71" s="30">
        <v>77</v>
      </c>
      <c r="H71" s="30">
        <v>40</v>
      </c>
      <c r="I71" s="30"/>
      <c r="J71" s="30">
        <v>40</v>
      </c>
      <c r="K71" s="83"/>
      <c r="L71" s="83"/>
      <c r="M71" s="83"/>
      <c r="N71" s="83"/>
      <c r="O71" s="83"/>
      <c r="P71" s="62">
        <f t="shared" ref="P71:P73" si="7">SUM(Q71:W71)</f>
        <v>35.1</v>
      </c>
      <c r="Q71" s="45"/>
      <c r="R71" s="27">
        <v>35.1</v>
      </c>
      <c r="S71" s="83"/>
      <c r="T71" s="83"/>
      <c r="U71" s="83"/>
      <c r="V71" s="83"/>
      <c r="W71" s="83"/>
      <c r="X71" s="122">
        <f t="shared" si="6"/>
        <v>0.8775</v>
      </c>
      <c r="Y71" s="6"/>
    </row>
    <row r="72" s="2" customFormat="1" ht="22" customHeight="1" spans="1:24">
      <c r="A72" s="19">
        <v>47</v>
      </c>
      <c r="B72" s="83" t="s">
        <v>137</v>
      </c>
      <c r="C72" s="83" t="s">
        <v>138</v>
      </c>
      <c r="D72" s="30">
        <v>73</v>
      </c>
      <c r="E72" s="30">
        <v>278</v>
      </c>
      <c r="F72" s="30">
        <v>20</v>
      </c>
      <c r="G72" s="30">
        <v>71</v>
      </c>
      <c r="H72" s="30">
        <v>23.198</v>
      </c>
      <c r="I72" s="30"/>
      <c r="J72" s="30">
        <v>20</v>
      </c>
      <c r="K72" s="83"/>
      <c r="L72" s="83"/>
      <c r="M72" s="83"/>
      <c r="N72" s="83"/>
      <c r="O72" s="30">
        <v>0.198</v>
      </c>
      <c r="P72" s="62">
        <f t="shared" si="7"/>
        <v>20</v>
      </c>
      <c r="Q72" s="45"/>
      <c r="R72" s="27">
        <v>20</v>
      </c>
      <c r="S72" s="83"/>
      <c r="T72" s="83"/>
      <c r="U72" s="83"/>
      <c r="V72" s="83"/>
      <c r="W72" s="83"/>
      <c r="X72" s="122">
        <f t="shared" si="6"/>
        <v>0.862143288214501</v>
      </c>
    </row>
    <row r="73" s="2" customFormat="1" ht="22" customHeight="1" spans="1:24">
      <c r="A73" s="19">
        <v>48</v>
      </c>
      <c r="B73" s="83" t="s">
        <v>139</v>
      </c>
      <c r="C73" s="83" t="s">
        <v>140</v>
      </c>
      <c r="D73" s="30">
        <v>21</v>
      </c>
      <c r="E73" s="30">
        <v>103</v>
      </c>
      <c r="F73" s="30">
        <v>21</v>
      </c>
      <c r="G73" s="30">
        <v>103</v>
      </c>
      <c r="H73" s="30">
        <v>43</v>
      </c>
      <c r="I73" s="30"/>
      <c r="J73" s="30">
        <v>43</v>
      </c>
      <c r="K73" s="83"/>
      <c r="L73" s="83"/>
      <c r="M73" s="83"/>
      <c r="N73" s="83"/>
      <c r="O73" s="83"/>
      <c r="P73" s="62">
        <f t="shared" si="7"/>
        <v>40</v>
      </c>
      <c r="Q73" s="45"/>
      <c r="R73" s="27">
        <v>40</v>
      </c>
      <c r="S73" s="83"/>
      <c r="T73" s="83"/>
      <c r="U73" s="83"/>
      <c r="V73" s="83"/>
      <c r="W73" s="83"/>
      <c r="X73" s="122">
        <f t="shared" si="6"/>
        <v>0.930232558139535</v>
      </c>
    </row>
    <row r="74" s="2" customFormat="1" ht="34" customHeight="1" spans="1:25">
      <c r="A74" s="19">
        <v>49</v>
      </c>
      <c r="B74" s="30" t="s">
        <v>141</v>
      </c>
      <c r="C74" s="30" t="s">
        <v>142</v>
      </c>
      <c r="D74" s="30">
        <v>3879</v>
      </c>
      <c r="E74" s="30">
        <v>14499</v>
      </c>
      <c r="F74" s="30">
        <v>762</v>
      </c>
      <c r="G74" s="30">
        <v>2808</v>
      </c>
      <c r="H74" s="30">
        <v>721.57</v>
      </c>
      <c r="I74" s="83"/>
      <c r="J74" s="83"/>
      <c r="K74" s="30">
        <v>500</v>
      </c>
      <c r="L74" s="83"/>
      <c r="M74" s="30">
        <v>221.57</v>
      </c>
      <c r="N74" s="83"/>
      <c r="O74" s="83"/>
      <c r="P74" s="83"/>
      <c r="Q74" s="83"/>
      <c r="R74" s="83"/>
      <c r="S74" s="83"/>
      <c r="T74" s="83"/>
      <c r="U74" s="83"/>
      <c r="V74" s="83"/>
      <c r="W74" s="83"/>
      <c r="X74" s="122">
        <f t="shared" si="6"/>
        <v>0</v>
      </c>
      <c r="Y74" s="6">
        <v>302</v>
      </c>
    </row>
    <row r="75" s="95" customFormat="1" ht="22" customHeight="1" spans="1:24">
      <c r="A75" s="25">
        <v>50</v>
      </c>
      <c r="B75" s="85" t="s">
        <v>143</v>
      </c>
      <c r="C75" s="85" t="s">
        <v>144</v>
      </c>
      <c r="D75" s="50">
        <v>34</v>
      </c>
      <c r="E75" s="50">
        <v>122</v>
      </c>
      <c r="F75" s="50">
        <v>2</v>
      </c>
      <c r="G75" s="50">
        <v>7</v>
      </c>
      <c r="H75" s="108">
        <f t="shared" ref="H75:H86" si="8">I75+J75+K75+L75+M75+N75+O75</f>
        <v>50</v>
      </c>
      <c r="I75" s="85"/>
      <c r="J75" s="85"/>
      <c r="K75" s="50">
        <v>50</v>
      </c>
      <c r="L75" s="85"/>
      <c r="M75" s="85"/>
      <c r="N75" s="85"/>
      <c r="O75" s="50"/>
      <c r="P75" s="85">
        <v>0</v>
      </c>
      <c r="Q75" s="85"/>
      <c r="R75" s="85"/>
      <c r="S75" s="85"/>
      <c r="T75" s="85"/>
      <c r="U75" s="85"/>
      <c r="V75" s="85"/>
      <c r="W75" s="85"/>
      <c r="X75" s="125">
        <f t="shared" si="6"/>
        <v>0</v>
      </c>
    </row>
    <row r="76" s="95" customFormat="1" ht="22" customHeight="1" spans="1:24">
      <c r="A76" s="25">
        <v>51</v>
      </c>
      <c r="B76" s="85" t="s">
        <v>145</v>
      </c>
      <c r="C76" s="85" t="s">
        <v>146</v>
      </c>
      <c r="D76" s="50">
        <v>375</v>
      </c>
      <c r="E76" s="50">
        <v>1405</v>
      </c>
      <c r="F76" s="50">
        <v>76</v>
      </c>
      <c r="G76" s="50">
        <v>264</v>
      </c>
      <c r="H76" s="108">
        <f t="shared" si="8"/>
        <v>50</v>
      </c>
      <c r="I76" s="85"/>
      <c r="J76" s="85"/>
      <c r="K76" s="50">
        <v>50</v>
      </c>
      <c r="L76" s="85"/>
      <c r="M76" s="85"/>
      <c r="N76" s="85"/>
      <c r="O76" s="50"/>
      <c r="P76" s="85">
        <v>0</v>
      </c>
      <c r="Q76" s="85"/>
      <c r="R76" s="85"/>
      <c r="S76" s="85"/>
      <c r="T76" s="85"/>
      <c r="U76" s="85"/>
      <c r="V76" s="85"/>
      <c r="W76" s="85"/>
      <c r="X76" s="125">
        <f t="shared" si="6"/>
        <v>0</v>
      </c>
    </row>
    <row r="77" s="2" customFormat="1" ht="22" customHeight="1" spans="1:24">
      <c r="A77" s="19">
        <v>52</v>
      </c>
      <c r="B77" s="83" t="s">
        <v>147</v>
      </c>
      <c r="C77" s="83" t="s">
        <v>148</v>
      </c>
      <c r="D77" s="30">
        <v>234</v>
      </c>
      <c r="E77" s="30">
        <v>688</v>
      </c>
      <c r="F77" s="30">
        <v>53</v>
      </c>
      <c r="G77" s="30">
        <v>170</v>
      </c>
      <c r="H77" s="62">
        <f t="shared" si="8"/>
        <v>50</v>
      </c>
      <c r="I77" s="83"/>
      <c r="J77" s="83"/>
      <c r="K77" s="30">
        <v>50</v>
      </c>
      <c r="L77" s="83"/>
      <c r="M77" s="83"/>
      <c r="N77" s="83"/>
      <c r="O77" s="30"/>
      <c r="P77" s="83">
        <v>0</v>
      </c>
      <c r="Q77" s="83"/>
      <c r="R77" s="83"/>
      <c r="S77" s="83"/>
      <c r="T77" s="83"/>
      <c r="U77" s="83"/>
      <c r="V77" s="83"/>
      <c r="W77" s="83"/>
      <c r="X77" s="122">
        <f t="shared" si="6"/>
        <v>0</v>
      </c>
    </row>
    <row r="78" s="95" customFormat="1" ht="45" customHeight="1" spans="1:24">
      <c r="A78" s="25">
        <v>53</v>
      </c>
      <c r="B78" s="85" t="s">
        <v>149</v>
      </c>
      <c r="C78" s="88" t="s">
        <v>150</v>
      </c>
      <c r="D78" s="132">
        <v>78</v>
      </c>
      <c r="E78" s="132">
        <v>236</v>
      </c>
      <c r="F78" s="133">
        <v>26</v>
      </c>
      <c r="G78" s="133">
        <v>102</v>
      </c>
      <c r="H78" s="108">
        <f t="shared" si="8"/>
        <v>30</v>
      </c>
      <c r="I78" s="85"/>
      <c r="J78" s="85">
        <v>30</v>
      </c>
      <c r="K78" s="50"/>
      <c r="L78" s="85"/>
      <c r="M78" s="85"/>
      <c r="N78" s="85"/>
      <c r="O78" s="50"/>
      <c r="P78" s="85">
        <v>0</v>
      </c>
      <c r="Q78" s="85"/>
      <c r="R78" s="85"/>
      <c r="S78" s="85"/>
      <c r="T78" s="85"/>
      <c r="U78" s="85"/>
      <c r="V78" s="85"/>
      <c r="W78" s="85"/>
      <c r="X78" s="125"/>
    </row>
    <row r="79" s="2" customFormat="1" ht="22" customHeight="1" spans="1:24">
      <c r="A79" s="19">
        <v>54</v>
      </c>
      <c r="B79" s="30" t="s">
        <v>151</v>
      </c>
      <c r="C79" s="30" t="s">
        <v>152</v>
      </c>
      <c r="D79" s="30">
        <v>118</v>
      </c>
      <c r="E79" s="30">
        <v>472</v>
      </c>
      <c r="F79" s="30">
        <v>22</v>
      </c>
      <c r="G79" s="30">
        <v>81</v>
      </c>
      <c r="H79" s="62">
        <f t="shared" si="8"/>
        <v>109.62</v>
      </c>
      <c r="I79" s="30">
        <v>100</v>
      </c>
      <c r="J79" s="30"/>
      <c r="K79" s="30"/>
      <c r="L79" s="30"/>
      <c r="M79" s="30">
        <v>9.62</v>
      </c>
      <c r="N79" s="30"/>
      <c r="O79" s="30"/>
      <c r="P79" s="62">
        <f t="shared" ref="P79:P85" si="9">SUM(Q79:W79)</f>
        <v>90</v>
      </c>
      <c r="Q79" s="30">
        <v>90</v>
      </c>
      <c r="R79" s="30"/>
      <c r="S79" s="30"/>
      <c r="T79" s="30"/>
      <c r="U79" s="30"/>
      <c r="V79" s="30"/>
      <c r="W79" s="30"/>
      <c r="X79" s="122">
        <f t="shared" ref="X79:X86" si="10">P79/H79</f>
        <v>0.821018062397373</v>
      </c>
    </row>
    <row r="80" s="2" customFormat="1" ht="22" customHeight="1" spans="1:24">
      <c r="A80" s="19">
        <v>55</v>
      </c>
      <c r="B80" s="30" t="s">
        <v>153</v>
      </c>
      <c r="C80" s="30" t="s">
        <v>154</v>
      </c>
      <c r="D80" s="30">
        <v>600</v>
      </c>
      <c r="E80" s="30">
        <v>2148</v>
      </c>
      <c r="F80" s="30">
        <v>70</v>
      </c>
      <c r="G80" s="30">
        <v>259</v>
      </c>
      <c r="H80" s="62">
        <f t="shared" si="8"/>
        <v>150</v>
      </c>
      <c r="I80" s="30">
        <v>150</v>
      </c>
      <c r="J80" s="30"/>
      <c r="K80" s="30"/>
      <c r="L80" s="30"/>
      <c r="M80" s="30"/>
      <c r="N80" s="30"/>
      <c r="O80" s="30"/>
      <c r="P80" s="62">
        <f t="shared" si="9"/>
        <v>0</v>
      </c>
      <c r="Q80" s="30"/>
      <c r="R80" s="30"/>
      <c r="S80" s="30"/>
      <c r="T80" s="30"/>
      <c r="U80" s="30"/>
      <c r="V80" s="30"/>
      <c r="W80" s="30"/>
      <c r="X80" s="122">
        <f t="shared" si="10"/>
        <v>0</v>
      </c>
    </row>
    <row r="81" s="2" customFormat="1" ht="36" customHeight="1" spans="1:25">
      <c r="A81" s="19">
        <v>56</v>
      </c>
      <c r="B81" s="30" t="s">
        <v>155</v>
      </c>
      <c r="C81" s="30" t="s">
        <v>156</v>
      </c>
      <c r="D81" s="30">
        <v>666</v>
      </c>
      <c r="E81" s="30">
        <v>2323</v>
      </c>
      <c r="F81" s="30">
        <v>666</v>
      </c>
      <c r="G81" s="30">
        <v>2323</v>
      </c>
      <c r="H81" s="62">
        <f t="shared" si="8"/>
        <v>254.51</v>
      </c>
      <c r="I81" s="30"/>
      <c r="J81" s="30"/>
      <c r="K81" s="30">
        <v>254.51</v>
      </c>
      <c r="L81" s="30"/>
      <c r="M81" s="30"/>
      <c r="N81" s="30"/>
      <c r="O81" s="30"/>
      <c r="P81" s="62">
        <f t="shared" si="9"/>
        <v>0</v>
      </c>
      <c r="Q81" s="30"/>
      <c r="R81" s="30"/>
      <c r="S81" s="30"/>
      <c r="T81" s="30"/>
      <c r="U81" s="30"/>
      <c r="V81" s="30"/>
      <c r="W81" s="30"/>
      <c r="X81" s="122">
        <f t="shared" si="10"/>
        <v>0</v>
      </c>
      <c r="Y81" s="6">
        <f>H81</f>
        <v>254.51</v>
      </c>
    </row>
    <row r="82" s="95" customFormat="1" ht="22" customHeight="1" spans="1:24">
      <c r="A82" s="25">
        <v>57</v>
      </c>
      <c r="B82" s="90" t="s">
        <v>157</v>
      </c>
      <c r="C82" s="134"/>
      <c r="D82" s="85"/>
      <c r="E82" s="85"/>
      <c r="F82" s="85"/>
      <c r="G82" s="85"/>
      <c r="H82" s="108">
        <f t="shared" si="8"/>
        <v>240</v>
      </c>
      <c r="I82" s="85"/>
      <c r="J82" s="85"/>
      <c r="K82" s="136">
        <v>240</v>
      </c>
      <c r="L82" s="85"/>
      <c r="M82" s="85"/>
      <c r="N82" s="85"/>
      <c r="O82" s="85"/>
      <c r="P82" s="108">
        <f t="shared" si="9"/>
        <v>93.91</v>
      </c>
      <c r="Q82" s="85"/>
      <c r="R82" s="85"/>
      <c r="S82" s="135">
        <v>93.91</v>
      </c>
      <c r="T82" s="85"/>
      <c r="U82" s="85"/>
      <c r="V82" s="85"/>
      <c r="W82" s="85"/>
      <c r="X82" s="125">
        <f t="shared" si="10"/>
        <v>0.391291666666667</v>
      </c>
    </row>
    <row r="83" s="95" customFormat="1" ht="22" customHeight="1" spans="1:24">
      <c r="A83" s="25">
        <v>58</v>
      </c>
      <c r="B83" s="85" t="s">
        <v>158</v>
      </c>
      <c r="C83" s="85"/>
      <c r="D83" s="135"/>
      <c r="E83" s="135"/>
      <c r="F83" s="135"/>
      <c r="G83" s="135"/>
      <c r="H83" s="108">
        <f t="shared" si="8"/>
        <v>60</v>
      </c>
      <c r="I83" s="135"/>
      <c r="J83" s="135"/>
      <c r="K83" s="136">
        <v>60</v>
      </c>
      <c r="L83" s="135"/>
      <c r="M83" s="135"/>
      <c r="N83" s="135"/>
      <c r="O83" s="135"/>
      <c r="P83" s="108">
        <f t="shared" si="9"/>
        <v>41.1</v>
      </c>
      <c r="Q83" s="135"/>
      <c r="R83" s="135"/>
      <c r="S83" s="135">
        <v>41.1</v>
      </c>
      <c r="T83" s="135"/>
      <c r="U83" s="135"/>
      <c r="V83" s="135"/>
      <c r="W83" s="135"/>
      <c r="X83" s="125">
        <f t="shared" si="10"/>
        <v>0.685</v>
      </c>
    </row>
    <row r="84" s="95" customFormat="1" ht="22" customHeight="1" spans="1:24">
      <c r="A84" s="25">
        <v>59</v>
      </c>
      <c r="B84" s="85" t="s">
        <v>159</v>
      </c>
      <c r="C84" s="85"/>
      <c r="D84" s="135"/>
      <c r="E84" s="135"/>
      <c r="F84" s="135"/>
      <c r="G84" s="135"/>
      <c r="H84" s="108">
        <f t="shared" si="8"/>
        <v>50</v>
      </c>
      <c r="I84" s="135"/>
      <c r="J84" s="135"/>
      <c r="K84" s="136">
        <v>50</v>
      </c>
      <c r="L84" s="135"/>
      <c r="M84" s="135"/>
      <c r="N84" s="135"/>
      <c r="O84" s="135"/>
      <c r="P84" s="108">
        <f t="shared" si="9"/>
        <v>0</v>
      </c>
      <c r="Q84" s="135"/>
      <c r="R84" s="135"/>
      <c r="S84" s="135"/>
      <c r="T84" s="135"/>
      <c r="U84" s="135"/>
      <c r="V84" s="135"/>
      <c r="W84" s="135"/>
      <c r="X84" s="125">
        <f t="shared" si="10"/>
        <v>0</v>
      </c>
    </row>
    <row r="85" s="95" customFormat="1" ht="22" customHeight="1" spans="1:24">
      <c r="A85" s="25">
        <v>60</v>
      </c>
      <c r="B85" s="85" t="s">
        <v>160</v>
      </c>
      <c r="C85" s="85"/>
      <c r="D85" s="135"/>
      <c r="E85" s="135"/>
      <c r="F85" s="135"/>
      <c r="G85" s="135"/>
      <c r="H85" s="108">
        <f t="shared" si="8"/>
        <v>73.45</v>
      </c>
      <c r="I85" s="135"/>
      <c r="J85" s="135"/>
      <c r="K85" s="136">
        <v>73.45</v>
      </c>
      <c r="L85" s="135"/>
      <c r="M85" s="135"/>
      <c r="N85" s="135"/>
      <c r="O85" s="135"/>
      <c r="P85" s="108">
        <f t="shared" si="9"/>
        <v>0</v>
      </c>
      <c r="Q85" s="135"/>
      <c r="R85" s="135"/>
      <c r="S85" s="135"/>
      <c r="T85" s="135"/>
      <c r="U85" s="135"/>
      <c r="V85" s="135"/>
      <c r="W85" s="135"/>
      <c r="X85" s="125">
        <f t="shared" si="10"/>
        <v>0</v>
      </c>
    </row>
    <row r="86" s="95" customFormat="1" ht="22" customHeight="1" spans="1:24">
      <c r="A86" s="25">
        <v>61</v>
      </c>
      <c r="B86" s="85" t="s">
        <v>161</v>
      </c>
      <c r="C86" s="85"/>
      <c r="D86" s="135"/>
      <c r="E86" s="135"/>
      <c r="F86" s="135"/>
      <c r="G86" s="135"/>
      <c r="H86" s="108">
        <f t="shared" si="8"/>
        <v>68</v>
      </c>
      <c r="I86" s="135"/>
      <c r="J86" s="135"/>
      <c r="K86" s="136">
        <v>68</v>
      </c>
      <c r="L86" s="135"/>
      <c r="M86" s="135"/>
      <c r="N86" s="135"/>
      <c r="O86" s="135"/>
      <c r="P86" s="108">
        <v>12.9</v>
      </c>
      <c r="Q86" s="135"/>
      <c r="R86" s="135"/>
      <c r="S86" s="135"/>
      <c r="T86" s="135"/>
      <c r="U86" s="135"/>
      <c r="V86" s="135"/>
      <c r="W86" s="135"/>
      <c r="X86" s="125">
        <f t="shared" si="10"/>
        <v>0.189705882352941</v>
      </c>
    </row>
    <row r="87" s="2" customFormat="1" spans="3:24">
      <c r="C87" s="9"/>
      <c r="X87" s="122"/>
    </row>
  </sheetData>
  <mergeCells count="20">
    <mergeCell ref="A2:W2"/>
    <mergeCell ref="A3:X3"/>
    <mergeCell ref="D4:G4"/>
    <mergeCell ref="I4:O4"/>
    <mergeCell ref="Q4:W4"/>
    <mergeCell ref="A6:C6"/>
    <mergeCell ref="A4:A5"/>
    <mergeCell ref="A19:A34"/>
    <mergeCell ref="A35:A36"/>
    <mergeCell ref="A37:A40"/>
    <mergeCell ref="B4:B5"/>
    <mergeCell ref="B19:B34"/>
    <mergeCell ref="B35:B36"/>
    <mergeCell ref="B37:B40"/>
    <mergeCell ref="C4:C5"/>
    <mergeCell ref="H4:H5"/>
    <mergeCell ref="P4:P5"/>
    <mergeCell ref="X4:X5"/>
    <mergeCell ref="Y4:Y5"/>
    <mergeCell ref="Z4:Z5"/>
  </mergeCells>
  <pageMargins left="0.75" right="0.75" top="1" bottom="1" header="0.511805555555556" footer="0.511805555555556"/>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1"/>
  <dimension ref="A1:T87"/>
  <sheetViews>
    <sheetView tabSelected="1" zoomScale="70" zoomScaleNormal="70" workbookViewId="0">
      <pane ySplit="6" topLeftCell="A41" activePane="bottomLeft" state="frozen"/>
      <selection/>
      <selection pane="bottomLeft" activeCell="H91" sqref="H91"/>
    </sheetView>
  </sheetViews>
  <sheetFormatPr defaultColWidth="9" defaultRowHeight="14.25"/>
  <cols>
    <col min="1" max="1" width="4.1" style="2" customWidth="1"/>
    <col min="2" max="2" width="8.03333333333333" style="2" customWidth="1"/>
    <col min="3" max="3" width="25.175" style="2" customWidth="1"/>
    <col min="4" max="4" width="43.3833333333333" style="8" customWidth="1"/>
    <col min="5" max="5" width="16.25" style="9" customWidth="1"/>
    <col min="6" max="6" width="14.6416666666667" style="9" customWidth="1"/>
    <col min="7" max="7" width="28.75" style="9" customWidth="1"/>
    <col min="8" max="8" width="18.0333333333333" style="9" customWidth="1"/>
    <col min="9" max="9" width="8.925" style="9" customWidth="1"/>
    <col min="10" max="10" width="15.3583333333333" style="9" customWidth="1"/>
    <col min="11" max="11" width="11.425" style="2" customWidth="1"/>
    <col min="12" max="15" width="12.675" style="2" customWidth="1"/>
    <col min="16" max="16" width="8.56666666666667" style="2" customWidth="1"/>
    <col min="17" max="17" width="21.4166666666667" style="2" customWidth="1"/>
    <col min="18" max="18" width="22.8583333333333" style="2" customWidth="1"/>
    <col min="19" max="20" width="14.2833333333333" style="2" customWidth="1"/>
    <col min="21" max="16367" width="9" style="2"/>
    <col min="16368" max="16382" width="9" style="10"/>
  </cols>
  <sheetData>
    <row r="1" s="1" customFormat="1" ht="21.75" customHeight="1" spans="1:20">
      <c r="A1" s="11" t="s">
        <v>162</v>
      </c>
      <c r="B1" s="11"/>
      <c r="C1" s="11"/>
      <c r="D1" s="11"/>
      <c r="E1" s="11"/>
      <c r="F1" s="11"/>
      <c r="G1" s="11"/>
      <c r="H1" s="11"/>
      <c r="I1" s="11"/>
      <c r="J1" s="11"/>
      <c r="K1" s="11"/>
      <c r="L1" s="11"/>
      <c r="M1" s="11"/>
      <c r="N1" s="11"/>
      <c r="O1" s="11"/>
      <c r="P1" s="11"/>
      <c r="Q1" s="11"/>
      <c r="R1" s="11"/>
      <c r="S1" s="11"/>
      <c r="T1" s="11"/>
    </row>
    <row r="2" s="2" customFormat="1" ht="30.75" customHeight="1" spans="1:20">
      <c r="A2" s="11"/>
      <c r="B2" s="11"/>
      <c r="C2" s="11"/>
      <c r="D2" s="11"/>
      <c r="E2" s="11"/>
      <c r="F2" s="11"/>
      <c r="G2" s="11"/>
      <c r="H2" s="11"/>
      <c r="I2" s="11"/>
      <c r="J2" s="11"/>
      <c r="K2" s="11"/>
      <c r="L2" s="11"/>
      <c r="M2" s="11"/>
      <c r="N2" s="11"/>
      <c r="O2" s="11"/>
      <c r="P2" s="11"/>
      <c r="Q2" s="11"/>
      <c r="R2" s="11"/>
      <c r="S2" s="11"/>
      <c r="T2" s="11"/>
    </row>
    <row r="3" s="3" customFormat="1" ht="24.95" customHeight="1" spans="1:20">
      <c r="A3" s="12" t="s">
        <v>163</v>
      </c>
      <c r="B3" s="12"/>
      <c r="C3" s="12"/>
      <c r="D3" s="12"/>
      <c r="E3" s="12"/>
      <c r="F3" s="12"/>
      <c r="G3" s="12"/>
      <c r="H3" s="12"/>
      <c r="I3" s="12"/>
      <c r="J3" s="12"/>
      <c r="K3" s="12"/>
      <c r="L3" s="12"/>
      <c r="M3" s="12"/>
      <c r="N3" s="12"/>
      <c r="O3" s="12"/>
      <c r="P3" s="12"/>
      <c r="Q3" s="12"/>
      <c r="R3" s="12"/>
      <c r="S3" s="12"/>
      <c r="T3" s="12"/>
    </row>
    <row r="4" s="4" customFormat="1" ht="24" customHeight="1" spans="1:20">
      <c r="A4" s="13" t="s">
        <v>3</v>
      </c>
      <c r="B4" s="13"/>
      <c r="C4" s="13" t="s">
        <v>4</v>
      </c>
      <c r="D4" s="14" t="s">
        <v>5</v>
      </c>
      <c r="E4" s="15" t="s">
        <v>164</v>
      </c>
      <c r="F4" s="13"/>
      <c r="G4" s="13"/>
      <c r="H4" s="15" t="s">
        <v>165</v>
      </c>
      <c r="I4" s="15" t="s">
        <v>166</v>
      </c>
      <c r="J4" s="15" t="s">
        <v>167</v>
      </c>
      <c r="K4" s="13" t="s">
        <v>168</v>
      </c>
      <c r="L4" s="54" t="s">
        <v>169</v>
      </c>
      <c r="M4" s="55"/>
      <c r="N4" s="56"/>
      <c r="O4" s="15" t="s">
        <v>170</v>
      </c>
      <c r="P4" s="57" t="s">
        <v>171</v>
      </c>
      <c r="Q4" s="15" t="s">
        <v>172</v>
      </c>
      <c r="R4" s="57" t="s">
        <v>173</v>
      </c>
      <c r="S4" s="15" t="s">
        <v>174</v>
      </c>
      <c r="T4" s="15" t="s">
        <v>175</v>
      </c>
    </row>
    <row r="5" s="5" customFormat="1" ht="45" customHeight="1" spans="1:20">
      <c r="A5" s="13"/>
      <c r="B5" s="13"/>
      <c r="C5" s="13"/>
      <c r="D5" s="14"/>
      <c r="E5" s="13" t="s">
        <v>176</v>
      </c>
      <c r="F5" s="13" t="s">
        <v>177</v>
      </c>
      <c r="G5" s="13" t="s">
        <v>178</v>
      </c>
      <c r="H5" s="13"/>
      <c r="I5" s="15"/>
      <c r="J5" s="15"/>
      <c r="K5" s="13"/>
      <c r="L5" s="13" t="s">
        <v>7</v>
      </c>
      <c r="M5" s="13" t="s">
        <v>179</v>
      </c>
      <c r="N5" s="13" t="s">
        <v>180</v>
      </c>
      <c r="O5" s="15"/>
      <c r="P5" s="58"/>
      <c r="Q5" s="15"/>
      <c r="R5" s="58"/>
      <c r="S5" s="15"/>
      <c r="T5" s="15"/>
    </row>
    <row r="6" s="5" customFormat="1" ht="33" hidden="1" customHeight="1" spans="1:20">
      <c r="A6" s="16" t="s">
        <v>24</v>
      </c>
      <c r="B6" s="16"/>
      <c r="C6" s="16"/>
      <c r="D6" s="17"/>
      <c r="E6" s="18"/>
      <c r="F6" s="18"/>
      <c r="G6" s="18"/>
      <c r="H6" s="18"/>
      <c r="I6" s="59"/>
      <c r="J6" s="18"/>
      <c r="K6" s="60">
        <f>SUM(K7:K86)</f>
        <v>1249.35</v>
      </c>
      <c r="L6" s="61">
        <f>SUM(L7:L86)</f>
        <v>4324.988</v>
      </c>
      <c r="M6" s="61">
        <f>SUM(M7:M86)</f>
        <v>3949.89</v>
      </c>
      <c r="N6" s="61">
        <f>SUM(N7:N86)</f>
        <v>375.098</v>
      </c>
      <c r="O6" s="61">
        <f>SUM(O7:O86)</f>
        <v>1794.702</v>
      </c>
      <c r="P6" s="61"/>
      <c r="Q6" s="18"/>
      <c r="R6" s="61"/>
      <c r="S6" s="61">
        <f>SUM(S7:S86)</f>
        <v>0</v>
      </c>
      <c r="T6" s="61"/>
    </row>
    <row r="7" s="6" customFormat="1" ht="49" hidden="1" customHeight="1" spans="1:20">
      <c r="A7" s="19">
        <v>1</v>
      </c>
      <c r="B7" s="19" t="s">
        <v>181</v>
      </c>
      <c r="C7" s="19" t="s">
        <v>25</v>
      </c>
      <c r="D7" s="20" t="s">
        <v>26</v>
      </c>
      <c r="E7" s="21" t="s">
        <v>182</v>
      </c>
      <c r="F7" s="22">
        <v>43110</v>
      </c>
      <c r="G7" s="22" t="s">
        <v>183</v>
      </c>
      <c r="H7" s="23">
        <v>43240</v>
      </c>
      <c r="I7" s="59">
        <f t="shared" ref="I6:I22" si="0">DATEDIF(F7,H7,"d")+1</f>
        <v>131</v>
      </c>
      <c r="J7" s="23">
        <v>43317</v>
      </c>
      <c r="K7" s="19"/>
      <c r="L7" s="62">
        <v>30</v>
      </c>
      <c r="M7" s="62">
        <v>30</v>
      </c>
      <c r="N7" s="62">
        <v>0</v>
      </c>
      <c r="O7" s="63">
        <v>30</v>
      </c>
      <c r="P7" s="64">
        <f>O7/L7</f>
        <v>1</v>
      </c>
      <c r="Q7" s="78"/>
      <c r="R7" s="79"/>
      <c r="S7" s="80"/>
      <c r="T7" s="62"/>
    </row>
    <row r="8" s="6" customFormat="1" ht="32" hidden="1" customHeight="1" spans="1:20">
      <c r="A8" s="19">
        <v>2</v>
      </c>
      <c r="B8" s="19" t="s">
        <v>181</v>
      </c>
      <c r="C8" s="19" t="s">
        <v>27</v>
      </c>
      <c r="D8" s="20" t="s">
        <v>28</v>
      </c>
      <c r="E8" s="21" t="s">
        <v>182</v>
      </c>
      <c r="F8" s="22">
        <v>43110</v>
      </c>
      <c r="G8" s="22" t="s">
        <v>183</v>
      </c>
      <c r="H8" s="24">
        <v>43169</v>
      </c>
      <c r="I8" s="59">
        <f t="shared" si="0"/>
        <v>60</v>
      </c>
      <c r="J8" s="24">
        <v>43263</v>
      </c>
      <c r="K8" s="19"/>
      <c r="L8" s="62">
        <v>30</v>
      </c>
      <c r="M8" s="62">
        <v>30</v>
      </c>
      <c r="N8" s="62">
        <v>0</v>
      </c>
      <c r="O8" s="63">
        <v>30</v>
      </c>
      <c r="P8" s="64">
        <f t="shared" ref="P8:P39" si="1">O8/L8</f>
        <v>1</v>
      </c>
      <c r="Q8" s="81"/>
      <c r="R8" s="79"/>
      <c r="S8" s="80"/>
      <c r="T8" s="62"/>
    </row>
    <row r="9" s="6" customFormat="1" ht="32" hidden="1" customHeight="1" spans="1:20">
      <c r="A9" s="19">
        <v>3</v>
      </c>
      <c r="B9" s="19" t="s">
        <v>181</v>
      </c>
      <c r="C9" s="19" t="s">
        <v>29</v>
      </c>
      <c r="D9" s="20" t="s">
        <v>30</v>
      </c>
      <c r="E9" s="21" t="s">
        <v>182</v>
      </c>
      <c r="F9" s="22">
        <v>43110</v>
      </c>
      <c r="G9" s="22" t="s">
        <v>183</v>
      </c>
      <c r="H9" s="24">
        <v>43169</v>
      </c>
      <c r="I9" s="59">
        <f t="shared" si="0"/>
        <v>60</v>
      </c>
      <c r="J9" s="24">
        <v>43279</v>
      </c>
      <c r="K9" s="19"/>
      <c r="L9" s="62">
        <v>30</v>
      </c>
      <c r="M9" s="62">
        <v>30</v>
      </c>
      <c r="N9" s="62">
        <v>0</v>
      </c>
      <c r="O9" s="63">
        <v>30</v>
      </c>
      <c r="P9" s="64">
        <f t="shared" si="1"/>
        <v>1</v>
      </c>
      <c r="Q9" s="81"/>
      <c r="R9" s="79"/>
      <c r="S9" s="80"/>
      <c r="T9" s="62"/>
    </row>
    <row r="10" s="6" customFormat="1" ht="32" hidden="1" customHeight="1" spans="1:20">
      <c r="A10" s="19">
        <v>4</v>
      </c>
      <c r="B10" s="19" t="s">
        <v>181</v>
      </c>
      <c r="C10" s="19" t="s">
        <v>31</v>
      </c>
      <c r="D10" s="20" t="s">
        <v>32</v>
      </c>
      <c r="E10" s="21" t="s">
        <v>182</v>
      </c>
      <c r="F10" s="22">
        <v>43110</v>
      </c>
      <c r="G10" s="22" t="s">
        <v>183</v>
      </c>
      <c r="H10" s="24">
        <v>43278</v>
      </c>
      <c r="I10" s="59">
        <f t="shared" si="0"/>
        <v>169</v>
      </c>
      <c r="J10" s="24">
        <v>43322</v>
      </c>
      <c r="K10" s="19"/>
      <c r="L10" s="62">
        <v>30</v>
      </c>
      <c r="M10" s="62">
        <v>30</v>
      </c>
      <c r="N10" s="62">
        <v>0</v>
      </c>
      <c r="O10" s="63">
        <v>27.89</v>
      </c>
      <c r="P10" s="64">
        <f t="shared" si="1"/>
        <v>0.929666666666667</v>
      </c>
      <c r="Q10" s="81"/>
      <c r="R10" s="79"/>
      <c r="S10" s="80"/>
      <c r="T10" s="62"/>
    </row>
    <row r="11" s="6" customFormat="1" ht="22" hidden="1" customHeight="1" spans="1:20">
      <c r="A11" s="19">
        <v>5</v>
      </c>
      <c r="B11" s="19" t="s">
        <v>181</v>
      </c>
      <c r="C11" s="19" t="s">
        <v>33</v>
      </c>
      <c r="D11" s="20" t="s">
        <v>34</v>
      </c>
      <c r="E11" s="21" t="s">
        <v>182</v>
      </c>
      <c r="F11" s="22">
        <v>43110</v>
      </c>
      <c r="G11" s="22" t="s">
        <v>183</v>
      </c>
      <c r="H11" s="24">
        <v>43209</v>
      </c>
      <c r="I11" s="59">
        <f t="shared" si="0"/>
        <v>100</v>
      </c>
      <c r="J11" s="24">
        <v>43240</v>
      </c>
      <c r="K11" s="19"/>
      <c r="L11" s="62">
        <v>22</v>
      </c>
      <c r="M11" s="62">
        <v>22</v>
      </c>
      <c r="N11" s="62">
        <v>0</v>
      </c>
      <c r="O11" s="63">
        <v>22</v>
      </c>
      <c r="P11" s="64">
        <f t="shared" si="1"/>
        <v>1</v>
      </c>
      <c r="Q11" s="81"/>
      <c r="R11" s="79"/>
      <c r="S11" s="80"/>
      <c r="T11" s="62"/>
    </row>
    <row r="12" s="6" customFormat="1" ht="36" hidden="1" customHeight="1" spans="1:20">
      <c r="A12" s="25">
        <v>6</v>
      </c>
      <c r="B12" s="19" t="s">
        <v>181</v>
      </c>
      <c r="C12" s="25" t="s">
        <v>35</v>
      </c>
      <c r="D12" s="26" t="s">
        <v>36</v>
      </c>
      <c r="E12" s="21" t="s">
        <v>182</v>
      </c>
      <c r="F12" s="22">
        <v>43110</v>
      </c>
      <c r="G12" s="22" t="s">
        <v>183</v>
      </c>
      <c r="H12" s="24">
        <v>43191</v>
      </c>
      <c r="I12" s="59">
        <f t="shared" si="0"/>
        <v>82</v>
      </c>
      <c r="J12" s="24">
        <v>43281</v>
      </c>
      <c r="K12" s="19"/>
      <c r="L12" s="62">
        <v>30</v>
      </c>
      <c r="M12" s="62">
        <v>30</v>
      </c>
      <c r="N12" s="62">
        <v>0</v>
      </c>
      <c r="O12" s="63">
        <v>30</v>
      </c>
      <c r="P12" s="64">
        <f t="shared" si="1"/>
        <v>1</v>
      </c>
      <c r="Q12" s="81"/>
      <c r="R12" s="79"/>
      <c r="S12" s="80"/>
      <c r="T12" s="62"/>
    </row>
    <row r="13" s="6" customFormat="1" ht="36" hidden="1" customHeight="1" spans="1:20">
      <c r="A13" s="25">
        <v>7</v>
      </c>
      <c r="B13" s="19" t="s">
        <v>181</v>
      </c>
      <c r="C13" s="25" t="s">
        <v>37</v>
      </c>
      <c r="D13" s="26" t="s">
        <v>38</v>
      </c>
      <c r="E13" s="21" t="s">
        <v>182</v>
      </c>
      <c r="F13" s="22">
        <v>43110</v>
      </c>
      <c r="G13" s="22" t="s">
        <v>183</v>
      </c>
      <c r="H13" s="24">
        <v>43191</v>
      </c>
      <c r="I13" s="59">
        <f t="shared" si="0"/>
        <v>82</v>
      </c>
      <c r="J13" s="24">
        <v>43281</v>
      </c>
      <c r="K13" s="19"/>
      <c r="L13" s="62">
        <v>30</v>
      </c>
      <c r="M13" s="62">
        <v>30</v>
      </c>
      <c r="N13" s="62">
        <v>0</v>
      </c>
      <c r="O13" s="63">
        <v>24.6</v>
      </c>
      <c r="P13" s="64">
        <f t="shared" si="1"/>
        <v>0.82</v>
      </c>
      <c r="Q13" s="81"/>
      <c r="R13" s="79"/>
      <c r="S13" s="80"/>
      <c r="T13" s="62"/>
    </row>
    <row r="14" s="6" customFormat="1" ht="36" hidden="1" customHeight="1" spans="1:20">
      <c r="A14" s="25">
        <v>8</v>
      </c>
      <c r="B14" s="19" t="s">
        <v>181</v>
      </c>
      <c r="C14" s="25" t="s">
        <v>39</v>
      </c>
      <c r="D14" s="26" t="s">
        <v>40</v>
      </c>
      <c r="E14" s="21" t="s">
        <v>182</v>
      </c>
      <c r="F14" s="22">
        <v>43110</v>
      </c>
      <c r="G14" s="22" t="s">
        <v>183</v>
      </c>
      <c r="H14" s="24">
        <v>43191</v>
      </c>
      <c r="I14" s="59">
        <f t="shared" si="0"/>
        <v>82</v>
      </c>
      <c r="J14" s="24">
        <v>43281</v>
      </c>
      <c r="K14" s="19"/>
      <c r="L14" s="62">
        <v>30</v>
      </c>
      <c r="M14" s="62">
        <v>30</v>
      </c>
      <c r="N14" s="62">
        <v>0</v>
      </c>
      <c r="O14" s="63">
        <v>27</v>
      </c>
      <c r="P14" s="64">
        <f t="shared" si="1"/>
        <v>0.9</v>
      </c>
      <c r="Q14" s="81"/>
      <c r="R14" s="79"/>
      <c r="S14" s="80"/>
      <c r="T14" s="62"/>
    </row>
    <row r="15" s="6" customFormat="1" ht="36" hidden="1" customHeight="1" spans="1:20">
      <c r="A15" s="25">
        <v>9</v>
      </c>
      <c r="B15" s="19" t="s">
        <v>181</v>
      </c>
      <c r="C15" s="25" t="s">
        <v>41</v>
      </c>
      <c r="D15" s="26" t="s">
        <v>42</v>
      </c>
      <c r="E15" s="21" t="s">
        <v>182</v>
      </c>
      <c r="F15" s="22">
        <v>43110</v>
      </c>
      <c r="G15" s="22" t="s">
        <v>183</v>
      </c>
      <c r="H15" s="24">
        <v>43191</v>
      </c>
      <c r="I15" s="59">
        <f t="shared" si="0"/>
        <v>82</v>
      </c>
      <c r="J15" s="24">
        <v>43281</v>
      </c>
      <c r="K15" s="19"/>
      <c r="L15" s="62">
        <v>30</v>
      </c>
      <c r="M15" s="62">
        <v>30</v>
      </c>
      <c r="N15" s="62">
        <v>0</v>
      </c>
      <c r="O15" s="63">
        <v>10.2</v>
      </c>
      <c r="P15" s="64">
        <f t="shared" si="1"/>
        <v>0.34</v>
      </c>
      <c r="Q15" s="81"/>
      <c r="R15" s="79" t="s">
        <v>184</v>
      </c>
      <c r="S15" s="80"/>
      <c r="T15" s="62"/>
    </row>
    <row r="16" s="6" customFormat="1" ht="36" hidden="1" customHeight="1" spans="1:20">
      <c r="A16" s="25">
        <v>10</v>
      </c>
      <c r="B16" s="19" t="s">
        <v>181</v>
      </c>
      <c r="C16" s="25" t="s">
        <v>43</v>
      </c>
      <c r="D16" s="26" t="s">
        <v>44</v>
      </c>
      <c r="E16" s="21" t="s">
        <v>182</v>
      </c>
      <c r="F16" s="22">
        <v>43110</v>
      </c>
      <c r="G16" s="22" t="s">
        <v>183</v>
      </c>
      <c r="H16" s="24">
        <v>43191</v>
      </c>
      <c r="I16" s="59">
        <f t="shared" si="0"/>
        <v>82</v>
      </c>
      <c r="J16" s="24">
        <v>43281</v>
      </c>
      <c r="K16" s="19"/>
      <c r="L16" s="62">
        <v>30</v>
      </c>
      <c r="M16" s="62">
        <v>30</v>
      </c>
      <c r="N16" s="62">
        <v>0</v>
      </c>
      <c r="O16" s="63">
        <v>18</v>
      </c>
      <c r="P16" s="64">
        <f t="shared" si="1"/>
        <v>0.6</v>
      </c>
      <c r="Q16" s="81"/>
      <c r="R16" s="79"/>
      <c r="S16" s="80"/>
      <c r="T16" s="62"/>
    </row>
    <row r="17" s="6" customFormat="1" ht="36" hidden="1" customHeight="1" spans="1:20">
      <c r="A17" s="19">
        <v>11</v>
      </c>
      <c r="B17" s="19" t="s">
        <v>181</v>
      </c>
      <c r="C17" s="19" t="s">
        <v>45</v>
      </c>
      <c r="D17" s="20" t="s">
        <v>46</v>
      </c>
      <c r="E17" s="21" t="s">
        <v>182</v>
      </c>
      <c r="F17" s="22">
        <v>43110</v>
      </c>
      <c r="G17" s="22" t="s">
        <v>183</v>
      </c>
      <c r="H17" s="24">
        <v>43291</v>
      </c>
      <c r="I17" s="59">
        <f t="shared" si="0"/>
        <v>182</v>
      </c>
      <c r="J17" s="24">
        <v>43322</v>
      </c>
      <c r="K17" s="19"/>
      <c r="L17" s="62">
        <v>25</v>
      </c>
      <c r="M17" s="62">
        <v>25</v>
      </c>
      <c r="N17" s="62">
        <v>0</v>
      </c>
      <c r="O17" s="63">
        <v>20.3</v>
      </c>
      <c r="P17" s="64">
        <f t="shared" si="1"/>
        <v>0.812</v>
      </c>
      <c r="Q17" s="81"/>
      <c r="R17" s="79"/>
      <c r="S17" s="80"/>
      <c r="T17" s="62"/>
    </row>
    <row r="18" s="7" customFormat="1" ht="34" hidden="1" customHeight="1" spans="1:20">
      <c r="A18" s="19">
        <v>12</v>
      </c>
      <c r="B18" s="19" t="s">
        <v>181</v>
      </c>
      <c r="C18" s="27" t="s">
        <v>47</v>
      </c>
      <c r="D18" s="28" t="s">
        <v>48</v>
      </c>
      <c r="E18" s="21" t="s">
        <v>182</v>
      </c>
      <c r="F18" s="22">
        <v>43110</v>
      </c>
      <c r="G18" s="22" t="s">
        <v>183</v>
      </c>
      <c r="H18" s="24">
        <v>43293</v>
      </c>
      <c r="I18" s="59">
        <f t="shared" si="0"/>
        <v>184</v>
      </c>
      <c r="J18" s="24">
        <v>43322</v>
      </c>
      <c r="K18" s="27"/>
      <c r="L18" s="62">
        <v>60</v>
      </c>
      <c r="M18" s="62">
        <v>60</v>
      </c>
      <c r="N18" s="62">
        <v>0</v>
      </c>
      <c r="O18" s="63">
        <v>54</v>
      </c>
      <c r="P18" s="64">
        <f t="shared" si="1"/>
        <v>0.9</v>
      </c>
      <c r="Q18" s="81"/>
      <c r="R18" s="79"/>
      <c r="S18" s="80"/>
      <c r="T18" s="62"/>
    </row>
    <row r="19" s="6" customFormat="1" ht="42" hidden="1" customHeight="1" spans="1:20">
      <c r="A19" s="19">
        <v>13</v>
      </c>
      <c r="B19" s="19" t="s">
        <v>181</v>
      </c>
      <c r="C19" s="19" t="s">
        <v>49</v>
      </c>
      <c r="D19" s="20" t="s">
        <v>50</v>
      </c>
      <c r="E19" s="21" t="s">
        <v>185</v>
      </c>
      <c r="F19" s="22">
        <v>43193</v>
      </c>
      <c r="G19" s="22" t="s">
        <v>186</v>
      </c>
      <c r="H19" s="24">
        <v>43388</v>
      </c>
      <c r="I19" s="59">
        <f t="shared" si="0"/>
        <v>196</v>
      </c>
      <c r="J19" s="24">
        <v>43434</v>
      </c>
      <c r="K19" s="19">
        <f>L19</f>
        <v>100</v>
      </c>
      <c r="L19" s="62">
        <v>100</v>
      </c>
      <c r="M19" s="62">
        <v>100</v>
      </c>
      <c r="N19" s="62">
        <v>0</v>
      </c>
      <c r="O19" s="63">
        <v>0</v>
      </c>
      <c r="P19" s="64">
        <f t="shared" si="1"/>
        <v>0</v>
      </c>
      <c r="Q19" s="81" t="s">
        <v>187</v>
      </c>
      <c r="R19" s="79"/>
      <c r="S19" s="80"/>
      <c r="T19" s="62"/>
    </row>
    <row r="20" s="6" customFormat="1" ht="35" hidden="1" customHeight="1" spans="1:20">
      <c r="A20" s="19"/>
      <c r="B20" s="19" t="s">
        <v>181</v>
      </c>
      <c r="C20" s="19"/>
      <c r="D20" s="20" t="s">
        <v>51</v>
      </c>
      <c r="E20" s="21" t="s">
        <v>185</v>
      </c>
      <c r="F20" s="22">
        <v>43193</v>
      </c>
      <c r="G20" s="22" t="s">
        <v>186</v>
      </c>
      <c r="H20" s="24">
        <v>43252</v>
      </c>
      <c r="I20" s="59">
        <f t="shared" si="0"/>
        <v>60</v>
      </c>
      <c r="J20" s="24">
        <v>43434</v>
      </c>
      <c r="K20" s="19">
        <f>L20</f>
        <v>103</v>
      </c>
      <c r="L20" s="62">
        <v>103</v>
      </c>
      <c r="M20" s="62">
        <v>103</v>
      </c>
      <c r="N20" s="62">
        <v>0</v>
      </c>
      <c r="O20" s="63">
        <v>3</v>
      </c>
      <c r="P20" s="64">
        <f t="shared" si="1"/>
        <v>0.029126213592233</v>
      </c>
      <c r="Q20" s="81"/>
      <c r="R20" s="79" t="s">
        <v>188</v>
      </c>
      <c r="S20" s="80"/>
      <c r="T20" s="62"/>
    </row>
    <row r="21" s="6" customFormat="1" ht="44" hidden="1" customHeight="1" spans="1:20">
      <c r="A21" s="25"/>
      <c r="B21" s="19" t="s">
        <v>181</v>
      </c>
      <c r="C21" s="25"/>
      <c r="D21" s="26" t="s">
        <v>52</v>
      </c>
      <c r="E21" s="21" t="s">
        <v>185</v>
      </c>
      <c r="F21" s="22">
        <v>43193</v>
      </c>
      <c r="G21" s="22" t="s">
        <v>186</v>
      </c>
      <c r="H21" s="24"/>
      <c r="I21" s="59">
        <f t="shared" si="0"/>
        <v>-43192</v>
      </c>
      <c r="J21" s="24">
        <v>42520</v>
      </c>
      <c r="K21" s="19"/>
      <c r="L21" s="62">
        <v>20</v>
      </c>
      <c r="M21" s="62">
        <v>20</v>
      </c>
      <c r="N21" s="62">
        <v>0</v>
      </c>
      <c r="O21" s="63">
        <v>20</v>
      </c>
      <c r="P21" s="64">
        <f t="shared" si="1"/>
        <v>1</v>
      </c>
      <c r="Q21" s="81"/>
      <c r="R21" s="79"/>
      <c r="S21" s="80"/>
      <c r="T21" s="62"/>
    </row>
    <row r="22" s="6" customFormat="1" ht="22" hidden="1" customHeight="1" spans="1:20">
      <c r="A22" s="25"/>
      <c r="B22" s="19" t="s">
        <v>181</v>
      </c>
      <c r="C22" s="25"/>
      <c r="D22" s="26" t="s">
        <v>53</v>
      </c>
      <c r="E22" s="21" t="s">
        <v>185</v>
      </c>
      <c r="F22" s="22">
        <v>43193</v>
      </c>
      <c r="G22" s="22" t="s">
        <v>186</v>
      </c>
      <c r="H22" s="24"/>
      <c r="I22" s="59">
        <f t="shared" si="0"/>
        <v>-43192</v>
      </c>
      <c r="J22" s="24">
        <v>43220</v>
      </c>
      <c r="K22" s="19"/>
      <c r="L22" s="62">
        <v>10</v>
      </c>
      <c r="M22" s="62">
        <v>10</v>
      </c>
      <c r="N22" s="62">
        <v>0</v>
      </c>
      <c r="O22" s="63">
        <v>10</v>
      </c>
      <c r="P22" s="64">
        <f t="shared" si="1"/>
        <v>1</v>
      </c>
      <c r="Q22" s="81"/>
      <c r="R22" s="79"/>
      <c r="S22" s="80"/>
      <c r="T22" s="62"/>
    </row>
    <row r="23" s="6" customFormat="1" ht="22" hidden="1" customHeight="1" spans="1:20">
      <c r="A23" s="25"/>
      <c r="B23" s="19" t="s">
        <v>181</v>
      </c>
      <c r="C23" s="25"/>
      <c r="D23" s="26" t="s">
        <v>54</v>
      </c>
      <c r="E23" s="21" t="s">
        <v>185</v>
      </c>
      <c r="F23" s="22">
        <v>43193</v>
      </c>
      <c r="G23" s="22" t="s">
        <v>186</v>
      </c>
      <c r="H23" s="24">
        <v>42839</v>
      </c>
      <c r="I23" s="59">
        <f t="shared" ref="I20:I40" si="2">DATEDIF(F23,H23,"d")+1</f>
        <v>-353</v>
      </c>
      <c r="J23" s="24">
        <v>43023</v>
      </c>
      <c r="K23" s="19"/>
      <c r="L23" s="62">
        <v>8</v>
      </c>
      <c r="M23" s="62">
        <v>8</v>
      </c>
      <c r="N23" s="62">
        <v>0</v>
      </c>
      <c r="O23" s="63">
        <v>8</v>
      </c>
      <c r="P23" s="64">
        <f t="shared" si="1"/>
        <v>1</v>
      </c>
      <c r="Q23" s="81"/>
      <c r="R23" s="79"/>
      <c r="S23" s="80"/>
      <c r="T23" s="62"/>
    </row>
    <row r="24" s="6" customFormat="1" ht="22" hidden="1" customHeight="1" spans="1:20">
      <c r="A24" s="25"/>
      <c r="B24" s="19" t="s">
        <v>181</v>
      </c>
      <c r="C24" s="25"/>
      <c r="D24" s="26" t="s">
        <v>55</v>
      </c>
      <c r="E24" s="21" t="s">
        <v>185</v>
      </c>
      <c r="F24" s="22">
        <v>43193</v>
      </c>
      <c r="G24" s="22" t="s">
        <v>186</v>
      </c>
      <c r="H24" s="24">
        <v>42839</v>
      </c>
      <c r="I24" s="59">
        <f t="shared" si="2"/>
        <v>-353</v>
      </c>
      <c r="J24" s="24">
        <v>43023</v>
      </c>
      <c r="K24" s="19"/>
      <c r="L24" s="62">
        <v>31</v>
      </c>
      <c r="M24" s="62">
        <v>31</v>
      </c>
      <c r="N24" s="62">
        <v>0</v>
      </c>
      <c r="O24" s="63">
        <v>31</v>
      </c>
      <c r="P24" s="64">
        <f t="shared" si="1"/>
        <v>1</v>
      </c>
      <c r="Q24" s="81"/>
      <c r="R24" s="79"/>
      <c r="S24" s="80"/>
      <c r="T24" s="62"/>
    </row>
    <row r="25" s="6" customFormat="1" ht="22" hidden="1" customHeight="1" spans="1:20">
      <c r="A25" s="25"/>
      <c r="B25" s="19" t="s">
        <v>181</v>
      </c>
      <c r="C25" s="25"/>
      <c r="D25" s="26" t="s">
        <v>56</v>
      </c>
      <c r="E25" s="21" t="s">
        <v>185</v>
      </c>
      <c r="F25" s="22">
        <v>43193</v>
      </c>
      <c r="G25" s="22" t="s">
        <v>186</v>
      </c>
      <c r="H25" s="24">
        <v>43252</v>
      </c>
      <c r="I25" s="59">
        <f t="shared" si="2"/>
        <v>60</v>
      </c>
      <c r="J25" s="24">
        <v>43373</v>
      </c>
      <c r="K25" s="19"/>
      <c r="L25" s="62">
        <v>20</v>
      </c>
      <c r="M25" s="62">
        <v>20</v>
      </c>
      <c r="N25" s="62">
        <v>0</v>
      </c>
      <c r="O25" s="63">
        <v>7</v>
      </c>
      <c r="P25" s="64">
        <f t="shared" si="1"/>
        <v>0.35</v>
      </c>
      <c r="Q25" s="81"/>
      <c r="R25" s="79" t="s">
        <v>189</v>
      </c>
      <c r="S25" s="80"/>
      <c r="T25" s="62"/>
    </row>
    <row r="26" s="6" customFormat="1" ht="22" hidden="1" customHeight="1" spans="1:20">
      <c r="A26" s="25"/>
      <c r="B26" s="19" t="s">
        <v>181</v>
      </c>
      <c r="C26" s="25"/>
      <c r="D26" s="26" t="s">
        <v>57</v>
      </c>
      <c r="E26" s="21" t="s">
        <v>185</v>
      </c>
      <c r="F26" s="22">
        <v>43193</v>
      </c>
      <c r="G26" s="22" t="s">
        <v>186</v>
      </c>
      <c r="H26" s="24">
        <v>43014</v>
      </c>
      <c r="I26" s="59">
        <f t="shared" si="2"/>
        <v>-178</v>
      </c>
      <c r="J26" s="24">
        <v>43038</v>
      </c>
      <c r="K26" s="19"/>
      <c r="L26" s="62">
        <v>10</v>
      </c>
      <c r="M26" s="62">
        <v>10</v>
      </c>
      <c r="N26" s="62">
        <v>0</v>
      </c>
      <c r="O26" s="63">
        <v>10</v>
      </c>
      <c r="P26" s="64">
        <f t="shared" si="1"/>
        <v>1</v>
      </c>
      <c r="Q26" s="81"/>
      <c r="R26" s="79"/>
      <c r="S26" s="80"/>
      <c r="T26" s="62"/>
    </row>
    <row r="27" s="6" customFormat="1" ht="34" hidden="1" customHeight="1" spans="1:20">
      <c r="A27" s="25"/>
      <c r="B27" s="19" t="s">
        <v>181</v>
      </c>
      <c r="C27" s="25"/>
      <c r="D27" s="26" t="s">
        <v>190</v>
      </c>
      <c r="E27" s="21" t="s">
        <v>185</v>
      </c>
      <c r="F27" s="22">
        <v>43193</v>
      </c>
      <c r="G27" s="22" t="s">
        <v>186</v>
      </c>
      <c r="H27" s="29"/>
      <c r="I27" s="59">
        <f t="shared" si="2"/>
        <v>-43192</v>
      </c>
      <c r="J27" s="29"/>
      <c r="K27" s="19"/>
      <c r="L27" s="62">
        <v>100</v>
      </c>
      <c r="M27" s="62">
        <v>100</v>
      </c>
      <c r="N27" s="62">
        <v>0</v>
      </c>
      <c r="O27" s="63">
        <v>0</v>
      </c>
      <c r="P27" s="64">
        <f t="shared" si="1"/>
        <v>0</v>
      </c>
      <c r="Q27" s="79" t="s">
        <v>191</v>
      </c>
      <c r="R27" s="79"/>
      <c r="S27" s="80"/>
      <c r="T27" s="62"/>
    </row>
    <row r="28" s="6" customFormat="1" ht="37" hidden="1" customHeight="1" spans="1:20">
      <c r="A28" s="25"/>
      <c r="B28" s="19" t="s">
        <v>181</v>
      </c>
      <c r="C28" s="25"/>
      <c r="D28" s="26" t="s">
        <v>192</v>
      </c>
      <c r="E28" s="21" t="s">
        <v>185</v>
      </c>
      <c r="F28" s="22">
        <v>43193</v>
      </c>
      <c r="G28" s="22" t="s">
        <v>186</v>
      </c>
      <c r="H28" s="24">
        <v>42309</v>
      </c>
      <c r="I28" s="59">
        <f t="shared" si="2"/>
        <v>-883</v>
      </c>
      <c r="J28" s="24">
        <v>42403</v>
      </c>
      <c r="K28" s="19"/>
      <c r="L28" s="62">
        <v>5</v>
      </c>
      <c r="M28" s="62">
        <v>5</v>
      </c>
      <c r="N28" s="62">
        <v>0</v>
      </c>
      <c r="O28" s="63">
        <v>5</v>
      </c>
      <c r="P28" s="64">
        <f t="shared" si="1"/>
        <v>1</v>
      </c>
      <c r="Q28" s="81"/>
      <c r="R28" s="79"/>
      <c r="S28" s="80"/>
      <c r="T28" s="62"/>
    </row>
    <row r="29" s="6" customFormat="1" ht="22" hidden="1" customHeight="1" spans="1:20">
      <c r="A29" s="19"/>
      <c r="B29" s="19" t="s">
        <v>181</v>
      </c>
      <c r="C29" s="19"/>
      <c r="D29" s="28" t="s">
        <v>60</v>
      </c>
      <c r="E29" s="21" t="s">
        <v>185</v>
      </c>
      <c r="F29" s="22">
        <v>43193</v>
      </c>
      <c r="G29" s="22" t="s">
        <v>186</v>
      </c>
      <c r="H29" s="29"/>
      <c r="I29" s="59">
        <f t="shared" si="2"/>
        <v>-43192</v>
      </c>
      <c r="J29" s="29"/>
      <c r="K29" s="19"/>
      <c r="L29" s="62">
        <v>20</v>
      </c>
      <c r="M29" s="62">
        <v>20</v>
      </c>
      <c r="N29" s="62">
        <v>0</v>
      </c>
      <c r="O29" s="63">
        <v>0</v>
      </c>
      <c r="P29" s="64">
        <f t="shared" si="1"/>
        <v>0</v>
      </c>
      <c r="Q29" s="79" t="s">
        <v>191</v>
      </c>
      <c r="R29" s="79"/>
      <c r="S29" s="80"/>
      <c r="T29" s="62"/>
    </row>
    <row r="30" s="6" customFormat="1" ht="22" hidden="1" customHeight="1" spans="1:20">
      <c r="A30" s="25"/>
      <c r="B30" s="19" t="s">
        <v>181</v>
      </c>
      <c r="C30" s="25"/>
      <c r="D30" s="26" t="s">
        <v>193</v>
      </c>
      <c r="E30" s="21" t="s">
        <v>185</v>
      </c>
      <c r="F30" s="22">
        <v>43193</v>
      </c>
      <c r="G30" s="22" t="s">
        <v>186</v>
      </c>
      <c r="H30" s="24">
        <v>43252</v>
      </c>
      <c r="I30" s="59">
        <f t="shared" si="2"/>
        <v>60</v>
      </c>
      <c r="J30" s="24">
        <v>43266</v>
      </c>
      <c r="K30" s="19"/>
      <c r="L30" s="62">
        <v>3</v>
      </c>
      <c r="M30" s="62">
        <v>3</v>
      </c>
      <c r="N30" s="62">
        <v>0</v>
      </c>
      <c r="O30" s="63">
        <v>3</v>
      </c>
      <c r="P30" s="64">
        <f t="shared" si="1"/>
        <v>1</v>
      </c>
      <c r="Q30" s="81"/>
      <c r="R30" s="79"/>
      <c r="S30" s="80"/>
      <c r="T30" s="62"/>
    </row>
    <row r="31" s="6" customFormat="1" ht="36" hidden="1" customHeight="1" spans="1:20">
      <c r="A31" s="19"/>
      <c r="B31" s="19" t="s">
        <v>181</v>
      </c>
      <c r="C31" s="19"/>
      <c r="D31" s="20" t="s">
        <v>194</v>
      </c>
      <c r="E31" s="21" t="s">
        <v>185</v>
      </c>
      <c r="F31" s="22">
        <v>43193</v>
      </c>
      <c r="G31" s="22" t="s">
        <v>186</v>
      </c>
      <c r="H31" s="29"/>
      <c r="I31" s="59">
        <f t="shared" si="2"/>
        <v>-43192</v>
      </c>
      <c r="J31" s="29"/>
      <c r="K31" s="19"/>
      <c r="L31" s="62">
        <v>10</v>
      </c>
      <c r="M31" s="62">
        <v>10</v>
      </c>
      <c r="N31" s="62">
        <v>0</v>
      </c>
      <c r="O31" s="63">
        <v>0</v>
      </c>
      <c r="P31" s="64">
        <f t="shared" si="1"/>
        <v>0</v>
      </c>
      <c r="Q31" s="79" t="s">
        <v>191</v>
      </c>
      <c r="R31" s="79"/>
      <c r="S31" s="80"/>
      <c r="T31" s="62"/>
    </row>
    <row r="32" s="6" customFormat="1" ht="22" hidden="1" customHeight="1" spans="1:20">
      <c r="A32" s="19"/>
      <c r="B32" s="19" t="s">
        <v>181</v>
      </c>
      <c r="C32" s="19"/>
      <c r="D32" s="20" t="s">
        <v>195</v>
      </c>
      <c r="E32" s="21" t="s">
        <v>185</v>
      </c>
      <c r="F32" s="22">
        <v>43193</v>
      </c>
      <c r="G32" s="22" t="s">
        <v>186</v>
      </c>
      <c r="H32" s="29"/>
      <c r="I32" s="59">
        <f t="shared" si="2"/>
        <v>-43192</v>
      </c>
      <c r="J32" s="29"/>
      <c r="K32" s="19"/>
      <c r="L32" s="62">
        <v>23</v>
      </c>
      <c r="M32" s="62">
        <v>23</v>
      </c>
      <c r="N32" s="62">
        <v>0</v>
      </c>
      <c r="O32" s="63">
        <v>0</v>
      </c>
      <c r="P32" s="64">
        <f t="shared" si="1"/>
        <v>0</v>
      </c>
      <c r="Q32" s="79" t="s">
        <v>191</v>
      </c>
      <c r="R32" s="79"/>
      <c r="S32" s="80"/>
      <c r="T32" s="62"/>
    </row>
    <row r="33" s="6" customFormat="1" ht="40" hidden="1" customHeight="1" spans="1:20">
      <c r="A33" s="19"/>
      <c r="B33" s="19" t="s">
        <v>181</v>
      </c>
      <c r="C33" s="19"/>
      <c r="D33" s="20" t="s">
        <v>64</v>
      </c>
      <c r="E33" s="21" t="s">
        <v>185</v>
      </c>
      <c r="F33" s="22">
        <v>43193</v>
      </c>
      <c r="G33" s="22" t="s">
        <v>186</v>
      </c>
      <c r="H33" s="29"/>
      <c r="I33" s="59">
        <f t="shared" si="2"/>
        <v>-43192</v>
      </c>
      <c r="J33" s="29"/>
      <c r="K33" s="19"/>
      <c r="L33" s="62">
        <v>27</v>
      </c>
      <c r="M33" s="62">
        <v>27</v>
      </c>
      <c r="N33" s="62">
        <v>0</v>
      </c>
      <c r="O33" s="63">
        <v>0</v>
      </c>
      <c r="P33" s="64">
        <f t="shared" si="1"/>
        <v>0</v>
      </c>
      <c r="Q33" s="79" t="s">
        <v>191</v>
      </c>
      <c r="R33" s="79"/>
      <c r="S33" s="80"/>
      <c r="T33" s="62"/>
    </row>
    <row r="34" s="6" customFormat="1" ht="22" hidden="1" customHeight="1" spans="1:20">
      <c r="A34" s="19"/>
      <c r="B34" s="19" t="s">
        <v>181</v>
      </c>
      <c r="C34" s="19"/>
      <c r="D34" s="20" t="s">
        <v>196</v>
      </c>
      <c r="E34" s="21" t="s">
        <v>185</v>
      </c>
      <c r="F34" s="22">
        <v>43193</v>
      </c>
      <c r="G34" s="22" t="s">
        <v>186</v>
      </c>
      <c r="H34" s="24">
        <v>43291</v>
      </c>
      <c r="I34" s="59">
        <f t="shared" si="2"/>
        <v>99</v>
      </c>
      <c r="J34" s="24">
        <v>43313</v>
      </c>
      <c r="K34" s="19"/>
      <c r="L34" s="62">
        <v>10</v>
      </c>
      <c r="M34" s="62">
        <v>10</v>
      </c>
      <c r="N34" s="62">
        <v>0</v>
      </c>
      <c r="O34" s="63">
        <v>10</v>
      </c>
      <c r="P34" s="64">
        <f t="shared" si="1"/>
        <v>1</v>
      </c>
      <c r="Q34" s="79"/>
      <c r="R34" s="79"/>
      <c r="S34" s="80"/>
      <c r="T34" s="62"/>
    </row>
    <row r="35" s="6" customFormat="1" ht="22" hidden="1" customHeight="1" spans="1:20">
      <c r="A35" s="19">
        <v>14</v>
      </c>
      <c r="B35" s="19" t="s">
        <v>181</v>
      </c>
      <c r="C35" s="19" t="s">
        <v>66</v>
      </c>
      <c r="D35" s="20" t="s">
        <v>67</v>
      </c>
      <c r="E35" s="21" t="s">
        <v>185</v>
      </c>
      <c r="F35" s="22">
        <v>43193</v>
      </c>
      <c r="G35" s="22" t="s">
        <v>186</v>
      </c>
      <c r="H35" s="29"/>
      <c r="I35" s="59">
        <f t="shared" si="2"/>
        <v>-43192</v>
      </c>
      <c r="J35" s="29"/>
      <c r="K35" s="19">
        <f>L35</f>
        <v>20</v>
      </c>
      <c r="L35" s="62">
        <v>20</v>
      </c>
      <c r="M35" s="62">
        <v>20</v>
      </c>
      <c r="N35" s="62">
        <v>0</v>
      </c>
      <c r="O35" s="63">
        <v>0</v>
      </c>
      <c r="P35" s="64">
        <f t="shared" si="1"/>
        <v>0</v>
      </c>
      <c r="Q35" s="81" t="s">
        <v>197</v>
      </c>
      <c r="R35" s="79"/>
      <c r="S35" s="80"/>
      <c r="T35" s="62"/>
    </row>
    <row r="36" s="6" customFormat="1" ht="22" hidden="1" customHeight="1" spans="1:20">
      <c r="A36" s="19"/>
      <c r="B36" s="19" t="s">
        <v>181</v>
      </c>
      <c r="C36" s="19"/>
      <c r="D36" s="20" t="s">
        <v>68</v>
      </c>
      <c r="E36" s="21" t="s">
        <v>185</v>
      </c>
      <c r="F36" s="22">
        <v>43193</v>
      </c>
      <c r="G36" s="22" t="s">
        <v>186</v>
      </c>
      <c r="H36" s="24">
        <v>43293</v>
      </c>
      <c r="I36" s="59">
        <f t="shared" si="2"/>
        <v>101</v>
      </c>
      <c r="J36" s="24">
        <v>43342</v>
      </c>
      <c r="K36" s="19"/>
      <c r="L36" s="62">
        <v>30</v>
      </c>
      <c r="M36" s="62">
        <v>30</v>
      </c>
      <c r="N36" s="62">
        <v>0</v>
      </c>
      <c r="O36" s="63">
        <v>18</v>
      </c>
      <c r="P36" s="64">
        <f t="shared" si="1"/>
        <v>0.6</v>
      </c>
      <c r="Q36" s="81"/>
      <c r="R36" s="79"/>
      <c r="S36" s="80"/>
      <c r="T36" s="62"/>
    </row>
    <row r="37" s="6" customFormat="1" ht="22" hidden="1" customHeight="1" spans="1:20">
      <c r="A37" s="19">
        <v>15</v>
      </c>
      <c r="B37" s="19" t="s">
        <v>181</v>
      </c>
      <c r="C37" s="19" t="s">
        <v>69</v>
      </c>
      <c r="D37" s="20" t="s">
        <v>70</v>
      </c>
      <c r="E37" s="21" t="s">
        <v>185</v>
      </c>
      <c r="F37" s="22">
        <v>43193</v>
      </c>
      <c r="G37" s="22" t="s">
        <v>186</v>
      </c>
      <c r="H37" s="24">
        <v>43141</v>
      </c>
      <c r="I37" s="59">
        <f t="shared" si="2"/>
        <v>-51</v>
      </c>
      <c r="J37" s="24">
        <v>43200</v>
      </c>
      <c r="K37" s="19">
        <f>L37</f>
        <v>12</v>
      </c>
      <c r="L37" s="62">
        <v>12</v>
      </c>
      <c r="M37" s="62">
        <v>12</v>
      </c>
      <c r="N37" s="62">
        <v>0</v>
      </c>
      <c r="O37" s="63">
        <v>12</v>
      </c>
      <c r="P37" s="64">
        <f t="shared" si="1"/>
        <v>1</v>
      </c>
      <c r="Q37" s="81"/>
      <c r="R37" s="79"/>
      <c r="S37" s="80"/>
      <c r="T37" s="62"/>
    </row>
    <row r="38" s="6" customFormat="1" ht="22" hidden="1" customHeight="1" spans="1:20">
      <c r="A38" s="25"/>
      <c r="B38" s="19" t="s">
        <v>181</v>
      </c>
      <c r="C38" s="25"/>
      <c r="D38" s="26" t="s">
        <v>71</v>
      </c>
      <c r="E38" s="21" t="s">
        <v>185</v>
      </c>
      <c r="F38" s="22">
        <v>43193</v>
      </c>
      <c r="G38" s="22" t="s">
        <v>186</v>
      </c>
      <c r="H38" s="24">
        <v>43225</v>
      </c>
      <c r="I38" s="59">
        <f t="shared" si="2"/>
        <v>33</v>
      </c>
      <c r="J38" s="24">
        <v>43403</v>
      </c>
      <c r="K38" s="19"/>
      <c r="L38" s="62">
        <v>24</v>
      </c>
      <c r="M38" s="62">
        <v>24</v>
      </c>
      <c r="N38" s="62">
        <v>0</v>
      </c>
      <c r="O38" s="63">
        <v>10</v>
      </c>
      <c r="P38" s="64">
        <f t="shared" si="1"/>
        <v>0.416666666666667</v>
      </c>
      <c r="Q38" s="81"/>
      <c r="R38" s="79" t="s">
        <v>198</v>
      </c>
      <c r="S38" s="80"/>
      <c r="T38" s="62"/>
    </row>
    <row r="39" s="6" customFormat="1" ht="22" hidden="1" customHeight="1" spans="1:20">
      <c r="A39" s="25"/>
      <c r="B39" s="19" t="s">
        <v>181</v>
      </c>
      <c r="C39" s="25"/>
      <c r="D39" s="26" t="s">
        <v>72</v>
      </c>
      <c r="E39" s="21" t="s">
        <v>185</v>
      </c>
      <c r="F39" s="22">
        <v>43193</v>
      </c>
      <c r="G39" s="22" t="s">
        <v>186</v>
      </c>
      <c r="H39" s="29"/>
      <c r="I39" s="59">
        <f t="shared" si="2"/>
        <v>-43192</v>
      </c>
      <c r="J39" s="29"/>
      <c r="K39" s="19"/>
      <c r="L39" s="62">
        <v>6</v>
      </c>
      <c r="M39" s="62">
        <v>6</v>
      </c>
      <c r="N39" s="62">
        <v>0</v>
      </c>
      <c r="O39" s="63">
        <v>0</v>
      </c>
      <c r="P39" s="64">
        <f t="shared" si="1"/>
        <v>0</v>
      </c>
      <c r="Q39" s="81" t="s">
        <v>199</v>
      </c>
      <c r="R39" s="79"/>
      <c r="S39" s="80"/>
      <c r="T39" s="62"/>
    </row>
    <row r="40" s="6" customFormat="1" ht="22" hidden="1" customHeight="1" spans="1:20">
      <c r="A40" s="19"/>
      <c r="B40" s="19" t="s">
        <v>181</v>
      </c>
      <c r="C40" s="19"/>
      <c r="D40" s="20" t="s">
        <v>73</v>
      </c>
      <c r="E40" s="21" t="s">
        <v>185</v>
      </c>
      <c r="F40" s="22">
        <v>43193</v>
      </c>
      <c r="G40" s="22" t="s">
        <v>186</v>
      </c>
      <c r="H40" s="24">
        <v>43403</v>
      </c>
      <c r="I40" s="59">
        <f t="shared" si="2"/>
        <v>211</v>
      </c>
      <c r="J40" s="24">
        <v>43434</v>
      </c>
      <c r="K40" s="19"/>
      <c r="L40" s="62">
        <v>8</v>
      </c>
      <c r="M40" s="62">
        <v>8</v>
      </c>
      <c r="N40" s="62">
        <v>0</v>
      </c>
      <c r="O40" s="63">
        <v>0</v>
      </c>
      <c r="P40" s="64">
        <f t="shared" ref="P40:P86" si="3">O40/L40</f>
        <v>0</v>
      </c>
      <c r="Q40" s="81" t="s">
        <v>200</v>
      </c>
      <c r="R40" s="81"/>
      <c r="S40" s="80"/>
      <c r="T40" s="62"/>
    </row>
    <row r="41" s="2" customFormat="1" ht="36" customHeight="1" spans="1:20">
      <c r="A41" s="19">
        <v>16</v>
      </c>
      <c r="B41" s="19" t="s">
        <v>201</v>
      </c>
      <c r="C41" s="30" t="s">
        <v>74</v>
      </c>
      <c r="D41" s="31" t="s">
        <v>75</v>
      </c>
      <c r="E41" s="21" t="s">
        <v>182</v>
      </c>
      <c r="F41" s="22">
        <v>43110</v>
      </c>
      <c r="G41" s="22" t="s">
        <v>183</v>
      </c>
      <c r="H41" s="32">
        <v>42483</v>
      </c>
      <c r="I41" s="59"/>
      <c r="J41" s="32">
        <v>42969</v>
      </c>
      <c r="K41" s="65"/>
      <c r="L41" s="62">
        <v>136.58</v>
      </c>
      <c r="M41" s="62">
        <v>26</v>
      </c>
      <c r="N41" s="62">
        <v>110.58</v>
      </c>
      <c r="O41" s="66">
        <v>136.58</v>
      </c>
      <c r="P41" s="64">
        <f t="shared" si="3"/>
        <v>1</v>
      </c>
      <c r="Q41" s="74"/>
      <c r="R41" s="62"/>
      <c r="S41" s="80"/>
      <c r="T41" s="62"/>
    </row>
    <row r="42" s="2" customFormat="1" ht="36" customHeight="1" spans="1:20">
      <c r="A42" s="19">
        <v>17</v>
      </c>
      <c r="B42" s="19" t="s">
        <v>201</v>
      </c>
      <c r="C42" s="30" t="s">
        <v>76</v>
      </c>
      <c r="D42" s="31" t="s">
        <v>77</v>
      </c>
      <c r="E42" s="21" t="s">
        <v>182</v>
      </c>
      <c r="F42" s="22">
        <v>43110</v>
      </c>
      <c r="G42" s="22" t="s">
        <v>183</v>
      </c>
      <c r="H42" s="32">
        <v>43200</v>
      </c>
      <c r="I42" s="59">
        <f>DATEDIF(F42,H42,"d")+1</f>
        <v>91</v>
      </c>
      <c r="J42" s="32">
        <v>43260</v>
      </c>
      <c r="K42" s="19">
        <v>14</v>
      </c>
      <c r="L42" s="62">
        <v>43.9</v>
      </c>
      <c r="M42" s="62">
        <v>30</v>
      </c>
      <c r="N42" s="62">
        <v>13.9</v>
      </c>
      <c r="O42" s="66">
        <v>43.9</v>
      </c>
      <c r="P42" s="64">
        <f t="shared" si="3"/>
        <v>1</v>
      </c>
      <c r="Q42" s="74"/>
      <c r="R42" s="62"/>
      <c r="S42" s="80"/>
      <c r="T42" s="62"/>
    </row>
    <row r="43" s="2" customFormat="1" ht="48" customHeight="1" spans="1:20">
      <c r="A43" s="19">
        <v>18</v>
      </c>
      <c r="B43" s="19" t="s">
        <v>201</v>
      </c>
      <c r="C43" s="30" t="s">
        <v>78</v>
      </c>
      <c r="D43" s="33" t="s">
        <v>79</v>
      </c>
      <c r="E43" s="21" t="s">
        <v>185</v>
      </c>
      <c r="F43" s="22">
        <v>43193</v>
      </c>
      <c r="G43" s="22" t="s">
        <v>186</v>
      </c>
      <c r="H43" s="32">
        <v>43223</v>
      </c>
      <c r="I43" s="59">
        <f>DATEDIF(F43,H43,"d")+1</f>
        <v>31</v>
      </c>
      <c r="J43" s="32">
        <v>43373</v>
      </c>
      <c r="K43" s="19">
        <v>42.04</v>
      </c>
      <c r="L43" s="62">
        <v>42.04</v>
      </c>
      <c r="M43" s="62">
        <v>42.04</v>
      </c>
      <c r="N43" s="62">
        <v>0</v>
      </c>
      <c r="O43" s="66">
        <v>42.04</v>
      </c>
      <c r="P43" s="64">
        <f t="shared" si="3"/>
        <v>1</v>
      </c>
      <c r="Q43" s="82"/>
      <c r="R43" s="62"/>
      <c r="S43" s="80"/>
      <c r="T43" s="62"/>
    </row>
    <row r="44" s="2" customFormat="1" ht="22" customHeight="1" spans="1:20">
      <c r="A44" s="19">
        <v>19</v>
      </c>
      <c r="B44" s="19" t="s">
        <v>201</v>
      </c>
      <c r="C44" s="30" t="s">
        <v>80</v>
      </c>
      <c r="D44" s="31" t="s">
        <v>202</v>
      </c>
      <c r="E44" s="21" t="s">
        <v>185</v>
      </c>
      <c r="F44" s="22">
        <v>43193</v>
      </c>
      <c r="G44" s="22" t="s">
        <v>186</v>
      </c>
      <c r="H44" s="32">
        <v>43222</v>
      </c>
      <c r="I44" s="59">
        <f>DATEDIF(F44,H44,"d")+1</f>
        <v>30</v>
      </c>
      <c r="J44" s="32">
        <v>43267</v>
      </c>
      <c r="K44" s="65"/>
      <c r="L44" s="62">
        <v>12</v>
      </c>
      <c r="M44" s="62">
        <v>12</v>
      </c>
      <c r="N44" s="62">
        <v>0</v>
      </c>
      <c r="O44" s="66">
        <v>12</v>
      </c>
      <c r="P44" s="64">
        <f t="shared" si="3"/>
        <v>1</v>
      </c>
      <c r="Q44" s="74"/>
      <c r="R44" s="62"/>
      <c r="S44" s="80"/>
      <c r="T44" s="62"/>
    </row>
    <row r="45" s="2" customFormat="1" ht="28" hidden="1" customHeight="1" spans="1:20">
      <c r="A45" s="19">
        <v>20</v>
      </c>
      <c r="B45" s="19" t="s">
        <v>203</v>
      </c>
      <c r="C45" s="19" t="s">
        <v>82</v>
      </c>
      <c r="D45" s="20" t="s">
        <v>83</v>
      </c>
      <c r="E45" s="21" t="s">
        <v>182</v>
      </c>
      <c r="F45" s="22">
        <v>43110</v>
      </c>
      <c r="G45" s="22" t="s">
        <v>183</v>
      </c>
      <c r="H45" s="34"/>
      <c r="I45" s="19"/>
      <c r="J45" s="34"/>
      <c r="K45" s="65"/>
      <c r="L45" s="62">
        <v>35.54</v>
      </c>
      <c r="M45" s="62">
        <v>35</v>
      </c>
      <c r="N45" s="62">
        <v>0.54</v>
      </c>
      <c r="O45" s="67">
        <v>31</v>
      </c>
      <c r="P45" s="64">
        <f t="shared" si="3"/>
        <v>0.872256612267867</v>
      </c>
      <c r="Q45" s="34"/>
      <c r="R45" s="62"/>
      <c r="S45" s="80"/>
      <c r="T45" s="62"/>
    </row>
    <row r="46" s="2" customFormat="1" ht="28" hidden="1" customHeight="1" spans="1:20">
      <c r="A46" s="25">
        <v>21</v>
      </c>
      <c r="B46" s="19" t="s">
        <v>203</v>
      </c>
      <c r="C46" s="25" t="s">
        <v>84</v>
      </c>
      <c r="D46" s="35" t="s">
        <v>85</v>
      </c>
      <c r="E46" s="21" t="s">
        <v>182</v>
      </c>
      <c r="F46" s="22">
        <v>43110</v>
      </c>
      <c r="G46" s="22" t="s">
        <v>183</v>
      </c>
      <c r="H46" s="36"/>
      <c r="I46" s="68"/>
      <c r="J46" s="36"/>
      <c r="K46" s="65"/>
      <c r="L46" s="62">
        <v>21</v>
      </c>
      <c r="M46" s="62">
        <v>21</v>
      </c>
      <c r="N46" s="62">
        <v>0</v>
      </c>
      <c r="O46" s="67">
        <v>21</v>
      </c>
      <c r="P46" s="64">
        <f t="shared" si="3"/>
        <v>1</v>
      </c>
      <c r="Q46" s="36"/>
      <c r="R46" s="62"/>
      <c r="S46" s="80"/>
      <c r="T46" s="62"/>
    </row>
    <row r="47" s="2" customFormat="1" ht="28" hidden="1" customHeight="1" spans="1:20">
      <c r="A47" s="19">
        <v>22</v>
      </c>
      <c r="B47" s="19" t="s">
        <v>203</v>
      </c>
      <c r="C47" s="37" t="s">
        <v>86</v>
      </c>
      <c r="D47" s="38" t="s">
        <v>87</v>
      </c>
      <c r="E47" s="21" t="s">
        <v>185</v>
      </c>
      <c r="F47" s="22">
        <v>43193</v>
      </c>
      <c r="G47" s="22" t="s">
        <v>186</v>
      </c>
      <c r="H47" s="36"/>
      <c r="I47" s="59">
        <f>DATEDIF(F47,H47,"d")+1</f>
        <v>-43192</v>
      </c>
      <c r="J47" s="36"/>
      <c r="K47" s="19">
        <f t="shared" ref="K47:K53" si="4">L47</f>
        <v>18.34</v>
      </c>
      <c r="L47" s="62">
        <v>18.34</v>
      </c>
      <c r="M47" s="62">
        <v>18.34</v>
      </c>
      <c r="N47" s="62">
        <v>0</v>
      </c>
      <c r="O47" s="67">
        <v>18.34</v>
      </c>
      <c r="P47" s="64">
        <f t="shared" si="3"/>
        <v>1</v>
      </c>
      <c r="Q47" s="36"/>
      <c r="R47" s="62"/>
      <c r="S47" s="80"/>
      <c r="T47" s="62"/>
    </row>
    <row r="48" s="2" customFormat="1" ht="28" hidden="1" customHeight="1" spans="1:20">
      <c r="A48" s="19">
        <v>23</v>
      </c>
      <c r="B48" s="19" t="s">
        <v>203</v>
      </c>
      <c r="C48" s="19" t="s">
        <v>88</v>
      </c>
      <c r="D48" s="20" t="s">
        <v>89</v>
      </c>
      <c r="E48" s="21" t="s">
        <v>185</v>
      </c>
      <c r="F48" s="22">
        <v>43193</v>
      </c>
      <c r="G48" s="22" t="s">
        <v>186</v>
      </c>
      <c r="H48" s="34"/>
      <c r="I48" s="59">
        <f>DATEDIF(F48,H48,"d")+1</f>
        <v>-43192</v>
      </c>
      <c r="J48" s="34"/>
      <c r="K48" s="65"/>
      <c r="L48" s="62">
        <v>23.11</v>
      </c>
      <c r="M48" s="62">
        <v>23.09</v>
      </c>
      <c r="N48" s="62">
        <v>0.02</v>
      </c>
      <c r="O48" s="67">
        <v>23.11</v>
      </c>
      <c r="P48" s="64">
        <f t="shared" si="3"/>
        <v>1</v>
      </c>
      <c r="Q48" s="34"/>
      <c r="R48" s="62"/>
      <c r="S48" s="80"/>
      <c r="T48" s="62"/>
    </row>
    <row r="49" s="2" customFormat="1" ht="28" hidden="1" customHeight="1" spans="1:20">
      <c r="A49" s="19">
        <v>24</v>
      </c>
      <c r="B49" s="19" t="s">
        <v>204</v>
      </c>
      <c r="C49" s="27" t="s">
        <v>90</v>
      </c>
      <c r="D49" s="28" t="s">
        <v>91</v>
      </c>
      <c r="E49" s="39" t="s">
        <v>182</v>
      </c>
      <c r="F49" s="40">
        <v>43110</v>
      </c>
      <c r="G49" s="40" t="s">
        <v>183</v>
      </c>
      <c r="H49" s="41"/>
      <c r="I49" s="27"/>
      <c r="J49" s="41"/>
      <c r="K49" s="69">
        <v>10</v>
      </c>
      <c r="L49" s="70">
        <v>10</v>
      </c>
      <c r="M49" s="70">
        <v>10</v>
      </c>
      <c r="N49" s="70">
        <v>0</v>
      </c>
      <c r="O49" s="71">
        <v>10</v>
      </c>
      <c r="P49" s="72">
        <f t="shared" si="3"/>
        <v>1</v>
      </c>
      <c r="Q49" s="41"/>
      <c r="R49" s="62"/>
      <c r="S49" s="80"/>
      <c r="T49" s="62"/>
    </row>
    <row r="50" s="2" customFormat="1" ht="28" hidden="1" customHeight="1" spans="1:20">
      <c r="A50" s="25">
        <v>25</v>
      </c>
      <c r="B50" s="19" t="s">
        <v>204</v>
      </c>
      <c r="C50" s="42" t="s">
        <v>92</v>
      </c>
      <c r="D50" s="43" t="s">
        <v>93</v>
      </c>
      <c r="E50" s="39" t="s">
        <v>182</v>
      </c>
      <c r="F50" s="40">
        <v>43110</v>
      </c>
      <c r="G50" s="40" t="s">
        <v>183</v>
      </c>
      <c r="H50" s="44"/>
      <c r="I50" s="45"/>
      <c r="J50" s="44"/>
      <c r="K50" s="69"/>
      <c r="L50" s="70">
        <v>30</v>
      </c>
      <c r="M50" s="70">
        <v>30</v>
      </c>
      <c r="N50" s="70">
        <v>0</v>
      </c>
      <c r="O50" s="71">
        <v>20</v>
      </c>
      <c r="P50" s="72">
        <f t="shared" si="3"/>
        <v>0.666666666666667</v>
      </c>
      <c r="Q50" s="44"/>
      <c r="R50" s="62"/>
      <c r="S50" s="80"/>
      <c r="T50" s="62"/>
    </row>
    <row r="51" s="2" customFormat="1" ht="28" hidden="1" customHeight="1" spans="1:20">
      <c r="A51" s="19">
        <v>26</v>
      </c>
      <c r="B51" s="19" t="s">
        <v>204</v>
      </c>
      <c r="C51" s="45" t="s">
        <v>94</v>
      </c>
      <c r="D51" s="46" t="s">
        <v>95</v>
      </c>
      <c r="E51" s="39" t="s">
        <v>185</v>
      </c>
      <c r="F51" s="40">
        <v>43193</v>
      </c>
      <c r="G51" s="40" t="s">
        <v>186</v>
      </c>
      <c r="H51" s="44"/>
      <c r="I51" s="73">
        <f t="shared" ref="I51:I56" si="5">DATEDIF(F51,H51,"d")+1</f>
        <v>-43192</v>
      </c>
      <c r="J51" s="44"/>
      <c r="K51" s="27">
        <f t="shared" si="4"/>
        <v>62.29</v>
      </c>
      <c r="L51" s="70">
        <v>62.29</v>
      </c>
      <c r="M51" s="70">
        <v>62.29</v>
      </c>
      <c r="N51" s="70">
        <v>0</v>
      </c>
      <c r="O51" s="71">
        <v>62.29</v>
      </c>
      <c r="P51" s="72">
        <f t="shared" si="3"/>
        <v>1</v>
      </c>
      <c r="Q51" s="44"/>
      <c r="R51" s="62"/>
      <c r="S51" s="80"/>
      <c r="T51" s="62"/>
    </row>
    <row r="52" s="2" customFormat="1" ht="55" hidden="1" customHeight="1" spans="1:20">
      <c r="A52" s="19">
        <v>27</v>
      </c>
      <c r="B52" s="19" t="s">
        <v>205</v>
      </c>
      <c r="C52" s="30" t="s">
        <v>96</v>
      </c>
      <c r="D52" s="33" t="s">
        <v>206</v>
      </c>
      <c r="E52" s="21" t="s">
        <v>185</v>
      </c>
      <c r="F52" s="22">
        <v>43193</v>
      </c>
      <c r="G52" s="22" t="s">
        <v>186</v>
      </c>
      <c r="H52" s="47"/>
      <c r="I52" s="59">
        <f t="shared" si="5"/>
        <v>-43192</v>
      </c>
      <c r="J52" s="47"/>
      <c r="K52" s="19">
        <f t="shared" si="4"/>
        <v>5.35</v>
      </c>
      <c r="L52" s="62">
        <v>5.35</v>
      </c>
      <c r="M52" s="62">
        <v>5.35</v>
      </c>
      <c r="N52" s="62">
        <v>0</v>
      </c>
      <c r="O52" s="67">
        <v>5.35</v>
      </c>
      <c r="P52" s="64">
        <f t="shared" si="3"/>
        <v>1</v>
      </c>
      <c r="Q52" s="47"/>
      <c r="R52" s="62"/>
      <c r="S52" s="80"/>
      <c r="T52" s="62"/>
    </row>
    <row r="53" s="2" customFormat="1" ht="22" hidden="1" customHeight="1" spans="1:20">
      <c r="A53" s="19">
        <v>28</v>
      </c>
      <c r="B53" s="19" t="s">
        <v>207</v>
      </c>
      <c r="C53" s="30" t="s">
        <v>98</v>
      </c>
      <c r="D53" s="31" t="s">
        <v>99</v>
      </c>
      <c r="E53" s="21" t="s">
        <v>182</v>
      </c>
      <c r="F53" s="22">
        <v>43110</v>
      </c>
      <c r="G53" s="22" t="s">
        <v>183</v>
      </c>
      <c r="H53" s="48">
        <v>43188</v>
      </c>
      <c r="I53" s="59">
        <f t="shared" si="5"/>
        <v>79</v>
      </c>
      <c r="J53" s="48">
        <v>43252</v>
      </c>
      <c r="K53" s="19">
        <f t="shared" si="4"/>
        <v>28</v>
      </c>
      <c r="L53" s="62">
        <v>28</v>
      </c>
      <c r="M53" s="62">
        <v>28</v>
      </c>
      <c r="N53" s="62">
        <v>0</v>
      </c>
      <c r="O53" s="67">
        <v>28</v>
      </c>
      <c r="P53" s="64">
        <f t="shared" si="3"/>
        <v>1</v>
      </c>
      <c r="Q53" s="74"/>
      <c r="R53" s="62"/>
      <c r="S53" s="80"/>
      <c r="T53" s="62"/>
    </row>
    <row r="54" s="2" customFormat="1" ht="22" hidden="1" customHeight="1" spans="1:20">
      <c r="A54" s="19">
        <v>29</v>
      </c>
      <c r="B54" s="19" t="s">
        <v>207</v>
      </c>
      <c r="C54" s="30" t="s">
        <v>100</v>
      </c>
      <c r="D54" s="31" t="s">
        <v>101</v>
      </c>
      <c r="E54" s="21" t="s">
        <v>182</v>
      </c>
      <c r="F54" s="22">
        <v>43110</v>
      </c>
      <c r="G54" s="22" t="s">
        <v>183</v>
      </c>
      <c r="H54" s="48">
        <v>43171</v>
      </c>
      <c r="I54" s="59">
        <f t="shared" si="5"/>
        <v>62</v>
      </c>
      <c r="J54" s="48">
        <v>43181</v>
      </c>
      <c r="K54" s="19"/>
      <c r="L54" s="62">
        <v>13</v>
      </c>
      <c r="M54" s="62">
        <v>12</v>
      </c>
      <c r="N54" s="62">
        <v>1</v>
      </c>
      <c r="O54" s="67">
        <v>13</v>
      </c>
      <c r="P54" s="64">
        <f t="shared" si="3"/>
        <v>1</v>
      </c>
      <c r="Q54" s="74"/>
      <c r="R54" s="62"/>
      <c r="S54" s="80"/>
      <c r="T54" s="62"/>
    </row>
    <row r="55" s="2" customFormat="1" ht="40" hidden="1" customHeight="1" spans="1:20">
      <c r="A55" s="19">
        <v>30</v>
      </c>
      <c r="B55" s="19" t="s">
        <v>207</v>
      </c>
      <c r="C55" s="30" t="s">
        <v>102</v>
      </c>
      <c r="D55" s="31" t="s">
        <v>103</v>
      </c>
      <c r="E55" s="21" t="s">
        <v>182</v>
      </c>
      <c r="F55" s="22">
        <v>43110</v>
      </c>
      <c r="G55" s="22" t="s">
        <v>183</v>
      </c>
      <c r="H55" s="48">
        <v>43202</v>
      </c>
      <c r="I55" s="59">
        <f t="shared" si="5"/>
        <v>93</v>
      </c>
      <c r="J55" s="48">
        <v>43286</v>
      </c>
      <c r="K55" s="65"/>
      <c r="L55" s="62">
        <v>20</v>
      </c>
      <c r="M55" s="62">
        <v>20</v>
      </c>
      <c r="N55" s="62">
        <v>0</v>
      </c>
      <c r="O55" s="67">
        <v>20</v>
      </c>
      <c r="P55" s="64">
        <f t="shared" si="3"/>
        <v>1</v>
      </c>
      <c r="Q55" s="74"/>
      <c r="R55" s="62"/>
      <c r="S55" s="80"/>
      <c r="T55" s="62"/>
    </row>
    <row r="56" s="2" customFormat="1" ht="22" hidden="1" customHeight="1" spans="1:20">
      <c r="A56" s="19">
        <v>31</v>
      </c>
      <c r="B56" s="19" t="s">
        <v>207</v>
      </c>
      <c r="C56" s="30" t="s">
        <v>104</v>
      </c>
      <c r="D56" s="31" t="s">
        <v>105</v>
      </c>
      <c r="E56" s="21" t="s">
        <v>185</v>
      </c>
      <c r="F56" s="22">
        <v>43193</v>
      </c>
      <c r="G56" s="22" t="s">
        <v>186</v>
      </c>
      <c r="H56" s="48">
        <v>43252</v>
      </c>
      <c r="I56" s="59">
        <f t="shared" si="5"/>
        <v>60</v>
      </c>
      <c r="J56" s="74"/>
      <c r="K56" s="19">
        <f>L56</f>
        <v>88.66</v>
      </c>
      <c r="L56" s="62">
        <v>88.66</v>
      </c>
      <c r="M56" s="62">
        <v>88.66</v>
      </c>
      <c r="N56" s="62">
        <v>0</v>
      </c>
      <c r="O56" s="67">
        <v>38.26</v>
      </c>
      <c r="P56" s="64">
        <f t="shared" si="3"/>
        <v>0.431536205729754</v>
      </c>
      <c r="Q56" s="74"/>
      <c r="R56" s="62"/>
      <c r="S56" s="80"/>
      <c r="T56" s="62"/>
    </row>
    <row r="57" s="2" customFormat="1" ht="22" hidden="1" customHeight="1" spans="1:20">
      <c r="A57" s="19">
        <v>32</v>
      </c>
      <c r="B57" s="19" t="s">
        <v>208</v>
      </c>
      <c r="C57" s="30" t="s">
        <v>106</v>
      </c>
      <c r="D57" s="31" t="s">
        <v>209</v>
      </c>
      <c r="E57" s="21" t="s">
        <v>182</v>
      </c>
      <c r="F57" s="22">
        <v>43110</v>
      </c>
      <c r="G57" s="22" t="s">
        <v>183</v>
      </c>
      <c r="H57" s="49">
        <v>43162</v>
      </c>
      <c r="I57" s="30"/>
      <c r="J57" s="52">
        <v>43223</v>
      </c>
      <c r="K57" s="65"/>
      <c r="L57" s="62">
        <v>50</v>
      </c>
      <c r="M57" s="62">
        <v>50</v>
      </c>
      <c r="N57" s="62">
        <v>0</v>
      </c>
      <c r="O57" s="67">
        <v>33.59</v>
      </c>
      <c r="P57" s="64">
        <f t="shared" si="3"/>
        <v>0.6718</v>
      </c>
      <c r="Q57" s="74"/>
      <c r="R57" s="62"/>
      <c r="S57" s="80"/>
      <c r="T57" s="62"/>
    </row>
    <row r="58" s="2" customFormat="1" ht="22" hidden="1" customHeight="1" spans="1:20">
      <c r="A58" s="25">
        <v>33</v>
      </c>
      <c r="B58" s="19" t="s">
        <v>208</v>
      </c>
      <c r="C58" s="50" t="s">
        <v>108</v>
      </c>
      <c r="D58" s="51" t="s">
        <v>210</v>
      </c>
      <c r="E58" s="21" t="s">
        <v>182</v>
      </c>
      <c r="F58" s="22">
        <v>43110</v>
      </c>
      <c r="G58" s="22" t="s">
        <v>183</v>
      </c>
      <c r="H58" s="49">
        <v>43162</v>
      </c>
      <c r="I58" s="30"/>
      <c r="J58" s="52">
        <v>43223</v>
      </c>
      <c r="K58" s="65"/>
      <c r="L58" s="62">
        <v>80</v>
      </c>
      <c r="M58" s="62">
        <v>80</v>
      </c>
      <c r="N58" s="62">
        <v>0</v>
      </c>
      <c r="O58" s="67">
        <v>62.24</v>
      </c>
      <c r="P58" s="64">
        <f t="shared" si="3"/>
        <v>0.778</v>
      </c>
      <c r="Q58" s="74"/>
      <c r="R58" s="62"/>
      <c r="S58" s="80"/>
      <c r="T58" s="62"/>
    </row>
    <row r="59" s="2" customFormat="1" ht="22" hidden="1" customHeight="1" spans="1:20">
      <c r="A59" s="19">
        <v>34</v>
      </c>
      <c r="B59" s="19" t="s">
        <v>208</v>
      </c>
      <c r="C59" s="30" t="s">
        <v>110</v>
      </c>
      <c r="D59" s="31" t="s">
        <v>111</v>
      </c>
      <c r="E59" s="21" t="s">
        <v>185</v>
      </c>
      <c r="F59" s="22">
        <v>43193</v>
      </c>
      <c r="G59" s="22" t="s">
        <v>186</v>
      </c>
      <c r="H59" s="49">
        <v>43327</v>
      </c>
      <c r="I59" s="59">
        <f t="shared" ref="I59:I64" si="6">DATEDIF(F59,H59,"d")+1</f>
        <v>135</v>
      </c>
      <c r="J59" s="75">
        <v>43424</v>
      </c>
      <c r="K59" s="19">
        <f t="shared" ref="K59:K64" si="7">L59</f>
        <v>110.82</v>
      </c>
      <c r="L59" s="62">
        <v>110.82</v>
      </c>
      <c r="M59" s="62">
        <v>110.82</v>
      </c>
      <c r="N59" s="62">
        <v>0</v>
      </c>
      <c r="O59" s="67">
        <v>0</v>
      </c>
      <c r="P59" s="64">
        <f t="shared" si="3"/>
        <v>0</v>
      </c>
      <c r="Q59" s="74"/>
      <c r="R59" s="62"/>
      <c r="S59" s="80"/>
      <c r="T59" s="62"/>
    </row>
    <row r="60" s="2" customFormat="1" ht="83" hidden="1" customHeight="1" spans="1:20">
      <c r="A60" s="19">
        <v>35</v>
      </c>
      <c r="B60" s="19" t="s">
        <v>208</v>
      </c>
      <c r="C60" s="30" t="s">
        <v>112</v>
      </c>
      <c r="D60" s="31" t="s">
        <v>113</v>
      </c>
      <c r="E60" s="21" t="s">
        <v>185</v>
      </c>
      <c r="F60" s="22">
        <v>43193</v>
      </c>
      <c r="G60" s="22" t="s">
        <v>186</v>
      </c>
      <c r="H60" s="52">
        <v>43261</v>
      </c>
      <c r="I60" s="59">
        <f t="shared" si="6"/>
        <v>69</v>
      </c>
      <c r="J60" s="52">
        <v>43353</v>
      </c>
      <c r="K60" s="65"/>
      <c r="L60" s="62">
        <v>50</v>
      </c>
      <c r="M60" s="62">
        <v>50</v>
      </c>
      <c r="N60" s="62">
        <v>0</v>
      </c>
      <c r="O60" s="67">
        <v>21.48</v>
      </c>
      <c r="P60" s="64">
        <f t="shared" si="3"/>
        <v>0.4296</v>
      </c>
      <c r="Q60" s="74"/>
      <c r="R60" s="62"/>
      <c r="S60" s="80"/>
      <c r="T60" s="62"/>
    </row>
    <row r="61" s="2" customFormat="1" ht="45" hidden="1" customHeight="1" spans="1:20">
      <c r="A61" s="25">
        <v>36</v>
      </c>
      <c r="B61" s="19" t="s">
        <v>208</v>
      </c>
      <c r="C61" s="50" t="s">
        <v>114</v>
      </c>
      <c r="D61" s="51" t="s">
        <v>211</v>
      </c>
      <c r="E61" s="21" t="s">
        <v>185</v>
      </c>
      <c r="F61" s="22">
        <v>43193</v>
      </c>
      <c r="G61" s="22" t="s">
        <v>186</v>
      </c>
      <c r="H61" s="52">
        <v>43261</v>
      </c>
      <c r="I61" s="59">
        <f t="shared" si="6"/>
        <v>69</v>
      </c>
      <c r="J61" s="52">
        <v>43353</v>
      </c>
      <c r="K61" s="65"/>
      <c r="L61" s="62">
        <v>50</v>
      </c>
      <c r="M61" s="62">
        <v>50</v>
      </c>
      <c r="N61" s="62">
        <v>0</v>
      </c>
      <c r="O61" s="67">
        <v>10.91</v>
      </c>
      <c r="P61" s="64">
        <f t="shared" si="3"/>
        <v>0.2182</v>
      </c>
      <c r="Q61" s="74"/>
      <c r="R61" s="62"/>
      <c r="S61" s="80"/>
      <c r="T61" s="62"/>
    </row>
    <row r="62" s="2" customFormat="1" ht="42" hidden="1" customHeight="1" spans="1:20">
      <c r="A62" s="19">
        <v>37</v>
      </c>
      <c r="B62" s="19" t="s">
        <v>208</v>
      </c>
      <c r="C62" s="30" t="s">
        <v>116</v>
      </c>
      <c r="D62" s="31" t="s">
        <v>212</v>
      </c>
      <c r="E62" s="21" t="s">
        <v>185</v>
      </c>
      <c r="F62" s="22">
        <v>43193</v>
      </c>
      <c r="G62" s="22" t="s">
        <v>186</v>
      </c>
      <c r="H62" s="52">
        <v>43230</v>
      </c>
      <c r="I62" s="59">
        <f t="shared" si="6"/>
        <v>38</v>
      </c>
      <c r="J62" s="75">
        <v>43311</v>
      </c>
      <c r="K62" s="65" t="s">
        <v>118</v>
      </c>
      <c r="L62" s="62">
        <v>7</v>
      </c>
      <c r="M62" s="62">
        <v>7</v>
      </c>
      <c r="N62" s="62">
        <v>0</v>
      </c>
      <c r="O62" s="67">
        <v>7</v>
      </c>
      <c r="P62" s="64">
        <f t="shared" si="3"/>
        <v>1</v>
      </c>
      <c r="Q62" s="74"/>
      <c r="R62" s="62"/>
      <c r="S62" s="80"/>
      <c r="T62" s="62"/>
    </row>
    <row r="63" s="2" customFormat="1" ht="38" hidden="1" customHeight="1" spans="1:20">
      <c r="A63" s="19">
        <v>38</v>
      </c>
      <c r="B63" s="19" t="s">
        <v>213</v>
      </c>
      <c r="C63" s="30" t="s">
        <v>119</v>
      </c>
      <c r="D63" s="31" t="s">
        <v>120</v>
      </c>
      <c r="E63" s="21" t="s">
        <v>185</v>
      </c>
      <c r="F63" s="22">
        <v>43193</v>
      </c>
      <c r="G63" s="22" t="s">
        <v>186</v>
      </c>
      <c r="H63" s="53">
        <v>43240</v>
      </c>
      <c r="I63" s="76">
        <v>48</v>
      </c>
      <c r="J63" s="77">
        <v>43403</v>
      </c>
      <c r="K63" s="19">
        <f t="shared" si="7"/>
        <v>42.8</v>
      </c>
      <c r="L63" s="62">
        <v>42.8</v>
      </c>
      <c r="M63" s="62">
        <v>42.8</v>
      </c>
      <c r="N63" s="62">
        <v>0</v>
      </c>
      <c r="O63" s="67">
        <v>34.912</v>
      </c>
      <c r="P63" s="64">
        <f t="shared" si="3"/>
        <v>0.815700934579439</v>
      </c>
      <c r="Q63" s="74"/>
      <c r="R63" s="62"/>
      <c r="S63" s="80"/>
      <c r="T63" s="62"/>
    </row>
    <row r="64" s="2" customFormat="1" ht="48" hidden="1" customHeight="1" spans="1:20">
      <c r="A64" s="19">
        <v>39</v>
      </c>
      <c r="B64" s="19" t="s">
        <v>214</v>
      </c>
      <c r="C64" s="30" t="s">
        <v>121</v>
      </c>
      <c r="D64" s="31" t="s">
        <v>122</v>
      </c>
      <c r="E64" s="21" t="s">
        <v>185</v>
      </c>
      <c r="F64" s="22">
        <v>43193</v>
      </c>
      <c r="G64" s="22" t="s">
        <v>186</v>
      </c>
      <c r="H64" s="53">
        <v>43240</v>
      </c>
      <c r="I64" s="59">
        <f t="shared" ref="I64:I66" si="8">DATEDIF(F64,H64,"d")+1</f>
        <v>48</v>
      </c>
      <c r="J64" s="53"/>
      <c r="K64" s="19">
        <f t="shared" si="7"/>
        <v>35.54</v>
      </c>
      <c r="L64" s="62">
        <v>35.54</v>
      </c>
      <c r="M64" s="62">
        <v>35.54</v>
      </c>
      <c r="N64" s="62">
        <v>0</v>
      </c>
      <c r="O64" s="67">
        <v>32</v>
      </c>
      <c r="P64" s="64">
        <f t="shared" si="3"/>
        <v>0.900393922341024</v>
      </c>
      <c r="Q64" s="74"/>
      <c r="R64" s="62"/>
      <c r="S64" s="80"/>
      <c r="T64" s="62"/>
    </row>
    <row r="65" s="2" customFormat="1" ht="48" hidden="1" customHeight="1" spans="1:20">
      <c r="A65" s="25">
        <v>40</v>
      </c>
      <c r="B65" s="19" t="s">
        <v>214</v>
      </c>
      <c r="C65" s="50" t="s">
        <v>123</v>
      </c>
      <c r="D65" s="51" t="s">
        <v>215</v>
      </c>
      <c r="E65" s="21" t="s">
        <v>182</v>
      </c>
      <c r="F65" s="22">
        <v>43110</v>
      </c>
      <c r="G65" s="22" t="s">
        <v>183</v>
      </c>
      <c r="H65" s="53">
        <v>43201</v>
      </c>
      <c r="I65" s="59">
        <f t="shared" si="8"/>
        <v>92</v>
      </c>
      <c r="J65" s="53">
        <v>43240</v>
      </c>
      <c r="K65" s="65"/>
      <c r="L65" s="62">
        <v>30</v>
      </c>
      <c r="M65" s="62">
        <v>30</v>
      </c>
      <c r="N65" s="62">
        <v>0</v>
      </c>
      <c r="O65" s="67">
        <v>30</v>
      </c>
      <c r="P65" s="64">
        <f t="shared" si="3"/>
        <v>1</v>
      </c>
      <c r="Q65" s="74"/>
      <c r="R65" s="62"/>
      <c r="S65" s="80"/>
      <c r="T65" s="62"/>
    </row>
    <row r="66" s="2" customFormat="1" ht="39" hidden="1" customHeight="1" spans="1:20">
      <c r="A66" s="19">
        <v>41</v>
      </c>
      <c r="B66" s="19" t="s">
        <v>214</v>
      </c>
      <c r="C66" s="30" t="s">
        <v>125</v>
      </c>
      <c r="D66" s="31" t="s">
        <v>126</v>
      </c>
      <c r="E66" s="21" t="s">
        <v>182</v>
      </c>
      <c r="F66" s="22">
        <v>43110</v>
      </c>
      <c r="G66" s="22" t="s">
        <v>183</v>
      </c>
      <c r="H66" s="53">
        <v>43201</v>
      </c>
      <c r="I66" s="59">
        <f t="shared" si="8"/>
        <v>92</v>
      </c>
      <c r="J66" s="53">
        <v>43240</v>
      </c>
      <c r="K66" s="65"/>
      <c r="L66" s="62">
        <v>10</v>
      </c>
      <c r="M66" s="62">
        <v>10</v>
      </c>
      <c r="N66" s="62">
        <v>0</v>
      </c>
      <c r="O66" s="67">
        <v>3.6</v>
      </c>
      <c r="P66" s="64">
        <f t="shared" si="3"/>
        <v>0.36</v>
      </c>
      <c r="Q66" s="74"/>
      <c r="R66" s="62"/>
      <c r="S66" s="80"/>
      <c r="T66" s="62"/>
    </row>
    <row r="67" s="2" customFormat="1" ht="47" hidden="1" customHeight="1" spans="1:20">
      <c r="A67" s="19">
        <v>42</v>
      </c>
      <c r="B67" s="19" t="s">
        <v>214</v>
      </c>
      <c r="C67" s="83" t="s">
        <v>127</v>
      </c>
      <c r="D67" s="84" t="s">
        <v>216</v>
      </c>
      <c r="E67" s="21" t="s">
        <v>182</v>
      </c>
      <c r="F67" s="22">
        <v>43110</v>
      </c>
      <c r="G67" s="22" t="s">
        <v>183</v>
      </c>
      <c r="H67" s="53" t="s">
        <v>217</v>
      </c>
      <c r="I67" s="83"/>
      <c r="J67" s="53">
        <v>43343</v>
      </c>
      <c r="K67" s="65"/>
      <c r="L67" s="62">
        <v>50</v>
      </c>
      <c r="M67" s="62">
        <v>50</v>
      </c>
      <c r="N67" s="62">
        <v>0</v>
      </c>
      <c r="O67" s="67">
        <v>0</v>
      </c>
      <c r="P67" s="64">
        <f t="shared" si="3"/>
        <v>0</v>
      </c>
      <c r="Q67" s="87"/>
      <c r="R67" s="62"/>
      <c r="S67" s="80"/>
      <c r="T67" s="62"/>
    </row>
    <row r="68" s="2" customFormat="1" ht="54" hidden="1" customHeight="1" spans="1:20">
      <c r="A68" s="19">
        <v>43</v>
      </c>
      <c r="B68" s="19" t="s">
        <v>218</v>
      </c>
      <c r="C68" s="30" t="s">
        <v>129</v>
      </c>
      <c r="D68" s="31" t="s">
        <v>130</v>
      </c>
      <c r="E68" s="21" t="s">
        <v>182</v>
      </c>
      <c r="F68" s="22">
        <v>43110</v>
      </c>
      <c r="G68" s="22" t="s">
        <v>183</v>
      </c>
      <c r="H68" s="52"/>
      <c r="I68" s="30"/>
      <c r="J68" s="74"/>
      <c r="K68" s="65"/>
      <c r="L68" s="30">
        <v>61.1</v>
      </c>
      <c r="M68" s="62">
        <v>44</v>
      </c>
      <c r="N68" s="62">
        <v>17.1</v>
      </c>
      <c r="O68" s="67">
        <v>60.1</v>
      </c>
      <c r="P68" s="64">
        <f t="shared" si="3"/>
        <v>0.983633387888707</v>
      </c>
      <c r="Q68" s="74"/>
      <c r="R68" s="62"/>
      <c r="S68" s="80"/>
      <c r="T68" s="62"/>
    </row>
    <row r="69" s="2" customFormat="1" ht="40" hidden="1" customHeight="1" spans="1:20">
      <c r="A69" s="25">
        <v>44</v>
      </c>
      <c r="B69" s="19" t="s">
        <v>218</v>
      </c>
      <c r="C69" s="85" t="s">
        <v>131</v>
      </c>
      <c r="D69" s="86" t="s">
        <v>132</v>
      </c>
      <c r="E69" s="21" t="s">
        <v>182</v>
      </c>
      <c r="F69" s="22">
        <v>43110</v>
      </c>
      <c r="G69" s="22" t="s">
        <v>183</v>
      </c>
      <c r="H69" s="87"/>
      <c r="I69" s="83"/>
      <c r="J69" s="87"/>
      <c r="K69" s="65"/>
      <c r="L69" s="30">
        <v>120.57</v>
      </c>
      <c r="M69" s="62">
        <v>120</v>
      </c>
      <c r="N69" s="62">
        <v>0.57</v>
      </c>
      <c r="O69" s="67">
        <v>120</v>
      </c>
      <c r="P69" s="64">
        <f t="shared" si="3"/>
        <v>0.995272455834785</v>
      </c>
      <c r="Q69" s="87"/>
      <c r="R69" s="62"/>
      <c r="S69" s="80"/>
      <c r="T69" s="62"/>
    </row>
    <row r="70" s="2" customFormat="1" ht="22" hidden="1" customHeight="1" spans="1:20">
      <c r="A70" s="25">
        <v>45</v>
      </c>
      <c r="B70" s="19" t="s">
        <v>218</v>
      </c>
      <c r="C70" s="85" t="s">
        <v>133</v>
      </c>
      <c r="D70" s="86" t="s">
        <v>134</v>
      </c>
      <c r="E70" s="21" t="s">
        <v>182</v>
      </c>
      <c r="F70" s="22">
        <v>43110</v>
      </c>
      <c r="G70" s="22" t="s">
        <v>183</v>
      </c>
      <c r="H70" s="87"/>
      <c r="I70" s="83"/>
      <c r="J70" s="87"/>
      <c r="K70" s="65"/>
      <c r="L70" s="30">
        <v>50</v>
      </c>
      <c r="M70" s="62">
        <v>50</v>
      </c>
      <c r="N70" s="62">
        <v>0</v>
      </c>
      <c r="O70" s="67">
        <v>50</v>
      </c>
      <c r="P70" s="64">
        <f t="shared" si="3"/>
        <v>1</v>
      </c>
      <c r="Q70" s="87"/>
      <c r="R70" s="62"/>
      <c r="S70" s="80"/>
      <c r="T70" s="62"/>
    </row>
    <row r="71" s="2" customFormat="1" ht="22" hidden="1" customHeight="1" spans="1:20">
      <c r="A71" s="19">
        <v>46</v>
      </c>
      <c r="B71" s="19" t="s">
        <v>218</v>
      </c>
      <c r="C71" s="83" t="s">
        <v>135</v>
      </c>
      <c r="D71" s="84" t="s">
        <v>136</v>
      </c>
      <c r="E71" s="21" t="s">
        <v>182</v>
      </c>
      <c r="F71" s="22">
        <v>43110</v>
      </c>
      <c r="G71" s="22" t="s">
        <v>183</v>
      </c>
      <c r="H71" s="87"/>
      <c r="I71" s="83"/>
      <c r="J71" s="87"/>
      <c r="K71" s="19"/>
      <c r="L71" s="30">
        <v>40</v>
      </c>
      <c r="M71" s="62">
        <v>40</v>
      </c>
      <c r="N71" s="62">
        <v>0</v>
      </c>
      <c r="O71" s="67">
        <v>35.1</v>
      </c>
      <c r="P71" s="64">
        <f t="shared" si="3"/>
        <v>0.8775</v>
      </c>
      <c r="Q71" s="87"/>
      <c r="R71" s="62"/>
      <c r="S71" s="80"/>
      <c r="T71" s="62"/>
    </row>
    <row r="72" s="2" customFormat="1" ht="22" hidden="1" customHeight="1" spans="1:20">
      <c r="A72" s="19">
        <v>47</v>
      </c>
      <c r="B72" s="19" t="s">
        <v>218</v>
      </c>
      <c r="C72" s="83" t="s">
        <v>137</v>
      </c>
      <c r="D72" s="84" t="s">
        <v>138</v>
      </c>
      <c r="E72" s="21" t="s">
        <v>182</v>
      </c>
      <c r="F72" s="22">
        <v>43110</v>
      </c>
      <c r="G72" s="22" t="s">
        <v>183</v>
      </c>
      <c r="H72" s="87"/>
      <c r="I72" s="83"/>
      <c r="J72" s="87"/>
      <c r="K72" s="65"/>
      <c r="L72" s="30">
        <v>20.198</v>
      </c>
      <c r="M72" s="62">
        <v>20</v>
      </c>
      <c r="N72" s="62">
        <v>0.198</v>
      </c>
      <c r="O72" s="67">
        <v>20</v>
      </c>
      <c r="P72" s="64">
        <f t="shared" si="3"/>
        <v>0.990197049212793</v>
      </c>
      <c r="Q72" s="87"/>
      <c r="R72" s="62"/>
      <c r="S72" s="80"/>
      <c r="T72" s="62"/>
    </row>
    <row r="73" s="2" customFormat="1" ht="22" hidden="1" customHeight="1" spans="1:20">
      <c r="A73" s="19">
        <v>48</v>
      </c>
      <c r="B73" s="19" t="s">
        <v>218</v>
      </c>
      <c r="C73" s="83" t="s">
        <v>139</v>
      </c>
      <c r="D73" s="84" t="s">
        <v>140</v>
      </c>
      <c r="E73" s="21" t="s">
        <v>182</v>
      </c>
      <c r="F73" s="22">
        <v>43110</v>
      </c>
      <c r="G73" s="22" t="s">
        <v>183</v>
      </c>
      <c r="H73" s="87"/>
      <c r="I73" s="83"/>
      <c r="J73" s="87"/>
      <c r="K73" s="65"/>
      <c r="L73" s="30">
        <v>43</v>
      </c>
      <c r="M73" s="62">
        <v>43</v>
      </c>
      <c r="N73" s="62">
        <v>0</v>
      </c>
      <c r="O73" s="67">
        <v>40</v>
      </c>
      <c r="P73" s="64">
        <f t="shared" si="3"/>
        <v>0.930232558139535</v>
      </c>
      <c r="Q73" s="87"/>
      <c r="R73" s="62"/>
      <c r="S73" s="80"/>
      <c r="T73" s="62"/>
    </row>
    <row r="74" s="2" customFormat="1" ht="34" hidden="1" customHeight="1" spans="1:20">
      <c r="A74" s="19">
        <v>49</v>
      </c>
      <c r="B74" s="19" t="s">
        <v>218</v>
      </c>
      <c r="C74" s="30" t="s">
        <v>141</v>
      </c>
      <c r="D74" s="31" t="s">
        <v>142</v>
      </c>
      <c r="E74" s="21" t="s">
        <v>185</v>
      </c>
      <c r="F74" s="22">
        <v>43193</v>
      </c>
      <c r="G74" s="22" t="s">
        <v>186</v>
      </c>
      <c r="H74" s="74"/>
      <c r="I74" s="59">
        <f>DATEDIF(F74,H74,"d")+1</f>
        <v>-43192</v>
      </c>
      <c r="J74" s="74"/>
      <c r="K74" s="19">
        <v>302</v>
      </c>
      <c r="L74" s="30">
        <v>721.57</v>
      </c>
      <c r="M74" s="62">
        <v>500</v>
      </c>
      <c r="N74" s="62">
        <v>221.57</v>
      </c>
      <c r="O74" s="87"/>
      <c r="P74" s="64">
        <f t="shared" si="3"/>
        <v>0</v>
      </c>
      <c r="Q74" s="74"/>
      <c r="R74" s="83"/>
      <c r="S74" s="80"/>
      <c r="T74" s="62"/>
    </row>
    <row r="75" s="2" customFormat="1" ht="22" hidden="1" customHeight="1" spans="1:20">
      <c r="A75" s="25">
        <v>50</v>
      </c>
      <c r="B75" s="19" t="s">
        <v>218</v>
      </c>
      <c r="C75" s="85" t="s">
        <v>143</v>
      </c>
      <c r="D75" s="86" t="s">
        <v>144</v>
      </c>
      <c r="E75" s="21" t="s">
        <v>185</v>
      </c>
      <c r="F75" s="22">
        <v>43193</v>
      </c>
      <c r="G75" s="22" t="s">
        <v>186</v>
      </c>
      <c r="H75" s="87"/>
      <c r="I75" s="59">
        <f>DATEDIF(F75,H75,"d")+1</f>
        <v>-43192</v>
      </c>
      <c r="J75" s="87"/>
      <c r="K75" s="65"/>
      <c r="L75" s="62">
        <v>50</v>
      </c>
      <c r="M75" s="62">
        <v>50</v>
      </c>
      <c r="N75" s="62">
        <v>0</v>
      </c>
      <c r="O75" s="87">
        <v>0</v>
      </c>
      <c r="P75" s="64">
        <f t="shared" si="3"/>
        <v>0</v>
      </c>
      <c r="Q75" s="87"/>
      <c r="R75" s="83"/>
      <c r="S75" s="80"/>
      <c r="T75" s="62"/>
    </row>
    <row r="76" s="2" customFormat="1" ht="22" hidden="1" customHeight="1" spans="1:20">
      <c r="A76" s="25">
        <v>51</v>
      </c>
      <c r="B76" s="19" t="s">
        <v>218</v>
      </c>
      <c r="C76" s="85" t="s">
        <v>145</v>
      </c>
      <c r="D76" s="86" t="s">
        <v>146</v>
      </c>
      <c r="E76" s="21" t="s">
        <v>185</v>
      </c>
      <c r="F76" s="22">
        <v>43193</v>
      </c>
      <c r="G76" s="22" t="s">
        <v>186</v>
      </c>
      <c r="H76" s="87"/>
      <c r="I76" s="59">
        <f>DATEDIF(F76,H76,"d")+1</f>
        <v>-43192</v>
      </c>
      <c r="J76" s="87"/>
      <c r="K76" s="65"/>
      <c r="L76" s="62">
        <v>50</v>
      </c>
      <c r="M76" s="62">
        <v>50</v>
      </c>
      <c r="N76" s="62">
        <v>0</v>
      </c>
      <c r="O76" s="87">
        <v>0</v>
      </c>
      <c r="P76" s="64">
        <f t="shared" si="3"/>
        <v>0</v>
      </c>
      <c r="Q76" s="87"/>
      <c r="R76" s="83"/>
      <c r="S76" s="80"/>
      <c r="T76" s="62"/>
    </row>
    <row r="77" s="2" customFormat="1" ht="22" hidden="1" customHeight="1" spans="1:20">
      <c r="A77" s="19">
        <v>52</v>
      </c>
      <c r="B77" s="19" t="s">
        <v>218</v>
      </c>
      <c r="C77" s="83" t="s">
        <v>147</v>
      </c>
      <c r="D77" s="84" t="s">
        <v>148</v>
      </c>
      <c r="E77" s="21" t="s">
        <v>185</v>
      </c>
      <c r="F77" s="22">
        <v>43193</v>
      </c>
      <c r="G77" s="22" t="s">
        <v>186</v>
      </c>
      <c r="H77" s="87"/>
      <c r="I77" s="59">
        <f>DATEDIF(F77,H77,"d")+1</f>
        <v>-43192</v>
      </c>
      <c r="J77" s="87"/>
      <c r="K77" s="65"/>
      <c r="L77" s="62">
        <v>50</v>
      </c>
      <c r="M77" s="62">
        <v>50</v>
      </c>
      <c r="N77" s="62">
        <v>0</v>
      </c>
      <c r="O77" s="87">
        <v>0</v>
      </c>
      <c r="P77" s="64">
        <f t="shared" si="3"/>
        <v>0</v>
      </c>
      <c r="Q77" s="87"/>
      <c r="R77" s="83"/>
      <c r="S77" s="80"/>
      <c r="T77" s="62"/>
    </row>
    <row r="78" s="2" customFormat="1" ht="45" hidden="1" customHeight="1" spans="1:20">
      <c r="A78" s="25">
        <v>53</v>
      </c>
      <c r="B78" s="19" t="s">
        <v>218</v>
      </c>
      <c r="C78" s="85" t="s">
        <v>149</v>
      </c>
      <c r="D78" s="88" t="s">
        <v>150</v>
      </c>
      <c r="E78" s="21" t="s">
        <v>182</v>
      </c>
      <c r="F78" s="22">
        <v>43110</v>
      </c>
      <c r="G78" s="22"/>
      <c r="H78" s="89"/>
      <c r="I78" s="93"/>
      <c r="J78" s="89"/>
      <c r="K78" s="65"/>
      <c r="L78" s="62">
        <v>30</v>
      </c>
      <c r="M78" s="62">
        <v>30</v>
      </c>
      <c r="N78" s="62">
        <v>0</v>
      </c>
      <c r="O78" s="87">
        <v>0</v>
      </c>
      <c r="P78" s="64">
        <f t="shared" si="3"/>
        <v>0</v>
      </c>
      <c r="Q78" s="89"/>
      <c r="R78" s="83"/>
      <c r="S78" s="80"/>
      <c r="T78" s="62"/>
    </row>
    <row r="79" s="2" customFormat="1" ht="22" hidden="1" customHeight="1" spans="1:20">
      <c r="A79" s="19">
        <v>54</v>
      </c>
      <c r="B79" s="19" t="s">
        <v>219</v>
      </c>
      <c r="C79" s="30" t="s">
        <v>151</v>
      </c>
      <c r="D79" s="31" t="s">
        <v>152</v>
      </c>
      <c r="E79" s="21" t="s">
        <v>182</v>
      </c>
      <c r="F79" s="22">
        <v>43110</v>
      </c>
      <c r="G79" s="22" t="s">
        <v>183</v>
      </c>
      <c r="H79" s="74"/>
      <c r="I79" s="30"/>
      <c r="J79" s="74"/>
      <c r="K79" s="65"/>
      <c r="L79" s="62">
        <v>109.62</v>
      </c>
      <c r="M79" s="62">
        <v>100</v>
      </c>
      <c r="N79" s="62">
        <v>9.62</v>
      </c>
      <c r="O79" s="67">
        <v>90</v>
      </c>
      <c r="P79" s="64">
        <f t="shared" si="3"/>
        <v>0.821018062397373</v>
      </c>
      <c r="Q79" s="74"/>
      <c r="R79" s="62"/>
      <c r="S79" s="80"/>
      <c r="T79" s="62"/>
    </row>
    <row r="80" s="2" customFormat="1" ht="22" hidden="1" customHeight="1" spans="1:20">
      <c r="A80" s="19">
        <v>55</v>
      </c>
      <c r="B80" s="19" t="s">
        <v>219</v>
      </c>
      <c r="C80" s="30" t="s">
        <v>153</v>
      </c>
      <c r="D80" s="31" t="s">
        <v>154</v>
      </c>
      <c r="E80" s="21" t="s">
        <v>182</v>
      </c>
      <c r="F80" s="22">
        <v>43110</v>
      </c>
      <c r="G80" s="22" t="s">
        <v>183</v>
      </c>
      <c r="H80" s="74"/>
      <c r="I80" s="30"/>
      <c r="J80" s="74"/>
      <c r="K80" s="65"/>
      <c r="L80" s="62">
        <v>150</v>
      </c>
      <c r="M80" s="62">
        <v>150</v>
      </c>
      <c r="N80" s="62">
        <v>0</v>
      </c>
      <c r="O80" s="67">
        <v>0</v>
      </c>
      <c r="P80" s="64">
        <f t="shared" si="3"/>
        <v>0</v>
      </c>
      <c r="Q80" s="74"/>
      <c r="R80" s="62"/>
      <c r="S80" s="80"/>
      <c r="T80" s="62"/>
    </row>
    <row r="81" s="2" customFormat="1" ht="36" hidden="1" customHeight="1" spans="1:20">
      <c r="A81" s="19">
        <v>56</v>
      </c>
      <c r="B81" s="19" t="s">
        <v>219</v>
      </c>
      <c r="C81" s="30" t="s">
        <v>155</v>
      </c>
      <c r="D81" s="31" t="s">
        <v>156</v>
      </c>
      <c r="E81" s="21" t="s">
        <v>185</v>
      </c>
      <c r="F81" s="22">
        <v>43193</v>
      </c>
      <c r="G81" s="22" t="s">
        <v>186</v>
      </c>
      <c r="H81" s="74"/>
      <c r="I81" s="59">
        <f t="shared" ref="I81:I86" si="9">DATEDIF(F81,H81,"d")+1</f>
        <v>-43192</v>
      </c>
      <c r="J81" s="74"/>
      <c r="K81" s="19">
        <f>L81</f>
        <v>254.51</v>
      </c>
      <c r="L81" s="62">
        <v>254.51</v>
      </c>
      <c r="M81" s="62">
        <v>254.51</v>
      </c>
      <c r="N81" s="62">
        <v>0</v>
      </c>
      <c r="O81" s="67">
        <v>0</v>
      </c>
      <c r="P81" s="64">
        <f t="shared" si="3"/>
        <v>0</v>
      </c>
      <c r="Q81" s="74"/>
      <c r="R81" s="62"/>
      <c r="S81" s="80"/>
      <c r="T81" s="62"/>
    </row>
    <row r="82" s="2" customFormat="1" ht="22" hidden="1" customHeight="1" spans="1:20">
      <c r="A82" s="25">
        <v>57</v>
      </c>
      <c r="B82" s="25" t="s">
        <v>220</v>
      </c>
      <c r="C82" s="90" t="s">
        <v>157</v>
      </c>
      <c r="D82" s="91"/>
      <c r="E82" s="21" t="s">
        <v>185</v>
      </c>
      <c r="F82" s="22">
        <v>43193</v>
      </c>
      <c r="G82" s="22" t="s">
        <v>186</v>
      </c>
      <c r="H82" s="92"/>
      <c r="I82" s="59">
        <f t="shared" si="9"/>
        <v>-43192</v>
      </c>
      <c r="J82" s="92"/>
      <c r="K82" s="65"/>
      <c r="L82" s="62">
        <v>240</v>
      </c>
      <c r="M82" s="62">
        <v>240</v>
      </c>
      <c r="N82" s="62">
        <v>0</v>
      </c>
      <c r="O82" s="67">
        <v>93.91</v>
      </c>
      <c r="P82" s="64">
        <f t="shared" si="3"/>
        <v>0.391291666666667</v>
      </c>
      <c r="Q82" s="92"/>
      <c r="R82" s="62"/>
      <c r="S82" s="80"/>
      <c r="T82" s="62"/>
    </row>
    <row r="83" s="2" customFormat="1" ht="22" hidden="1" customHeight="1" spans="1:20">
      <c r="A83" s="25">
        <v>58</v>
      </c>
      <c r="B83" s="25" t="s">
        <v>220</v>
      </c>
      <c r="C83" s="85" t="s">
        <v>158</v>
      </c>
      <c r="D83" s="86"/>
      <c r="E83" s="21" t="s">
        <v>185</v>
      </c>
      <c r="F83" s="22">
        <v>43193</v>
      </c>
      <c r="G83" s="22" t="s">
        <v>186</v>
      </c>
      <c r="H83" s="87"/>
      <c r="I83" s="59">
        <f t="shared" si="9"/>
        <v>-43192</v>
      </c>
      <c r="J83" s="87"/>
      <c r="K83" s="65"/>
      <c r="L83" s="62">
        <v>60</v>
      </c>
      <c r="M83" s="62">
        <v>60</v>
      </c>
      <c r="N83" s="62">
        <v>0</v>
      </c>
      <c r="O83" s="67">
        <v>41.1</v>
      </c>
      <c r="P83" s="64">
        <f t="shared" si="3"/>
        <v>0.685</v>
      </c>
      <c r="Q83" s="87"/>
      <c r="R83" s="62"/>
      <c r="S83" s="80"/>
      <c r="T83" s="62"/>
    </row>
    <row r="84" s="2" customFormat="1" ht="22" hidden="1" customHeight="1" spans="1:20">
      <c r="A84" s="25">
        <v>59</v>
      </c>
      <c r="B84" s="25" t="s">
        <v>220</v>
      </c>
      <c r="C84" s="85" t="s">
        <v>159</v>
      </c>
      <c r="D84" s="86"/>
      <c r="E84" s="21" t="s">
        <v>185</v>
      </c>
      <c r="F84" s="22">
        <v>43193</v>
      </c>
      <c r="G84" s="22" t="s">
        <v>186</v>
      </c>
      <c r="H84" s="87"/>
      <c r="I84" s="59">
        <f t="shared" si="9"/>
        <v>-43192</v>
      </c>
      <c r="J84" s="87"/>
      <c r="K84" s="65"/>
      <c r="L84" s="62">
        <v>50</v>
      </c>
      <c r="M84" s="62">
        <v>50</v>
      </c>
      <c r="N84" s="62">
        <v>0</v>
      </c>
      <c r="O84" s="67">
        <v>0</v>
      </c>
      <c r="P84" s="64">
        <f t="shared" si="3"/>
        <v>0</v>
      </c>
      <c r="Q84" s="87"/>
      <c r="R84" s="62"/>
      <c r="S84" s="80"/>
      <c r="T84" s="62"/>
    </row>
    <row r="85" s="2" customFormat="1" ht="22" hidden="1" customHeight="1" spans="1:20">
      <c r="A85" s="25">
        <v>60</v>
      </c>
      <c r="B85" s="25" t="s">
        <v>221</v>
      </c>
      <c r="C85" s="85" t="s">
        <v>160</v>
      </c>
      <c r="D85" s="86"/>
      <c r="E85" s="21" t="s">
        <v>185</v>
      </c>
      <c r="F85" s="22">
        <v>43193</v>
      </c>
      <c r="G85" s="22" t="s">
        <v>186</v>
      </c>
      <c r="H85" s="87"/>
      <c r="I85" s="59">
        <f t="shared" si="9"/>
        <v>-43192</v>
      </c>
      <c r="J85" s="87"/>
      <c r="K85" s="65"/>
      <c r="L85" s="62">
        <v>73.45</v>
      </c>
      <c r="M85" s="62">
        <v>73.45</v>
      </c>
      <c r="N85" s="62">
        <v>0</v>
      </c>
      <c r="O85" s="67">
        <v>0</v>
      </c>
      <c r="P85" s="64">
        <f t="shared" si="3"/>
        <v>0</v>
      </c>
      <c r="Q85" s="87"/>
      <c r="R85" s="62"/>
      <c r="S85" s="80"/>
      <c r="T85" s="62"/>
    </row>
    <row r="86" s="2" customFormat="1" ht="22" hidden="1" customHeight="1" spans="1:20">
      <c r="A86" s="25">
        <v>61</v>
      </c>
      <c r="B86" s="25" t="s">
        <v>222</v>
      </c>
      <c r="C86" s="85" t="s">
        <v>161</v>
      </c>
      <c r="D86" s="86"/>
      <c r="E86" s="21" t="s">
        <v>185</v>
      </c>
      <c r="F86" s="22">
        <v>43193</v>
      </c>
      <c r="G86" s="22" t="s">
        <v>186</v>
      </c>
      <c r="H86" s="87"/>
      <c r="I86" s="59">
        <f t="shared" si="9"/>
        <v>-43192</v>
      </c>
      <c r="J86" s="87"/>
      <c r="K86" s="65"/>
      <c r="L86" s="62">
        <v>68</v>
      </c>
      <c r="M86" s="62">
        <v>68</v>
      </c>
      <c r="N86" s="62">
        <v>0</v>
      </c>
      <c r="O86" s="67">
        <v>12.9</v>
      </c>
      <c r="P86" s="64">
        <f t="shared" si="3"/>
        <v>0.189705882352941</v>
      </c>
      <c r="Q86" s="87"/>
      <c r="R86" s="62"/>
      <c r="S86" s="80"/>
      <c r="T86" s="62"/>
    </row>
    <row r="87" s="2" customFormat="1" ht="41" customHeight="1" spans="4:10">
      <c r="D87" s="8"/>
      <c r="E87" s="9"/>
      <c r="F87" s="9"/>
      <c r="G87" s="9"/>
      <c r="H87" s="9"/>
      <c r="I87" s="9"/>
      <c r="J87" s="9"/>
    </row>
  </sheetData>
  <autoFilter ref="A5:T86">
    <filterColumn colId="1">
      <customFilters>
        <customFilter operator="equal" val="平甸乡"/>
      </customFilters>
    </filterColumn>
  </autoFilter>
  <mergeCells count="24">
    <mergeCell ref="A3:T3"/>
    <mergeCell ref="E4:F4"/>
    <mergeCell ref="L4:N4"/>
    <mergeCell ref="A6:D6"/>
    <mergeCell ref="A4:A5"/>
    <mergeCell ref="A19:A34"/>
    <mergeCell ref="A35:A36"/>
    <mergeCell ref="A37:A40"/>
    <mergeCell ref="C4:C5"/>
    <mergeCell ref="C19:C34"/>
    <mergeCell ref="C35:C36"/>
    <mergeCell ref="C37:C40"/>
    <mergeCell ref="D4:D5"/>
    <mergeCell ref="H4:H5"/>
    <mergeCell ref="I4:I5"/>
    <mergeCell ref="J4:J5"/>
    <mergeCell ref="K4:K5"/>
    <mergeCell ref="O4:O5"/>
    <mergeCell ref="P4:P5"/>
    <mergeCell ref="Q4:Q5"/>
    <mergeCell ref="R4:R5"/>
    <mergeCell ref="S4:S5"/>
    <mergeCell ref="T4:T5"/>
    <mergeCell ref="A1:T2"/>
  </mergeCells>
  <pageMargins left="0.751388888888889" right="0.751388888888889" top="1" bottom="1" header="0.511805555555556" footer="0.511805555555556"/>
  <pageSetup paperSize="8" scale="60" orientation="landscape" horizontalDpi="600"/>
  <headerFooter/>
  <legacyDrawing r:id="rId2"/>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项目投资</vt:lpstr>
      <vt:lpstr>项目进度</vt:lpstr>
      <vt:lpstr>项目监测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Onlyloveseven</cp:lastModifiedBy>
  <dcterms:created xsi:type="dcterms:W3CDTF">2018-02-27T11:14:00Z</dcterms:created>
  <dcterms:modified xsi:type="dcterms:W3CDTF">2018-11-15T08:28:50Z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2052-10.8.0.6018</vt:lpwstr>
  </property>
</Properties>
</file>