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8" activeTab="9"/>
  </bookViews>
  <sheets>
    <sheet name="1.财政拨款收支预算总表" sheetId="1" r:id="rId1"/>
    <sheet name="2.部门一般公共预算支出表" sheetId="2" r:id="rId2"/>
    <sheet name="3.部门基本支出预算表" sheetId="3" r:id="rId3"/>
    <sheet name="4.基金预算支出情况表" sheetId="4" r:id="rId4"/>
    <sheet name="5.部门收支总表" sheetId="5" r:id="rId5"/>
    <sheet name="6.部门收入总表" sheetId="6" r:id="rId6"/>
    <sheet name="7.部门支出总表" sheetId="7" r:id="rId7"/>
    <sheet name="8.财政拨款支出明细表（按经济科目分类）" sheetId="8" r:id="rId8"/>
    <sheet name="9.“三公”经费公共预算财政拨款支出情况表" sheetId="15" r:id="rId9"/>
    <sheet name="10.部门绩效目标表" sheetId="10" r:id="rId10"/>
    <sheet name="11.项目年度绩效目标表（本级）" sheetId="11" r:id="rId11"/>
    <sheet name="12.部门对下绩效目标表" sheetId="12" r:id="rId12"/>
    <sheet name="13.政府采购表" sheetId="13" r:id="rId13"/>
    <sheet name="14.行政事业单位国有资产占有使用情况表" sheetId="14" r:id="rId14"/>
  </sheets>
  <definedNames>
    <definedName name="_xlnm.Print_Titles" localSheetId="1">'2.部门一般公共预算支出表'!$4:$7</definedName>
    <definedName name="_xlnm.Print_Titles" localSheetId="2">'3.部门基本支出预算表'!$4:$7</definedName>
    <definedName name="_xlnm.Print_Titles" localSheetId="3">'4.基金预算支出情况表'!$4:$5</definedName>
    <definedName name="_xlnm.Print_Titles" localSheetId="5">'6.部门收入总表'!$4:$7</definedName>
    <definedName name="_xlnm.Print_Titles" localSheetId="6">'7.部门支出总表'!$4:$7</definedName>
    <definedName name="_xlnm.Print_Titles" localSheetId="7">'8.财政拨款支出明细表（按经济科目分类）'!$4:$6</definedName>
  </definedNames>
  <calcPr calcId="144525"/>
</workbook>
</file>

<file path=xl/sharedStrings.xml><?xml version="1.0" encoding="utf-8"?>
<sst xmlns="http://schemas.openxmlformats.org/spreadsheetml/2006/main" count="1289" uniqueCount="521">
  <si>
    <t>预算公开01表</t>
  </si>
  <si>
    <t>部门财政拨款收支预算总表</t>
  </si>
  <si>
    <t>单位名称：新平县古城街道办事处</t>
  </si>
  <si>
    <t>单位：元</t>
  </si>
  <si>
    <t>收　　　　　　　　入</t>
  </si>
  <si>
    <t>支　　　　　　　　　　出</t>
  </si>
  <si>
    <t>项      目</t>
  </si>
  <si>
    <t>2020年预算</t>
  </si>
  <si>
    <t>项目(按功能分类)</t>
  </si>
  <si>
    <t>一、本年收入</t>
  </si>
  <si>
    <t>一、本年支出</t>
  </si>
  <si>
    <t>（一）一般公共预算</t>
  </si>
  <si>
    <t xml:space="preserve">  一、一般公共服务支出</t>
  </si>
  <si>
    <t xml:space="preserve">  1、本级财力</t>
  </si>
  <si>
    <t xml:space="preserve">  二、外交支出</t>
  </si>
  <si>
    <t xml:space="preserve">  2、专项收入</t>
  </si>
  <si>
    <t xml:space="preserve">  三、国防支出</t>
  </si>
  <si>
    <t xml:space="preserve">  3、执法办案补助</t>
  </si>
  <si>
    <t xml:space="preserve">  四、公共安全支出</t>
  </si>
  <si>
    <t xml:space="preserve">  4、收费成本补偿</t>
  </si>
  <si>
    <t xml:space="preserve">  五、教育支出</t>
  </si>
  <si>
    <t xml:space="preserve">  5、国有资源（资产）有偿使用收入</t>
  </si>
  <si>
    <t xml:space="preserve">  六、科学技术支出</t>
  </si>
  <si>
    <t xml:space="preserve">  6、其他非税收入安排</t>
  </si>
  <si>
    <t xml:space="preserve">  七、文化体育与传媒支出</t>
  </si>
  <si>
    <t>（二）政府性基金预算</t>
  </si>
  <si>
    <t xml:space="preserve">  八、社会保障和就业支出</t>
  </si>
  <si>
    <t>（三）国有资本经营预算</t>
  </si>
  <si>
    <t xml:space="preserve">  十、卫生和健康支出</t>
  </si>
  <si>
    <t>（四）财政专户管理的收入</t>
  </si>
  <si>
    <t xml:space="preserve">  十一、节能环保支出</t>
  </si>
  <si>
    <t>二、上年结转</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</si>
  <si>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</si>
  <si>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</si>
  <si>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</si>
  <si>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</si>
  <si>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</si>
  <si>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</si>
  <si>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十九、援助其他地区支出</t>
  </si>
  <si>
    <t xml:space="preserve">  二十、自然资源海洋气象等支出</t>
  </si>
  <si>
    <t xml:space="preserve">  二十一、住房保障支出</t>
  </si>
  <si>
    <t xml:space="preserve">  二十二、粮油物资储备支出</t>
  </si>
  <si>
    <t xml:space="preserve">  二十四、灾害防治及应急管理支出</t>
  </si>
  <si>
    <t xml:space="preserve">  二十七、预备费</t>
  </si>
  <si>
    <t xml:space="preserve">  二十九、其他支出</t>
  </si>
  <si>
    <t xml:space="preserve">  三十、转移性支出</t>
  </si>
  <si>
    <t xml:space="preserve">  三十一、债务还本支出</t>
  </si>
  <si>
    <t xml:space="preserve">  三十二、债务付息支出</t>
  </si>
  <si>
    <t xml:space="preserve">  三十三、债务发行费用支出</t>
  </si>
  <si>
    <t>二、结转下年</t>
  </si>
  <si>
    <t>收  入  总  计</t>
  </si>
  <si>
    <t>支  出  总  计</t>
  </si>
  <si>
    <t>预算公开02表</t>
  </si>
  <si>
    <t>部门一般公共预算支出情况表</t>
  </si>
  <si>
    <t>单位名称：新平县古城街道办事处　　　　　　　　　　　　　　　　　　　　　　　　　　　　　　　　　　　　　　　　　　　　　　　　　单位：元</t>
  </si>
  <si>
    <t>功能分类科目</t>
  </si>
  <si>
    <t>2020年预算数</t>
  </si>
  <si>
    <t>科目编码</t>
  </si>
  <si>
    <t>项目名称</t>
  </si>
  <si>
    <t>年初预算数</t>
  </si>
  <si>
    <t>小计</t>
  </si>
  <si>
    <t>基本支出</t>
  </si>
  <si>
    <t>项目支出</t>
  </si>
  <si>
    <t>**</t>
  </si>
  <si>
    <t>1</t>
  </si>
  <si>
    <t>2</t>
  </si>
  <si>
    <t>3</t>
  </si>
  <si>
    <t>201</t>
  </si>
  <si>
    <t>一般公共服务支出</t>
  </si>
  <si>
    <t>20101</t>
  </si>
  <si>
    <t xml:space="preserve">  人大事务</t>
  </si>
  <si>
    <t>2010108</t>
  </si>
  <si>
    <t xml:space="preserve">    代表工作</t>
  </si>
  <si>
    <t>20103</t>
  </si>
  <si>
    <t xml:space="preserve">  政府办公厅（室）及相关机构事务</t>
  </si>
  <si>
    <t>2010301</t>
  </si>
  <si>
    <t xml:space="preserve">    行政运行</t>
  </si>
  <si>
    <t>2010350</t>
  </si>
  <si>
    <t xml:space="preserve">    事业运行</t>
  </si>
  <si>
    <t xml:space="preserve">    发展与改革事务</t>
  </si>
  <si>
    <t xml:space="preserve">      战略规划与实施</t>
  </si>
  <si>
    <t>20132</t>
  </si>
  <si>
    <t xml:space="preserve">  组织事务</t>
  </si>
  <si>
    <t>2013202</t>
  </si>
  <si>
    <t xml:space="preserve">    一般行政管理事务</t>
  </si>
  <si>
    <t xml:space="preserve">        其他组织事务</t>
  </si>
  <si>
    <t xml:space="preserve">    科学技术支出</t>
  </si>
  <si>
    <t xml:space="preserve">      机构研究与开放</t>
  </si>
  <si>
    <t xml:space="preserve">        其他技术研究与开放支出</t>
  </si>
  <si>
    <t>208</t>
  </si>
  <si>
    <t>社会保障和就业支出</t>
  </si>
  <si>
    <t>20801</t>
  </si>
  <si>
    <t xml:space="preserve">  人力资源和社会保障管理事务</t>
  </si>
  <si>
    <t>2080109</t>
  </si>
  <si>
    <t xml:space="preserve">    社会保险经办机构</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</si>
  <si>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</si>
  <si>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</si>
  <si>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</si>
  <si>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</si>
  <si>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</si>
  <si>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</si>
  <si>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</si>
  <si>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</si>
  <si>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20810</t>
  </si>
  <si>
    <t xml:space="preserve">  社会福利</t>
  </si>
  <si>
    <t>2081004</t>
  </si>
  <si>
    <t xml:space="preserve">    殡葬</t>
  </si>
  <si>
    <t xml:space="preserve">      残疾人事业</t>
  </si>
  <si>
    <t xml:space="preserve">        其他残疾人事业支出</t>
  </si>
  <si>
    <t xml:space="preserve">      退役军人管理事务</t>
  </si>
  <si>
    <t xml:space="preserve">        一般行政管理事务</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</si>
  <si>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</si>
  <si>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</si>
  <si>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</si>
  <si>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</si>
  <si>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</si>
  <si>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</si>
  <si>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</si>
  <si>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</si>
  <si>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</si>
  <si>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</si>
  <si>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211</t>
  </si>
  <si>
    <t>节能环保支出</t>
  </si>
  <si>
    <t>21103</t>
  </si>
  <si>
    <t xml:space="preserve">  污染防治</t>
  </si>
  <si>
    <t>2110302</t>
  </si>
  <si>
    <t xml:space="preserve">    水体</t>
  </si>
  <si>
    <t xml:space="preserve">    城乡社区支出</t>
  </si>
  <si>
    <t xml:space="preserve">      城乡社区公共设施</t>
  </si>
  <si>
    <t xml:space="preserve">        其他城乡社区公共设施支出</t>
  </si>
  <si>
    <t>213</t>
  </si>
  <si>
    <t>农林水支出</t>
  </si>
  <si>
    <t xml:space="preserve">      农业农村</t>
  </si>
  <si>
    <t xml:space="preserve">        其他农业农村支出</t>
  </si>
  <si>
    <t>21307</t>
  </si>
  <si>
    <t xml:space="preserve">  农村综合改革</t>
  </si>
  <si>
    <t>2130705</t>
  </si>
  <si>
    <t xml:space="preserve">    对村民委员会和村党支部的补助</t>
  </si>
  <si>
    <t>221</t>
  </si>
  <si>
    <t>住房保障支出</t>
  </si>
  <si>
    <t>22102</t>
  </si>
  <si>
    <t xml:space="preserve">  住房改革支出</t>
  </si>
  <si>
    <t>2210201</t>
  </si>
  <si>
    <t xml:space="preserve">    住房公积金</t>
  </si>
  <si>
    <t>合计</t>
  </si>
  <si>
    <t>预算公开03表</t>
  </si>
  <si>
    <t>部门基本支出预算表</t>
  </si>
  <si>
    <t>单位名称：新平县古城街道办事处　　　　　　　　　　　　　　　　　　　　　　　　　　　　　　　　　　　　　　　　　　　　　　　　　　　　　　　　　　　　　　　　　　　　　　　　　　　　　　　　　　　　　　　　　　　　　　　　　　　　单位：元</t>
  </si>
  <si>
    <t>部门预算经济科目编码</t>
  </si>
  <si>
    <t>单位、部门预算经济科目名称</t>
  </si>
  <si>
    <t>资金来源</t>
  </si>
  <si>
    <t>总计</t>
  </si>
  <si>
    <t>财政拨款</t>
  </si>
  <si>
    <t>单位自筹</t>
  </si>
  <si>
    <t>类</t>
  </si>
  <si>
    <t>款</t>
  </si>
  <si>
    <t>一般公共预算</t>
  </si>
  <si>
    <t>本级财力</t>
  </si>
  <si>
    <t>专项收入</t>
  </si>
  <si>
    <t>执法办案补助</t>
  </si>
  <si>
    <t>收费成本补偿</t>
  </si>
  <si>
    <t>其他非税收入安排支出</t>
  </si>
  <si>
    <t>财政专户管理的收入</t>
  </si>
  <si>
    <t>国有资源（资产）有偿使用收入</t>
  </si>
  <si>
    <t>上年结转</t>
  </si>
  <si>
    <t>事业收入</t>
  </si>
  <si>
    <t>事业单位经营收入</t>
  </si>
  <si>
    <t>其他收入</t>
  </si>
  <si>
    <t>新平彝族傣族自治县古城街道办事处</t>
  </si>
  <si>
    <t>301</t>
  </si>
  <si>
    <t/>
  </si>
  <si>
    <t>工资福利支出</t>
  </si>
  <si>
    <t>01</t>
  </si>
  <si>
    <t xml:space="preserve">  基本工资</t>
  </si>
  <si>
    <t>02</t>
  </si>
  <si>
    <t xml:space="preserve">  津贴补贴</t>
  </si>
  <si>
    <t>03</t>
  </si>
  <si>
    <t xml:space="preserve">  奖金</t>
  </si>
  <si>
    <t>08</t>
  </si>
  <si>
    <t xml:space="preserve">  机关事业单位基本养老保险缴费</t>
  </si>
  <si>
    <t>10</t>
  </si>
  <si>
    <t xml:space="preserve">  职工基本医疗保险缴费</t>
  </si>
  <si>
    <t>11</t>
  </si>
  <si>
    <t xml:space="preserve">  公务员医疗补助缴费</t>
  </si>
  <si>
    <t>12</t>
  </si>
  <si>
    <t xml:space="preserve">  其他社会保障缴费</t>
  </si>
  <si>
    <t>13</t>
  </si>
  <si>
    <t xml:space="preserve">  住房公积金</t>
  </si>
  <si>
    <t>302</t>
  </si>
  <si>
    <t>商品和服务支出</t>
  </si>
  <si>
    <t xml:space="preserve">  办公费</t>
  </si>
  <si>
    <t>07</t>
  </si>
  <si>
    <t xml:space="preserve">  邮电费</t>
  </si>
  <si>
    <t>15</t>
  </si>
  <si>
    <t xml:space="preserve">  会议费</t>
  </si>
  <si>
    <t>17</t>
  </si>
  <si>
    <t xml:space="preserve">  公务接待费</t>
  </si>
  <si>
    <t>26</t>
  </si>
  <si>
    <t xml:space="preserve">  劳务费</t>
  </si>
  <si>
    <t>28</t>
  </si>
  <si>
    <t xml:space="preserve">  工会经费</t>
  </si>
  <si>
    <t>29</t>
  </si>
  <si>
    <t xml:space="preserve">  福利费</t>
  </si>
  <si>
    <t>31</t>
  </si>
  <si>
    <t xml:space="preserve">  公务用车运行维护费</t>
  </si>
  <si>
    <t>39</t>
  </si>
  <si>
    <t xml:space="preserve">  其他交通费用</t>
  </si>
  <si>
    <t>99</t>
  </si>
  <si>
    <t xml:space="preserve">  其他商品和服务支出</t>
  </si>
  <si>
    <t>303</t>
  </si>
  <si>
    <t>对个人和家庭的补助</t>
  </si>
  <si>
    <t>05</t>
  </si>
  <si>
    <t xml:space="preserve">  生活补助</t>
  </si>
  <si>
    <t>09</t>
  </si>
  <si>
    <t xml:space="preserve">  奖励金</t>
  </si>
  <si>
    <t>新平彝族傣族自治县古城街道办事处事业</t>
  </si>
  <si>
    <t xml:space="preserve">  绩效工资</t>
  </si>
  <si>
    <t>预算公开04表</t>
  </si>
  <si>
    <t>政府性基金预算支出表</t>
  </si>
  <si>
    <t>科目名称</t>
  </si>
  <si>
    <t>本年政府性基金预算财政拨款支出</t>
  </si>
  <si>
    <t>合      计</t>
  </si>
  <si>
    <r>
      <rPr>
        <sz val="10"/>
        <rFont val="宋体"/>
        <charset val="134"/>
      </rPr>
      <t>注；古城街道</t>
    </r>
    <r>
      <rPr>
        <sz val="10"/>
        <rFont val="Arial"/>
        <charset val="134"/>
      </rPr>
      <t>2020</t>
    </r>
    <r>
      <rPr>
        <sz val="10"/>
        <rFont val="宋体"/>
        <charset val="134"/>
      </rPr>
      <t>年政府性基金预算为</t>
    </r>
    <r>
      <rPr>
        <sz val="10"/>
        <rFont val="Arial"/>
        <charset val="134"/>
      </rPr>
      <t>0</t>
    </r>
    <r>
      <rPr>
        <sz val="10"/>
        <rFont val="宋体"/>
        <charset val="134"/>
      </rPr>
      <t>元。</t>
    </r>
  </si>
  <si>
    <t>预算公开05表</t>
  </si>
  <si>
    <t>部门财务收支预算总表</t>
  </si>
  <si>
    <t>支　　　　　　　　出</t>
  </si>
  <si>
    <t>一、一般公共预算</t>
  </si>
  <si>
    <t>二、政府性基金预算</t>
  </si>
  <si>
    <t>三、国有资本经营预算</t>
  </si>
  <si>
    <t>四、财政专户管理的教育收费</t>
  </si>
  <si>
    <t>五、事业收入</t>
  </si>
  <si>
    <t>六、事业单位经营收入</t>
  </si>
  <si>
    <t>七、其他收入</t>
  </si>
  <si>
    <t xml:space="preserve">  七、文化旅游体育与传媒支出</t>
  </si>
  <si>
    <t xml:space="preserve">  十、卫生健康支出</t>
  </si>
  <si>
    <t>预算公开06表</t>
  </si>
  <si>
    <t>部门财务收入总表出</t>
  </si>
  <si>
    <t>单位名称：新平县古城街道办事处　　　　　　　　　　　　　　　　　　　　　　　　　　　　　　　　　　　　　　　　　　　　　　　　　　　　　　　　　　　　　　　　　　　　　　　　　　　　　　　　　　　　　　　　　　　　　　　　　　　　　单位：元</t>
  </si>
  <si>
    <t>一般公共预
算拨款收入</t>
  </si>
  <si>
    <t>政府性基金
预算拨款收入</t>
  </si>
  <si>
    <t>国有资本经营预算拨款收入</t>
  </si>
  <si>
    <t>财政专户管理的教育收费收入</t>
  </si>
  <si>
    <t>事业单位
经营收入</t>
  </si>
  <si>
    <t>其他
收入</t>
  </si>
  <si>
    <t>4</t>
  </si>
  <si>
    <t>5</t>
  </si>
  <si>
    <t>6</t>
  </si>
  <si>
    <t>7</t>
  </si>
  <si>
    <t>8</t>
  </si>
  <si>
    <t xml:space="preserve">  发展与改革事务</t>
  </si>
  <si>
    <t xml:space="preserve">    战略规划与实施</t>
  </si>
  <si>
    <t xml:space="preserve">    其他组织事务</t>
  </si>
  <si>
    <t xml:space="preserve">  机构研究与开放</t>
  </si>
  <si>
    <t xml:space="preserve">    其他技术研究与开放支出</t>
  </si>
  <si>
    <t xml:space="preserve">  残疾人事业</t>
  </si>
  <si>
    <t xml:space="preserve">    其他残疾人事业支出</t>
  </si>
  <si>
    <t xml:space="preserve">  退役军人管理事务</t>
  </si>
  <si>
    <t>城乡社区支出</t>
  </si>
  <si>
    <t xml:space="preserve">  城乡社区公共设施</t>
  </si>
  <si>
    <t xml:space="preserve">    其他城乡社区公共设施支出</t>
  </si>
  <si>
    <t xml:space="preserve">  农业农村</t>
  </si>
  <si>
    <t xml:space="preserve">    其他农业农村支出</t>
  </si>
  <si>
    <t>预算公开07表</t>
  </si>
  <si>
    <t>部门财务支出总表</t>
  </si>
  <si>
    <t>单位名称：新平县古城街道办事处　　　　　　　　　　　　　　　　　　　　　　　　　　　　　　　　　　　　　　　　　　　　　　　　　　单位：元</t>
  </si>
  <si>
    <t>预算公开08表</t>
  </si>
  <si>
    <t>财政拨款支出明细表（按经济科目分类）</t>
  </si>
  <si>
    <t>支        出</t>
  </si>
  <si>
    <t>政府预算支出经济分类科目</t>
  </si>
  <si>
    <t>政府性基金预算</t>
  </si>
  <si>
    <t>部门预算支出经济分类科目</t>
  </si>
  <si>
    <t>501</t>
  </si>
  <si>
    <t>机关工资福利支出</t>
  </si>
  <si>
    <t xml:space="preserve">  工资奖金津补贴</t>
  </si>
  <si>
    <t xml:space="preserve">  社会保障缴费</t>
  </si>
  <si>
    <t>502</t>
  </si>
  <si>
    <t>机关商品和服务支出</t>
  </si>
  <si>
    <t xml:space="preserve">  办公经费</t>
  </si>
  <si>
    <t xml:space="preserve">  委托业务费</t>
  </si>
  <si>
    <t>06</t>
  </si>
  <si>
    <t>机关资本性支出（一）</t>
  </si>
  <si>
    <t xml:space="preserve">  其他资本性支出</t>
  </si>
  <si>
    <t>机关资本性支出（二）</t>
  </si>
  <si>
    <t>14</t>
  </si>
  <si>
    <t xml:space="preserve">  租赁费</t>
  </si>
  <si>
    <t xml:space="preserve">  房屋建筑物构建</t>
  </si>
  <si>
    <t>505</t>
  </si>
  <si>
    <t>对事业单位经常性补助</t>
  </si>
  <si>
    <t xml:space="preserve">  工资福利支出</t>
  </si>
  <si>
    <t xml:space="preserve">  商品和服务支出</t>
  </si>
  <si>
    <t>27</t>
  </si>
  <si>
    <t>509</t>
  </si>
  <si>
    <t xml:space="preserve">  社会福利和救助</t>
  </si>
  <si>
    <t xml:space="preserve">  个人农业生产补贴</t>
  </si>
  <si>
    <t xml:space="preserve">  其他对个人和家庭补助支出</t>
  </si>
  <si>
    <t>资本性支出（基本建设）</t>
  </si>
  <si>
    <t xml:space="preserve">  房屋建筑物购建</t>
  </si>
  <si>
    <t>资本性支出</t>
  </si>
  <si>
    <t>9.“三公”经费公共预算财政拨款支出情况表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</si>
  <si>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</si>
  <si>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</si>
  <si>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</si>
  <si>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</si>
  <si>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</si>
  <si>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</si>
  <si>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</si>
  <si>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</si>
  <si>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</si>
  <si>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</si>
  <si>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</si>
  <si>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二、“三公”经费增减变化原因说明:公务接待费8万元,比上年的23.8万元减少66%，主要原因是严格控制接待或零接待；公务用车运行费19.4万元，比上年的20万元减3%，原因是控制车辆运行费等行政运行成本。</t>
  </si>
  <si>
    <t>预算公开10表</t>
  </si>
  <si>
    <t>2020-2022年度部门整体支出绩效目标表</t>
  </si>
  <si>
    <t>项目单位基本信息</t>
  </si>
  <si>
    <t>单位全称</t>
  </si>
  <si>
    <t>古城街道</t>
  </si>
  <si>
    <t>单位类别</t>
  </si>
  <si>
    <t>行政</t>
  </si>
  <si>
    <t>统一社会信用代码</t>
  </si>
  <si>
    <t xml:space="preserve">57185619—5        </t>
  </si>
  <si>
    <t>编制人数</t>
  </si>
  <si>
    <t>财政预算编码</t>
  </si>
  <si>
    <t>552001</t>
  </si>
  <si>
    <t>在职实有人数</t>
  </si>
  <si>
    <t>单位联系人</t>
  </si>
  <si>
    <t xml:space="preserve">田冲      </t>
  </si>
  <si>
    <t>联系电话</t>
  </si>
  <si>
    <t>7774336</t>
  </si>
  <si>
    <t>通讯地址</t>
  </si>
  <si>
    <t>新平县桂山街道庆丰路</t>
  </si>
  <si>
    <t>法定代表人</t>
  </si>
  <si>
    <t>部门资金情况</t>
  </si>
  <si>
    <t>收入构成</t>
  </si>
  <si>
    <t>金额</t>
  </si>
  <si>
    <t>支出构成</t>
  </si>
  <si>
    <t>年初预算</t>
  </si>
  <si>
    <t>其他资金</t>
  </si>
  <si>
    <t>部门整体支出绩效目标</t>
  </si>
  <si>
    <t>内容</t>
  </si>
  <si>
    <t>说明</t>
  </si>
  <si>
    <t>部门总体目标</t>
  </si>
  <si>
    <t>部门职责</t>
  </si>
  <si>
    <t>新平县古城街道办事处是县人民政府的派出机构，受人民政府领导，依据法律、法规规定，行使县人民政府授予的权利，管理辖区内行政工作；贯彻执行上级党委、政府的决定、命令和指示，按照职责权限依法行使行政职能；负责制定街道经济、社会发展计划并组织实施；负责辖区内经济社会各项事业的发展管理工作，繁荣区域经济；配合有关部门做好城区管理工作，加强辖区市容和环境卫生管理；协助有关部门做好城区规划、建设和土地管理等工作；指导社区居委会开展组织建设、制度建设和其他工作，负责社区建设、管理、服务工作，处理人民群众来信来访；做好辖区内社会治安综合治理工作，维护社会秩序稳定；加强精神文明建设，发展各项社会事业，组织开展群众性文化体育等活动及民主法治和社会公德教育，提高居民素质；完成县委、县人民政府交办的其他工作事项。</t>
  </si>
  <si>
    <t>根据三定方案归纳</t>
  </si>
  <si>
    <t>总体绩效目标</t>
  </si>
  <si>
    <t>2020年度古城街道办事处整体支出绩效年初设定目标情况：
一是经济效益指标：地方财政收入增7%以上；规模以上固定资产投资增10%以上；城镇居民人均可支配收入增7.5%以上，农村居民人均可支配收入增8.5%左右；社会消费品零售总额增10%以上。
二是成本指标：（一）基本支出1569.8万元，其中，在职人员工资595.19万元，行政按月发放综合效能考核奖69.6万元，事业按月发放绩效奖153.6万元，公务交通补贴25.74万元，在职人员医疗保险72.23万元，在职人员基本养老保险缴费83.24万元，政府购买人员工资54.29万元，农村公益性公墓管理人员工资4.32万元，公用经费30.35万元（行政人员人均0.55万元29人计15.95万元，事业人员人均0.45万元32人计14.4万元 ），工会经费人均0.11万元59人计6.49万元，福利费人均0.07万元61人计4.27万元，32部固定电话费6.4万元，6辆公务用车运行费17.4万元，项目前期工作经费12万元，党建工作经费7.7万元，集镇维护费万40万元，会议费14万元，公务接待费2万元，农村困难党员补助5.71万元，街道人大工委调研经费2.5万元，离退休人员生活补助23.04万元，退休人员公用经费11.18万元，社区工作经费27.5万元，居民小组工作经费6.8万元，村组干部补贴267.56万元，社区干部养老保险补助9万元，社区干部城乡医疗保险0.55万元，社区干部意外伤害保险1.54万元，社区干部绩效15.6万元；（二）项目13个，支出219.45万元，主要项目是清水河水库一级保护区租地费补助资金33.17万元，生猪重大疫病防控补助资金153.48万元，2019农村无害化卫生户厕19.6万元，2018年果蔬烟叶烘干机补助5.5万元、2018年机械深耕细垡补助0.8万元， 离退休老干部、困难党员、干部慰问经费1.1万元，远程教育站点管理员补贴0.3万元，老年大学办学经费、离退休党支部工作经费0.61万元，国民经济和社会发展十四五规划编制经费2万元，残疾人基本服务状况和需求指标数据更新0.69万元，残疾人专职委员补贴0.6万元，残疾人专职委员补贴0.6万元， 经费退役军人服务体系建设专项经费1万元。
三是质量指标：一是严格预算执行。严格执行批准的预算，
严控预算调整，加强项目资金使用监督。二是严控“三公经费”支出，“三公经费”节支增效。“三公”经费支出预决算差异率≤0，“三公经费”变动率≦0。三是资产管理使用规范有效，制定相关管理制度，规范固定资产的采购、使用、处置，固定资产保存完整、配置合理、使用率达100%，固定资产财务管理合规、账实相符、处置规范。四是信息公开及时完整。①按规定内容公开预决算信息及三公经费预决算信息；②按规定时限公开预决算信息及三公经费预决算信息；③基础数据信息和会计信息资料真实；④基础数据信息和会计信息资料完整；⑤基础数据信息和汇集信息资料准确。</t>
  </si>
  <si>
    <t>根据部门职责、中长期规划、各级党委、各级政府要求归纳</t>
  </si>
  <si>
    <t>部门年度目标</t>
  </si>
  <si>
    <t>部门年度重点工作任务</t>
  </si>
  <si>
    <t>2020年着力抓好以下六个方面的工作：
围绕上述目标任务，必须着力抓好以下六个方面的工作：
（一）持续推动产业发展迈向“高质量”。一是稳定农业创优特色。培育乡村发展新动能，优化农业产业布局，提高农业创新力、竞争力和全要素生产率。发挥好他拉蔬菜产业协会作用，建设可溯源绿色蔬菜种植示范基地，带动农民拓宽增收渠道；引入现代网络销售企业，合作打通农产品网上销售、流通、配送渠道，形成技术、生产、市场为一体的联合运行机制。二是抓好工业经济稳增长。落实稳增长各项措施，优化产业结构，着力提升工业经济质量和效益，强化工业招商引资，抓好项目储备和引进；进一步优化营商环境，大力发展“总部经济”“楼宇经济”利用区域优势，为企业提供优质服务，吸引优质企业落户古城，为地方财政收入增加提供保障；大力弘扬工匠精神，鼓励企业增品种、提品质、创品牌，提高企业核心竞争力。三是巩固提升现代服务业。充分发挥现有资源，大力发展乡村旅游，在磨盘路沿线着力打造一批星级农家乐、乡村振兴示范村、康体养生田园综合体等，推进乡村旅游提质提量。
（二）持续推动深化改革迈向“高成效”。把改革作为推动经济发展的强大动力，纵深推进各领域改革，做好“放管服”工作。深入推进农村土地所有权、承包权、经营权“三权”分配改革工作。大力推行“互联网+政务服务”，全面推行“一网通办”，大幅提升政务服务智慧化水平。承接好上级部门授权办理的各项行政许可服务，简化流程，方便群众办事创业，推动大众创业万众创新。着力推进项目资金管理改革，加大财源培植，规范支出管理、债务管理，严格预算绩效执行，不断提升财税经济发展作用。
（三）持续推动基础设施建设迈向“高台阶”。统筹推进“百千工程”、美丽乡村建设和农村危房改造工作，深入推进城乡人居环境综合整治，加大污水收集和处理力度，实施城乡生活垃圾收集转运一体化建设，探索垃圾无害化处理新途径。扎实推进“厕所革命”，完成公厕、户厕改造任务，确保无害化卫生户厕覆盖率在85%以上。加快古城片区开发建设项目推进，加大招商引资力度，科学制定招商政策，有效提高村集体和小组收益；配合做好公共市政道路建设前期工作；抓住大戛高速西立交建设机遇，争取县级部门支持，打造周边仓储物流、农特产品交易中心、大宗商品交易中心等，带动三产快速发展；持续推进下古城旧村改造项目，有效改善居住环境，建设美好家园。
（四）持续推动乡村振兴迈向“高品质”。遵循乡村发展规律，落实乡村发展规划，促进城乡统筹、融合发展，全力实施乡村振兴战略，打造生态宜居美丽乡村。突出“质量调优、种养多元、特色鲜明”的要求，通过发展“一村一品”建设，实现一村带多村，多村连成片，不断推进农业产业专业化、规模化发展；全面推广膜下小苗种植技术，计划烤烟移栽4500亩，实现烤烟收购50万公斤；大力弘扬社会主义核心价值观，充分发挥村规民约作用，推进乡村治理体系和治理能力不断提升；深入实施文化惠民工程，完善公共文化服务体系，不断满足人民群众的精神文化需求。
（五）持续推动生态环境迈向“高颜值”。加强生态文明宣传教育，广泛动员全民参与生态文明建设，巩固创文创卫成果，引导公众形成绿色低碳、文明健康的生活方式和消费模式；加大生态环境保护治理力度，以河长制、山林长制为主要抓手，强化护林防火、森林病虫害防治等工作，加大封山禁采、公益林管护力度，实施退耕还林、人工造林等生态建设项目，让古城大地“蓝天常驻、碧水常流、青山常翠”。
（六）持续推动民生稳定迈向“高标准”。坚定不移抓民生保稳定，以问题和质量为导向，扎实推进脱贫攻坚巩固提升各项工作；做好抗旱应急工作，加大对小型农田水利基础设施建设的投入力度，采取有效措施科学应对，全力抗旱保生产；用足用实惠民政策，不断提高共享水平；做实医疗教育等民生工程，进一步改善医疗教育条件；深入开展“七五”普法，促进“法治、德治、自治”不断融合；强化社会治安综合治理，深入开展扫黑除恶专项斗争，打好第四轮禁毒防艾人民战争；积极配合县人民政府做好民族团结进步示范县创建工作；严格落实安全生产责任制，巩固“平安古城”创建成果，确保人民安居乐业、社会和谐稳定。</t>
  </si>
  <si>
    <t>根据部门总体目标和年度重点工作要求进行细化分解</t>
  </si>
  <si>
    <t>一、部门年度目标</t>
  </si>
  <si>
    <t>财年</t>
  </si>
  <si>
    <t>目标</t>
  </si>
  <si>
    <t>备注</t>
  </si>
  <si>
    <t>2020</t>
  </si>
  <si>
    <t xml:space="preserve">街道紧紧围绕打造“古韵新城 绿色之都 科教新区 宜居福地”的定位目标，坚持干字当头，全面推动街道经济社会高质量跨越发展。突出优化区域城镇体系空间结构，坚持古风古韵的民族文化元素和现代城市发展理念相结合，充分展现城市人文风韵之美；坚持绿水青山带动高质量发展的生态底色，注重生态文明与绿色经济发展理念相融合，积极培育绿色蔬菜、烤烟、养殖、加工服务等产业发展体系，着力打造乡村生态旅游康养新景点，充分展现城乡绿色之美；以全心全力打造全县科教文化中心为目标，实施教育优先发展战略，做到规划建设优先安排、财政投入优先保障、公共资源优先满足，在现有高、中、小、幼优质教育资源集聚的基础上，构建全县科教新高地；稳步推进宜居宜业宜游的目标，在创新城市管理、完善公共服务配套设施、提升城市服务功能水平上下功夫，让百姓生活更有幸福感，让古城成为居者心怡、来者心悦的人间福地。2019年至2022年，街道将紧紧围绕“建产业促增收、建基础促发展、建生态促文明、建民生促和谐、建阵地促党建”的发展思路，认真落实“十三五”规划确定的目标任务，全力推进新型城镇化建设，辐射带动城郊结合部发展，加强生态环境治理与保护，因地制宜发展高原特色产业，提高街道区域发展和服务保障能力，助推美丽乡村建设，着力打造宜居宜业宜游的新兴古城。  </t>
  </si>
  <si>
    <t>2021</t>
  </si>
  <si>
    <t xml:space="preserve">2021年，街道将紧紧围绕“建产业促增收、建基础促发展、建生态促文明、建民生促和谐、建阵地促党建”的发展思路，认真落实“十三五”规划确定的目标任务，全力推进新型城镇化建设，辐射带动城郊结合部发展，加强生态环境治理与保护，因地制宜发展高原特色产业，提高街道区域发展和服务保障能力，助推美丽乡村建设，着力打造宜居宜业宜游的新兴古城。  </t>
  </si>
  <si>
    <t>2022</t>
  </si>
  <si>
    <t xml:space="preserve">街道将紧紧围绕“建产业促增收、建基础促发展、建生态促文明、建民生促和谐、建阵地促党建”的发展思路，认真落实“十三五”规划确定的目标任务，全力推进新型城镇化建设，辐射带动城郊结合部发展，加强生态环境治理与保护，因地制宜发展高原特色产业，提高街道区域发展和服务保障能力，助推美丽乡村建设，着力打造宜居宜业宜游的新兴古城。 </t>
  </si>
  <si>
    <t>二、部门年度重点工作任务</t>
  </si>
  <si>
    <t>任务名称</t>
  </si>
  <si>
    <t>主要内容</t>
  </si>
  <si>
    <t>促进发展项目</t>
  </si>
  <si>
    <t>“十三五”时期，是全面建成小康社会的决胜阶段，党的十八大报告根据我国经济社会发展实际，在全面建成小康社会目标的基础上，提出了到2020年全面建成小康社会，并进一步提出了新要求，从中国特色社会主义事业“</t>
  </si>
  <si>
    <t>三、部门整体支出绩效指标</t>
  </si>
  <si>
    <t>指标名称</t>
  </si>
  <si>
    <t>指标性质</t>
  </si>
  <si>
    <t>指标值</t>
  </si>
  <si>
    <t>度量单位</t>
  </si>
  <si>
    <t>指标类型</t>
  </si>
  <si>
    <t>绩效指标设定依据及数据来源</t>
  </si>
  <si>
    <t>一级指标</t>
  </si>
  <si>
    <t>二级指标</t>
  </si>
  <si>
    <t>三级指标</t>
  </si>
  <si>
    <t>产出指标</t>
  </si>
  <si>
    <t xml:space="preserve"> 　 基本经费
</t>
  </si>
  <si>
    <t xml:space="preserve"> 　公用经费
</t>
  </si>
  <si>
    <t>&lt;=</t>
  </si>
  <si>
    <t>万元</t>
  </si>
  <si>
    <t>定量指标</t>
  </si>
  <si>
    <t xml:space="preserve">2020年新平县部门预算定额标准表  
</t>
  </si>
  <si>
    <t xml:space="preserve">行政单位5500元/人，事业单位4500元/人 
</t>
  </si>
  <si>
    <t xml:space="preserve"> 　 项目经费
</t>
  </si>
  <si>
    <t>=</t>
  </si>
  <si>
    <t>100</t>
  </si>
  <si>
    <t>%</t>
  </si>
  <si>
    <t>古城街道2019年国民经济和社会发展第十三个五年规划纲要，全面建成小康社会努力把古城街道打造成为宜居宜业宜游的新兴古城。</t>
  </si>
  <si>
    <t xml:space="preserve">根据相关文件要求项目验收合格达到100% 
</t>
  </si>
  <si>
    <t>&gt;=</t>
  </si>
  <si>
    <t>人</t>
  </si>
  <si>
    <t>2019年在职在编人员61人、退休人员16人、政府购买人员25、返聘人员1人，村组干部工资花名册451人</t>
  </si>
  <si>
    <t xml:space="preserve">保障街道作顺利开展，正常办公。 
</t>
  </si>
  <si>
    <t>效益指标</t>
  </si>
  <si>
    <t>20807</t>
  </si>
  <si>
    <t>确保资金使用效率，保障各项工作顺利开展，优化招商引资环境、带动20807多人口经济发展</t>
  </si>
  <si>
    <t xml:space="preserve"> 　 项目持续时间
</t>
  </si>
  <si>
    <t>年</t>
  </si>
  <si>
    <t>古城街道2019年国民经济和社会发展第十三个五年规划纲要，全面建成小康社会努力把古城街道打造成为宜居</t>
  </si>
  <si>
    <t xml:space="preserve">根据项目开展目标，项目持续时间至少5年以上 
</t>
  </si>
  <si>
    <t xml:space="preserve">2020年预算执行要求  
</t>
  </si>
  <si>
    <t>2020年完成各项资金支出进度要求，保障各项工作顺利开展，工程款按时支付，不拖欠农民工工资。</t>
  </si>
  <si>
    <t>2020年完成各项资金支出进度要求，保障各项工作顺利开展，工资薪金按时发放。</t>
  </si>
  <si>
    <t>项目经费</t>
  </si>
  <si>
    <t>个</t>
  </si>
  <si>
    <t>基本经费</t>
  </si>
  <si>
    <t>2019年在职在编人员、退休人员、政府购买人员、村组干部工资花名册</t>
  </si>
  <si>
    <t>项目13个，支出219.45万元，主要项目是清水河水库一级保护区租地费补助资金33.17万元，生猪重大疫病防控补助资金153.48万元，2019农村无害化卫生户厕19.6万元，2018年果蔬烟叶烘干机补助5.5万元、2018年机械深耕细垡补助0.8万元， 离退休老干部、困难党员、干部慰问经费1.1万元，远程教育站点管理员补贴0.3万元，老年大学办学经费、离退休党支部工作经费0.61万元，国民经济和社会发展十四五规划编制经费2万元，残疾人基本服务状况和需求指标数据更新0.69万元，残疾人专职委员补贴0.6万元，残疾人专职委员补贴0.6万元， 经费退役军人服务体系建设专项经费1万元。</t>
  </si>
  <si>
    <t>满意度指标</t>
  </si>
  <si>
    <t>古城街道人民群众</t>
  </si>
  <si>
    <t>95</t>
  </si>
  <si>
    <t xml:space="preserve">通过项目实施，力争使服务对象的满意度提高 
</t>
  </si>
  <si>
    <t>预算公开11表</t>
  </si>
  <si>
    <t>项目年度绩效目标表（本级）</t>
  </si>
  <si>
    <t>单位名称(项目)</t>
  </si>
  <si>
    <t>项目级次</t>
  </si>
  <si>
    <t>项目绩效分类</t>
  </si>
  <si>
    <t>是否特定项目</t>
  </si>
  <si>
    <t>绩效目标</t>
  </si>
  <si>
    <t>是否核心指标</t>
  </si>
  <si>
    <t xml:space="preserve">  新平彝族傣族自治县古城街道办事处</t>
  </si>
  <si>
    <t xml:space="preserve">    清水河水库一级保护区租地费补助资金</t>
  </si>
  <si>
    <t>本级</t>
  </si>
  <si>
    <t>其他</t>
  </si>
  <si>
    <t>否</t>
  </si>
  <si>
    <t>服务对象满意度指标</t>
  </si>
  <si>
    <t>群众是否满意</t>
  </si>
  <si>
    <t>90</t>
  </si>
  <si>
    <t xml:space="preserve">关于给予解决古城街道清水河水库一级保护区租地费的建议
</t>
  </si>
  <si>
    <t>关于给予解决古城街道清水河水库一级保护区租地费的建议</t>
  </si>
  <si>
    <t>0</t>
  </si>
  <si>
    <t>数量指标</t>
  </si>
  <si>
    <t>水库一级保护区面积</t>
  </si>
  <si>
    <t>165</t>
  </si>
  <si>
    <t>亩</t>
  </si>
  <si>
    <t>古城街道县城集中式饮用水水源地环境问题整改方案新古办发〔2018〕58号</t>
  </si>
  <si>
    <t>补助标准</t>
  </si>
  <si>
    <t>1000</t>
  </si>
  <si>
    <t>元/亩</t>
  </si>
  <si>
    <t>清水河水库水源一级保护区涉及农户转种补贴协议</t>
  </si>
  <si>
    <t>保护范围</t>
  </si>
  <si>
    <t>最高水位垂直距离100米以内</t>
  </si>
  <si>
    <t>米</t>
  </si>
  <si>
    <t>时效指标</t>
  </si>
  <si>
    <t>补助时限</t>
  </si>
  <si>
    <t>每年12月前</t>
  </si>
  <si>
    <t>月</t>
  </si>
  <si>
    <t>生态效益指标</t>
  </si>
  <si>
    <t>保护区内耕地保护标准</t>
  </si>
  <si>
    <t>不施化肥、不用农药</t>
  </si>
  <si>
    <t>定性指标</t>
  </si>
  <si>
    <t>水源水质标准</t>
  </si>
  <si>
    <t>达到一级水质</t>
  </si>
  <si>
    <t>立方米</t>
  </si>
  <si>
    <t>预算公开12表</t>
  </si>
  <si>
    <t>项目年度绩效目标表（对下）</t>
  </si>
  <si>
    <t>注：古城街道对下项目为0个0元。</t>
  </si>
  <si>
    <t>预算公开13表</t>
  </si>
  <si>
    <t>政府采购预算表</t>
  </si>
  <si>
    <t>单位名称：新平县古城街道办事处　　　　　　　　　　　　　　　　　　　　　　　　　　　　　　　　　　　　　　　　　　　　　　　　　　　　　　　　　　　　　　　　　　　　　　　　　　　　　　　　　　　　　　　　　　　　　　　　　　　　　　　　　　　　　　　　　　　　　　　　　　　　　　　单位：元</t>
  </si>
  <si>
    <t>单位名称（项目）</t>
  </si>
  <si>
    <t>政府采购目录</t>
  </si>
  <si>
    <t>采购方式</t>
  </si>
  <si>
    <t>支出类型</t>
  </si>
  <si>
    <t>功能科目</t>
  </si>
  <si>
    <t>数量</t>
  </si>
  <si>
    <t>计量单位</t>
  </si>
  <si>
    <t>需求时间</t>
  </si>
  <si>
    <t>上级补助</t>
  </si>
  <si>
    <t>本级安排</t>
  </si>
  <si>
    <t>自筹资金</t>
  </si>
  <si>
    <t>中央补助</t>
  </si>
  <si>
    <t>省级补助</t>
  </si>
  <si>
    <t>州市级补助</t>
  </si>
  <si>
    <t>本级财力安排</t>
  </si>
  <si>
    <t>专项收入安排</t>
  </si>
  <si>
    <t>国有资源（资产）有偿使用</t>
  </si>
  <si>
    <t>政府性基金</t>
  </si>
  <si>
    <t>国有资本经营收益</t>
  </si>
  <si>
    <t>财政专户管理的教育收费</t>
  </si>
  <si>
    <t>9</t>
  </si>
  <si>
    <t>16</t>
  </si>
  <si>
    <t>18</t>
  </si>
  <si>
    <t>19</t>
  </si>
  <si>
    <t>20</t>
  </si>
  <si>
    <t xml:space="preserve">    基本支出采购</t>
  </si>
  <si>
    <t>A02 通用设备</t>
  </si>
  <si>
    <t>询价</t>
  </si>
  <si>
    <t>套</t>
  </si>
  <si>
    <t>2020年1月1日</t>
  </si>
  <si>
    <t>台</t>
  </si>
  <si>
    <t>41</t>
  </si>
  <si>
    <t>组</t>
  </si>
  <si>
    <t>25</t>
  </si>
  <si>
    <t>70</t>
  </si>
  <si>
    <t>把</t>
  </si>
  <si>
    <t>50</t>
  </si>
  <si>
    <t>平方米</t>
  </si>
  <si>
    <t>40</t>
  </si>
  <si>
    <t xml:space="preserve">张 </t>
  </si>
  <si>
    <t>51</t>
  </si>
  <si>
    <t xml:space="preserve"> 预算公开14表</t>
  </si>
  <si>
    <t>行政事业单位国有资产占有使用情况表</t>
  </si>
  <si>
    <t>单单位名称：新平县古城街道办事处</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</si>
  <si>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</si>
  <si>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</si>
  <si>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</si>
  <si>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</si>
  <si>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</si>
  <si>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</si>
  <si>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</si>
  <si>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</si>
  <si>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</si>
  <si>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</si>
  <si>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</si>
  <si>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</si>
  <si>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</si>
  <si>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</si>
  <si>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</si>
  <si>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注：鉴于截至2020年12月31日的国有资产占有使用情况需在完成2020年决算编制后才能统计汇总相关数据，因此，将在公开2020年度部门决算时一并公开部门截至2020年12月31日的国有资产占有使用情况。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</si>
</sst>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9"/>
      <name val="宋体"/>
      <charset val="134"/>
    </font>
    <font>
      <sz val="11"/>
      <color rgb="FF000000"/>
      <name val="Microsoft Sans Serif"/>
      <charset val="134"/>
    </font>
    <font>
      <sz val="10"/>
      <color rgb="FF000000"/>
      <name val="宋体"/>
      <charset val="134"/>
    </font>
    <font>
      <sz val="18"/>
      <color rgb="FF000000"/>
      <name val="Microsoft Sans Serif"/>
      <charset val="134"/>
    </font>
    <font>
      <sz val="10"/>
      <name val="Microsoft Sans Serif"/>
      <charset val="134"/>
    </font>
    <font>
      <sz val="11"/>
      <color rgb="FF000000"/>
      <name val="宋体"/>
      <charset val="134"/>
    </font>
    <font>
      <sz val="11"/>
      <name val="Arial"/>
      <charset val="134"/>
    </font>
    <font>
      <sz val="9"/>
      <color rgb="FF000000"/>
      <name val="宋体"/>
      <charset val="134"/>
    </font>
    <font>
      <sz val="10"/>
      <color rgb="FF000000"/>
      <name val="宋体"/>
      <charset val="134"/>
      <scheme val="minor"/>
    </font>
    <font>
      <sz val="10"/>
      <name val="Arial"/>
      <charset val="134"/>
    </font>
    <font>
      <b/>
      <sz val="22"/>
      <color rgb="FF000000"/>
      <name val="宋体"/>
      <charset val="134"/>
    </font>
    <font>
      <sz val="10"/>
      <name val="宋体"/>
      <charset val="134"/>
    </font>
    <font>
      <b/>
      <sz val="22"/>
      <name val="Arial"/>
      <charset val="134"/>
    </font>
    <font>
      <sz val="22"/>
      <name val="Arial"/>
      <charset val="134"/>
    </font>
    <font>
      <sz val="22"/>
      <color rgb="FF000000"/>
      <name val="Arial"/>
      <charset val="134"/>
    </font>
    <font>
      <sz val="10"/>
      <color rgb="FF000000"/>
      <name val="Arial"/>
      <charset val="134"/>
    </font>
    <font>
      <sz val="12"/>
      <color rgb="FF000000"/>
      <name val="宋体"/>
      <charset val="134"/>
    </font>
    <font>
      <b/>
      <sz val="24"/>
      <color rgb="FF000000"/>
      <name val="宋体"/>
      <charset val="134"/>
    </font>
    <font>
      <b/>
      <sz val="11"/>
      <color rgb="FF000000"/>
      <name val="宋体"/>
      <charset val="134"/>
    </font>
    <font>
      <sz val="11"/>
      <color indexed="8"/>
      <name val="宋体"/>
      <charset val="134"/>
    </font>
    <font>
      <sz val="20"/>
      <name val="方正小标宋简体"/>
      <charset val="134"/>
    </font>
    <font>
      <sz val="18"/>
      <color indexed="8"/>
      <name val="方正小标宋简体"/>
      <charset val="134"/>
    </font>
    <font>
      <sz val="10"/>
      <color indexed="8"/>
      <name val="宋体"/>
      <charset val="134"/>
      <scheme val="minor"/>
    </font>
    <font>
      <sz val="12"/>
      <color indexed="8"/>
      <name val="宋体"/>
      <charset val="134"/>
      <scheme val="minor"/>
    </font>
    <font>
      <sz val="12"/>
      <color indexed="8"/>
      <name val="宋体"/>
      <charset val="134"/>
    </font>
    <font>
      <sz val="12"/>
      <name val="宋体"/>
      <charset val="134"/>
      <scheme val="minor"/>
    </font>
    <font>
      <sz val="24"/>
      <color rgb="FF000000"/>
      <name val="Arial"/>
      <charset val="134"/>
    </font>
    <font>
      <sz val="11"/>
      <color rgb="FF000000"/>
      <name val="Arial"/>
      <charset val="134"/>
    </font>
    <font>
      <sz val="9"/>
      <color rgb="FF000000"/>
      <name val="Arial"/>
      <charset val="134"/>
    </font>
    <font>
      <b/>
      <sz val="9"/>
      <name val="宋体"/>
      <charset val="134"/>
    </font>
    <font>
      <sz val="24"/>
      <name val="Arial"/>
      <charset val="134"/>
    </font>
    <font>
      <b/>
      <sz val="10"/>
      <name val="Arial"/>
      <charset val="134"/>
    </font>
    <font>
      <b/>
      <sz val="9"/>
      <color rgb="FF000000"/>
      <name val="宋体"/>
      <charset val="134"/>
    </font>
    <font>
      <sz val="11"/>
      <name val="宋体"/>
      <charset val="134"/>
    </font>
    <font>
      <b/>
      <sz val="9"/>
      <color rgb="FF000000"/>
      <name val="Arial"/>
      <charset val="134"/>
    </font>
    <font>
      <sz val="9"/>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6" fillId="0" borderId="0" applyFont="0" applyFill="0" applyBorder="0" applyAlignment="0" applyProtection="0">
      <alignment vertical="center"/>
    </xf>
    <xf numFmtId="0" fontId="37" fillId="3" borderId="0" applyNumberFormat="0" applyBorder="0" applyAlignment="0" applyProtection="0">
      <alignment vertical="center"/>
    </xf>
    <xf numFmtId="0" fontId="38" fillId="4" borderId="20"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7" fillId="5" borderId="0" applyNumberFormat="0" applyBorder="0" applyAlignment="0" applyProtection="0">
      <alignment vertical="center"/>
    </xf>
    <xf numFmtId="0" fontId="39" fillId="6" borderId="0" applyNumberFormat="0" applyBorder="0" applyAlignment="0" applyProtection="0">
      <alignment vertical="center"/>
    </xf>
    <xf numFmtId="43" fontId="36" fillId="0" borderId="0" applyFont="0" applyFill="0" applyBorder="0" applyAlignment="0" applyProtection="0">
      <alignment vertical="center"/>
    </xf>
    <xf numFmtId="0" fontId="40" fillId="7" borderId="0" applyNumberFormat="0" applyBorder="0" applyAlignment="0" applyProtection="0">
      <alignment vertical="center"/>
    </xf>
    <xf numFmtId="0" fontId="41" fillId="0" borderId="0" applyNumberFormat="0" applyFill="0" applyBorder="0" applyAlignment="0" applyProtection="0">
      <alignment vertical="center"/>
    </xf>
    <xf numFmtId="9" fontId="36" fillId="0" borderId="0" applyFont="0" applyFill="0" applyBorder="0" applyAlignment="0" applyProtection="0">
      <alignment vertical="center"/>
    </xf>
    <xf numFmtId="0" fontId="42" fillId="0" borderId="0" applyNumberFormat="0" applyFill="0" applyBorder="0" applyAlignment="0" applyProtection="0">
      <alignment vertical="center"/>
    </xf>
    <xf numFmtId="0" fontId="36" fillId="8" borderId="21" applyNumberFormat="0" applyFont="0" applyAlignment="0" applyProtection="0">
      <alignment vertical="center"/>
    </xf>
    <xf numFmtId="0" fontId="40" fillId="9"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22" applyNumberFormat="0" applyFill="0" applyAlignment="0" applyProtection="0">
      <alignment vertical="center"/>
    </xf>
    <xf numFmtId="0" fontId="48" fillId="0" borderId="22" applyNumberFormat="0" applyFill="0" applyAlignment="0" applyProtection="0">
      <alignment vertical="center"/>
    </xf>
    <xf numFmtId="0" fontId="40" fillId="10" borderId="0" applyNumberFormat="0" applyBorder="0" applyAlignment="0" applyProtection="0">
      <alignment vertical="center"/>
    </xf>
    <xf numFmtId="0" fontId="43" fillId="0" borderId="23" applyNumberFormat="0" applyFill="0" applyAlignment="0" applyProtection="0">
      <alignment vertical="center"/>
    </xf>
    <xf numFmtId="0" fontId="40" fillId="11" borderId="0" applyNumberFormat="0" applyBorder="0" applyAlignment="0" applyProtection="0">
      <alignment vertical="center"/>
    </xf>
    <xf numFmtId="0" fontId="49" fillId="12" borderId="24" applyNumberFormat="0" applyAlignment="0" applyProtection="0">
      <alignment vertical="center"/>
    </xf>
    <xf numFmtId="0" fontId="50" fillId="12" borderId="20" applyNumberFormat="0" applyAlignment="0" applyProtection="0">
      <alignment vertical="center"/>
    </xf>
    <xf numFmtId="0" fontId="51" fillId="13" borderId="25" applyNumberFormat="0" applyAlignment="0" applyProtection="0">
      <alignment vertical="center"/>
    </xf>
    <xf numFmtId="0" fontId="37" fillId="14" borderId="0" applyNumberFormat="0" applyBorder="0" applyAlignment="0" applyProtection="0">
      <alignment vertical="center"/>
    </xf>
    <xf numFmtId="0" fontId="40" fillId="15" borderId="0" applyNumberFormat="0" applyBorder="0" applyAlignment="0" applyProtection="0">
      <alignment vertical="center"/>
    </xf>
    <xf numFmtId="0" fontId="52" fillId="0" borderId="26" applyNumberFormat="0" applyFill="0" applyAlignment="0" applyProtection="0">
      <alignment vertical="center"/>
    </xf>
    <xf numFmtId="0" fontId="53" fillId="0" borderId="27" applyNumberFormat="0" applyFill="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37" fillId="18" borderId="0" applyNumberFormat="0" applyBorder="0" applyAlignment="0" applyProtection="0">
      <alignment vertical="center"/>
    </xf>
    <xf numFmtId="0" fontId="40"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40" fillId="28" borderId="0" applyNumberFormat="0" applyBorder="0" applyAlignment="0" applyProtection="0">
      <alignment vertical="center"/>
    </xf>
    <xf numFmtId="0" fontId="37"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7"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top"/>
      <protection locked="0"/>
    </xf>
  </cellStyleXfs>
  <cellXfs count="272">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4" fillId="0" borderId="0" xfId="49" applyFont="1" applyFill="1" applyBorder="1" applyAlignment="1" applyProtection="1"/>
    <xf numFmtId="0" fontId="5" fillId="2" borderId="0" xfId="49" applyFont="1" applyFill="1" applyBorder="1" applyAlignment="1" applyProtection="1">
      <alignment horizontal="left" vertical="center" wrapText="1"/>
      <protection locked="0"/>
    </xf>
    <xf numFmtId="0" fontId="6" fillId="0" borderId="0" xfId="49" applyFont="1" applyFill="1" applyBorder="1" applyAlignment="1" applyProtection="1"/>
    <xf numFmtId="0" fontId="5" fillId="2" borderId="0" xfId="49" applyFont="1" applyFill="1" applyBorder="1" applyAlignment="1" applyProtection="1">
      <alignment horizontal="right" vertical="center" wrapText="1"/>
      <protection locked="0"/>
    </xf>
    <xf numFmtId="0" fontId="5" fillId="2" borderId="1"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2" borderId="5"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protection locked="0"/>
    </xf>
    <xf numFmtId="0" fontId="7" fillId="2" borderId="5" xfId="49" applyFont="1" applyFill="1" applyBorder="1" applyAlignment="1" applyProtection="1">
      <alignment horizontal="center" vertical="center" wrapText="1"/>
      <protection locked="0"/>
    </xf>
    <xf numFmtId="0" fontId="7" fillId="2" borderId="6"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top" wrapText="1"/>
      <protection locked="0"/>
    </xf>
    <xf numFmtId="0" fontId="7" fillId="0" borderId="6" xfId="49" applyFont="1" applyFill="1" applyBorder="1" applyAlignment="1" applyProtection="1">
      <alignment horizontal="center" vertical="center" wrapText="1"/>
      <protection locked="0"/>
    </xf>
    <xf numFmtId="0" fontId="7" fillId="2" borderId="8" xfId="49" applyFont="1" applyFill="1" applyBorder="1" applyAlignment="1" applyProtection="1">
      <alignment horizontal="left" vertical="center" wrapText="1"/>
      <protection locked="0"/>
    </xf>
    <xf numFmtId="0" fontId="1" fillId="0" borderId="8" xfId="49" applyFont="1" applyFill="1" applyBorder="1" applyAlignment="1" applyProtection="1">
      <alignment vertical="top" wrapText="1"/>
      <protection locked="0"/>
    </xf>
    <xf numFmtId="0" fontId="8" fillId="2" borderId="6" xfId="49" applyFont="1" applyFill="1" applyBorder="1" applyAlignment="1" applyProtection="1">
      <alignment horizontal="left" vertical="center" wrapText="1"/>
      <protection locked="0"/>
    </xf>
    <xf numFmtId="0" fontId="8" fillId="0" borderId="0" xfId="49" applyFont="1" applyFill="1" applyBorder="1" applyAlignment="1" applyProtection="1">
      <alignment vertical="top" wrapText="1"/>
      <protection locked="0"/>
    </xf>
    <xf numFmtId="0" fontId="1" fillId="0" borderId="9" xfId="49" applyFont="1" applyFill="1" applyBorder="1" applyAlignment="1" applyProtection="1">
      <alignment vertical="top" wrapText="1"/>
      <protection locked="0"/>
    </xf>
    <xf numFmtId="0" fontId="1" fillId="0" borderId="10" xfId="49" applyFont="1" applyFill="1" applyBorder="1" applyAlignment="1" applyProtection="1">
      <alignment vertical="top" wrapText="1"/>
      <protection locked="0"/>
    </xf>
    <xf numFmtId="0" fontId="7" fillId="2" borderId="0" xfId="49" applyFont="1" applyFill="1" applyBorder="1" applyAlignment="1" applyProtection="1">
      <alignment horizontal="left" vertical="center" wrapText="1"/>
      <protection locked="0"/>
    </xf>
    <xf numFmtId="0" fontId="9" fillId="0" borderId="0" xfId="49" applyFont="1" applyFill="1" applyBorder="1" applyAlignment="1" applyProtection="1"/>
    <xf numFmtId="0" fontId="0" fillId="0" borderId="0" xfId="49" applyFont="1" applyFill="1" applyBorder="1" applyAlignment="1" applyProtection="1">
      <alignment vertical="top"/>
      <protection locked="0"/>
    </xf>
    <xf numFmtId="0" fontId="10" fillId="2" borderId="0" xfId="49" applyFont="1" applyFill="1" applyBorder="1" applyAlignment="1" applyProtection="1">
      <alignment horizontal="center" vertical="center" wrapText="1"/>
      <protection locked="0"/>
    </xf>
    <xf numFmtId="0" fontId="2" fillId="2" borderId="0" xfId="49" applyFont="1" applyFill="1" applyBorder="1" applyAlignment="1" applyProtection="1">
      <alignment horizontal="left" vertical="center" wrapText="1"/>
      <protection locked="0"/>
    </xf>
    <xf numFmtId="0" fontId="9" fillId="0" borderId="0" xfId="49" applyFont="1" applyFill="1" applyBorder="1" applyAlignment="1" applyProtection="1">
      <alignment horizontal="left"/>
    </xf>
    <xf numFmtId="0" fontId="9" fillId="2" borderId="4" xfId="49" applyFont="1" applyFill="1" applyBorder="1" applyAlignment="1" applyProtection="1">
      <alignment vertical="top" wrapText="1"/>
      <protection locked="0"/>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center" vertical="center" wrapText="1"/>
      <protection locked="0"/>
    </xf>
    <xf numFmtId="0" fontId="7" fillId="0" borderId="9" xfId="49" applyFont="1" applyFill="1" applyBorder="1" applyAlignment="1" applyProtection="1">
      <alignment horizontal="center" vertical="center" wrapText="1"/>
      <protection locked="0"/>
    </xf>
    <xf numFmtId="0" fontId="7" fillId="2" borderId="5" xfId="49" applyFont="1" applyFill="1" applyBorder="1" applyAlignment="1" applyProtection="1">
      <alignment horizontal="left" vertical="center" wrapText="1"/>
      <protection locked="0"/>
    </xf>
    <xf numFmtId="0" fontId="0" fillId="0" borderId="0" xfId="49" applyFont="1" applyFill="1" applyBorder="1" applyAlignment="1" applyProtection="1">
      <alignment horizontal="left" vertical="top"/>
      <protection locked="0"/>
    </xf>
    <xf numFmtId="0" fontId="9" fillId="2" borderId="3" xfId="49" applyFont="1" applyFill="1" applyBorder="1" applyAlignment="1" applyProtection="1">
      <alignment vertical="top" wrapText="1"/>
      <protection locked="0"/>
    </xf>
    <xf numFmtId="0" fontId="9" fillId="2" borderId="9" xfId="49" applyFont="1" applyFill="1" applyBorder="1" applyAlignment="1" applyProtection="1">
      <alignment vertical="top" wrapText="1"/>
      <protection locked="0"/>
    </xf>
    <xf numFmtId="0" fontId="9" fillId="2" borderId="3" xfId="49" applyFont="1" applyFill="1" applyBorder="1" applyAlignment="1" applyProtection="1">
      <alignment vertical="top"/>
      <protection locked="0"/>
    </xf>
    <xf numFmtId="4" fontId="7" fillId="0" borderId="5" xfId="49" applyNumberFormat="1" applyFont="1" applyFill="1" applyBorder="1" applyAlignment="1" applyProtection="1">
      <alignment horizontal="right" vertical="center"/>
      <protection locked="0"/>
    </xf>
    <xf numFmtId="0" fontId="5" fillId="2" borderId="4" xfId="49" applyFont="1" applyFill="1" applyBorder="1" applyAlignment="1" applyProtection="1">
      <alignment horizontal="center" vertical="center"/>
      <protection locked="0"/>
    </xf>
    <xf numFmtId="0" fontId="9" fillId="0" borderId="5" xfId="49" applyFont="1" applyFill="1" applyBorder="1" applyAlignment="1" applyProtection="1"/>
    <xf numFmtId="0" fontId="11" fillId="0" borderId="0" xfId="49" applyFont="1" applyFill="1" applyBorder="1" applyAlignment="1" applyProtection="1">
      <alignment horizontal="right" wrapText="1"/>
    </xf>
    <xf numFmtId="0" fontId="9" fillId="0" borderId="0" xfId="49" applyFont="1" applyFill="1" applyBorder="1" applyAlignment="1" applyProtection="1">
      <alignment horizontal="right"/>
      <protection locked="0"/>
    </xf>
    <xf numFmtId="0" fontId="9" fillId="0" borderId="0" xfId="49" applyFont="1" applyFill="1" applyBorder="1" applyAlignment="1" applyProtection="1">
      <alignment horizontal="right"/>
    </xf>
    <xf numFmtId="0" fontId="12" fillId="2" borderId="0" xfId="49" applyFont="1" applyFill="1" applyBorder="1" applyAlignment="1" applyProtection="1">
      <alignment horizontal="center" vertical="center"/>
    </xf>
    <xf numFmtId="0" fontId="13" fillId="2" borderId="0" xfId="49" applyFont="1" applyFill="1" applyBorder="1" applyAlignment="1" applyProtection="1">
      <alignment horizontal="center" vertical="center"/>
      <protection locked="0"/>
    </xf>
    <xf numFmtId="0" fontId="14" fillId="2" borderId="0" xfId="49" applyFont="1" applyFill="1" applyBorder="1" applyAlignment="1" applyProtection="1">
      <alignment horizontal="center" vertical="center"/>
    </xf>
    <xf numFmtId="0" fontId="0" fillId="2" borderId="11" xfId="49" applyFont="1" applyFill="1" applyBorder="1" applyAlignment="1" applyProtection="1">
      <alignment horizontal="left" vertical="center"/>
    </xf>
    <xf numFmtId="0" fontId="0" fillId="2" borderId="12" xfId="49" applyFont="1" applyFill="1" applyBorder="1" applyAlignment="1" applyProtection="1">
      <alignment horizontal="left" vertical="center"/>
      <protection locked="0"/>
    </xf>
    <xf numFmtId="0" fontId="7" fillId="0" borderId="12" xfId="49" applyFont="1" applyFill="1" applyBorder="1" applyAlignment="1" applyProtection="1">
      <alignment horizontal="left" vertical="center"/>
    </xf>
    <xf numFmtId="0" fontId="11" fillId="0" borderId="1" xfId="49" applyFont="1" applyFill="1" applyBorder="1" applyAlignment="1" applyProtection="1">
      <alignment horizontal="center" vertical="center" wrapText="1"/>
    </xf>
    <xf numFmtId="0" fontId="2" fillId="0" borderId="2"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wrapText="1"/>
    </xf>
    <xf numFmtId="0" fontId="9" fillId="2" borderId="1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9" fillId="2" borderId="4" xfId="49" applyFont="1" applyFill="1" applyBorder="1" applyAlignment="1" applyProtection="1">
      <alignment horizontal="center" vertical="center" wrapText="1"/>
    </xf>
    <xf numFmtId="0" fontId="9" fillId="0" borderId="5" xfId="49" applyFont="1" applyFill="1" applyBorder="1" applyAlignment="1" applyProtection="1">
      <alignment horizontal="left" vertical="center"/>
    </xf>
    <xf numFmtId="0" fontId="9" fillId="0" borderId="5" xfId="49" applyFont="1" applyFill="1" applyBorder="1" applyAlignment="1" applyProtection="1">
      <protection locked="0"/>
    </xf>
    <xf numFmtId="0" fontId="15" fillId="0" borderId="5" xfId="49" applyFont="1" applyFill="1" applyBorder="1" applyAlignment="1" applyProtection="1">
      <alignment horizontal="center" vertical="center" wrapText="1"/>
      <protection locked="0"/>
    </xf>
    <xf numFmtId="0" fontId="15" fillId="0" borderId="5" xfId="49" applyFont="1" applyFill="1" applyBorder="1" applyAlignment="1" applyProtection="1">
      <alignment horizontal="left" vertical="center" wrapText="1"/>
      <protection locked="0"/>
    </xf>
    <xf numFmtId="49" fontId="9" fillId="0" borderId="5" xfId="49" applyNumberFormat="1" applyFont="1" applyFill="1" applyBorder="1" applyAlignment="1" applyProtection="1">
      <alignment horizontal="left" vertical="center"/>
    </xf>
    <xf numFmtId="0" fontId="9" fillId="0" borderId="5" xfId="49" applyFont="1" applyFill="1" applyBorder="1" applyAlignment="1" applyProtection="1">
      <alignment horizontal="left" vertical="center" wrapText="1"/>
    </xf>
    <xf numFmtId="0" fontId="15" fillId="0" borderId="5" xfId="49" applyFont="1" applyFill="1" applyBorder="1" applyAlignment="1" applyProtection="1">
      <alignment horizontal="left" vertical="center" wrapText="1"/>
    </xf>
    <xf numFmtId="0" fontId="15" fillId="0" borderId="5" xfId="49" applyFont="1" applyFill="1" applyBorder="1" applyAlignment="1" applyProtection="1">
      <alignment horizontal="center" vertical="center" wrapText="1"/>
    </xf>
    <xf numFmtId="0" fontId="11" fillId="0" borderId="0" xfId="49" applyFont="1" applyFill="1" applyBorder="1" applyAlignment="1" applyProtection="1"/>
    <xf numFmtId="0" fontId="7" fillId="0" borderId="14" xfId="49" applyFont="1" applyFill="1" applyBorder="1" applyAlignment="1" applyProtection="1">
      <alignment horizontal="left" vertical="center"/>
    </xf>
    <xf numFmtId="0" fontId="2" fillId="0" borderId="9" xfId="49" applyFont="1" applyFill="1" applyBorder="1" applyAlignment="1" applyProtection="1">
      <alignment horizontal="center" vertical="center" wrapText="1"/>
    </xf>
    <xf numFmtId="0" fontId="9" fillId="0" borderId="0" xfId="49" applyFont="1" applyFill="1" applyBorder="1" applyAlignment="1" applyProtection="1">
      <alignment wrapText="1"/>
    </xf>
    <xf numFmtId="0" fontId="11" fillId="0" borderId="0" xfId="49" applyFont="1" applyFill="1" applyBorder="1" applyAlignment="1" applyProtection="1">
      <alignment horizontal="right"/>
    </xf>
    <xf numFmtId="0" fontId="9" fillId="0" borderId="5" xfId="49" applyFont="1" applyFill="1" applyBorder="1" applyAlignment="1" applyProtection="1">
      <alignment wrapText="1"/>
    </xf>
    <xf numFmtId="0" fontId="0" fillId="0" borderId="5" xfId="49" applyFont="1" applyFill="1" applyBorder="1" applyAlignment="1" applyProtection="1">
      <alignment vertical="top"/>
      <protection locked="0"/>
    </xf>
    <xf numFmtId="0" fontId="16" fillId="0" borderId="0" xfId="49" applyFont="1" applyFill="1" applyBorder="1" applyAlignment="1" applyProtection="1">
      <alignment horizontal="center" vertical="center"/>
    </xf>
    <xf numFmtId="0" fontId="5" fillId="0" borderId="0" xfId="49" applyFont="1" applyFill="1" applyBorder="1" applyAlignment="1" applyProtection="1"/>
    <xf numFmtId="0" fontId="2" fillId="0" borderId="6" xfId="49" applyFont="1" applyFill="1" applyBorder="1" applyAlignment="1" applyProtection="1">
      <alignment horizontal="right" vertical="center" wrapText="1"/>
    </xf>
    <xf numFmtId="0" fontId="17" fillId="0" borderId="7" xfId="49" applyFont="1" applyFill="1" applyBorder="1" applyAlignment="1" applyProtection="1">
      <alignment horizontal="center" vertical="center"/>
      <protection locked="0"/>
    </xf>
    <xf numFmtId="0" fontId="17" fillId="0" borderId="7" xfId="49" applyFont="1" applyFill="1" applyBorder="1" applyAlignment="1" applyProtection="1">
      <alignment horizontal="center" vertical="center"/>
    </xf>
    <xf numFmtId="0" fontId="10"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center" vertical="center"/>
    </xf>
    <xf numFmtId="0" fontId="16" fillId="0" borderId="0" xfId="49" applyFont="1" applyFill="1" applyAlignment="1" applyProtection="1">
      <alignment horizontal="left" vertical="center"/>
    </xf>
    <xf numFmtId="0" fontId="18" fillId="0" borderId="8" xfId="49" applyFont="1" applyFill="1" applyBorder="1" applyAlignment="1" applyProtection="1">
      <alignment horizontal="center" vertical="center"/>
    </xf>
    <xf numFmtId="0" fontId="18" fillId="0" borderId="8"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xf>
    <xf numFmtId="0" fontId="5" fillId="0" borderId="11" xfId="49" applyFont="1" applyFill="1" applyBorder="1" applyAlignment="1" applyProtection="1">
      <alignment vertical="center" wrapText="1"/>
    </xf>
    <xf numFmtId="0" fontId="5" fillId="0" borderId="12" xfId="49" applyFont="1" applyFill="1" applyBorder="1" applyAlignment="1" applyProtection="1">
      <alignment vertical="center" wrapText="1"/>
    </xf>
    <xf numFmtId="0" fontId="5" fillId="0" borderId="14" xfId="49" applyFont="1" applyFill="1" applyBorder="1" applyAlignment="1" applyProtection="1">
      <alignment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9" xfId="49" applyFont="1" applyFill="1" applyBorder="1" applyAlignment="1" applyProtection="1">
      <alignment horizontal="center" vertical="center"/>
    </xf>
    <xf numFmtId="0" fontId="5" fillId="0" borderId="2" xfId="49" applyFont="1" applyFill="1" applyBorder="1" applyAlignment="1" applyProtection="1">
      <alignment vertical="center" wrapText="1"/>
    </xf>
    <xf numFmtId="0" fontId="5" fillId="0" borderId="3" xfId="49" applyFont="1" applyFill="1" applyBorder="1" applyAlignment="1" applyProtection="1">
      <alignment vertical="center" wrapText="1"/>
    </xf>
    <xf numFmtId="0" fontId="5" fillId="0" borderId="9" xfId="49" applyFont="1" applyFill="1" applyBorder="1" applyAlignment="1" applyProtection="1">
      <alignment vertical="center" wrapText="1"/>
    </xf>
    <xf numFmtId="0" fontId="5" fillId="0" borderId="2" xfId="49" applyFont="1" applyFill="1" applyBorder="1" applyAlignment="1" applyProtection="1">
      <alignment vertical="center"/>
    </xf>
    <xf numFmtId="0" fontId="5" fillId="0" borderId="3" xfId="49" applyFont="1" applyFill="1" applyBorder="1" applyAlignment="1" applyProtection="1">
      <alignment vertical="center"/>
    </xf>
    <xf numFmtId="0" fontId="5" fillId="0" borderId="9" xfId="49" applyFont="1" applyFill="1" applyBorder="1" applyAlignment="1" applyProtection="1">
      <alignment vertical="center"/>
    </xf>
    <xf numFmtId="0" fontId="5" fillId="0" borderId="6"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0" fontId="5" fillId="0" borderId="10"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15"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5" fillId="0" borderId="16" xfId="49" applyFont="1" applyFill="1" applyBorder="1" applyAlignment="1" applyProtection="1">
      <alignment horizontal="center" vertical="center"/>
    </xf>
    <xf numFmtId="4" fontId="16" fillId="0" borderId="5"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vertical="top"/>
    </xf>
    <xf numFmtId="0" fontId="18" fillId="0" borderId="2" xfId="49" applyFont="1" applyFill="1" applyBorder="1" applyAlignment="1" applyProtection="1">
      <alignment horizontal="center" vertical="center"/>
    </xf>
    <xf numFmtId="0" fontId="18" fillId="0" borderId="3" xfId="49" applyFont="1" applyFill="1" applyBorder="1" applyAlignment="1" applyProtection="1">
      <alignment horizontal="center" vertical="center"/>
      <protection locked="0"/>
    </xf>
    <xf numFmtId="0" fontId="18"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wrapText="1"/>
      <protection locked="0"/>
    </xf>
    <xf numFmtId="49" fontId="5" fillId="0" borderId="5" xfId="49" applyNumberFormat="1" applyFont="1" applyFill="1" applyBorder="1" applyAlignment="1" applyProtection="1">
      <alignment vertical="center" wrapText="1"/>
    </xf>
    <xf numFmtId="49" fontId="5" fillId="0" borderId="2" xfId="49" applyNumberFormat="1" applyFont="1" applyFill="1" applyBorder="1" applyAlignment="1" applyProtection="1">
      <alignment vertical="center" wrapText="1"/>
    </xf>
    <xf numFmtId="49" fontId="5" fillId="0" borderId="3" xfId="49" applyNumberFormat="1" applyFont="1" applyFill="1" applyBorder="1" applyAlignment="1" applyProtection="1">
      <alignment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protection locked="0"/>
    </xf>
    <xf numFmtId="49" fontId="16" fillId="0" borderId="2" xfId="49" applyNumberFormat="1" applyFont="1" applyFill="1" applyBorder="1" applyAlignment="1" applyProtection="1">
      <alignment vertical="center" wrapText="1"/>
    </xf>
    <xf numFmtId="49" fontId="16" fillId="0" borderId="3" xfId="49" applyNumberFormat="1" applyFont="1" applyFill="1" applyBorder="1" applyAlignment="1" applyProtection="1">
      <alignment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5" fillId="0" borderId="9" xfId="49" applyFont="1" applyFill="1" applyBorder="1" applyAlignment="1" applyProtection="1">
      <alignment horizontal="center" vertical="center" wrapText="1"/>
      <protection locked="0"/>
    </xf>
    <xf numFmtId="0" fontId="2" fillId="0" borderId="2" xfId="49" applyFont="1" applyFill="1" applyBorder="1" applyAlignment="1" applyProtection="1">
      <alignment vertical="center" wrapText="1"/>
    </xf>
    <xf numFmtId="49" fontId="2" fillId="0" borderId="3" xfId="49" applyNumberFormat="1" applyFont="1" applyFill="1" applyBorder="1" applyAlignment="1" applyProtection="1">
      <alignment vertical="center" wrapText="1"/>
    </xf>
    <xf numFmtId="0" fontId="18" fillId="0" borderId="2" xfId="49" applyFont="1" applyFill="1" applyBorder="1" applyAlignment="1" applyProtection="1">
      <alignment horizontal="left" vertical="center" wrapText="1"/>
    </xf>
    <xf numFmtId="0" fontId="18" fillId="0" borderId="3" xfId="49" applyFont="1" applyFill="1" applyBorder="1" applyAlignment="1" applyProtection="1">
      <alignment horizontal="left" vertical="center" wrapText="1"/>
      <protection locked="0"/>
    </xf>
    <xf numFmtId="0" fontId="18" fillId="0" borderId="3" xfId="49" applyFont="1" applyFill="1" applyBorder="1" applyAlignment="1" applyProtection="1">
      <alignment horizontal="left" vertical="center" wrapText="1"/>
    </xf>
    <xf numFmtId="49" fontId="5" fillId="0" borderId="2" xfId="49" applyNumberFormat="1"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xf>
    <xf numFmtId="0" fontId="5" fillId="0" borderId="2" xfId="49" applyFont="1" applyFill="1" applyBorder="1" applyAlignment="1" applyProtection="1">
      <alignment horizontal="left" vertical="center" wrapText="1"/>
    </xf>
    <xf numFmtId="0" fontId="5" fillId="0" borderId="3" xfId="49" applyFont="1" applyFill="1" applyBorder="1" applyAlignment="1" applyProtection="1">
      <alignment horizontal="left" vertical="center" wrapText="1"/>
    </xf>
    <xf numFmtId="0" fontId="5" fillId="0" borderId="9" xfId="49" applyFont="1" applyFill="1" applyBorder="1" applyAlignment="1" applyProtection="1">
      <alignment horizontal="left" vertical="center" wrapText="1"/>
    </xf>
    <xf numFmtId="0" fontId="0" fillId="0" borderId="3" xfId="49" applyFont="1" applyFill="1" applyBorder="1" applyAlignment="1" applyProtection="1">
      <alignment vertical="center" wrapText="1"/>
      <protection locked="0"/>
    </xf>
    <xf numFmtId="0" fontId="0" fillId="0" borderId="9" xfId="49" applyFont="1" applyFill="1" applyBorder="1" applyAlignment="1" applyProtection="1">
      <alignment vertical="center" wrapText="1"/>
      <protection locked="0"/>
    </xf>
    <xf numFmtId="49" fontId="5" fillId="0" borderId="6"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wrapText="1"/>
    </xf>
    <xf numFmtId="49" fontId="5" fillId="0" borderId="12" xfId="49" applyNumberFormat="1" applyFont="1" applyFill="1" applyBorder="1" applyAlignment="1" applyProtection="1">
      <alignment horizontal="center" vertical="center" wrapText="1"/>
    </xf>
    <xf numFmtId="49" fontId="5" fillId="0" borderId="2" xfId="49" applyNumberFormat="1" applyFont="1" applyFill="1" applyBorder="1" applyAlignment="1" applyProtection="1">
      <alignment horizontal="left" vertical="center" wrapText="1"/>
    </xf>
    <xf numFmtId="49" fontId="5" fillId="0" borderId="3" xfId="49" applyNumberFormat="1" applyFont="1" applyFill="1" applyBorder="1" applyAlignment="1" applyProtection="1">
      <alignment horizontal="left" vertical="center" wrapText="1"/>
    </xf>
    <xf numFmtId="0" fontId="16" fillId="0" borderId="2" xfId="49" applyFont="1" applyFill="1" applyBorder="1" applyAlignment="1" applyProtection="1">
      <alignment horizontal="left" vertical="center" wrapText="1"/>
    </xf>
    <xf numFmtId="0" fontId="16" fillId="0" borderId="3" xfId="49" applyFont="1" applyFill="1" applyBorder="1" applyAlignment="1" applyProtection="1">
      <alignment horizontal="left" vertical="center" wrapText="1"/>
      <protection locked="0"/>
    </xf>
    <xf numFmtId="0" fontId="16" fillId="0" borderId="9" xfId="49" applyFont="1" applyFill="1" applyBorder="1" applyAlignment="1" applyProtection="1">
      <alignment horizontal="left" vertical="center" wrapText="1"/>
      <protection locked="0"/>
    </xf>
    <xf numFmtId="0" fontId="16" fillId="0" borderId="1" xfId="49" applyFont="1" applyFill="1" applyBorder="1" applyAlignment="1" applyProtection="1">
      <alignment horizontal="left" vertical="center" wrapText="1"/>
    </xf>
    <xf numFmtId="0" fontId="16" fillId="0" borderId="6" xfId="49" applyFont="1" applyFill="1" applyBorder="1" applyAlignment="1" applyProtection="1">
      <alignment horizontal="left" vertical="center" wrapText="1"/>
    </xf>
    <xf numFmtId="0" fontId="16" fillId="0" borderId="5" xfId="49" applyFont="1" applyFill="1" applyBorder="1" applyAlignment="1" applyProtection="1">
      <alignment horizontal="left" vertical="center" wrapText="1"/>
      <protection locked="0"/>
    </xf>
    <xf numFmtId="0" fontId="16" fillId="0" borderId="4" xfId="49" applyFont="1" applyFill="1" applyBorder="1" applyAlignment="1" applyProtection="1">
      <alignment horizontal="left" vertical="center" wrapText="1"/>
      <protection locked="0"/>
    </xf>
    <xf numFmtId="0" fontId="16" fillId="0" borderId="11" xfId="49" applyFont="1" applyFill="1" applyBorder="1" applyAlignment="1" applyProtection="1">
      <alignment horizontal="left" vertical="center" wrapText="1"/>
      <protection locked="0"/>
    </xf>
    <xf numFmtId="0" fontId="16" fillId="0" borderId="5" xfId="49" applyFont="1" applyFill="1" applyBorder="1" applyAlignment="1" applyProtection="1">
      <alignment horizontal="left" vertical="center" wrapText="1"/>
    </xf>
    <xf numFmtId="0" fontId="16" fillId="0" borderId="9" xfId="49" applyFont="1" applyFill="1" applyBorder="1" applyAlignment="1" applyProtection="1">
      <alignment horizontal="left" vertical="center" wrapText="1"/>
    </xf>
    <xf numFmtId="0" fontId="16" fillId="0" borderId="3" xfId="49" applyFont="1" applyFill="1" applyBorder="1" applyAlignment="1" applyProtection="1">
      <alignment horizontal="left" vertical="center" wrapText="1"/>
    </xf>
    <xf numFmtId="0" fontId="17" fillId="0" borderId="10" xfId="49" applyFont="1" applyFill="1" applyBorder="1" applyAlignment="1" applyProtection="1">
      <alignment horizontal="center" vertical="center"/>
    </xf>
    <xf numFmtId="0" fontId="5" fillId="0" borderId="12" xfId="49" applyFont="1" applyFill="1" applyBorder="1" applyAlignment="1" applyProtection="1">
      <alignment vertical="center"/>
    </xf>
    <xf numFmtId="0" fontId="5" fillId="0" borderId="14" xfId="49" applyFont="1" applyFill="1" applyBorder="1" applyAlignment="1" applyProtection="1">
      <alignment vertical="center"/>
    </xf>
    <xf numFmtId="3" fontId="5" fillId="0" borderId="2" xfId="49" applyNumberFormat="1" applyFont="1" applyFill="1" applyBorder="1" applyAlignment="1" applyProtection="1">
      <alignment vertical="center"/>
    </xf>
    <xf numFmtId="0" fontId="5" fillId="0" borderId="2" xfId="49" applyFont="1" applyFill="1" applyBorder="1" applyAlignment="1" applyProtection="1">
      <alignment vertical="center"/>
      <protection locked="0"/>
    </xf>
    <xf numFmtId="4" fontId="16" fillId="0" borderId="2" xfId="49" applyNumberFormat="1" applyFont="1" applyFill="1" applyBorder="1" applyAlignment="1" applyProtection="1">
      <alignment vertical="center"/>
    </xf>
    <xf numFmtId="0" fontId="16" fillId="0" borderId="3" xfId="49" applyFont="1" applyFill="1" applyBorder="1" applyAlignment="1" applyProtection="1">
      <alignment vertical="center"/>
    </xf>
    <xf numFmtId="0" fontId="16" fillId="0" borderId="9" xfId="49" applyFont="1" applyFill="1" applyBorder="1" applyAlignment="1" applyProtection="1">
      <alignment vertical="center"/>
    </xf>
    <xf numFmtId="0" fontId="18" fillId="0" borderId="9" xfId="49" applyFont="1" applyFill="1" applyBorder="1" applyAlignment="1" applyProtection="1">
      <alignment horizontal="center" vertical="center"/>
    </xf>
    <xf numFmtId="49" fontId="5" fillId="0" borderId="9" xfId="49" applyNumberFormat="1" applyFont="1" applyFill="1" applyBorder="1" applyAlignment="1" applyProtection="1">
      <alignment vertical="center" wrapText="1"/>
    </xf>
    <xf numFmtId="49" fontId="5" fillId="0" borderId="5" xfId="49" applyNumberFormat="1" applyFont="1" applyFill="1" applyBorder="1" applyAlignment="1" applyProtection="1">
      <alignment horizontal="center" vertical="center" wrapText="1"/>
    </xf>
    <xf numFmtId="49" fontId="16" fillId="0" borderId="9" xfId="49" applyNumberFormat="1" applyFont="1" applyFill="1" applyBorder="1" applyAlignment="1" applyProtection="1">
      <alignment vertical="center" wrapText="1"/>
    </xf>
    <xf numFmtId="49" fontId="2" fillId="0" borderId="9" xfId="49" applyNumberFormat="1" applyFont="1" applyFill="1" applyBorder="1" applyAlignment="1" applyProtection="1">
      <alignment vertical="center" wrapText="1"/>
    </xf>
    <xf numFmtId="0" fontId="18" fillId="0" borderId="9" xfId="49" applyFont="1" applyFill="1" applyBorder="1" applyAlignment="1" applyProtection="1">
      <alignment horizontal="left" vertical="center" wrapText="1"/>
    </xf>
    <xf numFmtId="49" fontId="5" fillId="0" borderId="10" xfId="49" applyNumberFormat="1" applyFont="1" applyFill="1" applyBorder="1" applyAlignment="1" applyProtection="1">
      <alignment horizontal="center" vertical="center" wrapText="1"/>
    </xf>
    <xf numFmtId="49" fontId="5" fillId="0" borderId="14" xfId="49" applyNumberFormat="1" applyFont="1" applyFill="1" applyBorder="1" applyAlignment="1" applyProtection="1">
      <alignment horizontal="center" vertical="center" wrapText="1"/>
    </xf>
    <xf numFmtId="49" fontId="5" fillId="0" borderId="9" xfId="49" applyNumberFormat="1" applyFont="1" applyFill="1" applyBorder="1" applyAlignment="1" applyProtection="1">
      <alignment horizontal="left" vertical="center" wrapText="1"/>
    </xf>
    <xf numFmtId="0" fontId="16" fillId="0" borderId="7" xfId="49" applyFont="1" applyFill="1" applyBorder="1" applyAlignment="1" applyProtection="1">
      <alignment horizontal="left" vertical="center" wrapText="1"/>
    </xf>
    <xf numFmtId="0" fontId="16" fillId="0" borderId="10" xfId="49" applyFont="1" applyFill="1" applyBorder="1" applyAlignment="1" applyProtection="1">
      <alignment horizontal="left" vertical="center" wrapText="1"/>
    </xf>
    <xf numFmtId="0" fontId="16" fillId="0" borderId="12" xfId="49" applyFont="1" applyFill="1" applyBorder="1" applyAlignment="1" applyProtection="1">
      <alignment horizontal="left" vertical="center" wrapText="1"/>
      <protection locked="0"/>
    </xf>
    <xf numFmtId="0" fontId="16" fillId="0" borderId="14" xfId="49" applyFont="1" applyFill="1" applyBorder="1" applyAlignment="1" applyProtection="1">
      <alignment horizontal="left" vertical="center" wrapText="1"/>
      <protection locked="0"/>
    </xf>
    <xf numFmtId="49" fontId="16" fillId="0" borderId="11" xfId="49" applyNumberFormat="1" applyFont="1" applyFill="1" applyBorder="1" applyAlignment="1" applyProtection="1">
      <alignment horizontal="left" vertical="center" wrapText="1"/>
      <protection locked="0"/>
    </xf>
    <xf numFmtId="49" fontId="16" fillId="0" borderId="14" xfId="49" applyNumberFormat="1" applyFont="1" applyFill="1" applyBorder="1" applyAlignment="1" applyProtection="1">
      <alignment horizontal="left" vertical="center" wrapText="1"/>
      <protection locked="0"/>
    </xf>
    <xf numFmtId="0" fontId="2" fillId="0" borderId="3" xfId="49" applyFont="1" applyFill="1" applyBorder="1" applyAlignment="1" applyProtection="1">
      <alignment horizontal="left" vertical="center" wrapText="1"/>
    </xf>
    <xf numFmtId="0" fontId="2" fillId="0" borderId="9" xfId="49" applyFont="1" applyFill="1" applyBorder="1" applyAlignment="1" applyProtection="1">
      <alignment horizontal="left" vertical="center" wrapText="1"/>
    </xf>
    <xf numFmtId="0" fontId="19" fillId="0" borderId="0" xfId="0" applyFont="1" applyFill="1" applyBorder="1" applyAlignment="1">
      <alignment vertical="center"/>
    </xf>
    <xf numFmtId="0" fontId="19" fillId="0" borderId="0" xfId="0" applyFont="1" applyFill="1" applyBorder="1" applyAlignment="1"/>
    <xf numFmtId="0" fontId="20" fillId="0" borderId="0" xfId="0" applyFont="1" applyFill="1" applyBorder="1" applyAlignment="1">
      <alignment horizontal="center" vertical="center" wrapText="1"/>
    </xf>
    <xf numFmtId="0" fontId="21" fillId="0" borderId="0" xfId="0" applyFont="1" applyFill="1" applyBorder="1" applyAlignment="1">
      <alignment vertical="center"/>
    </xf>
    <xf numFmtId="0" fontId="22" fillId="0" borderId="17" xfId="0" applyFont="1" applyFill="1" applyBorder="1" applyAlignment="1">
      <alignment vertical="center"/>
    </xf>
    <xf numFmtId="0" fontId="22" fillId="0" borderId="17" xfId="0" applyFont="1" applyFill="1" applyBorder="1" applyAlignment="1">
      <alignment horizontal="right" vertical="center"/>
    </xf>
    <xf numFmtId="0" fontId="23" fillId="0" borderId="18"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3" fillId="0" borderId="8" xfId="0" applyFont="1" applyFill="1" applyBorder="1" applyAlignment="1">
      <alignment horizontal="center" vertical="center"/>
    </xf>
    <xf numFmtId="0" fontId="23" fillId="0" borderId="8" xfId="0" applyFont="1" applyFill="1" applyBorder="1" applyAlignment="1">
      <alignment vertical="center"/>
    </xf>
    <xf numFmtId="0" fontId="23" fillId="0" borderId="8" xfId="0" applyNumberFormat="1" applyFont="1" applyFill="1" applyBorder="1" applyAlignment="1">
      <alignment vertical="center"/>
    </xf>
    <xf numFmtId="9" fontId="23" fillId="0" borderId="8" xfId="0" applyNumberFormat="1" applyFont="1" applyFill="1" applyBorder="1" applyAlignment="1">
      <alignment vertical="center"/>
    </xf>
    <xf numFmtId="10" fontId="23" fillId="0" borderId="8" xfId="0" applyNumberFormat="1" applyFont="1" applyFill="1" applyBorder="1" applyAlignment="1">
      <alignment vertical="center"/>
    </xf>
    <xf numFmtId="0" fontId="25" fillId="0" borderId="0" xfId="0" applyFont="1" applyFill="1" applyBorder="1" applyAlignment="1">
      <alignment horizontal="left" vertical="top" wrapText="1"/>
    </xf>
    <xf numFmtId="0" fontId="15" fillId="0" borderId="0" xfId="49" applyFont="1" applyFill="1" applyBorder="1" applyAlignment="1" applyProtection="1">
      <alignment vertical="center"/>
    </xf>
    <xf numFmtId="0" fontId="26" fillId="0" borderId="0" xfId="49" applyFont="1" applyFill="1" applyBorder="1" applyAlignment="1" applyProtection="1">
      <alignment vertical="center"/>
    </xf>
    <xf numFmtId="0" fontId="27" fillId="0" borderId="0" xfId="49" applyFont="1" applyFill="1" applyBorder="1" applyAlignment="1" applyProtection="1">
      <alignment vertical="center"/>
    </xf>
    <xf numFmtId="0" fontId="28" fillId="0" borderId="0" xfId="49" applyFont="1" applyFill="1" applyBorder="1" applyAlignment="1" applyProtection="1">
      <alignment vertical="center"/>
    </xf>
    <xf numFmtId="0" fontId="29" fillId="0" borderId="0" xfId="49" applyFont="1" applyFill="1" applyBorder="1" applyAlignment="1" applyProtection="1">
      <alignment vertical="top"/>
      <protection locked="0"/>
    </xf>
    <xf numFmtId="49" fontId="9" fillId="0" borderId="0" xfId="49" applyNumberFormat="1" applyFont="1" applyFill="1" applyBorder="1" applyAlignment="1" applyProtection="1"/>
    <xf numFmtId="0" fontId="17" fillId="2" borderId="0" xfId="49" applyFont="1" applyFill="1" applyBorder="1" applyAlignment="1" applyProtection="1">
      <alignment horizontal="center" vertical="center" wrapText="1"/>
      <protection locked="0"/>
    </xf>
    <xf numFmtId="0" fontId="30" fillId="0" borderId="0" xfId="49" applyFont="1" applyFill="1" applyBorder="1" applyAlignment="1" applyProtection="1"/>
    <xf numFmtId="0" fontId="6" fillId="0" borderId="3" xfId="49" applyFont="1" applyFill="1" applyBorder="1" applyAlignment="1" applyProtection="1">
      <alignment vertical="top" wrapText="1"/>
      <protection locked="0"/>
    </xf>
    <xf numFmtId="0" fontId="5" fillId="0" borderId="2" xfId="49" applyFont="1" applyFill="1" applyBorder="1" applyAlignment="1" applyProtection="1">
      <alignment horizontal="center" vertical="center" wrapText="1"/>
      <protection locked="0"/>
    </xf>
    <xf numFmtId="0" fontId="7" fillId="2" borderId="5" xfId="49" applyFont="1" applyFill="1" applyBorder="1" applyAlignment="1" applyProtection="1">
      <alignment vertical="center" wrapText="1"/>
      <protection locked="0"/>
    </xf>
    <xf numFmtId="49" fontId="7" fillId="2" borderId="5" xfId="49" applyNumberFormat="1" applyFont="1" applyFill="1" applyBorder="1" applyAlignment="1" applyProtection="1">
      <alignment vertical="center" wrapText="1"/>
      <protection locked="0"/>
    </xf>
    <xf numFmtId="0" fontId="9" fillId="0" borderId="2" xfId="49" applyFont="1" applyFill="1" applyBorder="1" applyAlignment="1" applyProtection="1"/>
    <xf numFmtId="0" fontId="31" fillId="0" borderId="5" xfId="49" applyFont="1" applyFill="1" applyBorder="1" applyAlignment="1" applyProtection="1"/>
    <xf numFmtId="0" fontId="32" fillId="0" borderId="2" xfId="49" applyFont="1" applyFill="1" applyBorder="1" applyAlignment="1" applyProtection="1">
      <alignment horizontal="center" vertical="center" wrapText="1"/>
      <protection locked="0"/>
    </xf>
    <xf numFmtId="4" fontId="32" fillId="0" borderId="5" xfId="49" applyNumberFormat="1" applyFont="1" applyFill="1" applyBorder="1" applyAlignment="1" applyProtection="1">
      <alignment vertical="center"/>
      <protection locked="0"/>
    </xf>
    <xf numFmtId="4" fontId="32" fillId="0" borderId="5" xfId="49" applyNumberFormat="1" applyFont="1" applyFill="1" applyBorder="1" applyAlignment="1" applyProtection="1">
      <alignment horizontal="right" vertical="center"/>
      <protection locked="0"/>
    </xf>
    <xf numFmtId="49" fontId="30" fillId="0" borderId="0" xfId="49" applyNumberFormat="1" applyFont="1" applyFill="1" applyBorder="1" applyAlignment="1" applyProtection="1"/>
    <xf numFmtId="49" fontId="6" fillId="0" borderId="3" xfId="49" applyNumberFormat="1" applyFont="1" applyFill="1" applyBorder="1" applyAlignment="1" applyProtection="1">
      <alignment vertical="top" wrapText="1"/>
      <protection locked="0"/>
    </xf>
    <xf numFmtId="49" fontId="5" fillId="0" borderId="2" xfId="49" applyNumberFormat="1" applyFont="1" applyFill="1" applyBorder="1" applyAlignment="1" applyProtection="1">
      <alignment horizontal="center" vertical="center" wrapText="1"/>
      <protection locked="0"/>
    </xf>
    <xf numFmtId="0" fontId="7" fillId="2" borderId="2" xfId="49" applyFont="1" applyFill="1" applyBorder="1" applyAlignment="1" applyProtection="1">
      <alignment vertical="center" wrapText="1"/>
      <protection locked="0"/>
    </xf>
    <xf numFmtId="49" fontId="7" fillId="2" borderId="2" xfId="49" applyNumberFormat="1" applyFont="1" applyFill="1" applyBorder="1" applyAlignment="1" applyProtection="1">
      <alignment vertical="center" wrapText="1"/>
      <protection locked="0"/>
    </xf>
    <xf numFmtId="4" fontId="7" fillId="0" borderId="8" xfId="49" applyNumberFormat="1" applyFont="1" applyFill="1" applyBorder="1" applyAlignment="1" applyProtection="1">
      <alignment vertical="center"/>
      <protection locked="0"/>
    </xf>
    <xf numFmtId="49" fontId="32" fillId="0" borderId="2" xfId="49" applyNumberFormat="1" applyFont="1" applyFill="1" applyBorder="1" applyAlignment="1" applyProtection="1">
      <alignment horizontal="center" vertical="center" wrapText="1"/>
      <protection locked="0"/>
    </xf>
    <xf numFmtId="0" fontId="32" fillId="0" borderId="5" xfId="49" applyFont="1" applyFill="1" applyBorder="1" applyAlignment="1" applyProtection="1">
      <alignment horizontal="center" vertical="center" wrapText="1"/>
      <protection locked="0"/>
    </xf>
    <xf numFmtId="0" fontId="6" fillId="0" borderId="9" xfId="49" applyFont="1" applyFill="1" applyBorder="1" applyAlignment="1" applyProtection="1">
      <alignment vertical="top" wrapText="1"/>
      <protection locked="0"/>
    </xf>
    <xf numFmtId="0" fontId="6" fillId="2" borderId="5" xfId="49" applyFont="1" applyFill="1" applyBorder="1" applyAlignment="1" applyProtection="1">
      <alignment horizontal="center" vertical="center" wrapText="1"/>
      <protection locked="0"/>
    </xf>
    <xf numFmtId="0" fontId="6" fillId="2" borderId="9" xfId="49" applyFont="1" applyFill="1" applyBorder="1" applyAlignment="1" applyProtection="1">
      <alignment horizontal="center" vertical="center" wrapText="1"/>
      <protection locked="0"/>
    </xf>
    <xf numFmtId="4" fontId="7" fillId="0" borderId="5" xfId="49" applyNumberFormat="1" applyFont="1" applyFill="1" applyBorder="1" applyAlignment="1" applyProtection="1">
      <alignment vertical="center"/>
      <protection locked="0"/>
    </xf>
    <xf numFmtId="0" fontId="7" fillId="0" borderId="5" xfId="49" applyFont="1" applyFill="1" applyBorder="1" applyAlignment="1" applyProtection="1">
      <alignment horizontal="left" vertical="center" wrapText="1"/>
      <protection locked="0"/>
    </xf>
    <xf numFmtId="0" fontId="7" fillId="0" borderId="5" xfId="49" applyFont="1" applyFill="1" applyBorder="1" applyAlignment="1" applyProtection="1">
      <alignment vertical="center" wrapText="1"/>
      <protection locked="0"/>
    </xf>
    <xf numFmtId="0" fontId="6" fillId="0" borderId="1"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center" vertical="center" wrapText="1"/>
    </xf>
    <xf numFmtId="0" fontId="6" fillId="2" borderId="4" xfId="49" applyFont="1" applyFill="1" applyBorder="1" applyAlignment="1" applyProtection="1">
      <alignment horizontal="center" vertical="center" wrapText="1"/>
      <protection locked="0"/>
    </xf>
    <xf numFmtId="0" fontId="33" fillId="2" borderId="4" xfId="49" applyFont="1" applyFill="1" applyBorder="1" applyAlignment="1" applyProtection="1">
      <alignment horizontal="center" vertical="center" wrapText="1"/>
      <protection locked="0"/>
    </xf>
    <xf numFmtId="0" fontId="33" fillId="2" borderId="14" xfId="49" applyFont="1" applyFill="1" applyBorder="1" applyAlignment="1" applyProtection="1">
      <alignment horizontal="center" vertical="center" wrapText="1"/>
    </xf>
    <xf numFmtId="4" fontId="7" fillId="0" borderId="5" xfId="49" applyNumberFormat="1" applyFont="1" applyFill="1" applyBorder="1" applyAlignment="1" applyProtection="1">
      <alignment horizontal="right" vertical="center"/>
    </xf>
    <xf numFmtId="0" fontId="6" fillId="0" borderId="10" xfId="49" applyFont="1" applyFill="1" applyBorder="1" applyAlignment="1" applyProtection="1">
      <alignment horizontal="center" vertical="center" wrapText="1"/>
      <protection locked="0"/>
    </xf>
    <xf numFmtId="0" fontId="33" fillId="2" borderId="14" xfId="49" applyFont="1" applyFill="1" applyBorder="1" applyAlignment="1" applyProtection="1">
      <alignment horizontal="center" vertical="center" wrapText="1"/>
      <protection locked="0"/>
    </xf>
    <xf numFmtId="0" fontId="34" fillId="0" borderId="0" xfId="49" applyFont="1" applyFill="1" applyBorder="1" applyAlignment="1" applyProtection="1">
      <alignment vertical="center"/>
    </xf>
    <xf numFmtId="0" fontId="35" fillId="0" borderId="3" xfId="49" applyFont="1" applyFill="1" applyBorder="1" applyAlignment="1" applyProtection="1">
      <alignment vertical="top" wrapText="1"/>
      <protection locked="0"/>
    </xf>
    <xf numFmtId="0" fontId="35" fillId="0" borderId="9" xfId="49" applyFont="1" applyFill="1" applyBorder="1" applyAlignment="1" applyProtection="1">
      <alignment vertical="top" wrapText="1"/>
      <protection locked="0"/>
    </xf>
    <xf numFmtId="0" fontId="7" fillId="0" borderId="2" xfId="49" applyFont="1" applyFill="1" applyBorder="1" applyAlignment="1" applyProtection="1">
      <alignment horizontal="left" vertical="center" wrapText="1"/>
      <protection locked="0"/>
    </xf>
    <xf numFmtId="4" fontId="7" fillId="0" borderId="2" xfId="49" applyNumberFormat="1" applyFont="1" applyFill="1" applyBorder="1" applyAlignment="1" applyProtection="1">
      <alignment horizontal="right" vertical="center"/>
      <protection locked="0"/>
    </xf>
    <xf numFmtId="0" fontId="7" fillId="0" borderId="2" xfId="49" applyFont="1" applyFill="1" applyBorder="1" applyAlignment="1" applyProtection="1">
      <alignment horizontal="left" vertical="center"/>
    </xf>
    <xf numFmtId="4" fontId="7" fillId="0" borderId="2" xfId="49" applyNumberFormat="1" applyFont="1" applyFill="1" applyBorder="1" applyAlignment="1" applyProtection="1">
      <alignment horizontal="right" vertical="center"/>
    </xf>
    <xf numFmtId="0" fontId="7" fillId="0" borderId="2"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xf>
    <xf numFmtId="4" fontId="32" fillId="0" borderId="2" xfId="49" applyNumberFormat="1" applyFont="1" applyFill="1" applyBorder="1" applyAlignment="1" applyProtection="1">
      <alignment horizontal="right" vertical="center"/>
      <protection locked="0"/>
    </xf>
    <xf numFmtId="0" fontId="5" fillId="2"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vertical="top" wrapText="1"/>
      <protection locked="0"/>
    </xf>
    <xf numFmtId="0" fontId="6" fillId="2" borderId="8" xfId="49" applyFont="1" applyFill="1" applyBorder="1" applyAlignment="1" applyProtection="1">
      <alignment vertical="top" wrapText="1"/>
      <protection locked="0"/>
    </xf>
    <xf numFmtId="0" fontId="35" fillId="0" borderId="8" xfId="49" applyFont="1" applyFill="1" applyBorder="1" applyAlignment="1" applyProtection="1">
      <alignment vertical="top" wrapText="1"/>
      <protection locked="0"/>
    </xf>
    <xf numFmtId="0" fontId="7" fillId="0" borderId="8" xfId="49" applyFont="1" applyFill="1" applyBorder="1" applyAlignment="1" applyProtection="1">
      <alignment horizontal="center" vertical="center" wrapText="1"/>
      <protection locked="0"/>
    </xf>
    <xf numFmtId="4" fontId="7" fillId="0" borderId="8" xfId="49" applyNumberFormat="1" applyFont="1" applyFill="1" applyBorder="1" applyAlignment="1" applyProtection="1">
      <alignment horizontal="right" vertical="center"/>
    </xf>
    <xf numFmtId="0" fontId="11" fillId="0" borderId="0" xfId="49" applyFont="1" applyFill="1" applyAlignment="1" applyProtection="1">
      <alignment horizontal="center"/>
    </xf>
    <xf numFmtId="0" fontId="9" fillId="0" borderId="0" xfId="49" applyFont="1" applyFill="1" applyAlignment="1" applyProtection="1">
      <alignment horizontal="center"/>
    </xf>
    <xf numFmtId="0" fontId="2" fillId="2" borderId="0" xfId="49" applyFont="1" applyFill="1" applyBorder="1" applyAlignment="1" applyProtection="1">
      <alignment horizontal="left" wrapText="1"/>
      <protection locked="0"/>
    </xf>
    <xf numFmtId="0" fontId="5" fillId="2" borderId="6" xfId="49" applyFont="1" applyFill="1" applyBorder="1" applyAlignment="1" applyProtection="1">
      <alignment horizontal="center" vertical="center" wrapText="1"/>
      <protection locked="0"/>
    </xf>
    <xf numFmtId="0" fontId="6" fillId="0" borderId="10" xfId="49" applyFont="1" applyFill="1" applyBorder="1" applyAlignment="1" applyProtection="1">
      <alignment vertical="top" wrapText="1"/>
      <protection locked="0"/>
    </xf>
    <xf numFmtId="0" fontId="6" fillId="2" borderId="11" xfId="49" applyFont="1" applyFill="1" applyBorder="1" applyAlignment="1" applyProtection="1">
      <alignment vertical="top" wrapText="1"/>
      <protection locked="0"/>
    </xf>
    <xf numFmtId="0" fontId="6" fillId="0" borderId="14" xfId="49" applyFont="1" applyFill="1" applyBorder="1" applyAlignment="1" applyProtection="1">
      <alignment vertical="top" wrapText="1"/>
      <protection locked="0"/>
    </xf>
    <xf numFmtId="0" fontId="6" fillId="2" borderId="13" xfId="49" applyFont="1" applyFill="1" applyBorder="1" applyAlignment="1" applyProtection="1">
      <alignment vertical="top" wrapText="1"/>
      <protection locked="0"/>
    </xf>
    <xf numFmtId="0" fontId="6" fillId="2" borderId="4" xfId="49" applyFont="1" applyFill="1" applyBorder="1" applyAlignment="1" applyProtection="1">
      <alignment vertical="top" wrapText="1"/>
      <protection locked="0"/>
    </xf>
    <xf numFmtId="0" fontId="7" fillId="2" borderId="2" xfId="49" applyFont="1" applyFill="1" applyBorder="1" applyAlignment="1" applyProtection="1">
      <alignment horizontal="left" vertical="center" wrapText="1"/>
      <protection locked="0"/>
    </xf>
    <xf numFmtId="0" fontId="9" fillId="0" borderId="3" xfId="49" applyFont="1" applyFill="1" applyBorder="1" applyAlignment="1" applyProtection="1"/>
    <xf numFmtId="0" fontId="9" fillId="0" borderId="9" xfId="49" applyFont="1" applyFill="1" applyBorder="1" applyAlignment="1" applyProtection="1"/>
    <xf numFmtId="0" fontId="6" fillId="0" borderId="7" xfId="49" applyFont="1" applyFill="1" applyBorder="1" applyAlignment="1" applyProtection="1">
      <alignment vertical="top" wrapText="1"/>
      <protection locked="0"/>
    </xf>
    <xf numFmtId="0" fontId="6" fillId="0" borderId="12" xfId="49" applyFont="1" applyFill="1" applyBorder="1" applyAlignment="1" applyProtection="1">
      <alignment vertical="top" wrapText="1"/>
      <protection locked="0"/>
    </xf>
    <xf numFmtId="0" fontId="30" fillId="0" borderId="0" xfId="49" applyFont="1" applyFill="1" applyBorder="1" applyAlignment="1" applyProtection="1">
      <alignment horizontal="center"/>
    </xf>
    <xf numFmtId="0" fontId="7" fillId="0" borderId="5" xfId="49" applyFont="1" applyFill="1" applyBorder="1" applyAlignment="1" applyProtection="1">
      <alignment horizontal="left" vertical="center"/>
    </xf>
    <xf numFmtId="0" fontId="7" fillId="0" borderId="5" xfId="49" applyFont="1" applyFill="1" applyBorder="1" applyAlignment="1" applyProtection="1">
      <alignment horizontal="left" vertical="top" wrapText="1"/>
      <protection locked="0"/>
    </xf>
    <xf numFmtId="0" fontId="32" fillId="0" borderId="2" xfId="49" applyFont="1" applyFill="1" applyBorder="1" applyAlignment="1" applyProtection="1">
      <alignment horizontal="center" vertical="center"/>
    </xf>
    <xf numFmtId="0" fontId="32" fillId="0" borderId="2" xfId="49"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D35"/>
  <sheetViews>
    <sheetView showGridLines="0" topLeftCell="A58" workbookViewId="0">
      <selection activeCell="A15" sqref="A15"/>
    </sheetView>
  </sheetViews>
  <sheetFormatPr defaultColWidth="10" defaultRowHeight="12.75" customHeight="1" outlineLevelCol="3"/>
  <cols>
    <col min="1" max="1" width="36.6666666666667" style="26" customWidth="1"/>
    <col min="2" max="2" width="26.6666666666667" style="26" customWidth="1"/>
    <col min="3" max="3" width="36.6666666666667" style="26" customWidth="1"/>
    <col min="4" max="4" width="26.5" style="26" customWidth="1"/>
    <col min="5" max="5" width="10" style="27" customWidth="1"/>
    <col min="6" max="16384" width="10" style="27"/>
  </cols>
  <sheetData>
    <row r="1" s="198" customFormat="1" ht="15" customHeight="1" spans="1:4">
      <c r="A1" s="2" t="s">
        <v>0</v>
      </c>
      <c r="B1" s="26"/>
      <c r="C1" s="26"/>
      <c r="D1" s="26"/>
    </row>
    <row r="2" s="199" customFormat="1" ht="39.75" customHeight="1" spans="1:4">
      <c r="A2" s="204" t="s">
        <v>1</v>
      </c>
      <c r="B2" s="205"/>
      <c r="C2" s="205"/>
      <c r="D2" s="205"/>
    </row>
    <row r="3" s="198" customFormat="1" ht="15" customHeight="1" spans="1:4">
      <c r="A3" s="29" t="s">
        <v>2</v>
      </c>
      <c r="B3" s="26"/>
      <c r="C3" s="26"/>
      <c r="D3" s="2" t="s">
        <v>3</v>
      </c>
    </row>
    <row r="4" s="201" customFormat="1" ht="20.25" customHeight="1" spans="1:4">
      <c r="A4" s="32" t="s">
        <v>4</v>
      </c>
      <c r="B4" s="238"/>
      <c r="C4" s="32" t="s">
        <v>5</v>
      </c>
      <c r="D4" s="239"/>
    </row>
    <row r="5" s="201" customFormat="1" ht="20.25" customHeight="1" spans="1:4">
      <c r="A5" s="32" t="s">
        <v>6</v>
      </c>
      <c r="B5" s="32" t="s">
        <v>7</v>
      </c>
      <c r="C5" s="32" t="s">
        <v>8</v>
      </c>
      <c r="D5" s="13" t="s">
        <v>7</v>
      </c>
    </row>
    <row r="6" ht="19.5" customHeight="1" spans="1:4">
      <c r="A6" s="242" t="s">
        <v>9</v>
      </c>
      <c r="B6" s="226">
        <f t="shared" ref="B6:B8" si="0">16029700.08+1862810</f>
        <v>17892510.08</v>
      </c>
      <c r="C6" s="268" t="s">
        <v>10</v>
      </c>
      <c r="D6" s="226">
        <f>16029700.08+1862810</f>
        <v>17892510.08</v>
      </c>
    </row>
    <row r="7" s="201" customFormat="1" ht="20.25" customHeight="1" spans="1:4">
      <c r="A7" s="240" t="s">
        <v>11</v>
      </c>
      <c r="B7" s="226">
        <f t="shared" si="0"/>
        <v>17892510.08</v>
      </c>
      <c r="C7" s="269" t="s">
        <v>12</v>
      </c>
      <c r="D7" s="40">
        <v>9967565.08</v>
      </c>
    </row>
    <row r="8" s="201" customFormat="1" ht="20.25" customHeight="1" spans="1:4">
      <c r="A8" s="240" t="s">
        <v>13</v>
      </c>
      <c r="B8" s="226">
        <f t="shared" si="0"/>
        <v>17892510.08</v>
      </c>
      <c r="C8" s="240" t="s">
        <v>14</v>
      </c>
      <c r="D8" s="40"/>
    </row>
    <row r="9" s="201" customFormat="1" ht="20.25" customHeight="1" spans="1:4">
      <c r="A9" s="240" t="s">
        <v>15</v>
      </c>
      <c r="B9" s="241"/>
      <c r="C9" s="240" t="s">
        <v>16</v>
      </c>
      <c r="D9" s="40"/>
    </row>
    <row r="10" s="201" customFormat="1" ht="20.25" customHeight="1" spans="1:4">
      <c r="A10" s="240" t="s">
        <v>17</v>
      </c>
      <c r="B10" s="241"/>
      <c r="C10" s="240" t="s">
        <v>18</v>
      </c>
      <c r="D10" s="40"/>
    </row>
    <row r="11" s="201" customFormat="1" ht="20.25" customHeight="1" spans="1:4">
      <c r="A11" s="240" t="s">
        <v>19</v>
      </c>
      <c r="B11" s="241"/>
      <c r="C11" s="240" t="s">
        <v>20</v>
      </c>
      <c r="D11" s="40"/>
    </row>
    <row r="12" s="201" customFormat="1" ht="20.25" customHeight="1" spans="1:4">
      <c r="A12" s="240" t="s">
        <v>21</v>
      </c>
      <c r="B12" s="241"/>
      <c r="C12" s="240" t="s">
        <v>22</v>
      </c>
      <c r="D12" s="40">
        <v>1534800</v>
      </c>
    </row>
    <row r="13" s="201" customFormat="1" ht="20.25" customHeight="1" spans="1:4">
      <c r="A13" s="240" t="s">
        <v>23</v>
      </c>
      <c r="B13" s="241"/>
      <c r="C13" s="240" t="s">
        <v>24</v>
      </c>
      <c r="D13" s="40"/>
    </row>
    <row r="14" s="201" customFormat="1" ht="20.25" customHeight="1" spans="1:4">
      <c r="A14" s="240" t="s">
        <v>25</v>
      </c>
      <c r="B14" s="241"/>
      <c r="C14" s="240" t="s">
        <v>26</v>
      </c>
      <c r="D14" s="40">
        <v>1239062</v>
      </c>
    </row>
    <row r="15" ht="20.25" customHeight="1" spans="1:4">
      <c r="A15" s="242" t="s">
        <v>27</v>
      </c>
      <c r="B15" s="245"/>
      <c r="C15" s="240" t="s">
        <v>28</v>
      </c>
      <c r="D15" s="40">
        <v>722279</v>
      </c>
    </row>
    <row r="16" s="201" customFormat="1" ht="20.25" customHeight="1" spans="1:4">
      <c r="A16" s="240" t="s">
        <v>29</v>
      </c>
      <c r="B16" s="241"/>
      <c r="C16" s="240" t="s">
        <v>30</v>
      </c>
      <c r="D16" s="40">
        <v>331680</v>
      </c>
    </row>
    <row r="17" s="201" customFormat="1" ht="20.25" customHeight="1" spans="1:4">
      <c r="A17" s="240" t="s">
        <v>31</v>
      </c>
      <c r="B17" s="241"/>
      <c r="C17" s="240" t="s">
        <v>32</v>
      </c>
      <c r="D17" s="40">
        <v>196000</v>
      </c>
    </row>
    <row r="18" s="201" customFormat="1" ht="20.25" customHeight="1" spans="1:4">
      <c r="A18" s="240"/>
      <c r="B18" s="244"/>
      <c r="C18" s="240" t="s">
        <v>33</v>
      </c>
      <c r="D18" s="40">
        <v>3005540</v>
      </c>
    </row>
    <row r="19" s="201" customFormat="1" ht="20.25" customHeight="1" spans="1:4">
      <c r="A19" s="240"/>
      <c r="B19" s="244"/>
      <c r="C19" s="240" t="s">
        <v>34</v>
      </c>
      <c r="D19" s="40"/>
    </row>
    <row r="20" s="201" customFormat="1" ht="20.25" customHeight="1" spans="1:4">
      <c r="A20" s="240"/>
      <c r="B20" s="244"/>
      <c r="C20" s="240" t="s">
        <v>35</v>
      </c>
      <c r="D20" s="40"/>
    </row>
    <row r="21" s="201" customFormat="1" ht="20.25" customHeight="1" spans="1:4">
      <c r="A21" s="240"/>
      <c r="B21" s="244"/>
      <c r="C21" s="240" t="s">
        <v>36</v>
      </c>
      <c r="D21" s="40"/>
    </row>
    <row r="22" s="201" customFormat="1" ht="20.25" customHeight="1" spans="1:4">
      <c r="A22" s="240"/>
      <c r="B22" s="244"/>
      <c r="C22" s="240" t="s">
        <v>37</v>
      </c>
      <c r="D22" s="40"/>
    </row>
    <row r="23" s="201" customFormat="1" ht="20.25" customHeight="1" spans="1:4">
      <c r="A23" s="240"/>
      <c r="B23" s="244"/>
      <c r="C23" s="240" t="s">
        <v>38</v>
      </c>
      <c r="D23" s="40"/>
    </row>
    <row r="24" ht="20.25" customHeight="1" spans="1:4">
      <c r="A24" s="242"/>
      <c r="B24" s="245"/>
      <c r="C24" s="240" t="s">
        <v>39</v>
      </c>
      <c r="D24" s="40"/>
    </row>
    <row r="25" s="201" customFormat="1" ht="20.25" customHeight="1" spans="1:4">
      <c r="A25" s="240"/>
      <c r="B25" s="244"/>
      <c r="C25" s="240" t="s">
        <v>40</v>
      </c>
      <c r="D25" s="40">
        <v>895584</v>
      </c>
    </row>
    <row r="26" s="201" customFormat="1" ht="20.25" customHeight="1" spans="1:4">
      <c r="A26" s="240"/>
      <c r="B26" s="244"/>
      <c r="C26" s="240" t="s">
        <v>41</v>
      </c>
      <c r="D26" s="40"/>
    </row>
    <row r="27" s="201" customFormat="1" ht="20.25" customHeight="1" spans="1:4">
      <c r="A27" s="240"/>
      <c r="B27" s="244"/>
      <c r="C27" s="240" t="s">
        <v>42</v>
      </c>
      <c r="D27" s="40"/>
    </row>
    <row r="28" ht="20.25" customHeight="1" spans="1:4">
      <c r="A28" s="242"/>
      <c r="B28" s="245"/>
      <c r="C28" s="240" t="s">
        <v>43</v>
      </c>
      <c r="D28" s="40"/>
    </row>
    <row r="29" ht="20.25" customHeight="1" spans="1:4">
      <c r="A29" s="242"/>
      <c r="B29" s="245"/>
      <c r="C29" s="240" t="s">
        <v>44</v>
      </c>
      <c r="D29" s="40"/>
    </row>
    <row r="30" s="201" customFormat="1" ht="20.25" customHeight="1" spans="1:4">
      <c r="A30" s="240"/>
      <c r="B30" s="244"/>
      <c r="C30" s="240" t="s">
        <v>45</v>
      </c>
      <c r="D30" s="40"/>
    </row>
    <row r="31" s="201" customFormat="1" ht="20.25" customHeight="1" spans="1:4">
      <c r="A31" s="240"/>
      <c r="B31" s="244"/>
      <c r="C31" s="240" t="s">
        <v>46</v>
      </c>
      <c r="D31" s="40"/>
    </row>
    <row r="32" ht="20.25" customHeight="1" spans="1:4">
      <c r="A32" s="270"/>
      <c r="B32" s="271"/>
      <c r="C32" s="240" t="s">
        <v>47</v>
      </c>
      <c r="D32" s="40"/>
    </row>
    <row r="33" ht="20.25" customHeight="1" spans="1:4">
      <c r="A33" s="270"/>
      <c r="B33" s="271"/>
      <c r="C33" s="240" t="s">
        <v>48</v>
      </c>
      <c r="D33" s="40"/>
    </row>
    <row r="34" ht="20.25" customHeight="1" spans="1:4">
      <c r="A34" s="270"/>
      <c r="B34" s="271"/>
      <c r="C34" s="242" t="s">
        <v>49</v>
      </c>
      <c r="D34" s="234"/>
    </row>
    <row r="35" s="201" customFormat="1" ht="20.25" customHeight="1" spans="1:4">
      <c r="A35" s="212" t="s">
        <v>50</v>
      </c>
      <c r="B35" s="246">
        <v>17892510.08</v>
      </c>
      <c r="C35" s="212" t="s">
        <v>51</v>
      </c>
      <c r="D35" s="214">
        <v>17892510.08</v>
      </c>
    </row>
  </sheetData>
  <mergeCells count="5">
    <mergeCell ref="A1:D1"/>
    <mergeCell ref="A2:D2"/>
    <mergeCell ref="A3:C3"/>
    <mergeCell ref="A4:B4"/>
    <mergeCell ref="C4:D4"/>
  </mergeCells>
  <printOptions horizontalCentered="1"/>
  <pageMargins left="0.385416666666667" right="0.1875" top="0.1875" bottom="0.1875" header="0.1875" footer="0.1875"/>
  <pageSetup paperSize="9" fitToHeight="0"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L41"/>
  <sheetViews>
    <sheetView tabSelected="1" zoomScale="70" zoomScaleNormal="70" topLeftCell="A22" workbookViewId="0">
      <selection activeCell="D27" sqref="D27:I27"/>
    </sheetView>
  </sheetViews>
  <sheetFormatPr defaultColWidth="12" defaultRowHeight="13.5" customHeight="1"/>
  <cols>
    <col min="1" max="1" width="27.5" style="75" customWidth="1"/>
    <col min="2" max="2" width="27.5" style="27" customWidth="1"/>
    <col min="3" max="3" width="43.1666666666667" style="27" customWidth="1"/>
    <col min="4" max="4" width="8.66666666666667" style="75" customWidth="1"/>
    <col min="5" max="5" width="11.9" style="75" customWidth="1"/>
    <col min="6" max="6" width="8.33333333333333" style="75" customWidth="1"/>
    <col min="7" max="7" width="36.8333333333333" style="75" customWidth="1"/>
    <col min="8" max="8" width="16.1666666666667" style="75" customWidth="1"/>
    <col min="9" max="9" width="19.1666666666667" style="75" customWidth="1"/>
    <col min="10" max="12" width="25" style="75" customWidth="1"/>
    <col min="13" max="13" width="12" style="27" customWidth="1"/>
    <col min="14" max="16384" width="12" style="27"/>
  </cols>
  <sheetData>
    <row r="1" ht="26.25" customHeight="1" spans="1:12">
      <c r="A1" s="76" t="s">
        <v>311</v>
      </c>
      <c r="B1" s="77"/>
      <c r="C1" s="77"/>
      <c r="D1" s="78"/>
      <c r="E1" s="78"/>
      <c r="F1" s="78"/>
      <c r="G1" s="78"/>
      <c r="H1" s="78"/>
      <c r="I1" s="78"/>
      <c r="J1" s="78"/>
      <c r="K1" s="78"/>
      <c r="L1" s="157"/>
    </row>
    <row r="2" ht="81" customHeight="1" spans="1:12">
      <c r="A2" s="79" t="s">
        <v>312</v>
      </c>
      <c r="B2" s="80"/>
      <c r="C2" s="80"/>
      <c r="D2" s="81"/>
      <c r="E2" s="81"/>
      <c r="F2" s="81"/>
      <c r="G2" s="81"/>
      <c r="H2" s="81"/>
      <c r="I2" s="81"/>
      <c r="J2" s="81"/>
      <c r="K2" s="81"/>
      <c r="L2" s="81"/>
    </row>
    <row r="3" ht="31.5" spans="1:12">
      <c r="A3" s="82" t="s">
        <v>2</v>
      </c>
      <c r="B3" s="82"/>
      <c r="C3" s="82"/>
      <c r="D3" s="81"/>
      <c r="E3" s="81"/>
      <c r="F3" s="81"/>
      <c r="G3" s="81"/>
      <c r="H3" s="81"/>
      <c r="I3" s="81"/>
      <c r="J3" s="81"/>
      <c r="K3" s="81"/>
      <c r="L3" s="81"/>
    </row>
    <row r="4" ht="30" customHeight="1" spans="1:12">
      <c r="A4" s="83" t="s">
        <v>313</v>
      </c>
      <c r="B4" s="84"/>
      <c r="C4" s="84"/>
      <c r="D4" s="83"/>
      <c r="E4" s="83"/>
      <c r="F4" s="83"/>
      <c r="G4" s="83"/>
      <c r="H4" s="83"/>
      <c r="I4" s="83"/>
      <c r="J4" s="83"/>
      <c r="K4" s="83"/>
      <c r="L4" s="83"/>
    </row>
    <row r="5" ht="30" customHeight="1" spans="1:12">
      <c r="A5" s="85" t="s">
        <v>314</v>
      </c>
      <c r="B5" s="86"/>
      <c r="C5" s="86"/>
      <c r="D5" s="87"/>
      <c r="E5" s="88" t="s">
        <v>315</v>
      </c>
      <c r="F5" s="89"/>
      <c r="G5" s="90"/>
      <c r="H5" s="85" t="s">
        <v>316</v>
      </c>
      <c r="I5" s="87"/>
      <c r="J5" s="88" t="s">
        <v>317</v>
      </c>
      <c r="K5" s="158"/>
      <c r="L5" s="159"/>
    </row>
    <row r="6" ht="30" customHeight="1" spans="1:12">
      <c r="A6" s="91" t="s">
        <v>318</v>
      </c>
      <c r="B6" s="92"/>
      <c r="C6" s="92"/>
      <c r="D6" s="93"/>
      <c r="E6" s="94" t="s">
        <v>319</v>
      </c>
      <c r="F6" s="95"/>
      <c r="G6" s="96"/>
      <c r="H6" s="91" t="s">
        <v>320</v>
      </c>
      <c r="I6" s="93"/>
      <c r="J6" s="160">
        <v>62</v>
      </c>
      <c r="K6" s="98"/>
      <c r="L6" s="99"/>
    </row>
    <row r="7" ht="30" customHeight="1" spans="1:12">
      <c r="A7" s="91" t="s">
        <v>321</v>
      </c>
      <c r="B7" s="92"/>
      <c r="C7" s="92"/>
      <c r="D7" s="93"/>
      <c r="E7" s="97" t="s">
        <v>322</v>
      </c>
      <c r="F7" s="98"/>
      <c r="G7" s="99"/>
      <c r="H7" s="91" t="s">
        <v>323</v>
      </c>
      <c r="I7" s="93"/>
      <c r="J7" s="160">
        <v>61</v>
      </c>
      <c r="K7" s="98"/>
      <c r="L7" s="99"/>
    </row>
    <row r="8" ht="30" customHeight="1" spans="1:12">
      <c r="A8" s="91" t="s">
        <v>324</v>
      </c>
      <c r="B8" s="92"/>
      <c r="C8" s="92"/>
      <c r="D8" s="93"/>
      <c r="E8" s="97" t="s">
        <v>325</v>
      </c>
      <c r="F8" s="98"/>
      <c r="G8" s="99"/>
      <c r="H8" s="91" t="s">
        <v>326</v>
      </c>
      <c r="I8" s="93"/>
      <c r="J8" s="97" t="s">
        <v>327</v>
      </c>
      <c r="K8" s="98"/>
      <c r="L8" s="99"/>
    </row>
    <row r="9" ht="30" customHeight="1" spans="1:12">
      <c r="A9" s="91" t="s">
        <v>328</v>
      </c>
      <c r="B9" s="92"/>
      <c r="C9" s="92"/>
      <c r="D9" s="93"/>
      <c r="E9" s="97" t="s">
        <v>329</v>
      </c>
      <c r="F9" s="98"/>
      <c r="G9" s="99"/>
      <c r="H9" s="91" t="s">
        <v>330</v>
      </c>
      <c r="I9" s="93"/>
      <c r="J9" s="161" t="s">
        <v>325</v>
      </c>
      <c r="K9" s="98"/>
      <c r="L9" s="99"/>
    </row>
    <row r="10" ht="30" customHeight="1" spans="1:12">
      <c r="A10" s="100" t="s">
        <v>331</v>
      </c>
      <c r="B10" s="101"/>
      <c r="C10" s="101"/>
      <c r="D10" s="102"/>
      <c r="E10" s="91" t="s">
        <v>332</v>
      </c>
      <c r="F10" s="93"/>
      <c r="G10" s="103" t="s">
        <v>333</v>
      </c>
      <c r="H10" s="91" t="s">
        <v>334</v>
      </c>
      <c r="I10" s="93"/>
      <c r="J10" s="91" t="s">
        <v>333</v>
      </c>
      <c r="K10" s="112"/>
      <c r="L10" s="93"/>
    </row>
    <row r="11" ht="30" customHeight="1" spans="1:12">
      <c r="A11" s="104"/>
      <c r="B11" s="105"/>
      <c r="C11" s="105"/>
      <c r="D11" s="106"/>
      <c r="E11" s="91" t="s">
        <v>144</v>
      </c>
      <c r="F11" s="93"/>
      <c r="G11" s="107">
        <v>17892510.08</v>
      </c>
      <c r="H11" s="91" t="s">
        <v>144</v>
      </c>
      <c r="I11" s="93"/>
      <c r="J11" s="162">
        <v>17892510.08</v>
      </c>
      <c r="K11" s="163"/>
      <c r="L11" s="164"/>
    </row>
    <row r="12" ht="30" customHeight="1" spans="1:12">
      <c r="A12" s="104"/>
      <c r="B12" s="105"/>
      <c r="C12" s="105"/>
      <c r="D12" s="106"/>
      <c r="E12" s="91" t="s">
        <v>335</v>
      </c>
      <c r="F12" s="93"/>
      <c r="G12" s="107">
        <v>17892510.08</v>
      </c>
      <c r="H12" s="91" t="s">
        <v>61</v>
      </c>
      <c r="I12" s="93"/>
      <c r="J12" s="162">
        <v>15698020.08</v>
      </c>
      <c r="K12" s="163"/>
      <c r="L12" s="164"/>
    </row>
    <row r="13" ht="30" customHeight="1" spans="1:12">
      <c r="A13" s="85"/>
      <c r="B13" s="86"/>
      <c r="C13" s="86"/>
      <c r="D13" s="87"/>
      <c r="E13" s="91" t="s">
        <v>336</v>
      </c>
      <c r="F13" s="93"/>
      <c r="G13" s="108"/>
      <c r="H13" s="91" t="s">
        <v>62</v>
      </c>
      <c r="I13" s="93"/>
      <c r="J13" s="162">
        <v>2194490</v>
      </c>
      <c r="K13" s="163"/>
      <c r="L13" s="164"/>
    </row>
    <row r="14" ht="30" customHeight="1" spans="1:12">
      <c r="A14" s="109" t="s">
        <v>337</v>
      </c>
      <c r="B14" s="110"/>
      <c r="C14" s="110"/>
      <c r="D14" s="111"/>
      <c r="E14" s="111"/>
      <c r="F14" s="111"/>
      <c r="G14" s="111"/>
      <c r="H14" s="111"/>
      <c r="I14" s="111"/>
      <c r="J14" s="111"/>
      <c r="K14" s="111"/>
      <c r="L14" s="165"/>
    </row>
    <row r="15" ht="32.25" customHeight="1" spans="1:12">
      <c r="A15" s="91" t="s">
        <v>338</v>
      </c>
      <c r="B15" s="92"/>
      <c r="C15" s="92"/>
      <c r="D15" s="112"/>
      <c r="E15" s="112"/>
      <c r="F15" s="112"/>
      <c r="G15" s="112"/>
      <c r="H15" s="112"/>
      <c r="I15" s="112"/>
      <c r="J15" s="112"/>
      <c r="K15" s="93"/>
      <c r="L15" s="103" t="s">
        <v>339</v>
      </c>
    </row>
    <row r="16" ht="99.75" customHeight="1" spans="1:12">
      <c r="A16" s="113" t="s">
        <v>340</v>
      </c>
      <c r="B16" s="114"/>
      <c r="C16" s="115"/>
      <c r="D16" s="116" t="s">
        <v>341</v>
      </c>
      <c r="E16" s="117" t="s">
        <v>342</v>
      </c>
      <c r="F16" s="118"/>
      <c r="G16" s="118"/>
      <c r="H16" s="118"/>
      <c r="I16" s="118"/>
      <c r="J16" s="118"/>
      <c r="K16" s="166"/>
      <c r="L16" s="167" t="s">
        <v>343</v>
      </c>
    </row>
    <row r="17" ht="409" customHeight="1" spans="1:12">
      <c r="A17" s="119"/>
      <c r="B17" s="120"/>
      <c r="C17" s="121"/>
      <c r="D17" s="116" t="s">
        <v>344</v>
      </c>
      <c r="E17" s="122" t="s">
        <v>345</v>
      </c>
      <c r="F17" s="123"/>
      <c r="G17" s="123"/>
      <c r="H17" s="123"/>
      <c r="I17" s="123"/>
      <c r="J17" s="123"/>
      <c r="K17" s="168"/>
      <c r="L17" s="167" t="s">
        <v>346</v>
      </c>
    </row>
    <row r="18" ht="409" customHeight="1" spans="1:12">
      <c r="A18" s="124" t="s">
        <v>347</v>
      </c>
      <c r="B18" s="125"/>
      <c r="C18" s="126"/>
      <c r="D18" s="116" t="s">
        <v>348</v>
      </c>
      <c r="E18" s="127" t="s">
        <v>349</v>
      </c>
      <c r="F18" s="128"/>
      <c r="G18" s="128"/>
      <c r="H18" s="128"/>
      <c r="I18" s="128"/>
      <c r="J18" s="128"/>
      <c r="K18" s="169"/>
      <c r="L18" s="167" t="s">
        <v>350</v>
      </c>
    </row>
    <row r="19" ht="32.25" customHeight="1" spans="1:12">
      <c r="A19" s="129" t="s">
        <v>351</v>
      </c>
      <c r="B19" s="130"/>
      <c r="C19" s="130"/>
      <c r="D19" s="131"/>
      <c r="E19" s="131"/>
      <c r="F19" s="131"/>
      <c r="G19" s="131"/>
      <c r="H19" s="131"/>
      <c r="I19" s="131"/>
      <c r="J19" s="131"/>
      <c r="K19" s="131"/>
      <c r="L19" s="170"/>
    </row>
    <row r="20" ht="32.25" customHeight="1" spans="1:12">
      <c r="A20" s="132" t="s">
        <v>352</v>
      </c>
      <c r="B20" s="125"/>
      <c r="C20" s="126"/>
      <c r="D20" s="124" t="s">
        <v>353</v>
      </c>
      <c r="E20" s="133"/>
      <c r="F20" s="133"/>
      <c r="G20" s="133"/>
      <c r="H20" s="134"/>
      <c r="I20" s="124" t="s">
        <v>354</v>
      </c>
      <c r="J20" s="133"/>
      <c r="K20" s="133"/>
      <c r="L20" s="134"/>
    </row>
    <row r="21" ht="273" customHeight="1" spans="1:12">
      <c r="A21" s="132" t="s">
        <v>355</v>
      </c>
      <c r="B21" s="125"/>
      <c r="C21" s="126"/>
      <c r="D21" s="135" t="s">
        <v>356</v>
      </c>
      <c r="E21" s="136"/>
      <c r="F21" s="136"/>
      <c r="G21" s="136"/>
      <c r="H21" s="137"/>
      <c r="I21" s="135" t="s">
        <v>356</v>
      </c>
      <c r="J21" s="136"/>
      <c r="K21" s="136"/>
      <c r="L21" s="137"/>
    </row>
    <row r="22" ht="230" customHeight="1" spans="1:12">
      <c r="A22" s="132" t="s">
        <v>357</v>
      </c>
      <c r="B22" s="138"/>
      <c r="C22" s="139"/>
      <c r="D22" s="135" t="s">
        <v>358</v>
      </c>
      <c r="E22" s="95"/>
      <c r="F22" s="95"/>
      <c r="G22" s="95"/>
      <c r="H22" s="96"/>
      <c r="I22" s="135" t="s">
        <v>356</v>
      </c>
      <c r="J22" s="95"/>
      <c r="K22" s="95"/>
      <c r="L22" s="96"/>
    </row>
    <row r="23" ht="230" customHeight="1" spans="1:12">
      <c r="A23" s="132" t="s">
        <v>359</v>
      </c>
      <c r="B23" s="138"/>
      <c r="C23" s="139"/>
      <c r="D23" s="135" t="s">
        <v>360</v>
      </c>
      <c r="E23" s="95"/>
      <c r="F23" s="95"/>
      <c r="G23" s="95"/>
      <c r="H23" s="96"/>
      <c r="I23" s="135" t="s">
        <v>356</v>
      </c>
      <c r="J23" s="95"/>
      <c r="K23" s="95"/>
      <c r="L23" s="96"/>
    </row>
    <row r="24" ht="32.25" customHeight="1" spans="1:12">
      <c r="A24" s="129" t="s">
        <v>361</v>
      </c>
      <c r="B24" s="130"/>
      <c r="C24" s="130"/>
      <c r="D24" s="131"/>
      <c r="E24" s="131"/>
      <c r="F24" s="131"/>
      <c r="G24" s="131"/>
      <c r="H24" s="131"/>
      <c r="I24" s="131"/>
      <c r="J24" s="131"/>
      <c r="K24" s="131"/>
      <c r="L24" s="170"/>
    </row>
    <row r="25" ht="32.25" customHeight="1" spans="1:12">
      <c r="A25" s="140" t="s">
        <v>362</v>
      </c>
      <c r="B25" s="114"/>
      <c r="C25" s="115"/>
      <c r="D25" s="140" t="s">
        <v>363</v>
      </c>
      <c r="E25" s="141"/>
      <c r="F25" s="141"/>
      <c r="G25" s="141"/>
      <c r="H25" s="141"/>
      <c r="I25" s="171"/>
      <c r="J25" s="140" t="s">
        <v>339</v>
      </c>
      <c r="K25" s="141"/>
      <c r="L25" s="171"/>
    </row>
    <row r="26" ht="32.25" customHeight="1" spans="1:12">
      <c r="A26" s="142"/>
      <c r="B26" s="120"/>
      <c r="C26" s="121"/>
      <c r="D26" s="142"/>
      <c r="E26" s="143"/>
      <c r="F26" s="143"/>
      <c r="G26" s="143"/>
      <c r="H26" s="143"/>
      <c r="I26" s="172"/>
      <c r="J26" s="142"/>
      <c r="K26" s="143"/>
      <c r="L26" s="172"/>
    </row>
    <row r="27" ht="72" customHeight="1" spans="1:12">
      <c r="A27" s="132" t="s">
        <v>364</v>
      </c>
      <c r="B27" s="125"/>
      <c r="C27" s="126"/>
      <c r="D27" s="144" t="s">
        <v>365</v>
      </c>
      <c r="E27" s="145"/>
      <c r="F27" s="145"/>
      <c r="G27" s="145"/>
      <c r="H27" s="145"/>
      <c r="I27" s="173"/>
      <c r="J27" s="144" t="s">
        <v>170</v>
      </c>
      <c r="K27" s="145"/>
      <c r="L27" s="173"/>
    </row>
    <row r="28" ht="32.25" customHeight="1" spans="1:12">
      <c r="A28" s="129" t="s">
        <v>366</v>
      </c>
      <c r="B28" s="130"/>
      <c r="C28" s="130"/>
      <c r="D28" s="131"/>
      <c r="E28" s="131"/>
      <c r="F28" s="131"/>
      <c r="G28" s="131"/>
      <c r="H28" s="131"/>
      <c r="I28" s="131"/>
      <c r="J28" s="131"/>
      <c r="K28" s="131"/>
      <c r="L28" s="170"/>
    </row>
    <row r="29" ht="14.25" spans="1:12">
      <c r="A29" s="146" t="s">
        <v>367</v>
      </c>
      <c r="B29" s="147"/>
      <c r="C29" s="148"/>
      <c r="D29" s="149" t="s">
        <v>368</v>
      </c>
      <c r="E29" s="149" t="s">
        <v>369</v>
      </c>
      <c r="F29" s="149" t="s">
        <v>370</v>
      </c>
      <c r="G29" s="149" t="s">
        <v>371</v>
      </c>
      <c r="H29" s="150" t="s">
        <v>372</v>
      </c>
      <c r="I29" s="174"/>
      <c r="J29" s="175"/>
      <c r="K29" s="150" t="s">
        <v>339</v>
      </c>
      <c r="L29" s="175"/>
    </row>
    <row r="30" ht="14.25" spans="1:12">
      <c r="A30" s="151" t="s">
        <v>373</v>
      </c>
      <c r="B30" s="151" t="s">
        <v>374</v>
      </c>
      <c r="C30" s="151" t="s">
        <v>375</v>
      </c>
      <c r="D30" s="152" t="s">
        <v>368</v>
      </c>
      <c r="E30" s="152" t="s">
        <v>369</v>
      </c>
      <c r="F30" s="152" t="s">
        <v>370</v>
      </c>
      <c r="G30" s="152" t="s">
        <v>371</v>
      </c>
      <c r="H30" s="153" t="s">
        <v>372</v>
      </c>
      <c r="I30" s="176"/>
      <c r="J30" s="177"/>
      <c r="K30" s="178" t="s">
        <v>339</v>
      </c>
      <c r="L30" s="179"/>
    </row>
    <row r="31" s="74" customFormat="1" ht="28.5" spans="1:12">
      <c r="A31" s="154" t="s">
        <v>376</v>
      </c>
      <c r="B31" s="155" t="s">
        <v>377</v>
      </c>
      <c r="C31" s="155" t="s">
        <v>378</v>
      </c>
      <c r="D31" s="155" t="s">
        <v>379</v>
      </c>
      <c r="E31" s="155">
        <v>0.45</v>
      </c>
      <c r="F31" s="155" t="s">
        <v>380</v>
      </c>
      <c r="G31" s="155" t="s">
        <v>381</v>
      </c>
      <c r="H31" s="156" t="s">
        <v>382</v>
      </c>
      <c r="I31" s="156"/>
      <c r="J31" s="155"/>
      <c r="K31" s="156" t="s">
        <v>383</v>
      </c>
      <c r="L31" s="155"/>
    </row>
    <row r="32" ht="62" customHeight="1" spans="1:12">
      <c r="A32" s="154" t="s">
        <v>376</v>
      </c>
      <c r="B32" s="155" t="s">
        <v>384</v>
      </c>
      <c r="C32" s="155" t="s">
        <v>384</v>
      </c>
      <c r="D32" s="155" t="s">
        <v>385</v>
      </c>
      <c r="E32" s="155" t="s">
        <v>386</v>
      </c>
      <c r="F32" s="155" t="s">
        <v>387</v>
      </c>
      <c r="G32" s="155" t="s">
        <v>381</v>
      </c>
      <c r="H32" s="156" t="s">
        <v>388</v>
      </c>
      <c r="I32" s="136"/>
      <c r="J32" s="137"/>
      <c r="K32" s="156" t="s">
        <v>389</v>
      </c>
      <c r="L32" s="137"/>
    </row>
    <row r="33" ht="55" customHeight="1" spans="1:12">
      <c r="A33" s="154" t="s">
        <v>376</v>
      </c>
      <c r="B33" s="155" t="s">
        <v>377</v>
      </c>
      <c r="C33" s="155" t="s">
        <v>377</v>
      </c>
      <c r="D33" s="155" t="s">
        <v>390</v>
      </c>
      <c r="E33" s="155">
        <v>554</v>
      </c>
      <c r="F33" s="155" t="s">
        <v>391</v>
      </c>
      <c r="G33" s="155" t="s">
        <v>381</v>
      </c>
      <c r="H33" s="156" t="s">
        <v>392</v>
      </c>
      <c r="I33" s="136"/>
      <c r="J33" s="137"/>
      <c r="K33" s="156" t="s">
        <v>393</v>
      </c>
      <c r="L33" s="137"/>
    </row>
    <row r="34" ht="55" customHeight="1" spans="1:12">
      <c r="A34" s="154" t="s">
        <v>394</v>
      </c>
      <c r="B34" s="155" t="s">
        <v>384</v>
      </c>
      <c r="C34" s="155" t="s">
        <v>384</v>
      </c>
      <c r="D34" s="155" t="s">
        <v>390</v>
      </c>
      <c r="E34" s="155" t="s">
        <v>395</v>
      </c>
      <c r="F34" s="155" t="s">
        <v>391</v>
      </c>
      <c r="G34" s="155" t="s">
        <v>381</v>
      </c>
      <c r="H34" s="156" t="s">
        <v>388</v>
      </c>
      <c r="I34" s="136"/>
      <c r="J34" s="137"/>
      <c r="K34" s="156" t="s">
        <v>396</v>
      </c>
      <c r="L34" s="137"/>
    </row>
    <row r="35" ht="62" customHeight="1" spans="1:12">
      <c r="A35" s="154" t="s">
        <v>394</v>
      </c>
      <c r="B35" s="155" t="s">
        <v>397</v>
      </c>
      <c r="C35" s="155" t="s">
        <v>397</v>
      </c>
      <c r="D35" s="155" t="s">
        <v>390</v>
      </c>
      <c r="E35" s="155" t="s">
        <v>245</v>
      </c>
      <c r="F35" s="155" t="s">
        <v>398</v>
      </c>
      <c r="G35" s="155" t="s">
        <v>381</v>
      </c>
      <c r="H35" s="156" t="s">
        <v>399</v>
      </c>
      <c r="I35" s="136"/>
      <c r="J35" s="137"/>
      <c r="K35" s="156" t="s">
        <v>400</v>
      </c>
      <c r="L35" s="137"/>
    </row>
    <row r="36" ht="60" customHeight="1" spans="1:12">
      <c r="A36" s="154" t="s">
        <v>376</v>
      </c>
      <c r="B36" s="155" t="s">
        <v>384</v>
      </c>
      <c r="C36" s="155" t="s">
        <v>384</v>
      </c>
      <c r="D36" s="155" t="s">
        <v>385</v>
      </c>
      <c r="E36" s="155" t="s">
        <v>64</v>
      </c>
      <c r="F36" s="155" t="s">
        <v>398</v>
      </c>
      <c r="G36" s="155" t="s">
        <v>381</v>
      </c>
      <c r="H36" s="156" t="s">
        <v>401</v>
      </c>
      <c r="I36" s="136"/>
      <c r="J36" s="137"/>
      <c r="K36" s="156" t="s">
        <v>402</v>
      </c>
      <c r="L36" s="137"/>
    </row>
    <row r="37" ht="44" customHeight="1" spans="1:12">
      <c r="A37" s="154" t="s">
        <v>376</v>
      </c>
      <c r="B37" s="155" t="s">
        <v>377</v>
      </c>
      <c r="C37" s="155" t="s">
        <v>377</v>
      </c>
      <c r="D37" s="155" t="s">
        <v>385</v>
      </c>
      <c r="E37" s="155" t="s">
        <v>64</v>
      </c>
      <c r="F37" s="155" t="s">
        <v>398</v>
      </c>
      <c r="G37" s="155" t="s">
        <v>381</v>
      </c>
      <c r="H37" s="156" t="s">
        <v>401</v>
      </c>
      <c r="I37" s="136"/>
      <c r="J37" s="137"/>
      <c r="K37" s="156" t="s">
        <v>403</v>
      </c>
      <c r="L37" s="137"/>
    </row>
    <row r="38" ht="64" customHeight="1" spans="1:12">
      <c r="A38" s="154" t="s">
        <v>376</v>
      </c>
      <c r="B38" s="155" t="s">
        <v>404</v>
      </c>
      <c r="C38" s="155" t="s">
        <v>404</v>
      </c>
      <c r="D38" s="155" t="s">
        <v>390</v>
      </c>
      <c r="E38" s="155" t="s">
        <v>245</v>
      </c>
      <c r="F38" s="155" t="s">
        <v>405</v>
      </c>
      <c r="G38" s="155" t="s">
        <v>381</v>
      </c>
      <c r="H38" s="156" t="s">
        <v>388</v>
      </c>
      <c r="I38" s="136"/>
      <c r="J38" s="137"/>
      <c r="K38" s="156" t="s">
        <v>399</v>
      </c>
      <c r="L38" s="137"/>
    </row>
    <row r="39" ht="84" customHeight="1" spans="1:12">
      <c r="A39" s="154" t="s">
        <v>376</v>
      </c>
      <c r="B39" s="155" t="s">
        <v>406</v>
      </c>
      <c r="C39" s="155" t="s">
        <v>406</v>
      </c>
      <c r="D39" s="155" t="s">
        <v>390</v>
      </c>
      <c r="E39" s="155">
        <v>554</v>
      </c>
      <c r="F39" s="155" t="s">
        <v>391</v>
      </c>
      <c r="G39" s="155" t="s">
        <v>381</v>
      </c>
      <c r="H39" s="156" t="s">
        <v>407</v>
      </c>
      <c r="I39" s="136"/>
      <c r="J39" s="137"/>
      <c r="K39" s="156" t="s">
        <v>392</v>
      </c>
      <c r="L39" s="137"/>
    </row>
    <row r="40" ht="173" customHeight="1" spans="1:12">
      <c r="A40" s="154" t="s">
        <v>376</v>
      </c>
      <c r="B40" s="155" t="s">
        <v>384</v>
      </c>
      <c r="C40" s="155" t="s">
        <v>384</v>
      </c>
      <c r="D40" s="155" t="s">
        <v>379</v>
      </c>
      <c r="E40" s="155">
        <v>219.45</v>
      </c>
      <c r="F40" s="155" t="s">
        <v>380</v>
      </c>
      <c r="G40" s="155" t="s">
        <v>381</v>
      </c>
      <c r="H40" s="156" t="s">
        <v>382</v>
      </c>
      <c r="I40" s="136"/>
      <c r="J40" s="137"/>
      <c r="K40" s="180" t="s">
        <v>408</v>
      </c>
      <c r="L40" s="181"/>
    </row>
    <row r="41" ht="82" customHeight="1" spans="1:12">
      <c r="A41" s="154" t="s">
        <v>409</v>
      </c>
      <c r="B41" s="155" t="s">
        <v>410</v>
      </c>
      <c r="C41" s="155" t="s">
        <v>410</v>
      </c>
      <c r="D41" s="155" t="s">
        <v>390</v>
      </c>
      <c r="E41" s="155" t="s">
        <v>411</v>
      </c>
      <c r="F41" s="155" t="s">
        <v>387</v>
      </c>
      <c r="G41" s="155" t="s">
        <v>381</v>
      </c>
      <c r="H41" s="156" t="s">
        <v>399</v>
      </c>
      <c r="I41" s="136"/>
      <c r="J41" s="137"/>
      <c r="K41" s="156" t="s">
        <v>412</v>
      </c>
      <c r="L41" s="137"/>
    </row>
  </sheetData>
  <mergeCells count="94">
    <mergeCell ref="A1:L1"/>
    <mergeCell ref="A2:L2"/>
    <mergeCell ref="A3:C3"/>
    <mergeCell ref="A4:L4"/>
    <mergeCell ref="A5:D5"/>
    <mergeCell ref="E5:G5"/>
    <mergeCell ref="H5:I5"/>
    <mergeCell ref="J5:L5"/>
    <mergeCell ref="A6:D6"/>
    <mergeCell ref="E6:G6"/>
    <mergeCell ref="H6:I6"/>
    <mergeCell ref="J6:L6"/>
    <mergeCell ref="A7:D7"/>
    <mergeCell ref="E7:G7"/>
    <mergeCell ref="H7:I7"/>
    <mergeCell ref="J7:L7"/>
    <mergeCell ref="A8:D8"/>
    <mergeCell ref="E8:G8"/>
    <mergeCell ref="H8:I8"/>
    <mergeCell ref="J8:L8"/>
    <mergeCell ref="A9:D9"/>
    <mergeCell ref="E9:G9"/>
    <mergeCell ref="H9:I9"/>
    <mergeCell ref="J9:L9"/>
    <mergeCell ref="E10:F10"/>
    <mergeCell ref="H10:I10"/>
    <mergeCell ref="J10:L10"/>
    <mergeCell ref="E11:F11"/>
    <mergeCell ref="H11:I11"/>
    <mergeCell ref="J11:L11"/>
    <mergeCell ref="E12:F12"/>
    <mergeCell ref="H12:I12"/>
    <mergeCell ref="J12:L12"/>
    <mergeCell ref="E13:F13"/>
    <mergeCell ref="H13:I13"/>
    <mergeCell ref="J13:L13"/>
    <mergeCell ref="A14:L14"/>
    <mergeCell ref="A15:K15"/>
    <mergeCell ref="E16:K16"/>
    <mergeCell ref="E17:K17"/>
    <mergeCell ref="A18:C18"/>
    <mergeCell ref="E18:K18"/>
    <mergeCell ref="A19:L19"/>
    <mergeCell ref="A20:C20"/>
    <mergeCell ref="D20:H20"/>
    <mergeCell ref="I20:L20"/>
    <mergeCell ref="A21:C21"/>
    <mergeCell ref="D21:H21"/>
    <mergeCell ref="I21:L21"/>
    <mergeCell ref="A22:C22"/>
    <mergeCell ref="D22:H22"/>
    <mergeCell ref="I22:L22"/>
    <mergeCell ref="A23:C23"/>
    <mergeCell ref="D23:H23"/>
    <mergeCell ref="I23:L23"/>
    <mergeCell ref="A24:L24"/>
    <mergeCell ref="A27:C27"/>
    <mergeCell ref="D27:I27"/>
    <mergeCell ref="J27:L27"/>
    <mergeCell ref="A28:L28"/>
    <mergeCell ref="A29:C29"/>
    <mergeCell ref="H31:J31"/>
    <mergeCell ref="K31:L31"/>
    <mergeCell ref="H32:J32"/>
    <mergeCell ref="K32:L32"/>
    <mergeCell ref="H33:J33"/>
    <mergeCell ref="K33:L33"/>
    <mergeCell ref="H34:J34"/>
    <mergeCell ref="K34:L34"/>
    <mergeCell ref="H35:J35"/>
    <mergeCell ref="K35:L35"/>
    <mergeCell ref="H36:J36"/>
    <mergeCell ref="K36:L36"/>
    <mergeCell ref="H37:J37"/>
    <mergeCell ref="K37:L37"/>
    <mergeCell ref="H38:J38"/>
    <mergeCell ref="K38:L38"/>
    <mergeCell ref="H39:J39"/>
    <mergeCell ref="K39:L39"/>
    <mergeCell ref="H40:J40"/>
    <mergeCell ref="K40:L40"/>
    <mergeCell ref="H41:J41"/>
    <mergeCell ref="K41:L41"/>
    <mergeCell ref="D29:D30"/>
    <mergeCell ref="E29:E30"/>
    <mergeCell ref="F29:F30"/>
    <mergeCell ref="G29:G30"/>
    <mergeCell ref="A10:D13"/>
    <mergeCell ref="A16:C17"/>
    <mergeCell ref="D25:I26"/>
    <mergeCell ref="A25:C26"/>
    <mergeCell ref="J25:L26"/>
    <mergeCell ref="H29:J30"/>
    <mergeCell ref="K29:L30"/>
  </mergeCells>
  <pageMargins left="0.697916666666667" right="0.697916666666667" top="0.75" bottom="0.75" header="0.291666666666667" footer="0.291666666666667"/>
  <pageSetup paperSize="9" scale="24" orientation="portrait"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N16"/>
  <sheetViews>
    <sheetView workbookViewId="0">
      <selection activeCell="H12" sqref="H12"/>
    </sheetView>
  </sheetViews>
  <sheetFormatPr defaultColWidth="10.6666666666667" defaultRowHeight="12.75" customHeight="1"/>
  <cols>
    <col min="1" max="1" width="24.4444444444444" style="26" customWidth="1"/>
    <col min="2" max="2" width="6.83333333333333" style="27" customWidth="1"/>
    <col min="3" max="3" width="7.11111111111111" style="27" customWidth="1"/>
    <col min="4" max="4" width="7.5" style="27" customWidth="1"/>
    <col min="5" max="5" width="13.3333333333333" style="26" customWidth="1"/>
    <col min="6" max="6" width="22.6666666666667" style="26" customWidth="1"/>
    <col min="7" max="7" width="26.6666666666667" style="26" customWidth="1"/>
    <col min="8" max="8" width="7" style="26" customWidth="1"/>
    <col min="9" max="9" width="14" style="26" customWidth="1"/>
    <col min="10" max="10" width="7" style="26" customWidth="1"/>
    <col min="11" max="11" width="11.3333333333333" style="26" customWidth="1"/>
    <col min="12" max="12" width="64.5" style="26" customWidth="1"/>
    <col min="13" max="13" width="36.8333333333333" style="26" customWidth="1"/>
    <col min="14" max="14" width="7.66666666666667" style="26" customWidth="1"/>
    <col min="15" max="15" width="10.6666666666667" style="27" customWidth="1"/>
    <col min="16" max="16384" width="10.6666666666667" style="27"/>
  </cols>
  <sheetData>
    <row r="1" ht="13.5" customHeight="1" spans="1:14">
      <c r="A1" s="71" t="s">
        <v>413</v>
      </c>
      <c r="B1" s="44"/>
      <c r="C1" s="44"/>
      <c r="D1" s="44"/>
      <c r="E1" s="45"/>
      <c r="F1" s="45"/>
      <c r="G1" s="45"/>
      <c r="H1" s="45"/>
      <c r="I1" s="45"/>
      <c r="J1" s="45"/>
      <c r="K1" s="45"/>
      <c r="L1" s="45"/>
      <c r="M1" s="45"/>
      <c r="N1" s="45"/>
    </row>
    <row r="2" ht="49.5" customHeight="1" spans="1:14">
      <c r="A2" s="46" t="s">
        <v>414</v>
      </c>
      <c r="B2" s="47"/>
      <c r="C2" s="47"/>
      <c r="D2" s="47"/>
      <c r="E2" s="48"/>
      <c r="F2" s="48"/>
      <c r="G2" s="48"/>
      <c r="H2" s="48"/>
      <c r="I2" s="48"/>
      <c r="J2" s="48"/>
      <c r="K2" s="48"/>
      <c r="L2" s="48"/>
      <c r="M2" s="48"/>
      <c r="N2" s="48"/>
    </row>
    <row r="3" ht="16.5" customHeight="1" spans="1:14">
      <c r="A3" s="49" t="s">
        <v>2</v>
      </c>
      <c r="B3" s="50"/>
      <c r="C3" s="50"/>
      <c r="D3" s="50"/>
      <c r="E3" s="51"/>
      <c r="F3" s="51"/>
      <c r="G3" s="51"/>
      <c r="H3" s="51"/>
      <c r="I3" s="51"/>
      <c r="J3" s="51"/>
      <c r="K3" s="51"/>
      <c r="L3" s="51"/>
      <c r="M3" s="51"/>
      <c r="N3" s="68"/>
    </row>
    <row r="4" s="70" customFormat="1" ht="26.25" customHeight="1" spans="1:14">
      <c r="A4" s="52" t="s">
        <v>415</v>
      </c>
      <c r="B4" s="52" t="s">
        <v>416</v>
      </c>
      <c r="C4" s="52" t="s">
        <v>417</v>
      </c>
      <c r="D4" s="52" t="s">
        <v>418</v>
      </c>
      <c r="E4" s="53" t="s">
        <v>419</v>
      </c>
      <c r="F4" s="54"/>
      <c r="G4" s="54"/>
      <c r="H4" s="54"/>
      <c r="I4" s="54"/>
      <c r="J4" s="54"/>
      <c r="K4" s="54"/>
      <c r="L4" s="54"/>
      <c r="M4" s="54"/>
      <c r="N4" s="69"/>
    </row>
    <row r="5" s="70" customFormat="1" ht="26.25" customHeight="1" spans="1:14">
      <c r="A5" s="55"/>
      <c r="B5" s="56"/>
      <c r="C5" s="56"/>
      <c r="D5" s="56"/>
      <c r="E5" s="52" t="s">
        <v>373</v>
      </c>
      <c r="F5" s="52" t="s">
        <v>374</v>
      </c>
      <c r="G5" s="52" t="s">
        <v>375</v>
      </c>
      <c r="H5" s="52" t="s">
        <v>368</v>
      </c>
      <c r="I5" s="52" t="s">
        <v>369</v>
      </c>
      <c r="J5" s="52" t="s">
        <v>370</v>
      </c>
      <c r="K5" s="52" t="s">
        <v>371</v>
      </c>
      <c r="L5" s="52" t="s">
        <v>372</v>
      </c>
      <c r="M5" s="52" t="s">
        <v>339</v>
      </c>
      <c r="N5" s="52" t="s">
        <v>420</v>
      </c>
    </row>
    <row r="6" s="70" customFormat="1" ht="26.25" customHeight="1" spans="1:14">
      <c r="A6" s="57"/>
      <c r="B6" s="58"/>
      <c r="C6" s="58"/>
      <c r="D6" s="58"/>
      <c r="E6" s="58"/>
      <c r="F6" s="58"/>
      <c r="G6" s="58"/>
      <c r="H6" s="58"/>
      <c r="I6" s="58"/>
      <c r="J6" s="58"/>
      <c r="K6" s="58"/>
      <c r="L6" s="58"/>
      <c r="M6" s="57"/>
      <c r="N6" s="58"/>
    </row>
    <row r="7" spans="1:14">
      <c r="A7" s="64" t="s">
        <v>315</v>
      </c>
      <c r="B7" s="60"/>
      <c r="C7" s="60"/>
      <c r="D7" s="60"/>
      <c r="E7" s="59"/>
      <c r="F7" s="42"/>
      <c r="G7" s="42"/>
      <c r="H7" s="42"/>
      <c r="I7" s="42"/>
      <c r="J7" s="42"/>
      <c r="K7" s="42"/>
      <c r="L7" s="42"/>
      <c r="M7" s="42"/>
      <c r="N7" s="42"/>
    </row>
    <row r="8" ht="24.75" spans="1:14">
      <c r="A8" s="64" t="s">
        <v>421</v>
      </c>
      <c r="B8" s="61" t="s">
        <v>170</v>
      </c>
      <c r="C8" s="62" t="s">
        <v>170</v>
      </c>
      <c r="D8" s="61" t="s">
        <v>170</v>
      </c>
      <c r="E8" s="59"/>
      <c r="F8" s="42"/>
      <c r="G8" s="42"/>
      <c r="H8" s="42"/>
      <c r="I8" s="42"/>
      <c r="J8" s="42"/>
      <c r="K8" s="42"/>
      <c r="L8" s="42"/>
      <c r="M8" s="42"/>
      <c r="N8" s="42"/>
    </row>
    <row r="9" ht="24.75" spans="1:14">
      <c r="A9" s="64" t="s">
        <v>422</v>
      </c>
      <c r="B9" s="61" t="s">
        <v>423</v>
      </c>
      <c r="C9" s="62" t="s">
        <v>424</v>
      </c>
      <c r="D9" s="61" t="s">
        <v>425</v>
      </c>
      <c r="E9" s="64" t="s">
        <v>170</v>
      </c>
      <c r="F9" s="64" t="s">
        <v>170</v>
      </c>
      <c r="G9" s="65" t="s">
        <v>170</v>
      </c>
      <c r="H9" s="66" t="s">
        <v>170</v>
      </c>
      <c r="I9" s="64" t="s">
        <v>170</v>
      </c>
      <c r="J9" s="64" t="s">
        <v>170</v>
      </c>
      <c r="K9" s="64" t="s">
        <v>170</v>
      </c>
      <c r="L9" s="65" t="s">
        <v>170</v>
      </c>
      <c r="M9" s="65" t="s">
        <v>170</v>
      </c>
      <c r="N9" s="64" t="s">
        <v>170</v>
      </c>
    </row>
    <row r="10" ht="25.5" spans="1:14">
      <c r="A10" s="72"/>
      <c r="B10" s="73"/>
      <c r="C10" s="73"/>
      <c r="D10" s="73"/>
      <c r="E10" s="64" t="s">
        <v>409</v>
      </c>
      <c r="F10" s="64" t="s">
        <v>426</v>
      </c>
      <c r="G10" s="65" t="s">
        <v>427</v>
      </c>
      <c r="H10" s="66" t="s">
        <v>390</v>
      </c>
      <c r="I10" s="64" t="s">
        <v>428</v>
      </c>
      <c r="J10" s="64" t="s">
        <v>387</v>
      </c>
      <c r="K10" s="64" t="s">
        <v>381</v>
      </c>
      <c r="L10" s="65" t="s">
        <v>429</v>
      </c>
      <c r="M10" s="65" t="s">
        <v>430</v>
      </c>
      <c r="N10" s="64" t="s">
        <v>431</v>
      </c>
    </row>
    <row r="11" ht="36.75" spans="1:14">
      <c r="A11" s="42"/>
      <c r="B11" s="73"/>
      <c r="C11" s="73"/>
      <c r="D11" s="73"/>
      <c r="E11" s="64" t="s">
        <v>376</v>
      </c>
      <c r="F11" s="64" t="s">
        <v>432</v>
      </c>
      <c r="G11" s="65" t="s">
        <v>433</v>
      </c>
      <c r="H11" s="66" t="s">
        <v>385</v>
      </c>
      <c r="I11" s="64" t="s">
        <v>434</v>
      </c>
      <c r="J11" s="64" t="s">
        <v>435</v>
      </c>
      <c r="K11" s="64" t="s">
        <v>381</v>
      </c>
      <c r="L11" s="65" t="s">
        <v>436</v>
      </c>
      <c r="M11" s="65" t="s">
        <v>436</v>
      </c>
      <c r="N11" s="64" t="s">
        <v>431</v>
      </c>
    </row>
    <row r="12" ht="24" spans="1:14">
      <c r="A12" s="42"/>
      <c r="B12" s="73"/>
      <c r="C12" s="73"/>
      <c r="D12" s="73"/>
      <c r="E12" s="64" t="s">
        <v>376</v>
      </c>
      <c r="F12" s="64" t="s">
        <v>432</v>
      </c>
      <c r="G12" s="65" t="s">
        <v>437</v>
      </c>
      <c r="H12" s="66" t="s">
        <v>385</v>
      </c>
      <c r="I12" s="64" t="s">
        <v>438</v>
      </c>
      <c r="J12" s="64" t="s">
        <v>439</v>
      </c>
      <c r="K12" s="64" t="s">
        <v>381</v>
      </c>
      <c r="L12" s="65" t="s">
        <v>440</v>
      </c>
      <c r="M12" s="65" t="s">
        <v>440</v>
      </c>
      <c r="N12" s="64" t="s">
        <v>431</v>
      </c>
    </row>
    <row r="13" ht="36.75" spans="1:14">
      <c r="A13" s="42"/>
      <c r="B13" s="73"/>
      <c r="C13" s="73"/>
      <c r="D13" s="73"/>
      <c r="E13" s="64" t="s">
        <v>376</v>
      </c>
      <c r="F13" s="64" t="s">
        <v>432</v>
      </c>
      <c r="G13" s="65" t="s">
        <v>441</v>
      </c>
      <c r="H13" s="66" t="s">
        <v>390</v>
      </c>
      <c r="I13" s="64" t="s">
        <v>442</v>
      </c>
      <c r="J13" s="64" t="s">
        <v>443</v>
      </c>
      <c r="K13" s="64" t="s">
        <v>381</v>
      </c>
      <c r="L13" s="65" t="s">
        <v>440</v>
      </c>
      <c r="M13" s="65" t="s">
        <v>440</v>
      </c>
      <c r="N13" s="64" t="s">
        <v>431</v>
      </c>
    </row>
    <row r="14" ht="24" spans="1:14">
      <c r="A14" s="42"/>
      <c r="B14" s="73"/>
      <c r="C14" s="73"/>
      <c r="D14" s="73"/>
      <c r="E14" s="64" t="s">
        <v>376</v>
      </c>
      <c r="F14" s="64" t="s">
        <v>444</v>
      </c>
      <c r="G14" s="65" t="s">
        <v>445</v>
      </c>
      <c r="H14" s="66" t="s">
        <v>379</v>
      </c>
      <c r="I14" s="64" t="s">
        <v>446</v>
      </c>
      <c r="J14" s="64" t="s">
        <v>447</v>
      </c>
      <c r="K14" s="64" t="s">
        <v>381</v>
      </c>
      <c r="L14" s="65" t="s">
        <v>440</v>
      </c>
      <c r="M14" s="65" t="s">
        <v>440</v>
      </c>
      <c r="N14" s="64" t="s">
        <v>431</v>
      </c>
    </row>
    <row r="15" ht="36.75" spans="1:14">
      <c r="A15" s="42"/>
      <c r="B15" s="73"/>
      <c r="C15" s="73"/>
      <c r="D15" s="73"/>
      <c r="E15" s="64" t="s">
        <v>394</v>
      </c>
      <c r="F15" s="64" t="s">
        <v>448</v>
      </c>
      <c r="G15" s="65" t="s">
        <v>449</v>
      </c>
      <c r="H15" s="66" t="s">
        <v>385</v>
      </c>
      <c r="I15" s="64" t="s">
        <v>450</v>
      </c>
      <c r="J15" s="64" t="s">
        <v>435</v>
      </c>
      <c r="K15" s="64" t="s">
        <v>451</v>
      </c>
      <c r="L15" s="65" t="s">
        <v>436</v>
      </c>
      <c r="M15" s="65" t="s">
        <v>436</v>
      </c>
      <c r="N15" s="64" t="s">
        <v>431</v>
      </c>
    </row>
    <row r="16" ht="36.75" spans="1:14">
      <c r="A16" s="42"/>
      <c r="B16" s="73"/>
      <c r="C16" s="73"/>
      <c r="D16" s="73"/>
      <c r="E16" s="64" t="s">
        <v>394</v>
      </c>
      <c r="F16" s="64" t="s">
        <v>448</v>
      </c>
      <c r="G16" s="65" t="s">
        <v>452</v>
      </c>
      <c r="H16" s="66" t="s">
        <v>385</v>
      </c>
      <c r="I16" s="64" t="s">
        <v>453</v>
      </c>
      <c r="J16" s="64" t="s">
        <v>454</v>
      </c>
      <c r="K16" s="64" t="s">
        <v>381</v>
      </c>
      <c r="L16" s="65" t="s">
        <v>436</v>
      </c>
      <c r="M16" s="65" t="s">
        <v>436</v>
      </c>
      <c r="N16" s="64" t="s">
        <v>431</v>
      </c>
    </row>
  </sheetData>
  <mergeCells count="18">
    <mergeCell ref="A1:N1"/>
    <mergeCell ref="A2:N2"/>
    <mergeCell ref="A3:N3"/>
    <mergeCell ref="E4:N4"/>
    <mergeCell ref="A4:A6"/>
    <mergeCell ref="B4:B6"/>
    <mergeCell ref="C4:C6"/>
    <mergeCell ref="D4:D6"/>
    <mergeCell ref="E5:E6"/>
    <mergeCell ref="F5:F6"/>
    <mergeCell ref="G5:G6"/>
    <mergeCell ref="H5:H6"/>
    <mergeCell ref="I5:I6"/>
    <mergeCell ref="J5:J6"/>
    <mergeCell ref="K5:K6"/>
    <mergeCell ref="L5:L6"/>
    <mergeCell ref="M5:M6"/>
    <mergeCell ref="N5:N6"/>
  </mergeCells>
  <pageMargins left="0.75" right="0.75" top="1" bottom="1" header="0.5" footer="0.5"/>
  <pageSetup paperSize="1" orientation="portrait"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10"/>
  <sheetViews>
    <sheetView workbookViewId="0">
      <selection activeCell="A10" sqref="A10"/>
    </sheetView>
  </sheetViews>
  <sheetFormatPr defaultColWidth="10.6666666666667" defaultRowHeight="12.75" customHeight="1"/>
  <cols>
    <col min="1" max="1" width="19.8333333333333" style="26" customWidth="1"/>
    <col min="2" max="2" width="7.33333333333333" style="27" customWidth="1"/>
    <col min="3" max="3" width="17.6666666666667" style="27" customWidth="1"/>
    <col min="4" max="4" width="7.5" style="27" customWidth="1"/>
    <col min="5" max="5" width="13.3333333333333" style="26" customWidth="1"/>
    <col min="6" max="6" width="11.8333333333333" style="26" customWidth="1"/>
    <col min="7" max="7" width="12.8333333333333" style="26" customWidth="1"/>
    <col min="8" max="8" width="7" style="26" customWidth="1"/>
    <col min="9" max="9" width="11" style="26" customWidth="1"/>
    <col min="10" max="10" width="7" style="26" customWidth="1"/>
    <col min="11" max="11" width="11.3333333333333" style="26" customWidth="1"/>
    <col min="12" max="12" width="28.8333333333333" style="26" customWidth="1"/>
    <col min="13" max="13" width="15.1666666666667" style="26" customWidth="1"/>
    <col min="14" max="14" width="7.66666666666667" style="26" customWidth="1"/>
    <col min="15" max="15" width="10.6666666666667" style="27" customWidth="1"/>
    <col min="16" max="16384" width="10.6666666666667" style="27"/>
  </cols>
  <sheetData>
    <row r="1" customHeight="1" spans="1:14">
      <c r="A1" s="43" t="s">
        <v>455</v>
      </c>
      <c r="B1" s="44"/>
      <c r="C1" s="44"/>
      <c r="D1" s="44"/>
      <c r="E1" s="45"/>
      <c r="F1" s="45"/>
      <c r="G1" s="45"/>
      <c r="H1" s="45"/>
      <c r="I1" s="45"/>
      <c r="J1" s="45"/>
      <c r="K1" s="45"/>
      <c r="L1" s="45"/>
      <c r="M1" s="45"/>
      <c r="N1" s="45"/>
    </row>
    <row r="2" ht="30" customHeight="1" spans="1:14">
      <c r="A2" s="46" t="s">
        <v>456</v>
      </c>
      <c r="B2" s="47"/>
      <c r="C2" s="47"/>
      <c r="D2" s="47"/>
      <c r="E2" s="48"/>
      <c r="F2" s="48"/>
      <c r="G2" s="48"/>
      <c r="H2" s="48"/>
      <c r="I2" s="48"/>
      <c r="J2" s="48"/>
      <c r="K2" s="48"/>
      <c r="L2" s="48"/>
      <c r="M2" s="48"/>
      <c r="N2" s="48"/>
    </row>
    <row r="3" customHeight="1" spans="1:14">
      <c r="A3" s="49" t="s">
        <v>2</v>
      </c>
      <c r="B3" s="50"/>
      <c r="C3" s="50"/>
      <c r="D3" s="50"/>
      <c r="E3" s="51"/>
      <c r="F3" s="51"/>
      <c r="G3" s="51"/>
      <c r="H3" s="51"/>
      <c r="I3" s="51"/>
      <c r="J3" s="51"/>
      <c r="K3" s="51"/>
      <c r="L3" s="51"/>
      <c r="M3" s="51"/>
      <c r="N3" s="68"/>
    </row>
    <row r="4" customHeight="1" spans="1:14">
      <c r="A4" s="52" t="s">
        <v>415</v>
      </c>
      <c r="B4" s="52" t="s">
        <v>416</v>
      </c>
      <c r="C4" s="52" t="s">
        <v>417</v>
      </c>
      <c r="D4" s="52" t="s">
        <v>418</v>
      </c>
      <c r="E4" s="53" t="s">
        <v>419</v>
      </c>
      <c r="F4" s="54"/>
      <c r="G4" s="54"/>
      <c r="H4" s="54"/>
      <c r="I4" s="54"/>
      <c r="J4" s="54"/>
      <c r="K4" s="54"/>
      <c r="L4" s="54"/>
      <c r="M4" s="54"/>
      <c r="N4" s="69"/>
    </row>
    <row r="5" customHeight="1" spans="1:14">
      <c r="A5" s="55"/>
      <c r="B5" s="56"/>
      <c r="C5" s="56"/>
      <c r="D5" s="56"/>
      <c r="E5" s="52" t="s">
        <v>373</v>
      </c>
      <c r="F5" s="52" t="s">
        <v>374</v>
      </c>
      <c r="G5" s="52" t="s">
        <v>375</v>
      </c>
      <c r="H5" s="52" t="s">
        <v>368</v>
      </c>
      <c r="I5" s="52" t="s">
        <v>369</v>
      </c>
      <c r="J5" s="52" t="s">
        <v>370</v>
      </c>
      <c r="K5" s="52" t="s">
        <v>371</v>
      </c>
      <c r="L5" s="52" t="s">
        <v>372</v>
      </c>
      <c r="M5" s="52" t="s">
        <v>339</v>
      </c>
      <c r="N5" s="52" t="s">
        <v>420</v>
      </c>
    </row>
    <row r="6" customHeight="1" spans="1:14">
      <c r="A6" s="57"/>
      <c r="B6" s="58"/>
      <c r="C6" s="58"/>
      <c r="D6" s="58"/>
      <c r="E6" s="58"/>
      <c r="F6" s="58"/>
      <c r="G6" s="58"/>
      <c r="H6" s="58"/>
      <c r="I6" s="58"/>
      <c r="J6" s="58"/>
      <c r="K6" s="58"/>
      <c r="L6" s="58"/>
      <c r="M6" s="57"/>
      <c r="N6" s="58"/>
    </row>
    <row r="7" ht="15" customHeight="1" spans="1:14">
      <c r="A7" s="59" t="s">
        <v>170</v>
      </c>
      <c r="B7" s="60"/>
      <c r="C7" s="60"/>
      <c r="D7" s="60"/>
      <c r="E7" s="59"/>
      <c r="F7" s="42"/>
      <c r="G7" s="42"/>
      <c r="H7" s="42"/>
      <c r="I7" s="42"/>
      <c r="J7" s="42"/>
      <c r="K7" s="42"/>
      <c r="L7" s="42"/>
      <c r="M7" s="42"/>
      <c r="N7" s="42"/>
    </row>
    <row r="8" ht="15" customHeight="1" spans="1:14">
      <c r="A8" s="59" t="s">
        <v>170</v>
      </c>
      <c r="B8" s="61" t="s">
        <v>170</v>
      </c>
      <c r="C8" s="62" t="s">
        <v>170</v>
      </c>
      <c r="D8" s="61" t="s">
        <v>170</v>
      </c>
      <c r="E8" s="59"/>
      <c r="F8" s="42"/>
      <c r="G8" s="42"/>
      <c r="H8" s="42"/>
      <c r="I8" s="42"/>
      <c r="J8" s="42"/>
      <c r="K8" s="42"/>
      <c r="L8" s="42"/>
      <c r="M8" s="42"/>
      <c r="N8" s="42"/>
    </row>
    <row r="9" ht="15" customHeight="1" spans="1:14">
      <c r="A9" s="63"/>
      <c r="B9" s="60"/>
      <c r="C9" s="60"/>
      <c r="D9" s="60"/>
      <c r="E9" s="64" t="s">
        <v>170</v>
      </c>
      <c r="F9" s="64" t="s">
        <v>170</v>
      </c>
      <c r="G9" s="65" t="s">
        <v>170</v>
      </c>
      <c r="H9" s="66" t="s">
        <v>170</v>
      </c>
      <c r="I9" s="64" t="s">
        <v>170</v>
      </c>
      <c r="J9" s="64" t="s">
        <v>170</v>
      </c>
      <c r="K9" s="64" t="s">
        <v>170</v>
      </c>
      <c r="L9" s="65" t="s">
        <v>170</v>
      </c>
      <c r="M9" s="65" t="s">
        <v>170</v>
      </c>
      <c r="N9" s="64" t="s">
        <v>170</v>
      </c>
    </row>
    <row r="10" customHeight="1" spans="1:1">
      <c r="A10" s="67" t="s">
        <v>457</v>
      </c>
    </row>
  </sheetData>
  <mergeCells count="18">
    <mergeCell ref="A1:N1"/>
    <mergeCell ref="A2:N2"/>
    <mergeCell ref="A3:N3"/>
    <mergeCell ref="E4:N4"/>
    <mergeCell ref="A4:A6"/>
    <mergeCell ref="B4:B6"/>
    <mergeCell ref="C4:C6"/>
    <mergeCell ref="D4:D6"/>
    <mergeCell ref="E5:E6"/>
    <mergeCell ref="F5:F6"/>
    <mergeCell ref="G5:G6"/>
    <mergeCell ref="H5:H6"/>
    <mergeCell ref="I5:I6"/>
    <mergeCell ref="J5:J6"/>
    <mergeCell ref="K5:K6"/>
    <mergeCell ref="L5:L6"/>
    <mergeCell ref="M5:M6"/>
    <mergeCell ref="N5:N6"/>
  </mergeCells>
  <pageMargins left="0.75" right="0.75" top="1" bottom="1" header="0.5" footer="0.5"/>
  <pageSetup paperSize="1" orientation="portrait"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AB25"/>
  <sheetViews>
    <sheetView showGridLines="0" topLeftCell="I1" workbookViewId="0">
      <selection activeCell="A3" sqref="A3:AB3"/>
    </sheetView>
  </sheetViews>
  <sheetFormatPr defaultColWidth="10" defaultRowHeight="12.75" customHeight="1"/>
  <cols>
    <col min="1" max="1" width="36.3333333333333" style="26" customWidth="1"/>
    <col min="2" max="2" width="23.8333333333333" style="26" customWidth="1"/>
    <col min="3" max="3" width="8.16666666666667" style="26" customWidth="1"/>
    <col min="4" max="4" width="10" style="26" customWidth="1"/>
    <col min="5" max="5" width="12.1666666666667" style="26" customWidth="1"/>
    <col min="6" max="7" width="5.16666666666667" style="26" customWidth="1"/>
    <col min="8" max="8" width="19.8888888888889" style="26" customWidth="1"/>
    <col min="9" max="9" width="15.6666666666667" style="26" customWidth="1"/>
    <col min="10" max="10" width="10.5" style="26" customWidth="1"/>
    <col min="11" max="12" width="7.5" style="26" customWidth="1"/>
    <col min="13" max="13" width="8.66666666666667" style="26" customWidth="1"/>
    <col min="14" max="14" width="9.16666666666667" style="26" customWidth="1"/>
    <col min="15" max="15" width="10.6666666666667" style="26" customWidth="1"/>
    <col min="16" max="19" width="10" style="27" customWidth="1"/>
    <col min="20" max="20" width="12.3333333333333" style="26" customWidth="1"/>
    <col min="21" max="22" width="10" style="27" customWidth="1"/>
    <col min="23" max="23" width="16.5" style="26" customWidth="1"/>
    <col min="24" max="24" width="10" style="27" customWidth="1"/>
    <col min="25" max="25" width="13.6666666666667" style="26" customWidth="1"/>
    <col min="26" max="26" width="6.33333333333333" style="26" customWidth="1"/>
    <col min="27" max="27" width="3.5" style="26" customWidth="1"/>
    <col min="28" max="28" width="16" style="26" customWidth="1"/>
    <col min="29" max="29" width="10" style="27" customWidth="1"/>
    <col min="30" max="16384" width="10" style="27"/>
  </cols>
  <sheetData>
    <row r="1" ht="14.25" customHeight="1" spans="1:1">
      <c r="A1" s="2" t="s">
        <v>458</v>
      </c>
    </row>
    <row r="2" ht="33.75" customHeight="1" spans="1:1">
      <c r="A2" s="28" t="s">
        <v>459</v>
      </c>
    </row>
    <row r="3" ht="17.25" customHeight="1" spans="1:28">
      <c r="A3" s="29" t="s">
        <v>460</v>
      </c>
      <c r="B3" s="30"/>
      <c r="C3" s="30"/>
      <c r="D3" s="30"/>
      <c r="E3" s="30"/>
      <c r="F3" s="30"/>
      <c r="G3" s="30"/>
      <c r="H3" s="30"/>
      <c r="I3" s="30"/>
      <c r="J3" s="30"/>
      <c r="K3" s="30"/>
      <c r="L3" s="30"/>
      <c r="M3" s="30"/>
      <c r="N3" s="30"/>
      <c r="O3" s="30"/>
      <c r="P3" s="36"/>
      <c r="Q3" s="36"/>
      <c r="R3" s="36"/>
      <c r="S3" s="36"/>
      <c r="T3" s="30"/>
      <c r="U3" s="36"/>
      <c r="V3" s="36"/>
      <c r="W3" s="30"/>
      <c r="X3" s="36"/>
      <c r="Y3" s="30"/>
      <c r="Z3" s="30"/>
      <c r="AA3" s="30"/>
      <c r="AB3" s="30"/>
    </row>
    <row r="4" ht="17.25" customHeight="1" spans="1:28">
      <c r="A4" s="8" t="s">
        <v>461</v>
      </c>
      <c r="B4" s="8" t="s">
        <v>462</v>
      </c>
      <c r="C4" s="8" t="s">
        <v>463</v>
      </c>
      <c r="D4" s="8" t="s">
        <v>464</v>
      </c>
      <c r="E4" s="8" t="s">
        <v>465</v>
      </c>
      <c r="F4" s="8" t="s">
        <v>466</v>
      </c>
      <c r="G4" s="8" t="s">
        <v>467</v>
      </c>
      <c r="H4" s="8" t="s">
        <v>468</v>
      </c>
      <c r="I4" s="8" t="s">
        <v>151</v>
      </c>
      <c r="J4" s="9" t="s">
        <v>469</v>
      </c>
      <c r="K4" s="37"/>
      <c r="L4" s="37"/>
      <c r="M4" s="38"/>
      <c r="N4" s="9" t="s">
        <v>470</v>
      </c>
      <c r="O4" s="37"/>
      <c r="P4" s="39"/>
      <c r="Q4" s="39"/>
      <c r="R4" s="39"/>
      <c r="S4" s="39"/>
      <c r="T4" s="37"/>
      <c r="U4" s="39"/>
      <c r="V4" s="39"/>
      <c r="W4" s="38"/>
      <c r="X4" s="8" t="s">
        <v>164</v>
      </c>
      <c r="Y4" s="9" t="s">
        <v>471</v>
      </c>
      <c r="Z4" s="37"/>
      <c r="AA4" s="37"/>
      <c r="AB4" s="38"/>
    </row>
    <row r="5" ht="60.75" customHeight="1" spans="1:28">
      <c r="A5" s="31"/>
      <c r="B5" s="31"/>
      <c r="C5" s="31"/>
      <c r="D5" s="31"/>
      <c r="E5" s="31"/>
      <c r="F5" s="31"/>
      <c r="G5" s="31"/>
      <c r="H5" s="31"/>
      <c r="I5" s="31"/>
      <c r="J5" s="12" t="s">
        <v>60</v>
      </c>
      <c r="K5" s="12" t="s">
        <v>472</v>
      </c>
      <c r="L5" s="12" t="s">
        <v>473</v>
      </c>
      <c r="M5" s="12" t="s">
        <v>474</v>
      </c>
      <c r="N5" s="12" t="s">
        <v>60</v>
      </c>
      <c r="O5" s="12" t="s">
        <v>475</v>
      </c>
      <c r="P5" s="12" t="s">
        <v>476</v>
      </c>
      <c r="Q5" s="12" t="s">
        <v>159</v>
      </c>
      <c r="R5" s="12" t="s">
        <v>160</v>
      </c>
      <c r="S5" s="12" t="s">
        <v>477</v>
      </c>
      <c r="T5" s="12" t="s">
        <v>161</v>
      </c>
      <c r="U5" s="12" t="s">
        <v>478</v>
      </c>
      <c r="V5" s="12" t="s">
        <v>479</v>
      </c>
      <c r="W5" s="12" t="s">
        <v>480</v>
      </c>
      <c r="X5" s="41"/>
      <c r="Y5" s="12" t="s">
        <v>60</v>
      </c>
      <c r="Z5" s="12" t="s">
        <v>166</v>
      </c>
      <c r="AA5" s="12" t="s">
        <v>165</v>
      </c>
      <c r="AB5" s="12" t="s">
        <v>167</v>
      </c>
    </row>
    <row r="6" ht="17.25" customHeight="1" spans="1:28">
      <c r="A6" s="13" t="s">
        <v>63</v>
      </c>
      <c r="B6" s="13" t="s">
        <v>63</v>
      </c>
      <c r="C6" s="13" t="s">
        <v>63</v>
      </c>
      <c r="D6" s="13" t="s">
        <v>63</v>
      </c>
      <c r="E6" s="13" t="s">
        <v>63</v>
      </c>
      <c r="F6" s="13" t="s">
        <v>63</v>
      </c>
      <c r="G6" s="13" t="s">
        <v>63</v>
      </c>
      <c r="H6" s="13" t="s">
        <v>63</v>
      </c>
      <c r="I6" s="13" t="s">
        <v>64</v>
      </c>
      <c r="J6" s="15" t="s">
        <v>65</v>
      </c>
      <c r="K6" s="15" t="s">
        <v>66</v>
      </c>
      <c r="L6" s="15" t="s">
        <v>244</v>
      </c>
      <c r="M6" s="15" t="s">
        <v>245</v>
      </c>
      <c r="N6" s="15" t="s">
        <v>246</v>
      </c>
      <c r="O6" s="15" t="s">
        <v>247</v>
      </c>
      <c r="P6" s="15" t="s">
        <v>248</v>
      </c>
      <c r="Q6" s="15" t="s">
        <v>481</v>
      </c>
      <c r="R6" s="15" t="s">
        <v>180</v>
      </c>
      <c r="S6" s="15" t="s">
        <v>182</v>
      </c>
      <c r="T6" s="15" t="s">
        <v>184</v>
      </c>
      <c r="U6" s="15" t="s">
        <v>186</v>
      </c>
      <c r="V6" s="15" t="s">
        <v>283</v>
      </c>
      <c r="W6" s="15" t="s">
        <v>193</v>
      </c>
      <c r="X6" s="15" t="s">
        <v>482</v>
      </c>
      <c r="Y6" s="15" t="s">
        <v>195</v>
      </c>
      <c r="Z6" s="15" t="s">
        <v>483</v>
      </c>
      <c r="AA6" s="15" t="s">
        <v>484</v>
      </c>
      <c r="AB6" s="15" t="s">
        <v>485</v>
      </c>
    </row>
    <row r="7" ht="17.25" customHeight="1" spans="1:28">
      <c r="A7" s="13" t="s">
        <v>144</v>
      </c>
      <c r="B7" s="13"/>
      <c r="C7" s="32" t="s">
        <v>144</v>
      </c>
      <c r="D7" s="33"/>
      <c r="E7" s="33"/>
      <c r="F7" s="33"/>
      <c r="G7" s="33"/>
      <c r="H7" s="34"/>
      <c r="I7" s="40">
        <v>3161200</v>
      </c>
      <c r="J7" s="40"/>
      <c r="K7" s="40"/>
      <c r="L7" s="40"/>
      <c r="M7" s="40"/>
      <c r="N7" s="40"/>
      <c r="O7" s="40"/>
      <c r="P7" s="40"/>
      <c r="Q7" s="40"/>
      <c r="R7" s="40"/>
      <c r="S7" s="40"/>
      <c r="T7" s="40"/>
      <c r="U7" s="40"/>
      <c r="V7" s="40"/>
      <c r="W7" s="40"/>
      <c r="X7" s="40"/>
      <c r="Y7" s="40">
        <v>3161200</v>
      </c>
      <c r="Z7" s="40"/>
      <c r="AA7" s="40"/>
      <c r="AB7" s="40">
        <v>3161200</v>
      </c>
    </row>
    <row r="8" ht="17.25" customHeight="1" spans="1:28">
      <c r="A8" s="35" t="s">
        <v>486</v>
      </c>
      <c r="B8" s="35" t="s">
        <v>487</v>
      </c>
      <c r="C8" s="35" t="s">
        <v>488</v>
      </c>
      <c r="D8" s="35" t="s">
        <v>61</v>
      </c>
      <c r="E8" s="35" t="s">
        <v>75</v>
      </c>
      <c r="F8" s="35" t="s">
        <v>199</v>
      </c>
      <c r="G8" s="35" t="s">
        <v>489</v>
      </c>
      <c r="H8" s="35" t="s">
        <v>490</v>
      </c>
      <c r="I8" s="40">
        <v>23400</v>
      </c>
      <c r="J8" s="40"/>
      <c r="K8" s="40"/>
      <c r="L8" s="40"/>
      <c r="M8" s="40"/>
      <c r="N8" s="40"/>
      <c r="O8" s="40"/>
      <c r="P8" s="40"/>
      <c r="Q8" s="40"/>
      <c r="R8" s="40"/>
      <c r="S8" s="40"/>
      <c r="T8" s="40"/>
      <c r="U8" s="40"/>
      <c r="V8" s="40"/>
      <c r="W8" s="40"/>
      <c r="X8" s="40"/>
      <c r="Y8" s="40">
        <v>23400</v>
      </c>
      <c r="Z8" s="40"/>
      <c r="AA8" s="40"/>
      <c r="AB8" s="42"/>
    </row>
    <row r="9" ht="17.25" customHeight="1" spans="1:28">
      <c r="A9" s="35" t="s">
        <v>486</v>
      </c>
      <c r="B9" s="35" t="s">
        <v>487</v>
      </c>
      <c r="C9" s="35" t="s">
        <v>488</v>
      </c>
      <c r="D9" s="35" t="s">
        <v>61</v>
      </c>
      <c r="E9" s="35" t="s">
        <v>75</v>
      </c>
      <c r="F9" s="35" t="s">
        <v>245</v>
      </c>
      <c r="G9" s="35" t="s">
        <v>491</v>
      </c>
      <c r="H9" s="35" t="s">
        <v>490</v>
      </c>
      <c r="I9" s="40">
        <v>10000</v>
      </c>
      <c r="J9" s="40"/>
      <c r="K9" s="40"/>
      <c r="L9" s="40"/>
      <c r="M9" s="40"/>
      <c r="N9" s="40"/>
      <c r="O9" s="40"/>
      <c r="P9" s="40"/>
      <c r="Q9" s="40"/>
      <c r="R9" s="40"/>
      <c r="S9" s="40"/>
      <c r="T9" s="40"/>
      <c r="U9" s="40"/>
      <c r="V9" s="40"/>
      <c r="W9" s="40"/>
      <c r="X9" s="40"/>
      <c r="Y9" s="40">
        <v>10000</v>
      </c>
      <c r="Z9" s="40"/>
      <c r="AA9" s="40"/>
      <c r="AB9" s="42"/>
    </row>
    <row r="10" ht="17.25" customHeight="1" spans="1:28">
      <c r="A10" s="35" t="s">
        <v>486</v>
      </c>
      <c r="B10" s="35" t="s">
        <v>487</v>
      </c>
      <c r="C10" s="35" t="s">
        <v>488</v>
      </c>
      <c r="D10" s="35" t="s">
        <v>61</v>
      </c>
      <c r="E10" s="35" t="s">
        <v>75</v>
      </c>
      <c r="F10" s="35" t="s">
        <v>193</v>
      </c>
      <c r="G10" s="35" t="s">
        <v>491</v>
      </c>
      <c r="H10" s="35" t="s">
        <v>490</v>
      </c>
      <c r="I10" s="40">
        <v>300000</v>
      </c>
      <c r="J10" s="40"/>
      <c r="K10" s="40"/>
      <c r="L10" s="40"/>
      <c r="M10" s="40"/>
      <c r="N10" s="40"/>
      <c r="O10" s="40"/>
      <c r="P10" s="40"/>
      <c r="Q10" s="40"/>
      <c r="R10" s="40"/>
      <c r="S10" s="40"/>
      <c r="T10" s="40"/>
      <c r="U10" s="40"/>
      <c r="V10" s="40"/>
      <c r="W10" s="40"/>
      <c r="X10" s="40"/>
      <c r="Y10" s="40">
        <v>300000</v>
      </c>
      <c r="Z10" s="40"/>
      <c r="AA10" s="40"/>
      <c r="AB10" s="42"/>
    </row>
    <row r="11" ht="17.25" customHeight="1" spans="1:28">
      <c r="A11" s="35" t="s">
        <v>486</v>
      </c>
      <c r="B11" s="35" t="s">
        <v>487</v>
      </c>
      <c r="C11" s="35" t="s">
        <v>488</v>
      </c>
      <c r="D11" s="35" t="s">
        <v>61</v>
      </c>
      <c r="E11" s="35" t="s">
        <v>75</v>
      </c>
      <c r="F11" s="35" t="s">
        <v>248</v>
      </c>
      <c r="G11" s="35" t="s">
        <v>491</v>
      </c>
      <c r="H11" s="35" t="s">
        <v>490</v>
      </c>
      <c r="I11" s="40">
        <v>16000</v>
      </c>
      <c r="J11" s="40"/>
      <c r="K11" s="40"/>
      <c r="L11" s="40"/>
      <c r="M11" s="40"/>
      <c r="N11" s="40"/>
      <c r="O11" s="40"/>
      <c r="P11" s="40"/>
      <c r="Q11" s="40"/>
      <c r="R11" s="40"/>
      <c r="S11" s="40"/>
      <c r="T11" s="40"/>
      <c r="U11" s="40"/>
      <c r="V11" s="40"/>
      <c r="W11" s="40"/>
      <c r="X11" s="40"/>
      <c r="Y11" s="40">
        <v>16000</v>
      </c>
      <c r="Z11" s="40"/>
      <c r="AA11" s="40"/>
      <c r="AB11" s="42"/>
    </row>
    <row r="12" ht="17.25" customHeight="1" spans="1:28">
      <c r="A12" s="35" t="s">
        <v>486</v>
      </c>
      <c r="B12" s="35" t="s">
        <v>487</v>
      </c>
      <c r="C12" s="35" t="s">
        <v>488</v>
      </c>
      <c r="D12" s="35" t="s">
        <v>61</v>
      </c>
      <c r="E12" s="35" t="s">
        <v>75</v>
      </c>
      <c r="F12" s="35" t="s">
        <v>64</v>
      </c>
      <c r="G12" s="35" t="s">
        <v>491</v>
      </c>
      <c r="H12" s="35" t="s">
        <v>490</v>
      </c>
      <c r="I12" s="40">
        <v>15000</v>
      </c>
      <c r="J12" s="40"/>
      <c r="K12" s="40"/>
      <c r="L12" s="40"/>
      <c r="M12" s="40"/>
      <c r="N12" s="40"/>
      <c r="O12" s="40"/>
      <c r="P12" s="40"/>
      <c r="Q12" s="40"/>
      <c r="R12" s="40"/>
      <c r="S12" s="40"/>
      <c r="T12" s="40"/>
      <c r="U12" s="40"/>
      <c r="V12" s="40"/>
      <c r="W12" s="40"/>
      <c r="X12" s="40"/>
      <c r="Y12" s="40">
        <v>15000</v>
      </c>
      <c r="Z12" s="40"/>
      <c r="AA12" s="40"/>
      <c r="AB12" s="42"/>
    </row>
    <row r="13" ht="17.25" customHeight="1" spans="1:28">
      <c r="A13" s="35" t="s">
        <v>486</v>
      </c>
      <c r="B13" s="35" t="s">
        <v>487</v>
      </c>
      <c r="C13" s="35" t="s">
        <v>488</v>
      </c>
      <c r="D13" s="35" t="s">
        <v>61</v>
      </c>
      <c r="E13" s="35" t="s">
        <v>75</v>
      </c>
      <c r="F13" s="35" t="s">
        <v>482</v>
      </c>
      <c r="G13" s="35" t="s">
        <v>491</v>
      </c>
      <c r="H13" s="35" t="s">
        <v>490</v>
      </c>
      <c r="I13" s="40">
        <v>12800</v>
      </c>
      <c r="J13" s="40"/>
      <c r="K13" s="40"/>
      <c r="L13" s="40"/>
      <c r="M13" s="40"/>
      <c r="N13" s="40"/>
      <c r="O13" s="40"/>
      <c r="P13" s="40"/>
      <c r="Q13" s="40"/>
      <c r="R13" s="40"/>
      <c r="S13" s="40"/>
      <c r="T13" s="40"/>
      <c r="U13" s="40"/>
      <c r="V13" s="40"/>
      <c r="W13" s="40"/>
      <c r="X13" s="40"/>
      <c r="Y13" s="40">
        <v>12800</v>
      </c>
      <c r="Z13" s="40"/>
      <c r="AA13" s="40"/>
      <c r="AB13" s="42"/>
    </row>
    <row r="14" ht="17.25" customHeight="1" spans="1:28">
      <c r="A14" s="35" t="s">
        <v>486</v>
      </c>
      <c r="B14" s="35" t="s">
        <v>487</v>
      </c>
      <c r="C14" s="35" t="s">
        <v>488</v>
      </c>
      <c r="D14" s="35" t="s">
        <v>61</v>
      </c>
      <c r="E14" s="35" t="s">
        <v>75</v>
      </c>
      <c r="F14" s="35" t="s">
        <v>492</v>
      </c>
      <c r="G14" s="35" t="s">
        <v>493</v>
      </c>
      <c r="H14" s="35" t="s">
        <v>490</v>
      </c>
      <c r="I14" s="40">
        <v>41000</v>
      </c>
      <c r="J14" s="40"/>
      <c r="K14" s="40"/>
      <c r="L14" s="40"/>
      <c r="M14" s="40"/>
      <c r="N14" s="40"/>
      <c r="O14" s="40"/>
      <c r="P14" s="40"/>
      <c r="Q14" s="40"/>
      <c r="R14" s="40"/>
      <c r="S14" s="40"/>
      <c r="T14" s="40"/>
      <c r="U14" s="40"/>
      <c r="V14" s="40"/>
      <c r="W14" s="40"/>
      <c r="X14" s="40"/>
      <c r="Y14" s="40">
        <v>41000</v>
      </c>
      <c r="Z14" s="40"/>
      <c r="AA14" s="40"/>
      <c r="AB14" s="42"/>
    </row>
    <row r="15" ht="17.25" customHeight="1" spans="1:28">
      <c r="A15" s="35" t="s">
        <v>486</v>
      </c>
      <c r="B15" s="35" t="s">
        <v>487</v>
      </c>
      <c r="C15" s="35" t="s">
        <v>488</v>
      </c>
      <c r="D15" s="35" t="s">
        <v>61</v>
      </c>
      <c r="E15" s="35" t="s">
        <v>75</v>
      </c>
      <c r="F15" s="35" t="s">
        <v>182</v>
      </c>
      <c r="G15" s="35" t="s">
        <v>491</v>
      </c>
      <c r="H15" s="35" t="s">
        <v>490</v>
      </c>
      <c r="I15" s="40">
        <v>99000</v>
      </c>
      <c r="J15" s="40"/>
      <c r="K15" s="40"/>
      <c r="L15" s="40"/>
      <c r="M15" s="40"/>
      <c r="N15" s="40"/>
      <c r="O15" s="40"/>
      <c r="P15" s="40"/>
      <c r="Q15" s="40"/>
      <c r="R15" s="40"/>
      <c r="S15" s="40"/>
      <c r="T15" s="40"/>
      <c r="U15" s="40"/>
      <c r="V15" s="40"/>
      <c r="W15" s="40"/>
      <c r="X15" s="40"/>
      <c r="Y15" s="40">
        <v>99000</v>
      </c>
      <c r="Z15" s="40"/>
      <c r="AA15" s="40"/>
      <c r="AB15" s="42"/>
    </row>
    <row r="16" ht="17.25" customHeight="1" spans="1:28">
      <c r="A16" s="35" t="s">
        <v>486</v>
      </c>
      <c r="B16" s="35" t="s">
        <v>487</v>
      </c>
      <c r="C16" s="35" t="s">
        <v>488</v>
      </c>
      <c r="D16" s="35" t="s">
        <v>61</v>
      </c>
      <c r="E16" s="35" t="s">
        <v>75</v>
      </c>
      <c r="F16" s="35" t="s">
        <v>248</v>
      </c>
      <c r="G16" s="35" t="s">
        <v>491</v>
      </c>
      <c r="H16" s="35" t="s">
        <v>490</v>
      </c>
      <c r="I16" s="40">
        <v>60000</v>
      </c>
      <c r="J16" s="40"/>
      <c r="K16" s="40"/>
      <c r="L16" s="40"/>
      <c r="M16" s="40"/>
      <c r="N16" s="40"/>
      <c r="O16" s="40"/>
      <c r="P16" s="40"/>
      <c r="Q16" s="40"/>
      <c r="R16" s="40"/>
      <c r="S16" s="40"/>
      <c r="T16" s="40"/>
      <c r="U16" s="40"/>
      <c r="V16" s="40"/>
      <c r="W16" s="40"/>
      <c r="X16" s="40"/>
      <c r="Y16" s="40">
        <v>60000</v>
      </c>
      <c r="Z16" s="40"/>
      <c r="AA16" s="40"/>
      <c r="AB16" s="42"/>
    </row>
    <row r="17" ht="17.25" customHeight="1" spans="1:28">
      <c r="A17" s="35" t="s">
        <v>486</v>
      </c>
      <c r="B17" s="35" t="s">
        <v>487</v>
      </c>
      <c r="C17" s="35" t="s">
        <v>488</v>
      </c>
      <c r="D17" s="35" t="s">
        <v>61</v>
      </c>
      <c r="E17" s="35" t="s">
        <v>75</v>
      </c>
      <c r="F17" s="35" t="s">
        <v>246</v>
      </c>
      <c r="G17" s="35" t="s">
        <v>491</v>
      </c>
      <c r="H17" s="35" t="s">
        <v>490</v>
      </c>
      <c r="I17" s="40">
        <v>90000</v>
      </c>
      <c r="J17" s="40"/>
      <c r="K17" s="40"/>
      <c r="L17" s="40"/>
      <c r="M17" s="40"/>
      <c r="N17" s="40"/>
      <c r="O17" s="40"/>
      <c r="P17" s="40"/>
      <c r="Q17" s="40"/>
      <c r="R17" s="40"/>
      <c r="S17" s="40"/>
      <c r="T17" s="40"/>
      <c r="U17" s="40"/>
      <c r="V17" s="40"/>
      <c r="W17" s="40"/>
      <c r="X17" s="40"/>
      <c r="Y17" s="40">
        <v>90000</v>
      </c>
      <c r="Z17" s="40"/>
      <c r="AA17" s="40"/>
      <c r="AB17" s="42"/>
    </row>
    <row r="18" ht="17.25" customHeight="1" spans="1:28">
      <c r="A18" s="35" t="s">
        <v>486</v>
      </c>
      <c r="B18" s="35" t="s">
        <v>487</v>
      </c>
      <c r="C18" s="35" t="s">
        <v>488</v>
      </c>
      <c r="D18" s="35" t="s">
        <v>61</v>
      </c>
      <c r="E18" s="35" t="s">
        <v>75</v>
      </c>
      <c r="F18" s="35" t="s">
        <v>245</v>
      </c>
      <c r="G18" s="35" t="s">
        <v>491</v>
      </c>
      <c r="H18" s="35" t="s">
        <v>490</v>
      </c>
      <c r="I18" s="40">
        <v>12500</v>
      </c>
      <c r="J18" s="40"/>
      <c r="K18" s="40"/>
      <c r="L18" s="40"/>
      <c r="M18" s="40"/>
      <c r="N18" s="40"/>
      <c r="O18" s="40"/>
      <c r="P18" s="40"/>
      <c r="Q18" s="40"/>
      <c r="R18" s="40"/>
      <c r="S18" s="40"/>
      <c r="T18" s="40"/>
      <c r="U18" s="40"/>
      <c r="V18" s="40"/>
      <c r="W18" s="40"/>
      <c r="X18" s="40"/>
      <c r="Y18" s="40">
        <v>12500</v>
      </c>
      <c r="Z18" s="40"/>
      <c r="AA18" s="40"/>
      <c r="AB18" s="42"/>
    </row>
    <row r="19" ht="17.25" customHeight="1" spans="1:28">
      <c r="A19" s="35" t="s">
        <v>486</v>
      </c>
      <c r="B19" s="35" t="s">
        <v>487</v>
      </c>
      <c r="C19" s="35" t="s">
        <v>488</v>
      </c>
      <c r="D19" s="35" t="s">
        <v>61</v>
      </c>
      <c r="E19" s="35" t="s">
        <v>75</v>
      </c>
      <c r="F19" s="35" t="s">
        <v>494</v>
      </c>
      <c r="G19" s="35" t="s">
        <v>491</v>
      </c>
      <c r="H19" s="35" t="s">
        <v>490</v>
      </c>
      <c r="I19" s="40">
        <v>62500</v>
      </c>
      <c r="J19" s="40"/>
      <c r="K19" s="40"/>
      <c r="L19" s="40"/>
      <c r="M19" s="40"/>
      <c r="N19" s="40"/>
      <c r="O19" s="40"/>
      <c r="P19" s="40"/>
      <c r="Q19" s="40"/>
      <c r="R19" s="40"/>
      <c r="S19" s="40"/>
      <c r="T19" s="40"/>
      <c r="U19" s="40"/>
      <c r="V19" s="40"/>
      <c r="W19" s="40"/>
      <c r="X19" s="40"/>
      <c r="Y19" s="40">
        <v>62500</v>
      </c>
      <c r="Z19" s="40"/>
      <c r="AA19" s="40"/>
      <c r="AB19" s="42"/>
    </row>
    <row r="20" ht="17.25" customHeight="1" spans="1:28">
      <c r="A20" s="35" t="s">
        <v>486</v>
      </c>
      <c r="B20" s="35" t="s">
        <v>487</v>
      </c>
      <c r="C20" s="35" t="s">
        <v>488</v>
      </c>
      <c r="D20" s="35" t="s">
        <v>61</v>
      </c>
      <c r="E20" s="35" t="s">
        <v>75</v>
      </c>
      <c r="F20" s="35" t="s">
        <v>495</v>
      </c>
      <c r="G20" s="35" t="s">
        <v>496</v>
      </c>
      <c r="H20" s="35" t="s">
        <v>490</v>
      </c>
      <c r="I20" s="40">
        <v>35000</v>
      </c>
      <c r="J20" s="40"/>
      <c r="K20" s="40"/>
      <c r="L20" s="40"/>
      <c r="M20" s="40"/>
      <c r="N20" s="40"/>
      <c r="O20" s="40"/>
      <c r="P20" s="40"/>
      <c r="Q20" s="40"/>
      <c r="R20" s="40"/>
      <c r="S20" s="40"/>
      <c r="T20" s="40"/>
      <c r="U20" s="40"/>
      <c r="V20" s="40"/>
      <c r="W20" s="40"/>
      <c r="X20" s="40"/>
      <c r="Y20" s="40">
        <v>35000</v>
      </c>
      <c r="Z20" s="40"/>
      <c r="AA20" s="40"/>
      <c r="AB20" s="42"/>
    </row>
    <row r="21" ht="17.25" customHeight="1" spans="1:28">
      <c r="A21" s="35" t="s">
        <v>486</v>
      </c>
      <c r="B21" s="35" t="s">
        <v>487</v>
      </c>
      <c r="C21" s="35" t="s">
        <v>488</v>
      </c>
      <c r="D21" s="35" t="s">
        <v>61</v>
      </c>
      <c r="E21" s="35" t="s">
        <v>75</v>
      </c>
      <c r="F21" s="35" t="s">
        <v>497</v>
      </c>
      <c r="G21" s="35" t="s">
        <v>498</v>
      </c>
      <c r="H21" s="35" t="s">
        <v>490</v>
      </c>
      <c r="I21" s="40">
        <v>2000000</v>
      </c>
      <c r="J21" s="40"/>
      <c r="K21" s="40"/>
      <c r="L21" s="40"/>
      <c r="M21" s="40"/>
      <c r="N21" s="40"/>
      <c r="O21" s="40"/>
      <c r="P21" s="40"/>
      <c r="Q21" s="40"/>
      <c r="R21" s="40"/>
      <c r="S21" s="40"/>
      <c r="T21" s="40"/>
      <c r="U21" s="40"/>
      <c r="V21" s="40"/>
      <c r="W21" s="40"/>
      <c r="X21" s="40"/>
      <c r="Y21" s="40">
        <v>2000000</v>
      </c>
      <c r="Z21" s="40"/>
      <c r="AA21" s="40"/>
      <c r="AB21" s="42"/>
    </row>
    <row r="22" ht="17.25" customHeight="1" spans="1:28">
      <c r="A22" s="35" t="s">
        <v>486</v>
      </c>
      <c r="B22" s="35" t="s">
        <v>487</v>
      </c>
      <c r="C22" s="35" t="s">
        <v>488</v>
      </c>
      <c r="D22" s="35" t="s">
        <v>61</v>
      </c>
      <c r="E22" s="35" t="s">
        <v>75</v>
      </c>
      <c r="F22" s="35" t="s">
        <v>65</v>
      </c>
      <c r="G22" s="35" t="s">
        <v>491</v>
      </c>
      <c r="H22" s="35" t="s">
        <v>490</v>
      </c>
      <c r="I22" s="40">
        <v>10000</v>
      </c>
      <c r="J22" s="40"/>
      <c r="K22" s="40"/>
      <c r="L22" s="40"/>
      <c r="M22" s="40"/>
      <c r="N22" s="40"/>
      <c r="O22" s="40"/>
      <c r="P22" s="40"/>
      <c r="Q22" s="40"/>
      <c r="R22" s="40"/>
      <c r="S22" s="40"/>
      <c r="T22" s="40"/>
      <c r="U22" s="40"/>
      <c r="V22" s="40"/>
      <c r="W22" s="40"/>
      <c r="X22" s="40"/>
      <c r="Y22" s="40">
        <v>10000</v>
      </c>
      <c r="Z22" s="40"/>
      <c r="AA22" s="40"/>
      <c r="AB22" s="42"/>
    </row>
    <row r="23" ht="17.25" customHeight="1" spans="1:28">
      <c r="A23" s="35" t="s">
        <v>486</v>
      </c>
      <c r="B23" s="35" t="s">
        <v>487</v>
      </c>
      <c r="C23" s="35" t="s">
        <v>488</v>
      </c>
      <c r="D23" s="35" t="s">
        <v>61</v>
      </c>
      <c r="E23" s="35" t="s">
        <v>75</v>
      </c>
      <c r="F23" s="35" t="s">
        <v>499</v>
      </c>
      <c r="G23" s="35" t="s">
        <v>500</v>
      </c>
      <c r="H23" s="35" t="s">
        <v>490</v>
      </c>
      <c r="I23" s="40">
        <v>60000</v>
      </c>
      <c r="J23" s="40"/>
      <c r="K23" s="40"/>
      <c r="L23" s="40"/>
      <c r="M23" s="40"/>
      <c r="N23" s="40"/>
      <c r="O23" s="40"/>
      <c r="P23" s="40"/>
      <c r="Q23" s="40"/>
      <c r="R23" s="40"/>
      <c r="S23" s="40"/>
      <c r="T23" s="40"/>
      <c r="U23" s="40"/>
      <c r="V23" s="40"/>
      <c r="W23" s="40"/>
      <c r="X23" s="40"/>
      <c r="Y23" s="40">
        <v>60000</v>
      </c>
      <c r="Z23" s="40"/>
      <c r="AA23" s="40"/>
      <c r="AB23" s="42"/>
    </row>
    <row r="24" ht="17.25" customHeight="1" spans="1:28">
      <c r="A24" s="35" t="s">
        <v>486</v>
      </c>
      <c r="B24" s="35" t="s">
        <v>487</v>
      </c>
      <c r="C24" s="35" t="s">
        <v>488</v>
      </c>
      <c r="D24" s="35" t="s">
        <v>61</v>
      </c>
      <c r="E24" s="35" t="s">
        <v>75</v>
      </c>
      <c r="F24" s="35" t="s">
        <v>501</v>
      </c>
      <c r="G24" s="35" t="s">
        <v>491</v>
      </c>
      <c r="H24" s="35" t="s">
        <v>490</v>
      </c>
      <c r="I24" s="40">
        <v>306000</v>
      </c>
      <c r="J24" s="40"/>
      <c r="K24" s="40"/>
      <c r="L24" s="40"/>
      <c r="M24" s="40"/>
      <c r="N24" s="40"/>
      <c r="O24" s="40"/>
      <c r="P24" s="40"/>
      <c r="Q24" s="40"/>
      <c r="R24" s="40"/>
      <c r="S24" s="40"/>
      <c r="T24" s="40"/>
      <c r="U24" s="40"/>
      <c r="V24" s="40"/>
      <c r="W24" s="40"/>
      <c r="X24" s="40"/>
      <c r="Y24" s="40">
        <v>306000</v>
      </c>
      <c r="Z24" s="40"/>
      <c r="AA24" s="40"/>
      <c r="AB24" s="42"/>
    </row>
    <row r="25" ht="17.25" customHeight="1" spans="1:28">
      <c r="A25" s="35" t="s">
        <v>486</v>
      </c>
      <c r="B25" s="35" t="s">
        <v>487</v>
      </c>
      <c r="C25" s="35" t="s">
        <v>488</v>
      </c>
      <c r="D25" s="35" t="s">
        <v>61</v>
      </c>
      <c r="E25" s="35" t="s">
        <v>75</v>
      </c>
      <c r="F25" s="35" t="s">
        <v>248</v>
      </c>
      <c r="G25" s="35" t="s">
        <v>405</v>
      </c>
      <c r="H25" s="35" t="s">
        <v>490</v>
      </c>
      <c r="I25" s="40">
        <v>8000</v>
      </c>
      <c r="J25" s="40"/>
      <c r="K25" s="40"/>
      <c r="L25" s="40"/>
      <c r="M25" s="40"/>
      <c r="N25" s="40"/>
      <c r="O25" s="40"/>
      <c r="P25" s="40"/>
      <c r="Q25" s="40"/>
      <c r="R25" s="40"/>
      <c r="S25" s="40"/>
      <c r="T25" s="40"/>
      <c r="U25" s="40"/>
      <c r="V25" s="40"/>
      <c r="W25" s="40"/>
      <c r="X25" s="40"/>
      <c r="Y25" s="40">
        <v>8000</v>
      </c>
      <c r="Z25" s="40"/>
      <c r="AA25" s="40"/>
      <c r="AB25" s="42"/>
    </row>
  </sheetData>
  <mergeCells count="17">
    <mergeCell ref="A1:AB1"/>
    <mergeCell ref="A2:AB2"/>
    <mergeCell ref="A3:AB3"/>
    <mergeCell ref="J4:M4"/>
    <mergeCell ref="N4:W4"/>
    <mergeCell ref="Y4:AB4"/>
    <mergeCell ref="C7:H7"/>
    <mergeCell ref="A4:A5"/>
    <mergeCell ref="B4:B5"/>
    <mergeCell ref="C4:C5"/>
    <mergeCell ref="D4:D5"/>
    <mergeCell ref="E4:E5"/>
    <mergeCell ref="F4:F5"/>
    <mergeCell ref="G4:G5"/>
    <mergeCell ref="H4:H5"/>
    <mergeCell ref="I4:I5"/>
    <mergeCell ref="X4:X5"/>
  </mergeCells>
  <pageMargins left="0.1875" right="0.1875" top="0.1875" bottom="0.197916666666667" header="0.1875" footer="0.1875"/>
  <pageSetup paperSize="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M10"/>
  <sheetViews>
    <sheetView workbookViewId="0">
      <selection activeCell="E21" sqref="E21"/>
    </sheetView>
  </sheetViews>
  <sheetFormatPr defaultColWidth="12" defaultRowHeight="14.25" customHeight="1"/>
  <cols>
    <col min="1" max="13" width="14.8333333333333" style="1" customWidth="1"/>
    <col min="14" max="14" width="12" style="1" customWidth="1"/>
    <col min="15" max="16384" width="12" style="1"/>
  </cols>
  <sheetData>
    <row r="1" customHeight="1" spans="1:1">
      <c r="A1" s="2" t="s">
        <v>502</v>
      </c>
    </row>
    <row r="2" ht="51.75" customHeight="1" spans="1:13">
      <c r="A2" s="3" t="s">
        <v>503</v>
      </c>
      <c r="B2" s="4"/>
      <c r="C2" s="4"/>
      <c r="D2" s="4"/>
      <c r="E2" s="4"/>
      <c r="F2" s="4"/>
      <c r="G2" s="4"/>
      <c r="H2" s="4"/>
      <c r="I2" s="4"/>
      <c r="J2" s="4"/>
      <c r="K2" s="4"/>
      <c r="L2" s="4"/>
      <c r="M2" s="4"/>
    </row>
    <row r="3" customHeight="1" spans="1:13">
      <c r="A3" s="5" t="s">
        <v>504</v>
      </c>
      <c r="B3" s="6"/>
      <c r="C3" s="6"/>
      <c r="D3" s="6"/>
      <c r="E3" s="7" t="s">
        <v>3</v>
      </c>
      <c r="F3" s="6"/>
      <c r="G3" s="6"/>
      <c r="H3" s="6"/>
      <c r="I3" s="6"/>
      <c r="J3" s="6"/>
      <c r="K3" s="6"/>
      <c r="L3" s="6"/>
      <c r="M3" s="6"/>
    </row>
    <row r="4" ht="18" customHeight="1" spans="1:13">
      <c r="A4" s="8" t="s">
        <v>299</v>
      </c>
      <c r="B4" s="8" t="s">
        <v>505</v>
      </c>
      <c r="C4" s="8" t="s">
        <v>506</v>
      </c>
      <c r="D4" s="8" t="s">
        <v>507</v>
      </c>
      <c r="E4" s="9"/>
      <c r="F4" s="10"/>
      <c r="G4" s="10"/>
      <c r="H4" s="10"/>
      <c r="I4" s="23"/>
      <c r="J4" s="8" t="s">
        <v>508</v>
      </c>
      <c r="K4" s="8" t="s">
        <v>509</v>
      </c>
      <c r="L4" s="8" t="s">
        <v>510</v>
      </c>
      <c r="M4" s="8" t="s">
        <v>511</v>
      </c>
    </row>
    <row r="5" ht="27" customHeight="1" spans="1:13">
      <c r="A5" s="11"/>
      <c r="B5" s="11"/>
      <c r="C5" s="11"/>
      <c r="D5" s="11"/>
      <c r="E5" s="12" t="s">
        <v>60</v>
      </c>
      <c r="F5" s="12" t="s">
        <v>512</v>
      </c>
      <c r="G5" s="12" t="s">
        <v>513</v>
      </c>
      <c r="H5" s="12" t="s">
        <v>514</v>
      </c>
      <c r="I5" s="12" t="s">
        <v>515</v>
      </c>
      <c r="J5" s="11"/>
      <c r="K5" s="11"/>
      <c r="L5" s="11"/>
      <c r="M5" s="11"/>
    </row>
    <row r="6" ht="22.5" customHeight="1" spans="1:13">
      <c r="A6" s="13" t="s">
        <v>516</v>
      </c>
      <c r="B6" s="13">
        <v>1</v>
      </c>
      <c r="C6" s="13">
        <v>2</v>
      </c>
      <c r="D6" s="14">
        <v>3</v>
      </c>
      <c r="E6" s="14">
        <v>4</v>
      </c>
      <c r="F6" s="14">
        <v>5</v>
      </c>
      <c r="G6" s="14">
        <v>6</v>
      </c>
      <c r="H6" s="14">
        <v>7</v>
      </c>
      <c r="I6" s="14">
        <v>8</v>
      </c>
      <c r="J6" s="14">
        <v>9</v>
      </c>
      <c r="K6" s="14">
        <v>10</v>
      </c>
      <c r="L6" s="14">
        <v>11</v>
      </c>
      <c r="M6" s="14">
        <v>12</v>
      </c>
    </row>
    <row r="7" ht="21.75" customHeight="1" spans="1:13">
      <c r="A7" s="13" t="s">
        <v>144</v>
      </c>
      <c r="B7" s="13"/>
      <c r="C7" s="15">
        <v>8164301.07</v>
      </c>
      <c r="D7" s="13">
        <v>3570220.66</v>
      </c>
      <c r="E7" s="13">
        <v>4594080.41</v>
      </c>
      <c r="F7" s="13">
        <v>3325800.86</v>
      </c>
      <c r="G7" s="13">
        <v>152520.79</v>
      </c>
      <c r="H7" s="13"/>
      <c r="I7" s="13">
        <f>SUM(E7-F7-G7)</f>
        <v>1115758.76</v>
      </c>
      <c r="J7" s="13"/>
      <c r="K7" s="13"/>
      <c r="L7" s="13"/>
      <c r="M7" s="13"/>
    </row>
    <row r="8" ht="17.25" customHeight="1" spans="1:13">
      <c r="A8" s="13" t="s">
        <v>517</v>
      </c>
      <c r="B8" s="16" t="s">
        <v>518</v>
      </c>
      <c r="C8" s="17"/>
      <c r="D8" s="17"/>
      <c r="E8" s="17"/>
      <c r="F8" s="17"/>
      <c r="G8" s="17"/>
      <c r="H8" s="17"/>
      <c r="I8" s="17"/>
      <c r="J8" s="17"/>
      <c r="K8" s="17"/>
      <c r="L8" s="17"/>
      <c r="M8" s="24"/>
    </row>
    <row r="9" ht="17.25" customHeight="1" spans="1:13">
      <c r="A9" s="18"/>
      <c r="B9" s="19" t="s">
        <v>519</v>
      </c>
      <c r="C9" s="20"/>
      <c r="D9" s="20"/>
      <c r="E9" s="20"/>
      <c r="F9" s="20"/>
      <c r="G9" s="20"/>
      <c r="H9" s="20"/>
      <c r="I9" s="20"/>
      <c r="J9" s="20"/>
      <c r="K9" s="20"/>
      <c r="L9" s="20"/>
      <c r="M9" s="20"/>
    </row>
    <row r="10" ht="39" customHeight="1" spans="1:13">
      <c r="A10" s="21" t="s">
        <v>520</v>
      </c>
      <c r="B10" s="22"/>
      <c r="C10" s="22"/>
      <c r="D10" s="22"/>
      <c r="E10" s="22"/>
      <c r="F10" s="22"/>
      <c r="G10" s="22"/>
      <c r="H10" s="22"/>
      <c r="I10" s="22"/>
      <c r="J10" s="22"/>
      <c r="K10" s="22"/>
      <c r="L10" s="22"/>
      <c r="M10" s="25"/>
    </row>
  </sheetData>
  <mergeCells count="16">
    <mergeCell ref="A1:M1"/>
    <mergeCell ref="A2:M2"/>
    <mergeCell ref="A3:D3"/>
    <mergeCell ref="E3:M3"/>
    <mergeCell ref="E4:I4"/>
    <mergeCell ref="B8:M8"/>
    <mergeCell ref="B9:M9"/>
    <mergeCell ref="A10:L10"/>
    <mergeCell ref="A4:A5"/>
    <mergeCell ref="B4:B5"/>
    <mergeCell ref="C4:C5"/>
    <mergeCell ref="D4:D5"/>
    <mergeCell ref="J4:J5"/>
    <mergeCell ref="K4:K5"/>
    <mergeCell ref="L4:L5"/>
    <mergeCell ref="M4:M5"/>
  </mergeCells>
  <pageMargins left="0.697916666666667" right="0.697916666666667" top="0.75" bottom="0.75" header="0.291666666666667" footer="0.291666666666667"/>
  <pageSetup paperSize="9"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E54"/>
  <sheetViews>
    <sheetView showGridLines="0" topLeftCell="A79" workbookViewId="0">
      <selection activeCell="C54" sqref="C54:E54"/>
    </sheetView>
  </sheetViews>
  <sheetFormatPr defaultColWidth="10" defaultRowHeight="12.75" customHeight="1" outlineLevelCol="4"/>
  <cols>
    <col min="1" max="1" width="24.3333333333333" style="26" customWidth="1"/>
    <col min="2" max="2" width="74.5" style="26" customWidth="1"/>
    <col min="3" max="3" width="20" style="26" customWidth="1"/>
    <col min="4" max="4" width="18.5" style="26" customWidth="1"/>
    <col min="5" max="5" width="17.8333333333333" style="26" customWidth="1"/>
    <col min="6" max="6" width="10" style="27" customWidth="1"/>
    <col min="7" max="16384" width="10" style="27"/>
  </cols>
  <sheetData>
    <row r="1" s="198" customFormat="1" ht="15" customHeight="1" spans="1:5">
      <c r="A1" s="2" t="s">
        <v>52</v>
      </c>
      <c r="B1" s="26"/>
      <c r="C1" s="26"/>
      <c r="D1" s="26"/>
      <c r="E1" s="26"/>
    </row>
    <row r="2" s="199" customFormat="1" ht="39.75" customHeight="1" spans="1:5">
      <c r="A2" s="204" t="s">
        <v>53</v>
      </c>
      <c r="B2" s="267"/>
      <c r="C2" s="267"/>
      <c r="D2" s="267"/>
      <c r="E2" s="267"/>
    </row>
    <row r="3" s="198" customFormat="1" ht="15" customHeight="1" spans="1:5">
      <c r="A3" s="29" t="s">
        <v>54</v>
      </c>
      <c r="B3" s="30"/>
      <c r="C3" s="30"/>
      <c r="D3" s="30"/>
      <c r="E3" s="30"/>
    </row>
    <row r="4" s="200" customFormat="1" ht="17.25" customHeight="1" spans="1:5">
      <c r="A4" s="9" t="s">
        <v>55</v>
      </c>
      <c r="B4" s="223"/>
      <c r="C4" s="9" t="s">
        <v>56</v>
      </c>
      <c r="D4" s="206"/>
      <c r="E4" s="223"/>
    </row>
    <row r="5" s="200" customFormat="1" ht="17.25" customHeight="1" spans="1:5">
      <c r="A5" s="8" t="s">
        <v>57</v>
      </c>
      <c r="B5" s="8" t="s">
        <v>58</v>
      </c>
      <c r="C5" s="9" t="s">
        <v>59</v>
      </c>
      <c r="D5" s="206"/>
      <c r="E5" s="223"/>
    </row>
    <row r="6" s="200" customFormat="1" ht="48.75" customHeight="1" spans="1:5">
      <c r="A6" s="261"/>
      <c r="B6" s="261"/>
      <c r="C6" s="12" t="s">
        <v>60</v>
      </c>
      <c r="D6" s="12" t="s">
        <v>61</v>
      </c>
      <c r="E6" s="12" t="s">
        <v>62</v>
      </c>
    </row>
    <row r="7" s="200" customFormat="1" ht="17.25" customHeight="1" spans="1:5">
      <c r="A7" s="12" t="s">
        <v>63</v>
      </c>
      <c r="B7" s="12" t="s">
        <v>63</v>
      </c>
      <c r="C7" s="12" t="s">
        <v>64</v>
      </c>
      <c r="D7" s="12" t="s">
        <v>65</v>
      </c>
      <c r="E7" s="12" t="s">
        <v>66</v>
      </c>
    </row>
    <row r="8" s="201" customFormat="1" ht="20.25" customHeight="1" spans="1:5">
      <c r="A8" s="35" t="s">
        <v>67</v>
      </c>
      <c r="B8" s="35" t="s">
        <v>68</v>
      </c>
      <c r="C8" s="40">
        <f>9927445.08+C14+C18</f>
        <v>9967565.08</v>
      </c>
      <c r="D8" s="40">
        <v>9927445.08</v>
      </c>
      <c r="E8" s="40">
        <f>E14+E18</f>
        <v>40120</v>
      </c>
    </row>
    <row r="9" ht="20.25" customHeight="1" spans="1:5">
      <c r="A9" s="35" t="s">
        <v>69</v>
      </c>
      <c r="B9" s="35" t="s">
        <v>70</v>
      </c>
      <c r="C9" s="40">
        <v>25000</v>
      </c>
      <c r="D9" s="40">
        <v>25000</v>
      </c>
      <c r="E9" s="40"/>
    </row>
    <row r="10" ht="20.25" customHeight="1" spans="1:5">
      <c r="A10" s="35" t="s">
        <v>71</v>
      </c>
      <c r="B10" s="35" t="s">
        <v>72</v>
      </c>
      <c r="C10" s="40">
        <v>25000</v>
      </c>
      <c r="D10" s="40">
        <v>25000</v>
      </c>
      <c r="E10" s="40"/>
    </row>
    <row r="11" ht="20.25" customHeight="1" spans="1:5">
      <c r="A11" s="35" t="s">
        <v>73</v>
      </c>
      <c r="B11" s="35" t="s">
        <v>74</v>
      </c>
      <c r="C11" s="40">
        <v>9845325.08</v>
      </c>
      <c r="D11" s="40">
        <v>9845325.08</v>
      </c>
      <c r="E11" s="40"/>
    </row>
    <row r="12" ht="20.25" customHeight="1" spans="1:5">
      <c r="A12" s="35" t="s">
        <v>75</v>
      </c>
      <c r="B12" s="35" t="s">
        <v>76</v>
      </c>
      <c r="C12" s="40">
        <v>5512993.08</v>
      </c>
      <c r="D12" s="40">
        <v>5512993.08</v>
      </c>
      <c r="E12" s="40"/>
    </row>
    <row r="13" ht="20.25" customHeight="1" spans="1:5">
      <c r="A13" s="35" t="s">
        <v>77</v>
      </c>
      <c r="B13" s="35" t="s">
        <v>78</v>
      </c>
      <c r="C13" s="40">
        <v>4332332</v>
      </c>
      <c r="D13" s="40">
        <v>4332332</v>
      </c>
      <c r="E13" s="40"/>
    </row>
    <row r="14" ht="20.25" customHeight="1" spans="1:5">
      <c r="A14" s="227">
        <v>20104</v>
      </c>
      <c r="B14" s="228" t="s">
        <v>79</v>
      </c>
      <c r="C14" s="226">
        <v>20000</v>
      </c>
      <c r="D14" s="40"/>
      <c r="E14" s="226">
        <v>20000</v>
      </c>
    </row>
    <row r="15" ht="20.25" customHeight="1" spans="1:5">
      <c r="A15" s="227">
        <v>2010404</v>
      </c>
      <c r="B15" s="228" t="s">
        <v>80</v>
      </c>
      <c r="C15" s="226">
        <v>20000</v>
      </c>
      <c r="D15" s="40"/>
      <c r="E15" s="226">
        <v>20000</v>
      </c>
    </row>
    <row r="16" ht="20.25" customHeight="1" spans="1:5">
      <c r="A16" s="35" t="s">
        <v>81</v>
      </c>
      <c r="B16" s="35" t="s">
        <v>82</v>
      </c>
      <c r="C16" s="40">
        <v>77240</v>
      </c>
      <c r="D16" s="40">
        <v>57120</v>
      </c>
      <c r="E16" s="226">
        <v>20120</v>
      </c>
    </row>
    <row r="17" ht="20.25" customHeight="1" spans="1:5">
      <c r="A17" s="35" t="s">
        <v>83</v>
      </c>
      <c r="B17" s="35" t="s">
        <v>84</v>
      </c>
      <c r="C17" s="40">
        <v>57120</v>
      </c>
      <c r="D17" s="40">
        <v>57120</v>
      </c>
      <c r="E17" s="40"/>
    </row>
    <row r="18" ht="20.25" customHeight="1" spans="1:5">
      <c r="A18" s="227">
        <v>2013299</v>
      </c>
      <c r="B18" s="228" t="s">
        <v>85</v>
      </c>
      <c r="C18" s="226">
        <v>20120</v>
      </c>
      <c r="D18" s="40"/>
      <c r="E18" s="226">
        <v>20120</v>
      </c>
    </row>
    <row r="19" ht="20.25" customHeight="1" spans="1:5">
      <c r="A19" s="227">
        <v>206</v>
      </c>
      <c r="B19" s="228" t="s">
        <v>86</v>
      </c>
      <c r="C19" s="226">
        <v>1534800</v>
      </c>
      <c r="D19" s="40"/>
      <c r="E19" s="226">
        <v>1534800</v>
      </c>
    </row>
    <row r="20" ht="20.25" customHeight="1" spans="1:5">
      <c r="A20" s="227">
        <v>20604</v>
      </c>
      <c r="B20" s="228" t="s">
        <v>87</v>
      </c>
      <c r="C20" s="226">
        <v>1534800</v>
      </c>
      <c r="D20" s="40"/>
      <c r="E20" s="226">
        <v>1534800</v>
      </c>
    </row>
    <row r="21" ht="20.25" customHeight="1" spans="1:5">
      <c r="A21" s="227">
        <v>2060499</v>
      </c>
      <c r="B21" s="228" t="s">
        <v>88</v>
      </c>
      <c r="C21" s="226">
        <v>1534800</v>
      </c>
      <c r="D21" s="40"/>
      <c r="E21" s="226">
        <v>1534800</v>
      </c>
    </row>
    <row r="22" ht="20.25" customHeight="1" spans="1:5">
      <c r="A22" s="35" t="s">
        <v>89</v>
      </c>
      <c r="B22" s="35" t="s">
        <v>90</v>
      </c>
      <c r="C22" s="40">
        <f>1210212+E22</f>
        <v>1239062</v>
      </c>
      <c r="D22" s="40">
        <v>1210212</v>
      </c>
      <c r="E22" s="40">
        <v>28850</v>
      </c>
    </row>
    <row r="23" ht="20.25" customHeight="1" spans="1:5">
      <c r="A23" s="35" t="s">
        <v>91</v>
      </c>
      <c r="B23" s="35" t="s">
        <v>92</v>
      </c>
      <c r="C23" s="40">
        <v>111840</v>
      </c>
      <c r="D23" s="40">
        <v>111840</v>
      </c>
      <c r="E23" s="40"/>
    </row>
    <row r="24" ht="20.25" customHeight="1" spans="1:5">
      <c r="A24" s="35" t="s">
        <v>93</v>
      </c>
      <c r="B24" s="35" t="s">
        <v>94</v>
      </c>
      <c r="C24" s="40">
        <v>111840</v>
      </c>
      <c r="D24" s="40">
        <v>111840</v>
      </c>
      <c r="E24" s="40"/>
    </row>
    <row r="25" ht="20.25" customHeight="1" spans="1:5">
      <c r="A25" s="35" t="s">
        <v>95</v>
      </c>
      <c r="B25" s="35" t="s">
        <v>96</v>
      </c>
      <c r="C25" s="40">
        <v>1055172</v>
      </c>
      <c r="D25" s="40">
        <v>1055172</v>
      </c>
      <c r="E25" s="40"/>
    </row>
    <row r="26" ht="20.25" customHeight="1" spans="1:5">
      <c r="A26" s="35" t="s">
        <v>97</v>
      </c>
      <c r="B26" s="35" t="s">
        <v>98</v>
      </c>
      <c r="C26" s="40">
        <v>158400</v>
      </c>
      <c r="D26" s="40">
        <v>158400</v>
      </c>
      <c r="E26" s="40"/>
    </row>
    <row r="27" ht="20.25" customHeight="1" spans="1:5">
      <c r="A27" s="35" t="s">
        <v>99</v>
      </c>
      <c r="B27" s="35" t="s">
        <v>100</v>
      </c>
      <c r="C27" s="40">
        <v>72000</v>
      </c>
      <c r="D27" s="40">
        <v>72000</v>
      </c>
      <c r="E27" s="40"/>
    </row>
    <row r="28" ht="20.25" customHeight="1" spans="1:5">
      <c r="A28" s="35" t="s">
        <v>101</v>
      </c>
      <c r="B28" s="35" t="s">
        <v>102</v>
      </c>
      <c r="C28" s="40">
        <v>824772</v>
      </c>
      <c r="D28" s="40">
        <v>824772</v>
      </c>
      <c r="E28" s="40"/>
    </row>
    <row r="29" ht="20.25" customHeight="1" spans="1:5">
      <c r="A29" s="35" t="s">
        <v>103</v>
      </c>
      <c r="B29" s="35" t="s">
        <v>104</v>
      </c>
      <c r="C29" s="40">
        <v>43200</v>
      </c>
      <c r="D29" s="40">
        <v>43200</v>
      </c>
      <c r="E29" s="40"/>
    </row>
    <row r="30" ht="20.25" customHeight="1" spans="1:5">
      <c r="A30" s="35" t="s">
        <v>105</v>
      </c>
      <c r="B30" s="35" t="s">
        <v>106</v>
      </c>
      <c r="C30" s="40">
        <v>43200</v>
      </c>
      <c r="D30" s="40">
        <v>43200</v>
      </c>
      <c r="E30" s="40"/>
    </row>
    <row r="31" ht="20.25" customHeight="1" spans="1:5">
      <c r="A31" s="227">
        <v>20811</v>
      </c>
      <c r="B31" s="228" t="s">
        <v>107</v>
      </c>
      <c r="C31" s="226">
        <v>18850</v>
      </c>
      <c r="D31" s="40"/>
      <c r="E31" s="226">
        <v>18850</v>
      </c>
    </row>
    <row r="32" ht="20.25" customHeight="1" spans="1:5">
      <c r="A32" s="227">
        <v>2081199</v>
      </c>
      <c r="B32" s="228" t="s">
        <v>108</v>
      </c>
      <c r="C32" s="226">
        <v>18850</v>
      </c>
      <c r="D32" s="40"/>
      <c r="E32" s="226">
        <v>18850</v>
      </c>
    </row>
    <row r="33" ht="20.25" customHeight="1" spans="1:5">
      <c r="A33" s="227">
        <v>20828</v>
      </c>
      <c r="B33" s="228" t="s">
        <v>109</v>
      </c>
      <c r="C33" s="226">
        <v>10000</v>
      </c>
      <c r="D33" s="40"/>
      <c r="E33" s="226">
        <v>10000</v>
      </c>
    </row>
    <row r="34" ht="20.25" customHeight="1" spans="1:5">
      <c r="A34" s="227">
        <v>2082802</v>
      </c>
      <c r="B34" s="228" t="s">
        <v>110</v>
      </c>
      <c r="C34" s="226">
        <v>10000</v>
      </c>
      <c r="D34" s="40"/>
      <c r="E34" s="226">
        <v>10000</v>
      </c>
    </row>
    <row r="35" ht="20.25" customHeight="1" spans="1:5">
      <c r="A35" s="35" t="s">
        <v>111</v>
      </c>
      <c r="B35" s="35" t="s">
        <v>112</v>
      </c>
      <c r="C35" s="40">
        <v>722279</v>
      </c>
      <c r="D35" s="40">
        <v>722279</v>
      </c>
      <c r="E35" s="40"/>
    </row>
    <row r="36" ht="20.25" customHeight="1" spans="1:5">
      <c r="A36" s="35" t="s">
        <v>113</v>
      </c>
      <c r="B36" s="35" t="s">
        <v>114</v>
      </c>
      <c r="C36" s="40">
        <v>722279</v>
      </c>
      <c r="D36" s="40">
        <v>722279</v>
      </c>
      <c r="E36" s="40"/>
    </row>
    <row r="37" ht="20.25" customHeight="1" spans="1:5">
      <c r="A37" s="35" t="s">
        <v>115</v>
      </c>
      <c r="B37" s="35" t="s">
        <v>116</v>
      </c>
      <c r="C37" s="40">
        <v>223100</v>
      </c>
      <c r="D37" s="40">
        <v>223100</v>
      </c>
      <c r="E37" s="40"/>
    </row>
    <row r="38" ht="20.25" customHeight="1" spans="1:5">
      <c r="A38" s="35" t="s">
        <v>117</v>
      </c>
      <c r="B38" s="35" t="s">
        <v>118</v>
      </c>
      <c r="C38" s="40">
        <v>225006</v>
      </c>
      <c r="D38" s="40">
        <v>225006</v>
      </c>
      <c r="E38" s="40"/>
    </row>
    <row r="39" s="201" customFormat="1" ht="20.25" customHeight="1" spans="1:5">
      <c r="A39" s="35" t="s">
        <v>119</v>
      </c>
      <c r="B39" s="35" t="s">
        <v>120</v>
      </c>
      <c r="C39" s="40">
        <v>274173</v>
      </c>
      <c r="D39" s="40">
        <v>274173</v>
      </c>
      <c r="E39" s="40"/>
    </row>
    <row r="40" customHeight="1" spans="1:5">
      <c r="A40" s="35" t="s">
        <v>121</v>
      </c>
      <c r="B40" s="35" t="s">
        <v>122</v>
      </c>
      <c r="C40" s="40">
        <v>331680</v>
      </c>
      <c r="D40" s="40"/>
      <c r="E40" s="40">
        <v>331680</v>
      </c>
    </row>
    <row r="41" customHeight="1" spans="1:5">
      <c r="A41" s="35" t="s">
        <v>123</v>
      </c>
      <c r="B41" s="35" t="s">
        <v>124</v>
      </c>
      <c r="C41" s="40">
        <v>331680</v>
      </c>
      <c r="D41" s="40"/>
      <c r="E41" s="40">
        <v>331680</v>
      </c>
    </row>
    <row r="42" customHeight="1" spans="1:5">
      <c r="A42" s="35" t="s">
        <v>125</v>
      </c>
      <c r="B42" s="35" t="s">
        <v>126</v>
      </c>
      <c r="C42" s="40">
        <v>331680</v>
      </c>
      <c r="D42" s="40"/>
      <c r="E42" s="40">
        <v>331680</v>
      </c>
    </row>
    <row r="43" customHeight="1" spans="1:5">
      <c r="A43" s="227">
        <v>212</v>
      </c>
      <c r="B43" s="228" t="s">
        <v>127</v>
      </c>
      <c r="C43" s="226">
        <v>196000</v>
      </c>
      <c r="D43" s="40"/>
      <c r="E43" s="226">
        <v>196000</v>
      </c>
    </row>
    <row r="44" customHeight="1" spans="1:5">
      <c r="A44" s="227">
        <v>21203</v>
      </c>
      <c r="B44" s="228" t="s">
        <v>128</v>
      </c>
      <c r="C44" s="226">
        <v>196000</v>
      </c>
      <c r="D44" s="40"/>
      <c r="E44" s="226">
        <v>196000</v>
      </c>
    </row>
    <row r="45" customHeight="1" spans="1:5">
      <c r="A45" s="227">
        <v>2120399</v>
      </c>
      <c r="B45" s="228" t="s">
        <v>129</v>
      </c>
      <c r="C45" s="226">
        <v>196000</v>
      </c>
      <c r="D45" s="40"/>
      <c r="E45" s="226">
        <v>196000</v>
      </c>
    </row>
    <row r="46" customHeight="1" spans="1:5">
      <c r="A46" s="35" t="s">
        <v>130</v>
      </c>
      <c r="B46" s="35" t="s">
        <v>131</v>
      </c>
      <c r="C46" s="40">
        <f>2942500+63040</f>
        <v>3005540</v>
      </c>
      <c r="D46" s="40">
        <v>2942500</v>
      </c>
      <c r="E46" s="40">
        <v>63040</v>
      </c>
    </row>
    <row r="47" customHeight="1" spans="1:5">
      <c r="A47" s="227">
        <v>21301</v>
      </c>
      <c r="B47" s="228" t="s">
        <v>132</v>
      </c>
      <c r="C47" s="226">
        <v>63040</v>
      </c>
      <c r="D47" s="40"/>
      <c r="E47" s="226">
        <v>63040</v>
      </c>
    </row>
    <row r="48" customHeight="1" spans="1:5">
      <c r="A48" s="227">
        <v>2130199</v>
      </c>
      <c r="B48" s="228" t="s">
        <v>133</v>
      </c>
      <c r="C48" s="226">
        <v>63040</v>
      </c>
      <c r="D48" s="40"/>
      <c r="E48" s="226">
        <v>63040</v>
      </c>
    </row>
    <row r="49" customHeight="1" spans="1:5">
      <c r="A49" s="35" t="s">
        <v>134</v>
      </c>
      <c r="B49" s="35" t="s">
        <v>135</v>
      </c>
      <c r="C49" s="40">
        <v>2942500</v>
      </c>
      <c r="D49" s="40">
        <v>2942500</v>
      </c>
      <c r="E49" s="40"/>
    </row>
    <row r="50" customHeight="1" spans="1:5">
      <c r="A50" s="35" t="s">
        <v>136</v>
      </c>
      <c r="B50" s="35" t="s">
        <v>137</v>
      </c>
      <c r="C50" s="40">
        <v>2942500</v>
      </c>
      <c r="D50" s="40">
        <v>2942500</v>
      </c>
      <c r="E50" s="40"/>
    </row>
    <row r="51" customHeight="1" spans="1:5">
      <c r="A51" s="35" t="s">
        <v>138</v>
      </c>
      <c r="B51" s="35" t="s">
        <v>139</v>
      </c>
      <c r="C51" s="40">
        <v>895584</v>
      </c>
      <c r="D51" s="40">
        <v>895584</v>
      </c>
      <c r="E51" s="40"/>
    </row>
    <row r="52" customHeight="1" spans="1:5">
      <c r="A52" s="35" t="s">
        <v>140</v>
      </c>
      <c r="B52" s="35" t="s">
        <v>141</v>
      </c>
      <c r="C52" s="40">
        <v>895584</v>
      </c>
      <c r="D52" s="40">
        <v>895584</v>
      </c>
      <c r="E52" s="40"/>
    </row>
    <row r="53" customHeight="1" spans="1:5">
      <c r="A53" s="35" t="s">
        <v>142</v>
      </c>
      <c r="B53" s="35" t="s">
        <v>143</v>
      </c>
      <c r="C53" s="40">
        <v>895584</v>
      </c>
      <c r="D53" s="40">
        <v>895584</v>
      </c>
      <c r="E53" s="40"/>
    </row>
    <row r="54" customHeight="1" spans="1:5">
      <c r="A54" s="35"/>
      <c r="B54" s="13" t="s">
        <v>144</v>
      </c>
      <c r="C54" s="40">
        <v>17892510.08</v>
      </c>
      <c r="D54" s="40">
        <v>15698020.08</v>
      </c>
      <c r="E54" s="40">
        <v>2194490</v>
      </c>
    </row>
  </sheetData>
  <mergeCells count="8">
    <mergeCell ref="A1:E1"/>
    <mergeCell ref="A2:E2"/>
    <mergeCell ref="A3:E3"/>
    <mergeCell ref="A4:B4"/>
    <mergeCell ref="C4:E4"/>
    <mergeCell ref="C5:E5"/>
    <mergeCell ref="A5:A6"/>
    <mergeCell ref="B5:B6"/>
  </mergeCells>
  <printOptions horizontalCentered="1"/>
  <pageMargins left="0.385416666666667" right="0.1875" top="0.1875" bottom="0.1875" header="0.1875" footer="0.1875"/>
  <pageSetup paperSize="9" fitToHeight="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R48"/>
  <sheetViews>
    <sheetView showGridLines="0" topLeftCell="A49" workbookViewId="0">
      <selection activeCell="F16" sqref="F16"/>
    </sheetView>
  </sheetViews>
  <sheetFormatPr defaultColWidth="10" defaultRowHeight="12.75" customHeight="1"/>
  <cols>
    <col min="1" max="1" width="9.83333333333333" style="26" customWidth="1"/>
    <col min="2" max="2" width="17" style="26" customWidth="1"/>
    <col min="3" max="3" width="38.3333333333333" style="26" customWidth="1"/>
    <col min="4" max="5" width="19.5" style="26" customWidth="1"/>
    <col min="6" max="6" width="18.1666666666667" style="26" customWidth="1"/>
    <col min="7" max="18" width="15.6666666666667" style="26" customWidth="1"/>
    <col min="19" max="19" width="10" style="27" customWidth="1"/>
    <col min="20" max="16384" width="10" style="27"/>
  </cols>
  <sheetData>
    <row r="1" s="198" customFormat="1" ht="15" customHeight="1" spans="1:18">
      <c r="A1" s="2" t="s">
        <v>145</v>
      </c>
      <c r="B1" s="26"/>
      <c r="C1" s="26"/>
      <c r="D1" s="26"/>
      <c r="E1" s="26"/>
      <c r="F1" s="26"/>
      <c r="G1" s="26"/>
      <c r="H1" s="26"/>
      <c r="I1" s="26"/>
      <c r="J1" s="26"/>
      <c r="K1" s="26"/>
      <c r="L1" s="26"/>
      <c r="M1" s="26"/>
      <c r="N1" s="26"/>
      <c r="O1" s="26"/>
      <c r="P1" s="26"/>
      <c r="Q1" s="26"/>
      <c r="R1" s="26"/>
    </row>
    <row r="2" s="199" customFormat="1" ht="39.75" customHeight="1" spans="1:18">
      <c r="A2" s="204" t="s">
        <v>146</v>
      </c>
      <c r="B2" s="205"/>
      <c r="C2" s="205"/>
      <c r="D2" s="205"/>
      <c r="E2" s="205"/>
      <c r="F2" s="205"/>
      <c r="G2" s="205"/>
      <c r="H2" s="205"/>
      <c r="I2" s="205"/>
      <c r="J2" s="205"/>
      <c r="K2" s="205"/>
      <c r="L2" s="205"/>
      <c r="M2" s="205"/>
      <c r="N2" s="205"/>
      <c r="O2" s="205"/>
      <c r="P2" s="205"/>
      <c r="Q2" s="205"/>
      <c r="R2" s="205"/>
    </row>
    <row r="3" s="198" customFormat="1" ht="15" customHeight="1" spans="1:18">
      <c r="A3" s="255" t="s">
        <v>147</v>
      </c>
      <c r="B3" s="30"/>
      <c r="C3" s="30"/>
      <c r="D3" s="30"/>
      <c r="E3" s="30"/>
      <c r="F3" s="30"/>
      <c r="G3" s="30"/>
      <c r="H3" s="30"/>
      <c r="I3" s="30"/>
      <c r="J3" s="30"/>
      <c r="K3" s="30"/>
      <c r="L3" s="30"/>
      <c r="M3" s="30"/>
      <c r="N3" s="30"/>
      <c r="O3" s="30"/>
      <c r="P3" s="30"/>
      <c r="Q3" s="30"/>
      <c r="R3" s="30"/>
    </row>
    <row r="4" s="200" customFormat="1" ht="17.25" customHeight="1" spans="1:18">
      <c r="A4" s="256" t="s">
        <v>148</v>
      </c>
      <c r="B4" s="257"/>
      <c r="C4" s="8" t="s">
        <v>149</v>
      </c>
      <c r="D4" s="9" t="s">
        <v>150</v>
      </c>
      <c r="E4" s="206"/>
      <c r="F4" s="206"/>
      <c r="G4" s="206"/>
      <c r="H4" s="206"/>
      <c r="I4" s="206"/>
      <c r="J4" s="206"/>
      <c r="K4" s="206"/>
      <c r="L4" s="206"/>
      <c r="M4" s="206"/>
      <c r="N4" s="206"/>
      <c r="O4" s="206"/>
      <c r="P4" s="206"/>
      <c r="Q4" s="206"/>
      <c r="R4" s="223"/>
    </row>
    <row r="5" s="200" customFormat="1" ht="17.25" customHeight="1" spans="1:18">
      <c r="A5" s="258"/>
      <c r="B5" s="259"/>
      <c r="C5" s="260"/>
      <c r="D5" s="8" t="s">
        <v>151</v>
      </c>
      <c r="E5" s="9" t="s">
        <v>152</v>
      </c>
      <c r="F5" s="206"/>
      <c r="G5" s="206"/>
      <c r="H5" s="206"/>
      <c r="I5" s="206"/>
      <c r="J5" s="206"/>
      <c r="K5" s="206"/>
      <c r="L5" s="206"/>
      <c r="M5" s="206"/>
      <c r="N5" s="223"/>
      <c r="O5" s="256" t="s">
        <v>153</v>
      </c>
      <c r="P5" s="265"/>
      <c r="Q5" s="265"/>
      <c r="R5" s="257"/>
    </row>
    <row r="6" s="200" customFormat="1" ht="17.25" customHeight="1" spans="1:18">
      <c r="A6" s="8" t="s">
        <v>154</v>
      </c>
      <c r="B6" s="8" t="s">
        <v>155</v>
      </c>
      <c r="C6" s="260"/>
      <c r="D6" s="260"/>
      <c r="E6" s="8" t="s">
        <v>144</v>
      </c>
      <c r="F6" s="9" t="s">
        <v>156</v>
      </c>
      <c r="G6" s="206"/>
      <c r="H6" s="206"/>
      <c r="I6" s="206"/>
      <c r="J6" s="206"/>
      <c r="K6" s="206"/>
      <c r="L6" s="206"/>
      <c r="M6" s="206"/>
      <c r="N6" s="223"/>
      <c r="O6" s="258"/>
      <c r="P6" s="266"/>
      <c r="Q6" s="266"/>
      <c r="R6" s="259"/>
    </row>
    <row r="7" s="200" customFormat="1" ht="51" customHeight="1" spans="1:18">
      <c r="A7" s="261"/>
      <c r="B7" s="261"/>
      <c r="C7" s="261"/>
      <c r="D7" s="261"/>
      <c r="E7" s="261"/>
      <c r="F7" s="12" t="s">
        <v>60</v>
      </c>
      <c r="G7" s="12" t="s">
        <v>157</v>
      </c>
      <c r="H7" s="12" t="s">
        <v>158</v>
      </c>
      <c r="I7" s="12" t="s">
        <v>159</v>
      </c>
      <c r="J7" s="12" t="s">
        <v>160</v>
      </c>
      <c r="K7" s="12" t="s">
        <v>161</v>
      </c>
      <c r="L7" s="12" t="s">
        <v>162</v>
      </c>
      <c r="M7" s="12" t="s">
        <v>163</v>
      </c>
      <c r="N7" s="12" t="s">
        <v>164</v>
      </c>
      <c r="O7" s="12" t="s">
        <v>60</v>
      </c>
      <c r="P7" s="12" t="s">
        <v>165</v>
      </c>
      <c r="Q7" s="12" t="s">
        <v>166</v>
      </c>
      <c r="R7" s="12" t="s">
        <v>167</v>
      </c>
    </row>
    <row r="8" s="201" customFormat="1" ht="20.25" customHeight="1" spans="1:18">
      <c r="A8" s="13" t="s">
        <v>63</v>
      </c>
      <c r="B8" s="13" t="s">
        <v>63</v>
      </c>
      <c r="C8" s="13" t="s">
        <v>144</v>
      </c>
      <c r="D8" s="40">
        <v>15698020.08</v>
      </c>
      <c r="E8" s="40">
        <v>15698020.08</v>
      </c>
      <c r="F8" s="40">
        <v>15698020.08</v>
      </c>
      <c r="G8" s="40">
        <v>15698020.08</v>
      </c>
      <c r="H8" s="40"/>
      <c r="I8" s="40"/>
      <c r="J8" s="40"/>
      <c r="K8" s="40"/>
      <c r="L8" s="40"/>
      <c r="M8" s="40"/>
      <c r="N8" s="40"/>
      <c r="O8" s="40"/>
      <c r="P8" s="40"/>
      <c r="Q8" s="40"/>
      <c r="R8" s="40"/>
    </row>
    <row r="9" s="201" customFormat="1" ht="20.25" customHeight="1" spans="1:18">
      <c r="A9" s="262" t="s">
        <v>168</v>
      </c>
      <c r="B9" s="238"/>
      <c r="C9" s="239"/>
      <c r="D9" s="40">
        <v>10737960.08</v>
      </c>
      <c r="E9" s="40">
        <v>10737960.08</v>
      </c>
      <c r="F9" s="40">
        <v>10737960.08</v>
      </c>
      <c r="G9" s="40">
        <v>10737960.08</v>
      </c>
      <c r="H9" s="40"/>
      <c r="I9" s="40"/>
      <c r="J9" s="40"/>
      <c r="K9" s="40"/>
      <c r="L9" s="40"/>
      <c r="M9" s="40"/>
      <c r="N9" s="40"/>
      <c r="O9" s="40"/>
      <c r="P9" s="40"/>
      <c r="Q9" s="40"/>
      <c r="R9" s="40"/>
    </row>
    <row r="10" s="201" customFormat="1" ht="20.25" customHeight="1" spans="1:18">
      <c r="A10" s="208" t="s">
        <v>169</v>
      </c>
      <c r="B10" s="208" t="s">
        <v>170</v>
      </c>
      <c r="C10" s="35" t="s">
        <v>171</v>
      </c>
      <c r="D10" s="40">
        <v>5641873</v>
      </c>
      <c r="E10" s="40">
        <v>5641873</v>
      </c>
      <c r="F10" s="40">
        <v>5641873</v>
      </c>
      <c r="G10" s="40">
        <v>5641873</v>
      </c>
      <c r="H10" s="40"/>
      <c r="I10" s="40"/>
      <c r="J10" s="40"/>
      <c r="K10" s="40"/>
      <c r="L10" s="40"/>
      <c r="M10" s="40"/>
      <c r="N10" s="40"/>
      <c r="O10" s="40"/>
      <c r="P10" s="40"/>
      <c r="Q10" s="40"/>
      <c r="R10" s="40"/>
    </row>
    <row r="11" ht="20.25" customHeight="1" spans="1:18">
      <c r="A11" s="208" t="s">
        <v>170</v>
      </c>
      <c r="B11" s="208" t="s">
        <v>172</v>
      </c>
      <c r="C11" s="35" t="s">
        <v>173</v>
      </c>
      <c r="D11" s="40">
        <v>1035924</v>
      </c>
      <c r="E11" s="40">
        <v>1035924</v>
      </c>
      <c r="F11" s="40">
        <v>1035924</v>
      </c>
      <c r="G11" s="40">
        <v>1035924</v>
      </c>
      <c r="H11" s="40"/>
      <c r="I11" s="40"/>
      <c r="J11" s="40"/>
      <c r="K11" s="40"/>
      <c r="L11" s="40"/>
      <c r="M11" s="40"/>
      <c r="N11" s="40"/>
      <c r="O11" s="40"/>
      <c r="P11" s="40"/>
      <c r="Q11" s="40"/>
      <c r="R11" s="40"/>
    </row>
    <row r="12" ht="20.25" customHeight="1" spans="1:18">
      <c r="A12" s="208" t="s">
        <v>170</v>
      </c>
      <c r="B12" s="208" t="s">
        <v>174</v>
      </c>
      <c r="C12" s="35" t="s">
        <v>175</v>
      </c>
      <c r="D12" s="40">
        <v>1887600</v>
      </c>
      <c r="E12" s="40">
        <v>1887600</v>
      </c>
      <c r="F12" s="40">
        <v>1887600</v>
      </c>
      <c r="G12" s="40">
        <v>1887600</v>
      </c>
      <c r="H12" s="40"/>
      <c r="I12" s="40"/>
      <c r="J12" s="40"/>
      <c r="K12" s="40"/>
      <c r="L12" s="40"/>
      <c r="M12" s="40"/>
      <c r="N12" s="40"/>
      <c r="O12" s="40"/>
      <c r="P12" s="40"/>
      <c r="Q12" s="40"/>
      <c r="R12" s="40"/>
    </row>
    <row r="13" ht="20.25" customHeight="1" spans="1:18">
      <c r="A13" s="208" t="s">
        <v>170</v>
      </c>
      <c r="B13" s="208" t="s">
        <v>176</v>
      </c>
      <c r="C13" s="35" t="s">
        <v>177</v>
      </c>
      <c r="D13" s="40">
        <v>696000</v>
      </c>
      <c r="E13" s="40">
        <v>696000</v>
      </c>
      <c r="F13" s="40">
        <v>696000</v>
      </c>
      <c r="G13" s="40">
        <v>696000</v>
      </c>
      <c r="H13" s="40"/>
      <c r="I13" s="40"/>
      <c r="J13" s="40"/>
      <c r="K13" s="40"/>
      <c r="L13" s="40"/>
      <c r="M13" s="40"/>
      <c r="N13" s="40"/>
      <c r="O13" s="40"/>
      <c r="P13" s="40"/>
      <c r="Q13" s="40"/>
      <c r="R13" s="40"/>
    </row>
    <row r="14" ht="20.25" customHeight="1" spans="1:18">
      <c r="A14" s="208" t="s">
        <v>170</v>
      </c>
      <c r="B14" s="208" t="s">
        <v>178</v>
      </c>
      <c r="C14" s="35" t="s">
        <v>179</v>
      </c>
      <c r="D14" s="40">
        <v>824772</v>
      </c>
      <c r="E14" s="40">
        <v>824772</v>
      </c>
      <c r="F14" s="40">
        <v>824772</v>
      </c>
      <c r="G14" s="40">
        <v>824772</v>
      </c>
      <c r="H14" s="40"/>
      <c r="I14" s="40"/>
      <c r="J14" s="40"/>
      <c r="K14" s="40"/>
      <c r="L14" s="40"/>
      <c r="M14" s="40"/>
      <c r="N14" s="40"/>
      <c r="O14" s="40"/>
      <c r="P14" s="40"/>
      <c r="Q14" s="40"/>
      <c r="R14" s="40"/>
    </row>
    <row r="15" ht="20.25" customHeight="1" spans="1:18">
      <c r="A15" s="208" t="s">
        <v>170</v>
      </c>
      <c r="B15" s="208" t="s">
        <v>180</v>
      </c>
      <c r="C15" s="35" t="s">
        <v>181</v>
      </c>
      <c r="D15" s="40">
        <v>412387</v>
      </c>
      <c r="E15" s="40">
        <v>412387</v>
      </c>
      <c r="F15" s="40">
        <v>412387</v>
      </c>
      <c r="G15" s="40">
        <v>412387</v>
      </c>
      <c r="H15" s="40"/>
      <c r="I15" s="40"/>
      <c r="J15" s="40"/>
      <c r="K15" s="40"/>
      <c r="L15" s="40"/>
      <c r="M15" s="40"/>
      <c r="N15" s="40"/>
      <c r="O15" s="40"/>
      <c r="P15" s="40"/>
      <c r="Q15" s="40"/>
      <c r="R15" s="40"/>
    </row>
    <row r="16" ht="20.25" customHeight="1" spans="1:18">
      <c r="A16" s="208" t="s">
        <v>170</v>
      </c>
      <c r="B16" s="208" t="s">
        <v>182</v>
      </c>
      <c r="C16" s="35" t="s">
        <v>183</v>
      </c>
      <c r="D16" s="40">
        <v>274173</v>
      </c>
      <c r="E16" s="40">
        <v>274173</v>
      </c>
      <c r="F16" s="40">
        <v>274173</v>
      </c>
      <c r="G16" s="40">
        <v>274173</v>
      </c>
      <c r="H16" s="40"/>
      <c r="I16" s="40"/>
      <c r="J16" s="40"/>
      <c r="K16" s="40"/>
      <c r="L16" s="40"/>
      <c r="M16" s="40"/>
      <c r="N16" s="40"/>
      <c r="O16" s="40"/>
      <c r="P16" s="40"/>
      <c r="Q16" s="40"/>
      <c r="R16" s="40"/>
    </row>
    <row r="17" ht="20.25" customHeight="1" spans="1:18">
      <c r="A17" s="208" t="s">
        <v>170</v>
      </c>
      <c r="B17" s="208" t="s">
        <v>184</v>
      </c>
      <c r="C17" s="35" t="s">
        <v>185</v>
      </c>
      <c r="D17" s="40">
        <v>57441</v>
      </c>
      <c r="E17" s="40">
        <v>57441</v>
      </c>
      <c r="F17" s="40">
        <v>57441</v>
      </c>
      <c r="G17" s="40">
        <v>57441</v>
      </c>
      <c r="H17" s="40"/>
      <c r="I17" s="40"/>
      <c r="J17" s="40"/>
      <c r="K17" s="40"/>
      <c r="L17" s="40"/>
      <c r="M17" s="40"/>
      <c r="N17" s="40"/>
      <c r="O17" s="40"/>
      <c r="P17" s="40"/>
      <c r="Q17" s="40"/>
      <c r="R17" s="40"/>
    </row>
    <row r="18" ht="20.25" customHeight="1" spans="1:18">
      <c r="A18" s="208" t="s">
        <v>170</v>
      </c>
      <c r="B18" s="208" t="s">
        <v>186</v>
      </c>
      <c r="C18" s="35" t="s">
        <v>187</v>
      </c>
      <c r="D18" s="40">
        <v>453576</v>
      </c>
      <c r="E18" s="40">
        <v>453576</v>
      </c>
      <c r="F18" s="40">
        <v>453576</v>
      </c>
      <c r="G18" s="40">
        <v>453576</v>
      </c>
      <c r="H18" s="40"/>
      <c r="I18" s="40"/>
      <c r="J18" s="40"/>
      <c r="K18" s="40"/>
      <c r="L18" s="40"/>
      <c r="M18" s="40"/>
      <c r="N18" s="40"/>
      <c r="O18" s="40"/>
      <c r="P18" s="40"/>
      <c r="Q18" s="40"/>
      <c r="R18" s="40"/>
    </row>
    <row r="19" ht="20.25" customHeight="1" spans="1:18">
      <c r="A19" s="208" t="s">
        <v>188</v>
      </c>
      <c r="B19" s="208" t="s">
        <v>170</v>
      </c>
      <c r="C19" s="35" t="s">
        <v>189</v>
      </c>
      <c r="D19" s="40">
        <v>2298067.08</v>
      </c>
      <c r="E19" s="40">
        <v>2298067.08</v>
      </c>
      <c r="F19" s="40">
        <v>2298067.08</v>
      </c>
      <c r="G19" s="40">
        <v>2298067.08</v>
      </c>
      <c r="H19" s="40"/>
      <c r="I19" s="40"/>
      <c r="J19" s="40"/>
      <c r="K19" s="40"/>
      <c r="L19" s="40"/>
      <c r="M19" s="40"/>
      <c r="N19" s="40"/>
      <c r="O19" s="40"/>
      <c r="P19" s="40"/>
      <c r="Q19" s="40"/>
      <c r="R19" s="40"/>
    </row>
    <row r="20" ht="20.25" customHeight="1" spans="1:18">
      <c r="A20" s="208" t="s">
        <v>170</v>
      </c>
      <c r="B20" s="208" t="s">
        <v>172</v>
      </c>
      <c r="C20" s="35" t="s">
        <v>190</v>
      </c>
      <c r="D20" s="40">
        <v>1099500</v>
      </c>
      <c r="E20" s="40">
        <v>1099500</v>
      </c>
      <c r="F20" s="40">
        <v>1099500</v>
      </c>
      <c r="G20" s="40">
        <v>1099500</v>
      </c>
      <c r="H20" s="40"/>
      <c r="I20" s="40"/>
      <c r="J20" s="40"/>
      <c r="K20" s="40"/>
      <c r="L20" s="40"/>
      <c r="M20" s="40"/>
      <c r="N20" s="40"/>
      <c r="O20" s="40"/>
      <c r="P20" s="40"/>
      <c r="Q20" s="40"/>
      <c r="R20" s="40"/>
    </row>
    <row r="21" ht="20.25" customHeight="1" spans="1:18">
      <c r="A21" s="208" t="s">
        <v>170</v>
      </c>
      <c r="B21" s="208" t="s">
        <v>191</v>
      </c>
      <c r="C21" s="35" t="s">
        <v>192</v>
      </c>
      <c r="D21" s="40">
        <v>34000</v>
      </c>
      <c r="E21" s="40">
        <v>34000</v>
      </c>
      <c r="F21" s="40">
        <v>34000</v>
      </c>
      <c r="G21" s="40">
        <v>34000</v>
      </c>
      <c r="H21" s="40"/>
      <c r="I21" s="40"/>
      <c r="J21" s="40"/>
      <c r="K21" s="40"/>
      <c r="L21" s="40"/>
      <c r="M21" s="40"/>
      <c r="N21" s="40"/>
      <c r="O21" s="40"/>
      <c r="P21" s="40"/>
      <c r="Q21" s="40"/>
      <c r="R21" s="40"/>
    </row>
    <row r="22" ht="20.25" customHeight="1" spans="1:18">
      <c r="A22" s="208" t="s">
        <v>170</v>
      </c>
      <c r="B22" s="208" t="s">
        <v>193</v>
      </c>
      <c r="C22" s="35" t="s">
        <v>194</v>
      </c>
      <c r="D22" s="40">
        <v>140000</v>
      </c>
      <c r="E22" s="40">
        <v>140000</v>
      </c>
      <c r="F22" s="40">
        <v>140000</v>
      </c>
      <c r="G22" s="40">
        <v>140000</v>
      </c>
      <c r="H22" s="40"/>
      <c r="I22" s="40"/>
      <c r="J22" s="40"/>
      <c r="K22" s="40"/>
      <c r="L22" s="40"/>
      <c r="M22" s="40"/>
      <c r="N22" s="40"/>
      <c r="O22" s="40"/>
      <c r="P22" s="40"/>
      <c r="Q22" s="40"/>
      <c r="R22" s="40"/>
    </row>
    <row r="23" ht="20.25" customHeight="1" spans="1:18">
      <c r="A23" s="208" t="s">
        <v>170</v>
      </c>
      <c r="B23" s="208" t="s">
        <v>195</v>
      </c>
      <c r="C23" s="35" t="s">
        <v>196</v>
      </c>
      <c r="D23" s="40">
        <v>20000</v>
      </c>
      <c r="E23" s="40">
        <v>20000</v>
      </c>
      <c r="F23" s="40">
        <v>20000</v>
      </c>
      <c r="G23" s="40">
        <v>20000</v>
      </c>
      <c r="H23" s="40"/>
      <c r="I23" s="40"/>
      <c r="J23" s="40"/>
      <c r="K23" s="40"/>
      <c r="L23" s="40"/>
      <c r="M23" s="40"/>
      <c r="N23" s="40"/>
      <c r="O23" s="40"/>
      <c r="P23" s="40"/>
      <c r="Q23" s="40"/>
      <c r="R23" s="40"/>
    </row>
    <row r="24" ht="20.25" customHeight="1" spans="1:18">
      <c r="A24" s="208" t="s">
        <v>170</v>
      </c>
      <c r="B24" s="208" t="s">
        <v>197</v>
      </c>
      <c r="C24" s="35" t="s">
        <v>198</v>
      </c>
      <c r="D24" s="40">
        <v>502327.08</v>
      </c>
      <c r="E24" s="40">
        <v>502327.08</v>
      </c>
      <c r="F24" s="40">
        <v>502327.08</v>
      </c>
      <c r="G24" s="40">
        <v>502327.08</v>
      </c>
      <c r="H24" s="40"/>
      <c r="I24" s="40"/>
      <c r="J24" s="40"/>
      <c r="K24" s="40"/>
      <c r="L24" s="40"/>
      <c r="M24" s="40"/>
      <c r="N24" s="40"/>
      <c r="O24" s="40"/>
      <c r="P24" s="40"/>
      <c r="Q24" s="40"/>
      <c r="R24" s="40"/>
    </row>
    <row r="25" ht="20.25" customHeight="1" spans="1:18">
      <c r="A25" s="208" t="s">
        <v>170</v>
      </c>
      <c r="B25" s="208" t="s">
        <v>199</v>
      </c>
      <c r="C25" s="35" t="s">
        <v>200</v>
      </c>
      <c r="D25" s="40">
        <v>29700</v>
      </c>
      <c r="E25" s="40">
        <v>29700</v>
      </c>
      <c r="F25" s="40">
        <v>29700</v>
      </c>
      <c r="G25" s="40">
        <v>29700</v>
      </c>
      <c r="H25" s="40"/>
      <c r="I25" s="40"/>
      <c r="J25" s="40"/>
      <c r="K25" s="40"/>
      <c r="L25" s="40"/>
      <c r="M25" s="40"/>
      <c r="N25" s="40"/>
      <c r="O25" s="40"/>
      <c r="P25" s="40"/>
      <c r="Q25" s="40"/>
      <c r="R25" s="40"/>
    </row>
    <row r="26" ht="20.25" customHeight="1" spans="1:18">
      <c r="A26" s="208" t="s">
        <v>170</v>
      </c>
      <c r="B26" s="208" t="s">
        <v>201</v>
      </c>
      <c r="C26" s="35" t="s">
        <v>202</v>
      </c>
      <c r="D26" s="40">
        <v>20300</v>
      </c>
      <c r="E26" s="40">
        <v>20300</v>
      </c>
      <c r="F26" s="40">
        <v>20300</v>
      </c>
      <c r="G26" s="40">
        <v>20300</v>
      </c>
      <c r="H26" s="40"/>
      <c r="I26" s="40"/>
      <c r="J26" s="40"/>
      <c r="K26" s="40"/>
      <c r="L26" s="40"/>
      <c r="M26" s="40"/>
      <c r="N26" s="40"/>
      <c r="O26" s="40"/>
      <c r="P26" s="40"/>
      <c r="Q26" s="40"/>
      <c r="R26" s="40"/>
    </row>
    <row r="27" ht="20.25" customHeight="1" spans="1:18">
      <c r="A27" s="208" t="s">
        <v>170</v>
      </c>
      <c r="B27" s="208" t="s">
        <v>203</v>
      </c>
      <c r="C27" s="35" t="s">
        <v>204</v>
      </c>
      <c r="D27" s="40">
        <v>58000</v>
      </c>
      <c r="E27" s="40">
        <v>58000</v>
      </c>
      <c r="F27" s="40">
        <v>58000</v>
      </c>
      <c r="G27" s="40">
        <v>58000</v>
      </c>
      <c r="H27" s="40"/>
      <c r="I27" s="40"/>
      <c r="J27" s="40"/>
      <c r="K27" s="40"/>
      <c r="L27" s="40"/>
      <c r="M27" s="40"/>
      <c r="N27" s="40"/>
      <c r="O27" s="40"/>
      <c r="P27" s="40"/>
      <c r="Q27" s="40"/>
      <c r="R27" s="40"/>
    </row>
    <row r="28" ht="20.25" customHeight="1" spans="1:18">
      <c r="A28" s="208" t="s">
        <v>170</v>
      </c>
      <c r="B28" s="208" t="s">
        <v>205</v>
      </c>
      <c r="C28" s="35" t="s">
        <v>206</v>
      </c>
      <c r="D28" s="40">
        <v>257400</v>
      </c>
      <c r="E28" s="40">
        <v>257400</v>
      </c>
      <c r="F28" s="40">
        <v>257400</v>
      </c>
      <c r="G28" s="40">
        <v>257400</v>
      </c>
      <c r="H28" s="40"/>
      <c r="I28" s="40"/>
      <c r="J28" s="40"/>
      <c r="K28" s="40"/>
      <c r="L28" s="40"/>
      <c r="M28" s="40"/>
      <c r="N28" s="40"/>
      <c r="O28" s="40"/>
      <c r="P28" s="40"/>
      <c r="Q28" s="40"/>
      <c r="R28" s="40"/>
    </row>
    <row r="29" ht="20.25" customHeight="1" spans="1:18">
      <c r="A29" s="208" t="s">
        <v>170</v>
      </c>
      <c r="B29" s="208" t="s">
        <v>207</v>
      </c>
      <c r="C29" s="35" t="s">
        <v>208</v>
      </c>
      <c r="D29" s="40">
        <v>136840</v>
      </c>
      <c r="E29" s="40">
        <v>136840</v>
      </c>
      <c r="F29" s="40">
        <v>136840</v>
      </c>
      <c r="G29" s="40">
        <v>136840</v>
      </c>
      <c r="H29" s="40"/>
      <c r="I29" s="40"/>
      <c r="J29" s="40"/>
      <c r="K29" s="40"/>
      <c r="L29" s="40"/>
      <c r="M29" s="40"/>
      <c r="N29" s="40"/>
      <c r="O29" s="40"/>
      <c r="P29" s="40"/>
      <c r="Q29" s="40"/>
      <c r="R29" s="40"/>
    </row>
    <row r="30" ht="20.25" customHeight="1" spans="1:18">
      <c r="A30" s="208" t="s">
        <v>209</v>
      </c>
      <c r="B30" s="208" t="s">
        <v>170</v>
      </c>
      <c r="C30" s="35" t="s">
        <v>210</v>
      </c>
      <c r="D30" s="40">
        <v>2798020</v>
      </c>
      <c r="E30" s="40">
        <v>2798020</v>
      </c>
      <c r="F30" s="40">
        <v>2798020</v>
      </c>
      <c r="G30" s="40">
        <v>2798020</v>
      </c>
      <c r="H30" s="40"/>
      <c r="I30" s="40"/>
      <c r="J30" s="40"/>
      <c r="K30" s="40"/>
      <c r="L30" s="40"/>
      <c r="M30" s="40"/>
      <c r="N30" s="40"/>
      <c r="O30" s="40"/>
      <c r="P30" s="40"/>
      <c r="Q30" s="40"/>
      <c r="R30" s="40"/>
    </row>
    <row r="31" ht="20.25" customHeight="1" spans="1:18">
      <c r="A31" s="208" t="s">
        <v>170</v>
      </c>
      <c r="B31" s="208" t="s">
        <v>211</v>
      </c>
      <c r="C31" s="35" t="s">
        <v>212</v>
      </c>
      <c r="D31" s="40">
        <v>2642020</v>
      </c>
      <c r="E31" s="40">
        <v>2642020</v>
      </c>
      <c r="F31" s="40">
        <v>2642020</v>
      </c>
      <c r="G31" s="40">
        <v>2642020</v>
      </c>
      <c r="H31" s="40"/>
      <c r="I31" s="40"/>
      <c r="J31" s="40"/>
      <c r="K31" s="40"/>
      <c r="L31" s="40"/>
      <c r="M31" s="40"/>
      <c r="N31" s="40"/>
      <c r="O31" s="40"/>
      <c r="P31" s="40"/>
      <c r="Q31" s="40"/>
      <c r="R31" s="40"/>
    </row>
    <row r="32" ht="20.25" customHeight="1" spans="1:18">
      <c r="A32" s="208" t="s">
        <v>170</v>
      </c>
      <c r="B32" s="208" t="s">
        <v>213</v>
      </c>
      <c r="C32" s="35" t="s">
        <v>214</v>
      </c>
      <c r="D32" s="40">
        <v>156000</v>
      </c>
      <c r="E32" s="40">
        <v>156000</v>
      </c>
      <c r="F32" s="40">
        <v>156000</v>
      </c>
      <c r="G32" s="40">
        <v>156000</v>
      </c>
      <c r="H32" s="40"/>
      <c r="I32" s="40"/>
      <c r="J32" s="40"/>
      <c r="K32" s="40"/>
      <c r="L32" s="40"/>
      <c r="M32" s="40"/>
      <c r="N32" s="40"/>
      <c r="O32" s="40"/>
      <c r="P32" s="40"/>
      <c r="Q32" s="40"/>
      <c r="R32" s="40"/>
    </row>
    <row r="33" ht="20.25" customHeight="1" spans="1:18">
      <c r="A33" s="262" t="s">
        <v>215</v>
      </c>
      <c r="B33" s="263"/>
      <c r="C33" s="264"/>
      <c r="D33" s="40">
        <v>4960060</v>
      </c>
      <c r="E33" s="40">
        <v>4960060</v>
      </c>
      <c r="F33" s="40">
        <v>4960060</v>
      </c>
      <c r="G33" s="40">
        <v>4960060</v>
      </c>
      <c r="H33" s="40"/>
      <c r="I33" s="40"/>
      <c r="J33" s="40"/>
      <c r="K33" s="40"/>
      <c r="L33" s="40"/>
      <c r="M33" s="40"/>
      <c r="N33" s="40"/>
      <c r="O33" s="40"/>
      <c r="P33" s="40"/>
      <c r="Q33" s="40"/>
      <c r="R33" s="40"/>
    </row>
    <row r="34" ht="20.25" customHeight="1" spans="1:18">
      <c r="A34" s="208" t="s">
        <v>169</v>
      </c>
      <c r="B34" s="208" t="s">
        <v>170</v>
      </c>
      <c r="C34" s="35" t="s">
        <v>171</v>
      </c>
      <c r="D34" s="40">
        <v>4089092</v>
      </c>
      <c r="E34" s="40">
        <v>4089092</v>
      </c>
      <c r="F34" s="40">
        <v>4089092</v>
      </c>
      <c r="G34" s="40">
        <v>4089092</v>
      </c>
      <c r="H34" s="40"/>
      <c r="I34" s="40"/>
      <c r="J34" s="40"/>
      <c r="K34" s="40"/>
      <c r="L34" s="40"/>
      <c r="M34" s="40"/>
      <c r="N34" s="40"/>
      <c r="O34" s="40"/>
      <c r="P34" s="40"/>
      <c r="Q34" s="40"/>
      <c r="R34" s="40"/>
    </row>
    <row r="35" ht="20.25" customHeight="1" spans="1:18">
      <c r="A35" s="208" t="s">
        <v>170</v>
      </c>
      <c r="B35" s="208" t="s">
        <v>172</v>
      </c>
      <c r="C35" s="35" t="s">
        <v>173</v>
      </c>
      <c r="D35" s="40">
        <v>1203252</v>
      </c>
      <c r="E35" s="40">
        <v>1203252</v>
      </c>
      <c r="F35" s="40">
        <v>1203252</v>
      </c>
      <c r="G35" s="40">
        <v>1203252</v>
      </c>
      <c r="H35" s="40"/>
      <c r="I35" s="40"/>
      <c r="J35" s="40"/>
      <c r="K35" s="40"/>
      <c r="L35" s="40"/>
      <c r="M35" s="40"/>
      <c r="N35" s="40"/>
      <c r="O35" s="40"/>
      <c r="P35" s="40"/>
      <c r="Q35" s="40"/>
      <c r="R35" s="40"/>
    </row>
    <row r="36" ht="20.25" customHeight="1" spans="1:18">
      <c r="A36" s="208" t="s">
        <v>170</v>
      </c>
      <c r="B36" s="208" t="s">
        <v>174</v>
      </c>
      <c r="C36" s="35" t="s">
        <v>175</v>
      </c>
      <c r="D36" s="40">
        <v>897312</v>
      </c>
      <c r="E36" s="40">
        <v>897312</v>
      </c>
      <c r="F36" s="40">
        <v>897312</v>
      </c>
      <c r="G36" s="40">
        <v>897312</v>
      </c>
      <c r="H36" s="40"/>
      <c r="I36" s="40"/>
      <c r="J36" s="40"/>
      <c r="K36" s="40"/>
      <c r="L36" s="40"/>
      <c r="M36" s="40"/>
      <c r="N36" s="40"/>
      <c r="O36" s="40"/>
      <c r="P36" s="40"/>
      <c r="Q36" s="40"/>
      <c r="R36" s="40"/>
    </row>
    <row r="37" ht="20.25" customHeight="1" spans="1:18">
      <c r="A37" s="208" t="s">
        <v>170</v>
      </c>
      <c r="B37" s="208" t="s">
        <v>191</v>
      </c>
      <c r="C37" s="35" t="s">
        <v>216</v>
      </c>
      <c r="D37" s="40">
        <v>1536000</v>
      </c>
      <c r="E37" s="40">
        <v>1536000</v>
      </c>
      <c r="F37" s="40">
        <v>1536000</v>
      </c>
      <c r="G37" s="40">
        <v>1536000</v>
      </c>
      <c r="H37" s="40"/>
      <c r="I37" s="40"/>
      <c r="J37" s="40"/>
      <c r="K37" s="40"/>
      <c r="L37" s="40"/>
      <c r="M37" s="40"/>
      <c r="N37" s="40"/>
      <c r="O37" s="40"/>
      <c r="P37" s="40"/>
      <c r="Q37" s="40"/>
      <c r="R37" s="40"/>
    </row>
    <row r="38" ht="20.25" customHeight="1" spans="1:18">
      <c r="A38" s="208" t="s">
        <v>170</v>
      </c>
      <c r="B38" s="208" t="s">
        <v>184</v>
      </c>
      <c r="C38" s="35" t="s">
        <v>185</v>
      </c>
      <c r="D38" s="40">
        <v>10520</v>
      </c>
      <c r="E38" s="40">
        <v>10520</v>
      </c>
      <c r="F38" s="40">
        <v>10520</v>
      </c>
      <c r="G38" s="40">
        <v>10520</v>
      </c>
      <c r="H38" s="40"/>
      <c r="I38" s="40"/>
      <c r="J38" s="40"/>
      <c r="K38" s="40"/>
      <c r="L38" s="40"/>
      <c r="M38" s="40"/>
      <c r="N38" s="40"/>
      <c r="O38" s="40"/>
      <c r="P38" s="40"/>
      <c r="Q38" s="40"/>
      <c r="R38" s="40"/>
    </row>
    <row r="39" ht="20.25" customHeight="1" spans="1:18">
      <c r="A39" s="208" t="s">
        <v>170</v>
      </c>
      <c r="B39" s="208" t="s">
        <v>186</v>
      </c>
      <c r="C39" s="35" t="s">
        <v>187</v>
      </c>
      <c r="D39" s="40">
        <v>442008</v>
      </c>
      <c r="E39" s="40">
        <v>442008</v>
      </c>
      <c r="F39" s="40">
        <v>442008</v>
      </c>
      <c r="G39" s="40">
        <v>442008</v>
      </c>
      <c r="H39" s="40"/>
      <c r="I39" s="40"/>
      <c r="J39" s="40"/>
      <c r="K39" s="40"/>
      <c r="L39" s="40"/>
      <c r="M39" s="40"/>
      <c r="N39" s="40"/>
      <c r="O39" s="40"/>
      <c r="P39" s="40"/>
      <c r="Q39" s="40"/>
      <c r="R39" s="40"/>
    </row>
    <row r="40" ht="20.25" customHeight="1" spans="1:18">
      <c r="A40" s="208" t="s">
        <v>188</v>
      </c>
      <c r="B40" s="208" t="s">
        <v>170</v>
      </c>
      <c r="C40" s="35" t="s">
        <v>189</v>
      </c>
      <c r="D40" s="40">
        <v>688160</v>
      </c>
      <c r="E40" s="40">
        <v>688160</v>
      </c>
      <c r="F40" s="40">
        <v>688160</v>
      </c>
      <c r="G40" s="40">
        <v>688160</v>
      </c>
      <c r="H40" s="40"/>
      <c r="I40" s="40"/>
      <c r="J40" s="40"/>
      <c r="K40" s="40"/>
      <c r="L40" s="40"/>
      <c r="M40" s="40"/>
      <c r="N40" s="40"/>
      <c r="O40" s="40"/>
      <c r="P40" s="40"/>
      <c r="Q40" s="40"/>
      <c r="R40" s="40"/>
    </row>
    <row r="41" ht="20.25" customHeight="1" spans="1:18">
      <c r="A41" s="208" t="s">
        <v>170</v>
      </c>
      <c r="B41" s="208" t="s">
        <v>172</v>
      </c>
      <c r="C41" s="35" t="s">
        <v>190</v>
      </c>
      <c r="D41" s="40">
        <v>144000</v>
      </c>
      <c r="E41" s="40">
        <v>144000</v>
      </c>
      <c r="F41" s="40">
        <v>144000</v>
      </c>
      <c r="G41" s="40">
        <v>144000</v>
      </c>
      <c r="H41" s="40"/>
      <c r="I41" s="40"/>
      <c r="J41" s="40"/>
      <c r="K41" s="40"/>
      <c r="L41" s="40"/>
      <c r="M41" s="40"/>
      <c r="N41" s="40"/>
      <c r="O41" s="40"/>
      <c r="P41" s="40"/>
      <c r="Q41" s="40"/>
      <c r="R41" s="40"/>
    </row>
    <row r="42" ht="20.25" customHeight="1" spans="1:18">
      <c r="A42" s="208" t="s">
        <v>170</v>
      </c>
      <c r="B42" s="208" t="s">
        <v>191</v>
      </c>
      <c r="C42" s="35" t="s">
        <v>192</v>
      </c>
      <c r="D42" s="40">
        <v>30000</v>
      </c>
      <c r="E42" s="40">
        <v>30000</v>
      </c>
      <c r="F42" s="40">
        <v>30000</v>
      </c>
      <c r="G42" s="40">
        <v>30000</v>
      </c>
      <c r="H42" s="40"/>
      <c r="I42" s="40"/>
      <c r="J42" s="40"/>
      <c r="K42" s="40"/>
      <c r="L42" s="40"/>
      <c r="M42" s="40"/>
      <c r="N42" s="40"/>
      <c r="O42" s="40"/>
      <c r="P42" s="40"/>
      <c r="Q42" s="40"/>
      <c r="R42" s="40"/>
    </row>
    <row r="43" ht="20.25" customHeight="1" spans="1:18">
      <c r="A43" s="208" t="s">
        <v>170</v>
      </c>
      <c r="B43" s="208" t="s">
        <v>197</v>
      </c>
      <c r="C43" s="35" t="s">
        <v>198</v>
      </c>
      <c r="D43" s="40">
        <v>340560</v>
      </c>
      <c r="E43" s="40">
        <v>340560</v>
      </c>
      <c r="F43" s="40">
        <v>340560</v>
      </c>
      <c r="G43" s="40">
        <v>340560</v>
      </c>
      <c r="H43" s="40"/>
      <c r="I43" s="40"/>
      <c r="J43" s="40"/>
      <c r="K43" s="40"/>
      <c r="L43" s="40"/>
      <c r="M43" s="40"/>
      <c r="N43" s="40"/>
      <c r="O43" s="40"/>
      <c r="P43" s="40"/>
      <c r="Q43" s="40"/>
      <c r="R43" s="40"/>
    </row>
    <row r="44" ht="20.25" customHeight="1" spans="1:18">
      <c r="A44" s="208" t="s">
        <v>170</v>
      </c>
      <c r="B44" s="208" t="s">
        <v>199</v>
      </c>
      <c r="C44" s="35" t="s">
        <v>200</v>
      </c>
      <c r="D44" s="40">
        <v>35200</v>
      </c>
      <c r="E44" s="40">
        <v>35200</v>
      </c>
      <c r="F44" s="40">
        <v>35200</v>
      </c>
      <c r="G44" s="40">
        <v>35200</v>
      </c>
      <c r="H44" s="40"/>
      <c r="I44" s="40"/>
      <c r="J44" s="40"/>
      <c r="K44" s="40"/>
      <c r="L44" s="40"/>
      <c r="M44" s="40"/>
      <c r="N44" s="40"/>
      <c r="O44" s="40"/>
      <c r="P44" s="40"/>
      <c r="Q44" s="40"/>
      <c r="R44" s="40"/>
    </row>
    <row r="45" ht="20.25" customHeight="1" spans="1:18">
      <c r="A45" s="208" t="s">
        <v>170</v>
      </c>
      <c r="B45" s="208" t="s">
        <v>201</v>
      </c>
      <c r="C45" s="35" t="s">
        <v>202</v>
      </c>
      <c r="D45" s="40">
        <v>22400</v>
      </c>
      <c r="E45" s="40">
        <v>22400</v>
      </c>
      <c r="F45" s="40">
        <v>22400</v>
      </c>
      <c r="G45" s="40">
        <v>22400</v>
      </c>
      <c r="H45" s="40"/>
      <c r="I45" s="40"/>
      <c r="J45" s="40"/>
      <c r="K45" s="40"/>
      <c r="L45" s="40"/>
      <c r="M45" s="40"/>
      <c r="N45" s="40"/>
      <c r="O45" s="40"/>
      <c r="P45" s="40"/>
      <c r="Q45" s="40"/>
      <c r="R45" s="40"/>
    </row>
    <row r="46" ht="20.25" customHeight="1" spans="1:18">
      <c r="A46" s="208" t="s">
        <v>170</v>
      </c>
      <c r="B46" s="208" t="s">
        <v>203</v>
      </c>
      <c r="C46" s="35" t="s">
        <v>204</v>
      </c>
      <c r="D46" s="40">
        <v>116000</v>
      </c>
      <c r="E46" s="40">
        <v>116000</v>
      </c>
      <c r="F46" s="40">
        <v>116000</v>
      </c>
      <c r="G46" s="40">
        <v>116000</v>
      </c>
      <c r="H46" s="40"/>
      <c r="I46" s="40"/>
      <c r="J46" s="40"/>
      <c r="K46" s="40"/>
      <c r="L46" s="40"/>
      <c r="M46" s="40"/>
      <c r="N46" s="40"/>
      <c r="O46" s="40"/>
      <c r="P46" s="40"/>
      <c r="Q46" s="40"/>
      <c r="R46" s="40"/>
    </row>
    <row r="47" ht="20.25" customHeight="1" spans="1:18">
      <c r="A47" s="208" t="s">
        <v>209</v>
      </c>
      <c r="B47" s="208" t="s">
        <v>170</v>
      </c>
      <c r="C47" s="35" t="s">
        <v>210</v>
      </c>
      <c r="D47" s="40">
        <v>182808</v>
      </c>
      <c r="E47" s="40">
        <v>182808</v>
      </c>
      <c r="F47" s="40">
        <v>182808</v>
      </c>
      <c r="G47" s="40">
        <v>182808</v>
      </c>
      <c r="H47" s="40"/>
      <c r="I47" s="40"/>
      <c r="J47" s="40"/>
      <c r="K47" s="40"/>
      <c r="L47" s="40"/>
      <c r="M47" s="40"/>
      <c r="N47" s="40"/>
      <c r="O47" s="40"/>
      <c r="P47" s="40"/>
      <c r="Q47" s="40"/>
      <c r="R47" s="40"/>
    </row>
    <row r="48" ht="20.25" customHeight="1" spans="1:18">
      <c r="A48" s="208" t="s">
        <v>170</v>
      </c>
      <c r="B48" s="208" t="s">
        <v>211</v>
      </c>
      <c r="C48" s="35" t="s">
        <v>212</v>
      </c>
      <c r="D48" s="40">
        <v>182808</v>
      </c>
      <c r="E48" s="40">
        <v>182808</v>
      </c>
      <c r="F48" s="40">
        <v>182808</v>
      </c>
      <c r="G48" s="40">
        <v>182808</v>
      </c>
      <c r="H48" s="40"/>
      <c r="I48" s="40"/>
      <c r="J48" s="40"/>
      <c r="K48" s="40"/>
      <c r="L48" s="40"/>
      <c r="M48" s="40"/>
      <c r="N48" s="40"/>
      <c r="O48" s="40"/>
      <c r="P48" s="40"/>
      <c r="Q48" s="40"/>
      <c r="R48" s="40"/>
    </row>
  </sheetData>
  <mergeCells count="15">
    <mergeCell ref="A1:R1"/>
    <mergeCell ref="A2:R2"/>
    <mergeCell ref="A3:R3"/>
    <mergeCell ref="D4:R4"/>
    <mergeCell ref="E5:N5"/>
    <mergeCell ref="F6:N6"/>
    <mergeCell ref="A9:C9"/>
    <mergeCell ref="A33:C33"/>
    <mergeCell ref="A6:A7"/>
    <mergeCell ref="B6:B7"/>
    <mergeCell ref="C4:C7"/>
    <mergeCell ref="D5:D7"/>
    <mergeCell ref="E6:E7"/>
    <mergeCell ref="O5:R6"/>
    <mergeCell ref="A4:B5"/>
  </mergeCells>
  <printOptions horizontalCentered="1"/>
  <pageMargins left="0.385416666666667" right="0.1875" top="0.1875" bottom="0.1875" header="0.1875" footer="0.1875"/>
  <pageSetup paperSize="9" fitToHeight="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G8"/>
  <sheetViews>
    <sheetView showGridLines="0" workbookViewId="0">
      <selection activeCell="A7" sqref="A7:G8"/>
    </sheetView>
  </sheetViews>
  <sheetFormatPr defaultColWidth="10" defaultRowHeight="12.75" customHeight="1" outlineLevelRow="7" outlineLevelCol="6"/>
  <cols>
    <col min="1" max="3" width="5.83333333333333" style="26" customWidth="1"/>
    <col min="4" max="4" width="53.5" style="26" customWidth="1"/>
    <col min="5" max="7" width="15.6666666666667" style="26" customWidth="1"/>
    <col min="8" max="8" width="10" style="27" customWidth="1"/>
    <col min="9" max="16384" width="10" style="27"/>
  </cols>
  <sheetData>
    <row r="1" s="198" customFormat="1" ht="15" customHeight="1" spans="1:7">
      <c r="A1" s="2" t="s">
        <v>217</v>
      </c>
      <c r="B1" s="26"/>
      <c r="C1" s="26"/>
      <c r="D1" s="26"/>
      <c r="E1" s="26"/>
      <c r="F1" s="26"/>
      <c r="G1" s="26"/>
    </row>
    <row r="2" s="199" customFormat="1" ht="39.75" customHeight="1" spans="1:7">
      <c r="A2" s="204" t="s">
        <v>218</v>
      </c>
      <c r="B2" s="205"/>
      <c r="C2" s="205"/>
      <c r="D2" s="205"/>
      <c r="E2" s="205"/>
      <c r="F2" s="205"/>
      <c r="G2" s="205"/>
    </row>
    <row r="3" s="198" customFormat="1" ht="15" customHeight="1" spans="1:7">
      <c r="A3" s="29" t="s">
        <v>2</v>
      </c>
      <c r="B3" s="26"/>
      <c r="C3" s="26"/>
      <c r="D3" s="26"/>
      <c r="E3" s="2" t="s">
        <v>3</v>
      </c>
      <c r="F3" s="26"/>
      <c r="G3" s="26"/>
    </row>
    <row r="4" s="200" customFormat="1" ht="17.25" customHeight="1" spans="1:7">
      <c r="A4" s="247" t="s">
        <v>57</v>
      </c>
      <c r="B4" s="248"/>
      <c r="C4" s="248"/>
      <c r="D4" s="247" t="s">
        <v>219</v>
      </c>
      <c r="E4" s="247" t="s">
        <v>220</v>
      </c>
      <c r="F4" s="248"/>
      <c r="G4" s="248"/>
    </row>
    <row r="5" s="200" customFormat="1" ht="17.25" customHeight="1" spans="1:7">
      <c r="A5" s="249"/>
      <c r="B5" s="248"/>
      <c r="C5" s="248"/>
      <c r="D5" s="249"/>
      <c r="E5" s="247" t="s">
        <v>144</v>
      </c>
      <c r="F5" s="247" t="s">
        <v>61</v>
      </c>
      <c r="G5" s="247" t="s">
        <v>62</v>
      </c>
    </row>
    <row r="6" s="201" customFormat="1" ht="20.25" customHeight="1" spans="1:7">
      <c r="A6" s="19"/>
      <c r="B6" s="250"/>
      <c r="C6" s="250"/>
      <c r="D6" s="251" t="s">
        <v>221</v>
      </c>
      <c r="E6" s="252"/>
      <c r="F6" s="252"/>
      <c r="G6" s="252"/>
    </row>
    <row r="7" customHeight="1" spans="1:7">
      <c r="A7" s="253" t="s">
        <v>222</v>
      </c>
      <c r="B7" s="254"/>
      <c r="C7" s="254"/>
      <c r="D7" s="254"/>
      <c r="E7" s="254"/>
      <c r="F7" s="254"/>
      <c r="G7" s="254"/>
    </row>
    <row r="8" customHeight="1" spans="1:7">
      <c r="A8" s="254"/>
      <c r="B8" s="254"/>
      <c r="C8" s="254"/>
      <c r="D8" s="254"/>
      <c r="E8" s="254"/>
      <c r="F8" s="254"/>
      <c r="G8" s="254"/>
    </row>
  </sheetData>
  <mergeCells count="9">
    <mergeCell ref="A1:G1"/>
    <mergeCell ref="A2:G2"/>
    <mergeCell ref="A3:D3"/>
    <mergeCell ref="E3:G3"/>
    <mergeCell ref="E4:G4"/>
    <mergeCell ref="A6:C6"/>
    <mergeCell ref="D4:D5"/>
    <mergeCell ref="A4:C5"/>
    <mergeCell ref="A7:G8"/>
  </mergeCells>
  <printOptions horizontalCentered="1"/>
  <pageMargins left="0.385416666666667" right="0.1875" top="0.1875" bottom="0.1875" header="0.1875" footer="0.1875"/>
  <pageSetup paperSize="9" fitToHeight="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D33"/>
  <sheetViews>
    <sheetView showGridLines="0" topLeftCell="A16" workbookViewId="0">
      <selection activeCell="A33" sqref="$A33:$XFD33"/>
    </sheetView>
  </sheetViews>
  <sheetFormatPr defaultColWidth="10" defaultRowHeight="12.75" customHeight="1" outlineLevelCol="3"/>
  <cols>
    <col min="1" max="1" width="36.6666666666667" style="26" customWidth="1"/>
    <col min="2" max="2" width="26.6666666666667" style="26" customWidth="1"/>
    <col min="3" max="3" width="36.6666666666667" style="26" customWidth="1"/>
    <col min="4" max="4" width="26.5" style="26" customWidth="1"/>
    <col min="5" max="5" width="10" style="27" customWidth="1"/>
    <col min="6" max="16384" width="10" style="27"/>
  </cols>
  <sheetData>
    <row r="1" s="198" customFormat="1" ht="15" customHeight="1" spans="1:4">
      <c r="A1" s="2" t="s">
        <v>223</v>
      </c>
      <c r="B1" s="26"/>
      <c r="C1" s="26"/>
      <c r="D1" s="26"/>
    </row>
    <row r="2" s="199" customFormat="1" ht="39.75" customHeight="1" spans="1:4">
      <c r="A2" s="204" t="s">
        <v>224</v>
      </c>
      <c r="B2" s="205"/>
      <c r="C2" s="205"/>
      <c r="D2" s="205"/>
    </row>
    <row r="3" s="198" customFormat="1" ht="15" customHeight="1" spans="1:4">
      <c r="A3" s="29" t="s">
        <v>2</v>
      </c>
      <c r="B3" s="26"/>
      <c r="C3" s="26"/>
      <c r="D3" s="2" t="s">
        <v>3</v>
      </c>
    </row>
    <row r="4" s="201" customFormat="1" ht="20.25" customHeight="1" spans="1:4">
      <c r="A4" s="32" t="s">
        <v>4</v>
      </c>
      <c r="B4" s="238"/>
      <c r="C4" s="32" t="s">
        <v>225</v>
      </c>
      <c r="D4" s="239"/>
    </row>
    <row r="5" s="201" customFormat="1" ht="20.25" customHeight="1" spans="1:4">
      <c r="A5" s="32" t="s">
        <v>6</v>
      </c>
      <c r="B5" s="32" t="s">
        <v>7</v>
      </c>
      <c r="C5" s="32" t="s">
        <v>8</v>
      </c>
      <c r="D5" s="13" t="s">
        <v>7</v>
      </c>
    </row>
    <row r="6" s="201" customFormat="1" ht="20.25" customHeight="1" spans="1:4">
      <c r="A6" s="240" t="s">
        <v>226</v>
      </c>
      <c r="B6" s="241">
        <v>17892510.08</v>
      </c>
      <c r="C6" s="240" t="s">
        <v>12</v>
      </c>
      <c r="D6" s="40">
        <v>9967565.08</v>
      </c>
    </row>
    <row r="7" s="201" customFormat="1" ht="20.25" customHeight="1" spans="1:4">
      <c r="A7" s="240" t="s">
        <v>227</v>
      </c>
      <c r="B7" s="241"/>
      <c r="C7" s="240" t="s">
        <v>14</v>
      </c>
      <c r="D7" s="40"/>
    </row>
    <row r="8" s="201" customFormat="1" ht="20.25" customHeight="1" spans="1:4">
      <c r="A8" s="240" t="s">
        <v>228</v>
      </c>
      <c r="B8" s="241"/>
      <c r="C8" s="240" t="s">
        <v>16</v>
      </c>
      <c r="D8" s="40"/>
    </row>
    <row r="9" s="201" customFormat="1" ht="20.25" customHeight="1" spans="1:4">
      <c r="A9" s="240" t="s">
        <v>229</v>
      </c>
      <c r="B9" s="241"/>
      <c r="C9" s="240" t="s">
        <v>18</v>
      </c>
      <c r="D9" s="40"/>
    </row>
    <row r="10" s="201" customFormat="1" ht="20.25" customHeight="1" spans="1:4">
      <c r="A10" s="240" t="s">
        <v>230</v>
      </c>
      <c r="B10" s="241"/>
      <c r="C10" s="240" t="s">
        <v>20</v>
      </c>
      <c r="D10" s="40"/>
    </row>
    <row r="11" ht="21" customHeight="1" spans="1:4">
      <c r="A11" s="242" t="s">
        <v>231</v>
      </c>
      <c r="B11" s="243"/>
      <c r="C11" s="240" t="s">
        <v>22</v>
      </c>
      <c r="D11" s="40">
        <v>1534800</v>
      </c>
    </row>
    <row r="12" s="201" customFormat="1" ht="20.25" customHeight="1" spans="1:4">
      <c r="A12" s="240" t="s">
        <v>232</v>
      </c>
      <c r="B12" s="241"/>
      <c r="C12" s="240" t="s">
        <v>233</v>
      </c>
      <c r="D12" s="40"/>
    </row>
    <row r="13" s="201" customFormat="1" ht="20.25" customHeight="1" spans="1:4">
      <c r="A13" s="240"/>
      <c r="B13" s="244"/>
      <c r="C13" s="240" t="s">
        <v>26</v>
      </c>
      <c r="D13" s="40">
        <v>1239062</v>
      </c>
    </row>
    <row r="14" s="201" customFormat="1" ht="20.25" customHeight="1" spans="1:4">
      <c r="A14" s="240"/>
      <c r="B14" s="244"/>
      <c r="C14" s="240" t="s">
        <v>234</v>
      </c>
      <c r="D14" s="40">
        <v>722279</v>
      </c>
    </row>
    <row r="15" ht="20.25" customHeight="1" spans="1:4">
      <c r="A15" s="240"/>
      <c r="B15" s="244"/>
      <c r="C15" s="240" t="s">
        <v>30</v>
      </c>
      <c r="D15" s="40">
        <v>331680</v>
      </c>
    </row>
    <row r="16" s="201" customFormat="1" ht="20.25" customHeight="1" spans="1:4">
      <c r="A16" s="240"/>
      <c r="B16" s="244"/>
      <c r="C16" s="240" t="s">
        <v>32</v>
      </c>
      <c r="D16" s="40">
        <v>196000</v>
      </c>
    </row>
    <row r="17" s="201" customFormat="1" ht="20.25" customHeight="1" spans="1:4">
      <c r="A17" s="240"/>
      <c r="B17" s="244"/>
      <c r="C17" s="240" t="s">
        <v>33</v>
      </c>
      <c r="D17" s="40">
        <v>3005540</v>
      </c>
    </row>
    <row r="18" s="201" customFormat="1" ht="20.25" customHeight="1" spans="1:4">
      <c r="A18" s="240"/>
      <c r="B18" s="244"/>
      <c r="C18" s="240" t="s">
        <v>34</v>
      </c>
      <c r="D18" s="40"/>
    </row>
    <row r="19" s="201" customFormat="1" ht="20.25" customHeight="1" spans="1:4">
      <c r="A19" s="240"/>
      <c r="B19" s="244"/>
      <c r="C19" s="240" t="s">
        <v>35</v>
      </c>
      <c r="D19" s="40"/>
    </row>
    <row r="20" s="201" customFormat="1" ht="20.25" customHeight="1" spans="1:4">
      <c r="A20" s="240"/>
      <c r="B20" s="244"/>
      <c r="C20" s="240" t="s">
        <v>36</v>
      </c>
      <c r="D20" s="40"/>
    </row>
    <row r="21" s="201" customFormat="1" ht="20.25" customHeight="1" spans="1:4">
      <c r="A21" s="240"/>
      <c r="B21" s="244"/>
      <c r="C21" s="240" t="s">
        <v>37</v>
      </c>
      <c r="D21" s="40"/>
    </row>
    <row r="22" s="201" customFormat="1" ht="20.25" customHeight="1" spans="1:4">
      <c r="A22" s="240"/>
      <c r="B22" s="244"/>
      <c r="C22" s="240" t="s">
        <v>38</v>
      </c>
      <c r="D22" s="40"/>
    </row>
    <row r="23" s="201" customFormat="1" ht="20.25" customHeight="1" spans="1:4">
      <c r="A23" s="240"/>
      <c r="B23" s="244"/>
      <c r="C23" s="240" t="s">
        <v>39</v>
      </c>
      <c r="D23" s="40"/>
    </row>
    <row r="24" ht="20.25" customHeight="1" spans="1:4">
      <c r="A24" s="242"/>
      <c r="B24" s="245"/>
      <c r="C24" s="240" t="s">
        <v>40</v>
      </c>
      <c r="D24" s="40">
        <v>895584</v>
      </c>
    </row>
    <row r="25" s="201" customFormat="1" ht="20.25" customHeight="1" spans="1:4">
      <c r="A25" s="240"/>
      <c r="B25" s="244"/>
      <c r="C25" s="240" t="s">
        <v>41</v>
      </c>
      <c r="D25" s="40"/>
    </row>
    <row r="26" s="201" customFormat="1" ht="20.25" customHeight="1" spans="1:4">
      <c r="A26" s="240"/>
      <c r="B26" s="244"/>
      <c r="C26" s="240" t="s">
        <v>42</v>
      </c>
      <c r="D26" s="40"/>
    </row>
    <row r="27" s="201" customFormat="1" ht="20.25" customHeight="1" spans="1:4">
      <c r="A27" s="240"/>
      <c r="B27" s="244"/>
      <c r="C27" s="240" t="s">
        <v>43</v>
      </c>
      <c r="D27" s="40"/>
    </row>
    <row r="28" s="201" customFormat="1" ht="20.25" customHeight="1" spans="1:4">
      <c r="A28" s="240"/>
      <c r="B28" s="244"/>
      <c r="C28" s="240" t="s">
        <v>44</v>
      </c>
      <c r="D28" s="40"/>
    </row>
    <row r="29" s="201" customFormat="1" ht="20.25" customHeight="1" spans="1:4">
      <c r="A29" s="240"/>
      <c r="B29" s="244"/>
      <c r="C29" s="240" t="s">
        <v>45</v>
      </c>
      <c r="D29" s="40"/>
    </row>
    <row r="30" ht="20.25" customHeight="1" spans="1:4">
      <c r="A30" s="242"/>
      <c r="B30" s="245"/>
      <c r="C30" s="240" t="s">
        <v>46</v>
      </c>
      <c r="D30" s="40"/>
    </row>
    <row r="31" ht="20.25" customHeight="1" spans="1:4">
      <c r="A31" s="242"/>
      <c r="B31" s="245"/>
      <c r="C31" s="240" t="s">
        <v>47</v>
      </c>
      <c r="D31" s="40"/>
    </row>
    <row r="32" ht="20.25" customHeight="1" spans="1:4">
      <c r="A32" s="242"/>
      <c r="B32" s="245"/>
      <c r="C32" s="240" t="s">
        <v>48</v>
      </c>
      <c r="D32" s="40"/>
    </row>
    <row r="33" s="237" customFormat="1" ht="20.25" customHeight="1" spans="1:4">
      <c r="A33" s="212" t="s">
        <v>50</v>
      </c>
      <c r="B33" s="246">
        <v>17892510.08</v>
      </c>
      <c r="C33" s="212" t="s">
        <v>51</v>
      </c>
      <c r="D33" s="214">
        <v>17892510.08</v>
      </c>
    </row>
  </sheetData>
  <mergeCells count="5">
    <mergeCell ref="A1:D1"/>
    <mergeCell ref="A2:D2"/>
    <mergeCell ref="A3:C3"/>
    <mergeCell ref="A4:B4"/>
    <mergeCell ref="C4:D4"/>
  </mergeCells>
  <printOptions horizontalCentered="1"/>
  <pageMargins left="0.385416666666667" right="0.1875" top="0.1875" bottom="0.1875" header="0.1875" footer="0.1875"/>
  <pageSetup paperSize="9" scale="98"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J53"/>
  <sheetViews>
    <sheetView showGridLines="0" topLeftCell="A46" workbookViewId="0">
      <selection activeCell="C20" sqref="C20"/>
    </sheetView>
  </sheetViews>
  <sheetFormatPr defaultColWidth="10" defaultRowHeight="12.75" customHeight="1"/>
  <cols>
    <col min="1" max="1" width="24.3333333333333" style="26" customWidth="1"/>
    <col min="2" max="2" width="74.5" style="26" customWidth="1"/>
    <col min="3" max="3" width="20" style="26" customWidth="1"/>
    <col min="4" max="4" width="21.1666666666667" style="26" customWidth="1"/>
    <col min="5" max="9" width="21.1666666666667" style="27" customWidth="1"/>
    <col min="10" max="10" width="21.1666666666667" style="26" customWidth="1"/>
    <col min="11" max="11" width="10" style="27" customWidth="1"/>
    <col min="12" max="16384" width="10" style="27"/>
  </cols>
  <sheetData>
    <row r="1" s="198" customFormat="1" ht="15" customHeight="1" spans="1:10">
      <c r="A1" s="2" t="s">
        <v>235</v>
      </c>
      <c r="B1" s="26"/>
      <c r="C1" s="26"/>
      <c r="D1" s="26"/>
      <c r="E1" s="26"/>
      <c r="F1" s="26"/>
      <c r="G1" s="26"/>
      <c r="H1" s="26"/>
      <c r="I1" s="26"/>
      <c r="J1" s="26"/>
    </row>
    <row r="2" s="199" customFormat="1" ht="39.75" customHeight="1" spans="1:10">
      <c r="A2" s="204" t="s">
        <v>236</v>
      </c>
      <c r="B2" s="205"/>
      <c r="C2" s="205"/>
      <c r="D2" s="205"/>
      <c r="E2" s="205"/>
      <c r="F2" s="205"/>
      <c r="G2" s="205"/>
      <c r="H2" s="205"/>
      <c r="I2" s="205"/>
      <c r="J2" s="205"/>
    </row>
    <row r="3" s="198" customFormat="1" ht="15" customHeight="1" spans="1:10">
      <c r="A3" s="29" t="s">
        <v>237</v>
      </c>
      <c r="B3" s="30"/>
      <c r="C3" s="30"/>
      <c r="D3" s="30"/>
      <c r="E3" s="30"/>
      <c r="F3" s="30"/>
      <c r="G3" s="30"/>
      <c r="H3" s="30"/>
      <c r="I3" s="30"/>
      <c r="J3" s="30"/>
    </row>
    <row r="4" s="200" customFormat="1" ht="17.25" customHeight="1" spans="1:10">
      <c r="A4" s="9" t="s">
        <v>55</v>
      </c>
      <c r="B4" s="223"/>
      <c r="C4" s="8" t="s">
        <v>144</v>
      </c>
      <c r="D4" s="229" t="s">
        <v>238</v>
      </c>
      <c r="E4" s="230" t="s">
        <v>239</v>
      </c>
      <c r="F4" s="230" t="s">
        <v>240</v>
      </c>
      <c r="G4" s="230" t="s">
        <v>241</v>
      </c>
      <c r="H4" s="230" t="s">
        <v>165</v>
      </c>
      <c r="I4" s="230" t="s">
        <v>242</v>
      </c>
      <c r="J4" s="235" t="s">
        <v>243</v>
      </c>
    </row>
    <row r="5" s="200" customFormat="1" ht="18" customHeight="1" spans="1:10">
      <c r="A5" s="231" t="s">
        <v>57</v>
      </c>
      <c r="B5" s="231" t="s">
        <v>58</v>
      </c>
      <c r="C5" s="232" t="s">
        <v>60</v>
      </c>
      <c r="D5" s="232" t="s">
        <v>61</v>
      </c>
      <c r="E5" s="233"/>
      <c r="F5" s="233"/>
      <c r="G5" s="233"/>
      <c r="H5" s="233"/>
      <c r="I5" s="233"/>
      <c r="J5" s="236" t="s">
        <v>62</v>
      </c>
    </row>
    <row r="6" s="200" customFormat="1" ht="17.25" customHeight="1" spans="1:10">
      <c r="A6" s="12" t="s">
        <v>63</v>
      </c>
      <c r="B6" s="12" t="s">
        <v>63</v>
      </c>
      <c r="C6" s="12" t="s">
        <v>64</v>
      </c>
      <c r="D6" s="12" t="s">
        <v>65</v>
      </c>
      <c r="E6" s="12" t="s">
        <v>66</v>
      </c>
      <c r="F6" s="12" t="s">
        <v>244</v>
      </c>
      <c r="G6" s="12" t="s">
        <v>245</v>
      </c>
      <c r="H6" s="12" t="s">
        <v>246</v>
      </c>
      <c r="I6" s="12" t="s">
        <v>247</v>
      </c>
      <c r="J6" s="12" t="s">
        <v>248</v>
      </c>
    </row>
    <row r="7" s="201" customFormat="1" ht="20.25" customHeight="1" spans="1:10">
      <c r="A7" s="35" t="s">
        <v>67</v>
      </c>
      <c r="B7" s="35" t="s">
        <v>68</v>
      </c>
      <c r="C7" s="226">
        <f>9927445.08+40120</f>
        <v>9967565.08</v>
      </c>
      <c r="D7" s="226">
        <f>9927445.08+40120</f>
        <v>9967565.08</v>
      </c>
      <c r="E7" s="234"/>
      <c r="F7" s="234"/>
      <c r="G7" s="234"/>
      <c r="H7" s="234"/>
      <c r="I7" s="234"/>
      <c r="J7" s="40"/>
    </row>
    <row r="8" ht="20.25" customHeight="1" spans="1:10">
      <c r="A8" s="35" t="s">
        <v>69</v>
      </c>
      <c r="B8" s="35" t="s">
        <v>70</v>
      </c>
      <c r="C8" s="40">
        <v>25000</v>
      </c>
      <c r="D8" s="40">
        <v>25000</v>
      </c>
      <c r="E8" s="234"/>
      <c r="F8" s="234"/>
      <c r="G8" s="234"/>
      <c r="H8" s="234"/>
      <c r="I8" s="234"/>
      <c r="J8" s="40"/>
    </row>
    <row r="9" ht="20.25" customHeight="1" spans="1:10">
      <c r="A9" s="35" t="s">
        <v>71</v>
      </c>
      <c r="B9" s="35" t="s">
        <v>72</v>
      </c>
      <c r="C9" s="40">
        <v>25000</v>
      </c>
      <c r="D9" s="40">
        <v>25000</v>
      </c>
      <c r="E9" s="234"/>
      <c r="F9" s="234"/>
      <c r="G9" s="234"/>
      <c r="H9" s="234"/>
      <c r="I9" s="234"/>
      <c r="J9" s="40"/>
    </row>
    <row r="10" ht="20.25" customHeight="1" spans="1:10">
      <c r="A10" s="35" t="s">
        <v>73</v>
      </c>
      <c r="B10" s="35" t="s">
        <v>74</v>
      </c>
      <c r="C10" s="40">
        <v>9845325.08</v>
      </c>
      <c r="D10" s="40">
        <v>9845325.08</v>
      </c>
      <c r="E10" s="234"/>
      <c r="F10" s="234"/>
      <c r="G10" s="234"/>
      <c r="H10" s="234"/>
      <c r="I10" s="234"/>
      <c r="J10" s="40"/>
    </row>
    <row r="11" ht="20.25" customHeight="1" spans="1:10">
      <c r="A11" s="35" t="s">
        <v>75</v>
      </c>
      <c r="B11" s="35" t="s">
        <v>76</v>
      </c>
      <c r="C11" s="40">
        <v>5512993.08</v>
      </c>
      <c r="D11" s="40">
        <v>5512993.08</v>
      </c>
      <c r="E11" s="234"/>
      <c r="F11" s="234"/>
      <c r="G11" s="234"/>
      <c r="H11" s="234"/>
      <c r="I11" s="234"/>
      <c r="J11" s="40"/>
    </row>
    <row r="12" ht="20.25" customHeight="1" spans="1:10">
      <c r="A12" s="35" t="s">
        <v>77</v>
      </c>
      <c r="B12" s="35" t="s">
        <v>78</v>
      </c>
      <c r="C12" s="40">
        <v>4332332</v>
      </c>
      <c r="D12" s="40">
        <v>4332332</v>
      </c>
      <c r="E12" s="234"/>
      <c r="F12" s="234"/>
      <c r="G12" s="234"/>
      <c r="H12" s="234"/>
      <c r="I12" s="234"/>
      <c r="J12" s="40"/>
    </row>
    <row r="13" ht="20.25" customHeight="1" spans="1:10">
      <c r="A13" s="227">
        <v>20104</v>
      </c>
      <c r="B13" s="228" t="s">
        <v>249</v>
      </c>
      <c r="C13" s="226">
        <v>20000</v>
      </c>
      <c r="D13" s="226">
        <v>20000</v>
      </c>
      <c r="E13" s="234"/>
      <c r="F13" s="234"/>
      <c r="G13" s="234"/>
      <c r="H13" s="234"/>
      <c r="I13" s="234"/>
      <c r="J13" s="40"/>
    </row>
    <row r="14" ht="20.25" customHeight="1" spans="1:10">
      <c r="A14" s="227">
        <v>2010404</v>
      </c>
      <c r="B14" s="228" t="s">
        <v>250</v>
      </c>
      <c r="C14" s="226">
        <v>20000</v>
      </c>
      <c r="D14" s="226">
        <v>20000</v>
      </c>
      <c r="E14" s="234"/>
      <c r="F14" s="234"/>
      <c r="G14" s="234"/>
      <c r="H14" s="234"/>
      <c r="I14" s="234"/>
      <c r="J14" s="40"/>
    </row>
    <row r="15" ht="20.25" customHeight="1" spans="1:10">
      <c r="A15" s="35" t="s">
        <v>81</v>
      </c>
      <c r="B15" s="35" t="s">
        <v>82</v>
      </c>
      <c r="C15" s="40">
        <v>77240</v>
      </c>
      <c r="D15" s="40">
        <v>77240</v>
      </c>
      <c r="E15" s="234"/>
      <c r="F15" s="234"/>
      <c r="G15" s="234"/>
      <c r="H15" s="234"/>
      <c r="I15" s="234"/>
      <c r="J15" s="40"/>
    </row>
    <row r="16" ht="20.25" customHeight="1" spans="1:10">
      <c r="A16" s="35" t="s">
        <v>83</v>
      </c>
      <c r="B16" s="35" t="s">
        <v>84</v>
      </c>
      <c r="C16" s="40">
        <v>57120</v>
      </c>
      <c r="D16" s="40">
        <v>57120</v>
      </c>
      <c r="E16" s="234"/>
      <c r="F16" s="234"/>
      <c r="G16" s="234"/>
      <c r="H16" s="234"/>
      <c r="I16" s="234"/>
      <c r="J16" s="40"/>
    </row>
    <row r="17" ht="20.25" customHeight="1" spans="1:10">
      <c r="A17" s="227">
        <v>2013299</v>
      </c>
      <c r="B17" s="228" t="s">
        <v>251</v>
      </c>
      <c r="C17" s="226">
        <v>20120</v>
      </c>
      <c r="D17" s="226">
        <v>20120</v>
      </c>
      <c r="E17" s="234"/>
      <c r="F17" s="234"/>
      <c r="G17" s="234"/>
      <c r="H17" s="234"/>
      <c r="I17" s="234"/>
      <c r="J17" s="40"/>
    </row>
    <row r="18" ht="20.25" customHeight="1" spans="1:10">
      <c r="A18" s="227">
        <v>206</v>
      </c>
      <c r="B18" s="228" t="s">
        <v>86</v>
      </c>
      <c r="C18" s="226">
        <v>1534800</v>
      </c>
      <c r="D18" s="226">
        <v>1534800</v>
      </c>
      <c r="E18" s="234"/>
      <c r="F18" s="234"/>
      <c r="G18" s="234"/>
      <c r="H18" s="234"/>
      <c r="I18" s="234"/>
      <c r="J18" s="40"/>
    </row>
    <row r="19" ht="20.25" customHeight="1" spans="1:10">
      <c r="A19" s="227">
        <v>20604</v>
      </c>
      <c r="B19" s="228" t="s">
        <v>252</v>
      </c>
      <c r="C19" s="226">
        <v>1534800</v>
      </c>
      <c r="D19" s="226">
        <v>1534800</v>
      </c>
      <c r="E19" s="234"/>
      <c r="F19" s="234"/>
      <c r="G19" s="234"/>
      <c r="H19" s="234"/>
      <c r="I19" s="234"/>
      <c r="J19" s="40"/>
    </row>
    <row r="20" ht="20.25" customHeight="1" spans="1:10">
      <c r="A20" s="227">
        <v>2060499</v>
      </c>
      <c r="B20" s="228" t="s">
        <v>253</v>
      </c>
      <c r="C20" s="226">
        <v>1534800</v>
      </c>
      <c r="D20" s="226">
        <v>1534800</v>
      </c>
      <c r="E20" s="234"/>
      <c r="F20" s="234"/>
      <c r="G20" s="234"/>
      <c r="H20" s="234"/>
      <c r="I20" s="234"/>
      <c r="J20" s="40"/>
    </row>
    <row r="21" ht="20.25" customHeight="1" spans="1:10">
      <c r="A21" s="35" t="s">
        <v>89</v>
      </c>
      <c r="B21" s="35" t="s">
        <v>90</v>
      </c>
      <c r="C21" s="226">
        <f>1210212+28850</f>
        <v>1239062</v>
      </c>
      <c r="D21" s="226">
        <f>1210212+28850</f>
        <v>1239062</v>
      </c>
      <c r="E21" s="234"/>
      <c r="F21" s="234"/>
      <c r="G21" s="234"/>
      <c r="H21" s="234"/>
      <c r="I21" s="234"/>
      <c r="J21" s="40"/>
    </row>
    <row r="22" ht="20.25" customHeight="1" spans="1:10">
      <c r="A22" s="35" t="s">
        <v>91</v>
      </c>
      <c r="B22" s="35" t="s">
        <v>92</v>
      </c>
      <c r="C22" s="40">
        <v>111840</v>
      </c>
      <c r="D22" s="40">
        <v>111840</v>
      </c>
      <c r="E22" s="234"/>
      <c r="F22" s="234"/>
      <c r="G22" s="234"/>
      <c r="H22" s="234"/>
      <c r="I22" s="234"/>
      <c r="J22" s="40"/>
    </row>
    <row r="23" ht="20.25" customHeight="1" spans="1:10">
      <c r="A23" s="35" t="s">
        <v>93</v>
      </c>
      <c r="B23" s="35" t="s">
        <v>94</v>
      </c>
      <c r="C23" s="40">
        <v>111840</v>
      </c>
      <c r="D23" s="40">
        <v>111840</v>
      </c>
      <c r="E23" s="234"/>
      <c r="F23" s="234"/>
      <c r="G23" s="234"/>
      <c r="H23" s="234"/>
      <c r="I23" s="234"/>
      <c r="J23" s="40"/>
    </row>
    <row r="24" ht="20.25" customHeight="1" spans="1:10">
      <c r="A24" s="35" t="s">
        <v>95</v>
      </c>
      <c r="B24" s="35" t="s">
        <v>96</v>
      </c>
      <c r="C24" s="40">
        <v>1055172</v>
      </c>
      <c r="D24" s="40">
        <v>1055172</v>
      </c>
      <c r="E24" s="234"/>
      <c r="F24" s="234"/>
      <c r="G24" s="234"/>
      <c r="H24" s="234"/>
      <c r="I24" s="234"/>
      <c r="J24" s="40"/>
    </row>
    <row r="25" ht="20.25" customHeight="1" spans="1:10">
      <c r="A25" s="35" t="s">
        <v>97</v>
      </c>
      <c r="B25" s="35" t="s">
        <v>98</v>
      </c>
      <c r="C25" s="40">
        <v>158400</v>
      </c>
      <c r="D25" s="40">
        <v>158400</v>
      </c>
      <c r="E25" s="234"/>
      <c r="F25" s="234"/>
      <c r="G25" s="234"/>
      <c r="H25" s="234"/>
      <c r="I25" s="234"/>
      <c r="J25" s="40"/>
    </row>
    <row r="26" ht="20.25" customHeight="1" spans="1:10">
      <c r="A26" s="35" t="s">
        <v>99</v>
      </c>
      <c r="B26" s="35" t="s">
        <v>100</v>
      </c>
      <c r="C26" s="40">
        <v>72000</v>
      </c>
      <c r="D26" s="40">
        <v>72000</v>
      </c>
      <c r="E26" s="234"/>
      <c r="F26" s="234"/>
      <c r="G26" s="234"/>
      <c r="H26" s="234"/>
      <c r="I26" s="234"/>
      <c r="J26" s="40"/>
    </row>
    <row r="27" ht="20.25" customHeight="1" spans="1:10">
      <c r="A27" s="35" t="s">
        <v>101</v>
      </c>
      <c r="B27" s="35" t="s">
        <v>102</v>
      </c>
      <c r="C27" s="40">
        <v>824772</v>
      </c>
      <c r="D27" s="40">
        <v>824772</v>
      </c>
      <c r="E27" s="234"/>
      <c r="F27" s="234"/>
      <c r="G27" s="234"/>
      <c r="H27" s="234"/>
      <c r="I27" s="234"/>
      <c r="J27" s="40"/>
    </row>
    <row r="28" ht="20.25" customHeight="1" spans="1:10">
      <c r="A28" s="35" t="s">
        <v>103</v>
      </c>
      <c r="B28" s="35" t="s">
        <v>104</v>
      </c>
      <c r="C28" s="40">
        <v>43200</v>
      </c>
      <c r="D28" s="40">
        <v>43200</v>
      </c>
      <c r="E28" s="234"/>
      <c r="F28" s="234"/>
      <c r="G28" s="234"/>
      <c r="H28" s="234"/>
      <c r="I28" s="234"/>
      <c r="J28" s="40"/>
    </row>
    <row r="29" ht="20.25" customHeight="1" spans="1:10">
      <c r="A29" s="35" t="s">
        <v>105</v>
      </c>
      <c r="B29" s="35" t="s">
        <v>106</v>
      </c>
      <c r="C29" s="40">
        <v>43200</v>
      </c>
      <c r="D29" s="40">
        <v>43200</v>
      </c>
      <c r="E29" s="234"/>
      <c r="F29" s="234"/>
      <c r="G29" s="234"/>
      <c r="H29" s="234"/>
      <c r="I29" s="234"/>
      <c r="J29" s="40"/>
    </row>
    <row r="30" ht="20.25" customHeight="1" spans="1:10">
      <c r="A30" s="227">
        <v>20811</v>
      </c>
      <c r="B30" s="228" t="s">
        <v>254</v>
      </c>
      <c r="C30" s="226">
        <v>18850</v>
      </c>
      <c r="D30" s="226">
        <v>18850</v>
      </c>
      <c r="E30" s="234"/>
      <c r="F30" s="234"/>
      <c r="G30" s="234"/>
      <c r="H30" s="234"/>
      <c r="I30" s="234"/>
      <c r="J30" s="40"/>
    </row>
    <row r="31" ht="20.25" customHeight="1" spans="1:10">
      <c r="A31" s="227">
        <v>2081199</v>
      </c>
      <c r="B31" s="228" t="s">
        <v>255</v>
      </c>
      <c r="C31" s="226">
        <v>18850</v>
      </c>
      <c r="D31" s="226">
        <v>18850</v>
      </c>
      <c r="E31" s="234"/>
      <c r="F31" s="234"/>
      <c r="G31" s="234"/>
      <c r="H31" s="234"/>
      <c r="I31" s="234"/>
      <c r="J31" s="40"/>
    </row>
    <row r="32" ht="20.25" customHeight="1" spans="1:10">
      <c r="A32" s="227">
        <v>20828</v>
      </c>
      <c r="B32" s="228" t="s">
        <v>256</v>
      </c>
      <c r="C32" s="226">
        <v>10000</v>
      </c>
      <c r="D32" s="226">
        <v>10000</v>
      </c>
      <c r="E32" s="234"/>
      <c r="F32" s="234"/>
      <c r="G32" s="234"/>
      <c r="H32" s="234"/>
      <c r="I32" s="234"/>
      <c r="J32" s="40"/>
    </row>
    <row r="33" ht="20.25" customHeight="1" spans="1:10">
      <c r="A33" s="227">
        <v>2082802</v>
      </c>
      <c r="B33" s="228" t="s">
        <v>84</v>
      </c>
      <c r="C33" s="226">
        <v>10000</v>
      </c>
      <c r="D33" s="226">
        <v>10000</v>
      </c>
      <c r="E33" s="234"/>
      <c r="F33" s="234"/>
      <c r="G33" s="234"/>
      <c r="H33" s="234"/>
      <c r="I33" s="234"/>
      <c r="J33" s="40"/>
    </row>
    <row r="34" ht="20.25" customHeight="1" spans="1:10">
      <c r="A34" s="35" t="s">
        <v>111</v>
      </c>
      <c r="B34" s="35" t="s">
        <v>112</v>
      </c>
      <c r="C34" s="40">
        <v>722279</v>
      </c>
      <c r="D34" s="40">
        <v>722279</v>
      </c>
      <c r="E34" s="234"/>
      <c r="F34" s="234"/>
      <c r="G34" s="234"/>
      <c r="H34" s="234"/>
      <c r="I34" s="234"/>
      <c r="J34" s="40"/>
    </row>
    <row r="35" ht="20.25" customHeight="1" spans="1:10">
      <c r="A35" s="35" t="s">
        <v>113</v>
      </c>
      <c r="B35" s="35" t="s">
        <v>114</v>
      </c>
      <c r="C35" s="40">
        <v>722279</v>
      </c>
      <c r="D35" s="40">
        <v>722279</v>
      </c>
      <c r="E35" s="234"/>
      <c r="F35" s="234"/>
      <c r="G35" s="234"/>
      <c r="H35" s="234"/>
      <c r="I35" s="234"/>
      <c r="J35" s="40"/>
    </row>
    <row r="36" ht="20.25" customHeight="1" spans="1:10">
      <c r="A36" s="35" t="s">
        <v>115</v>
      </c>
      <c r="B36" s="35" t="s">
        <v>116</v>
      </c>
      <c r="C36" s="40">
        <v>223100</v>
      </c>
      <c r="D36" s="40">
        <v>223100</v>
      </c>
      <c r="E36" s="234"/>
      <c r="F36" s="234"/>
      <c r="G36" s="234"/>
      <c r="H36" s="234"/>
      <c r="I36" s="234"/>
      <c r="J36" s="40"/>
    </row>
    <row r="37" ht="20.25" customHeight="1" spans="1:10">
      <c r="A37" s="35" t="s">
        <v>117</v>
      </c>
      <c r="B37" s="35" t="s">
        <v>118</v>
      </c>
      <c r="C37" s="40">
        <v>225006</v>
      </c>
      <c r="D37" s="40">
        <v>225006</v>
      </c>
      <c r="E37" s="234"/>
      <c r="F37" s="234"/>
      <c r="G37" s="234"/>
      <c r="H37" s="234"/>
      <c r="I37" s="234"/>
      <c r="J37" s="40"/>
    </row>
    <row r="38" ht="20.25" customHeight="1" spans="1:10">
      <c r="A38" s="35" t="s">
        <v>119</v>
      </c>
      <c r="B38" s="35" t="s">
        <v>120</v>
      </c>
      <c r="C38" s="40">
        <v>274173</v>
      </c>
      <c r="D38" s="40">
        <v>274173</v>
      </c>
      <c r="E38" s="234"/>
      <c r="F38" s="234"/>
      <c r="G38" s="234"/>
      <c r="H38" s="234"/>
      <c r="I38" s="234"/>
      <c r="J38" s="40"/>
    </row>
    <row r="39" ht="20.25" customHeight="1" spans="1:10">
      <c r="A39" s="35" t="s">
        <v>121</v>
      </c>
      <c r="B39" s="35" t="s">
        <v>122</v>
      </c>
      <c r="C39" s="40">
        <v>331680</v>
      </c>
      <c r="D39" s="40">
        <v>331680</v>
      </c>
      <c r="E39" s="234"/>
      <c r="F39" s="234"/>
      <c r="G39" s="234"/>
      <c r="H39" s="234"/>
      <c r="I39" s="234"/>
      <c r="J39" s="40"/>
    </row>
    <row r="40" ht="20.25" customHeight="1" spans="1:10">
      <c r="A40" s="35" t="s">
        <v>123</v>
      </c>
      <c r="B40" s="35" t="s">
        <v>124</v>
      </c>
      <c r="C40" s="40">
        <v>331680</v>
      </c>
      <c r="D40" s="40">
        <v>331680</v>
      </c>
      <c r="E40" s="234"/>
      <c r="F40" s="234"/>
      <c r="G40" s="234"/>
      <c r="H40" s="234"/>
      <c r="I40" s="234"/>
      <c r="J40" s="40"/>
    </row>
    <row r="41" ht="20.25" customHeight="1" spans="1:10">
      <c r="A41" s="35" t="s">
        <v>125</v>
      </c>
      <c r="B41" s="35" t="s">
        <v>126</v>
      </c>
      <c r="C41" s="40">
        <v>331680</v>
      </c>
      <c r="D41" s="40">
        <v>331680</v>
      </c>
      <c r="E41" s="234"/>
      <c r="F41" s="234"/>
      <c r="G41" s="234"/>
      <c r="H41" s="234"/>
      <c r="I41" s="234"/>
      <c r="J41" s="40"/>
    </row>
    <row r="42" ht="20.25" customHeight="1" spans="1:10">
      <c r="A42" s="227">
        <v>212</v>
      </c>
      <c r="B42" s="228" t="s">
        <v>257</v>
      </c>
      <c r="C42" s="226">
        <v>196000</v>
      </c>
      <c r="D42" s="226">
        <v>196000</v>
      </c>
      <c r="E42" s="234"/>
      <c r="F42" s="234"/>
      <c r="G42" s="234"/>
      <c r="H42" s="234"/>
      <c r="I42" s="234"/>
      <c r="J42" s="40"/>
    </row>
    <row r="43" ht="20.25" customHeight="1" spans="1:10">
      <c r="A43" s="227">
        <v>21203</v>
      </c>
      <c r="B43" s="228" t="s">
        <v>258</v>
      </c>
      <c r="C43" s="226">
        <v>196000</v>
      </c>
      <c r="D43" s="226">
        <v>196000</v>
      </c>
      <c r="E43" s="234"/>
      <c r="F43" s="234"/>
      <c r="G43" s="234"/>
      <c r="H43" s="234"/>
      <c r="I43" s="234"/>
      <c r="J43" s="40"/>
    </row>
    <row r="44" ht="20.25" customHeight="1" spans="1:10">
      <c r="A44" s="227">
        <v>2120399</v>
      </c>
      <c r="B44" s="228" t="s">
        <v>259</v>
      </c>
      <c r="C44" s="226">
        <v>196000</v>
      </c>
      <c r="D44" s="226">
        <v>196000</v>
      </c>
      <c r="E44" s="234"/>
      <c r="F44" s="234"/>
      <c r="G44" s="234"/>
      <c r="H44" s="234"/>
      <c r="I44" s="234"/>
      <c r="J44" s="40"/>
    </row>
    <row r="45" ht="20.25" customHeight="1" spans="1:10">
      <c r="A45" s="35" t="s">
        <v>130</v>
      </c>
      <c r="B45" s="35" t="s">
        <v>131</v>
      </c>
      <c r="C45" s="226">
        <f>2942500+63040</f>
        <v>3005540</v>
      </c>
      <c r="D45" s="226">
        <f>2942500+63040</f>
        <v>3005540</v>
      </c>
      <c r="E45" s="234"/>
      <c r="F45" s="234"/>
      <c r="G45" s="234"/>
      <c r="H45" s="234"/>
      <c r="I45" s="234"/>
      <c r="J45" s="40"/>
    </row>
    <row r="46" ht="20.25" customHeight="1" spans="1:10">
      <c r="A46" s="227">
        <v>21301</v>
      </c>
      <c r="B46" s="228" t="s">
        <v>260</v>
      </c>
      <c r="C46" s="226">
        <v>63040</v>
      </c>
      <c r="D46" s="226">
        <v>63040</v>
      </c>
      <c r="E46" s="234"/>
      <c r="F46" s="234"/>
      <c r="G46" s="234"/>
      <c r="H46" s="234"/>
      <c r="I46" s="234"/>
      <c r="J46" s="40"/>
    </row>
    <row r="47" ht="20.25" customHeight="1" spans="1:10">
      <c r="A47" s="227">
        <v>2130199</v>
      </c>
      <c r="B47" s="228" t="s">
        <v>261</v>
      </c>
      <c r="C47" s="226">
        <v>63040</v>
      </c>
      <c r="D47" s="226">
        <v>63040</v>
      </c>
      <c r="E47" s="234"/>
      <c r="F47" s="234"/>
      <c r="G47" s="234"/>
      <c r="H47" s="234"/>
      <c r="I47" s="234"/>
      <c r="J47" s="40"/>
    </row>
    <row r="48" ht="20.25" customHeight="1" spans="1:10">
      <c r="A48" s="35" t="s">
        <v>134</v>
      </c>
      <c r="B48" s="35" t="s">
        <v>135</v>
      </c>
      <c r="C48" s="40">
        <v>2942500</v>
      </c>
      <c r="D48" s="40">
        <v>2942500</v>
      </c>
      <c r="E48" s="234"/>
      <c r="F48" s="234"/>
      <c r="G48" s="234"/>
      <c r="H48" s="234"/>
      <c r="I48" s="234"/>
      <c r="J48" s="40"/>
    </row>
    <row r="49" ht="20.25" customHeight="1" spans="1:10">
      <c r="A49" s="35" t="s">
        <v>136</v>
      </c>
      <c r="B49" s="35" t="s">
        <v>137</v>
      </c>
      <c r="C49" s="40">
        <v>2942500</v>
      </c>
      <c r="D49" s="40">
        <v>2942500</v>
      </c>
      <c r="E49" s="234"/>
      <c r="F49" s="234"/>
      <c r="G49" s="234"/>
      <c r="H49" s="234"/>
      <c r="I49" s="234"/>
      <c r="J49" s="40"/>
    </row>
    <row r="50" ht="20.25" customHeight="1" spans="1:10">
      <c r="A50" s="35" t="s">
        <v>138</v>
      </c>
      <c r="B50" s="35" t="s">
        <v>139</v>
      </c>
      <c r="C50" s="40">
        <v>895584</v>
      </c>
      <c r="D50" s="40">
        <v>895584</v>
      </c>
      <c r="E50" s="234"/>
      <c r="F50" s="234"/>
      <c r="G50" s="234"/>
      <c r="H50" s="234"/>
      <c r="I50" s="234"/>
      <c r="J50" s="40"/>
    </row>
    <row r="51" ht="20.25" customHeight="1" spans="1:10">
      <c r="A51" s="35" t="s">
        <v>140</v>
      </c>
      <c r="B51" s="35" t="s">
        <v>141</v>
      </c>
      <c r="C51" s="40">
        <v>895584</v>
      </c>
      <c r="D51" s="40">
        <v>895584</v>
      </c>
      <c r="E51" s="234"/>
      <c r="F51" s="234"/>
      <c r="G51" s="234"/>
      <c r="H51" s="234"/>
      <c r="I51" s="234"/>
      <c r="J51" s="40"/>
    </row>
    <row r="52" ht="20.25" customHeight="1" spans="1:10">
      <c r="A52" s="35" t="s">
        <v>142</v>
      </c>
      <c r="B52" s="35" t="s">
        <v>143</v>
      </c>
      <c r="C52" s="40">
        <v>895584</v>
      </c>
      <c r="D52" s="40">
        <v>895584</v>
      </c>
      <c r="E52" s="234"/>
      <c r="F52" s="234"/>
      <c r="G52" s="234"/>
      <c r="H52" s="234"/>
      <c r="I52" s="234"/>
      <c r="J52" s="40"/>
    </row>
    <row r="53" s="201" customFormat="1" ht="20.25" customHeight="1" spans="1:10">
      <c r="A53" s="35"/>
      <c r="B53" s="13" t="s">
        <v>144</v>
      </c>
      <c r="C53" s="226">
        <f>16029700.08+1862810</f>
        <v>17892510.08</v>
      </c>
      <c r="D53" s="226">
        <f>16029700.08+1862810</f>
        <v>17892510.08</v>
      </c>
      <c r="E53" s="234"/>
      <c r="F53" s="234"/>
      <c r="G53" s="234"/>
      <c r="H53" s="234"/>
      <c r="I53" s="234"/>
      <c r="J53" s="40"/>
    </row>
  </sheetData>
  <mergeCells count="12">
    <mergeCell ref="A1:J1"/>
    <mergeCell ref="A2:J2"/>
    <mergeCell ref="A3:J3"/>
    <mergeCell ref="A4:B4"/>
    <mergeCell ref="C4:C5"/>
    <mergeCell ref="D4:D5"/>
    <mergeCell ref="E4:E5"/>
    <mergeCell ref="F4:F5"/>
    <mergeCell ref="G4:G5"/>
    <mergeCell ref="H4:H5"/>
    <mergeCell ref="I4:I5"/>
    <mergeCell ref="J4:J5"/>
  </mergeCells>
  <printOptions horizontalCentered="1"/>
  <pageMargins left="0.385416666666667" right="0.1875" top="0.1875" bottom="0.1875" header="0.1875" footer="0.1875"/>
  <pageSetup paperSize="9" fitToHeight="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E52"/>
  <sheetViews>
    <sheetView showGridLines="0" topLeftCell="A100" workbookViewId="0">
      <selection activeCell="B63" sqref="B63"/>
    </sheetView>
  </sheetViews>
  <sheetFormatPr defaultColWidth="10" defaultRowHeight="12.75" customHeight="1" outlineLevelCol="4"/>
  <cols>
    <col min="1" max="1" width="24.3333333333333" style="26" customWidth="1"/>
    <col min="2" max="2" width="74.5" style="26" customWidth="1"/>
    <col min="3" max="3" width="20" style="26" customWidth="1"/>
    <col min="4" max="4" width="18.5" style="26" customWidth="1"/>
    <col min="5" max="5" width="17.8333333333333" style="26" customWidth="1"/>
    <col min="6" max="6" width="10" style="27" customWidth="1"/>
    <col min="7" max="16384" width="10" style="27"/>
  </cols>
  <sheetData>
    <row r="1" s="198" customFormat="1" ht="15" customHeight="1" spans="1:5">
      <c r="A1" s="2" t="s">
        <v>262</v>
      </c>
      <c r="B1" s="26"/>
      <c r="C1" s="26"/>
      <c r="D1" s="26"/>
      <c r="E1" s="26"/>
    </row>
    <row r="2" s="199" customFormat="1" ht="39.75" customHeight="1" spans="1:5">
      <c r="A2" s="204" t="s">
        <v>263</v>
      </c>
      <c r="B2" s="205"/>
      <c r="C2" s="205"/>
      <c r="D2" s="205"/>
      <c r="E2" s="205"/>
    </row>
    <row r="3" s="198" customFormat="1" ht="15" customHeight="1" spans="1:5">
      <c r="A3" s="29" t="s">
        <v>264</v>
      </c>
      <c r="B3" s="30"/>
      <c r="C3" s="30"/>
      <c r="D3" s="30"/>
      <c r="E3" s="30"/>
    </row>
    <row r="4" s="200" customFormat="1" ht="48.75" customHeight="1" spans="1:5">
      <c r="A4" s="224" t="s">
        <v>57</v>
      </c>
      <c r="B4" s="225" t="s">
        <v>58</v>
      </c>
      <c r="C4" s="12" t="s">
        <v>144</v>
      </c>
      <c r="D4" s="12" t="s">
        <v>61</v>
      </c>
      <c r="E4" s="12" t="s">
        <v>62</v>
      </c>
    </row>
    <row r="5" s="200" customFormat="1" ht="17.25" customHeight="1" spans="1:5">
      <c r="A5" s="12" t="s">
        <v>63</v>
      </c>
      <c r="B5" s="12" t="s">
        <v>63</v>
      </c>
      <c r="C5" s="12" t="s">
        <v>64</v>
      </c>
      <c r="D5" s="12" t="s">
        <v>65</v>
      </c>
      <c r="E5" s="12" t="s">
        <v>66</v>
      </c>
    </row>
    <row r="6" s="201" customFormat="1" ht="20.25" customHeight="1" spans="1:5">
      <c r="A6" s="35" t="s">
        <v>67</v>
      </c>
      <c r="B6" s="35" t="s">
        <v>68</v>
      </c>
      <c r="C6" s="226">
        <f>9927445.08+40120</f>
        <v>9967565.08</v>
      </c>
      <c r="D6" s="40">
        <v>9927445.08</v>
      </c>
      <c r="E6" s="40">
        <v>40120</v>
      </c>
    </row>
    <row r="7" ht="20.25" customHeight="1" spans="1:5">
      <c r="A7" s="35" t="s">
        <v>69</v>
      </c>
      <c r="B7" s="35" t="s">
        <v>70</v>
      </c>
      <c r="C7" s="40">
        <v>25000</v>
      </c>
      <c r="D7" s="40">
        <v>25000</v>
      </c>
      <c r="E7" s="40"/>
    </row>
    <row r="8" ht="20.25" customHeight="1" spans="1:5">
      <c r="A8" s="35" t="s">
        <v>71</v>
      </c>
      <c r="B8" s="35" t="s">
        <v>72</v>
      </c>
      <c r="C8" s="40">
        <v>25000</v>
      </c>
      <c r="D8" s="40">
        <v>25000</v>
      </c>
      <c r="E8" s="40"/>
    </row>
    <row r="9" ht="20.25" customHeight="1" spans="1:5">
      <c r="A9" s="35" t="s">
        <v>73</v>
      </c>
      <c r="B9" s="35" t="s">
        <v>74</v>
      </c>
      <c r="C9" s="40">
        <v>9845325.08</v>
      </c>
      <c r="D9" s="40">
        <v>9845325.08</v>
      </c>
      <c r="E9" s="40"/>
    </row>
    <row r="10" ht="20.25" customHeight="1" spans="1:5">
      <c r="A10" s="35" t="s">
        <v>75</v>
      </c>
      <c r="B10" s="35" t="s">
        <v>76</v>
      </c>
      <c r="C10" s="40">
        <v>5512993.08</v>
      </c>
      <c r="D10" s="40">
        <v>5512993.08</v>
      </c>
      <c r="E10" s="40"/>
    </row>
    <row r="11" ht="20.25" customHeight="1" spans="1:5">
      <c r="A11" s="35" t="s">
        <v>77</v>
      </c>
      <c r="B11" s="35" t="s">
        <v>78</v>
      </c>
      <c r="C11" s="40">
        <v>4332332</v>
      </c>
      <c r="D11" s="40">
        <v>4332332</v>
      </c>
      <c r="E11" s="40"/>
    </row>
    <row r="12" ht="20.25" customHeight="1" spans="1:5">
      <c r="A12" s="227">
        <v>20104</v>
      </c>
      <c r="B12" s="228" t="s">
        <v>249</v>
      </c>
      <c r="C12" s="226">
        <v>20000</v>
      </c>
      <c r="D12" s="40"/>
      <c r="E12" s="226">
        <v>20000</v>
      </c>
    </row>
    <row r="13" ht="20.25" customHeight="1" spans="1:5">
      <c r="A13" s="227">
        <v>2010404</v>
      </c>
      <c r="B13" s="228" t="s">
        <v>250</v>
      </c>
      <c r="C13" s="226">
        <v>20000</v>
      </c>
      <c r="D13" s="40"/>
      <c r="E13" s="226">
        <v>20000</v>
      </c>
    </row>
    <row r="14" ht="20.25" customHeight="1" spans="1:5">
      <c r="A14" s="35" t="s">
        <v>81</v>
      </c>
      <c r="B14" s="35" t="s">
        <v>82</v>
      </c>
      <c r="C14" s="40">
        <v>77240</v>
      </c>
      <c r="D14" s="40">
        <v>57120</v>
      </c>
      <c r="E14" s="226">
        <v>20120</v>
      </c>
    </row>
    <row r="15" ht="20.25" customHeight="1" spans="1:5">
      <c r="A15" s="35" t="s">
        <v>83</v>
      </c>
      <c r="B15" s="35" t="s">
        <v>84</v>
      </c>
      <c r="C15" s="40">
        <v>57120</v>
      </c>
      <c r="D15" s="40">
        <v>57120</v>
      </c>
      <c r="E15" s="40"/>
    </row>
    <row r="16" ht="20.25" customHeight="1" spans="1:5">
      <c r="A16" s="227">
        <v>2013299</v>
      </c>
      <c r="B16" s="228" t="s">
        <v>251</v>
      </c>
      <c r="C16" s="226">
        <v>20120</v>
      </c>
      <c r="D16" s="40"/>
      <c r="E16" s="226">
        <v>20120</v>
      </c>
    </row>
    <row r="17" ht="20.25" customHeight="1" spans="1:5">
      <c r="A17" s="227">
        <v>206</v>
      </c>
      <c r="B17" s="228" t="s">
        <v>86</v>
      </c>
      <c r="C17" s="226">
        <v>1534800</v>
      </c>
      <c r="D17" s="40"/>
      <c r="E17" s="226">
        <v>1534800</v>
      </c>
    </row>
    <row r="18" ht="20.25" customHeight="1" spans="1:5">
      <c r="A18" s="227">
        <v>20604</v>
      </c>
      <c r="B18" s="228" t="s">
        <v>252</v>
      </c>
      <c r="C18" s="226">
        <v>1534800</v>
      </c>
      <c r="D18" s="40"/>
      <c r="E18" s="226">
        <v>1534800</v>
      </c>
    </row>
    <row r="19" ht="20.25" customHeight="1" spans="1:5">
      <c r="A19" s="227">
        <v>2060499</v>
      </c>
      <c r="B19" s="228" t="s">
        <v>253</v>
      </c>
      <c r="C19" s="226">
        <v>1534800</v>
      </c>
      <c r="D19" s="40"/>
      <c r="E19" s="226">
        <v>1534800</v>
      </c>
    </row>
    <row r="20" ht="20.25" customHeight="1" spans="1:5">
      <c r="A20" s="35" t="s">
        <v>89</v>
      </c>
      <c r="B20" s="35" t="s">
        <v>90</v>
      </c>
      <c r="C20" s="226">
        <f>1210212+28850</f>
        <v>1239062</v>
      </c>
      <c r="D20" s="40">
        <v>1210212</v>
      </c>
      <c r="E20" s="40">
        <v>28850</v>
      </c>
    </row>
    <row r="21" ht="20.25" customHeight="1" spans="1:5">
      <c r="A21" s="35" t="s">
        <v>91</v>
      </c>
      <c r="B21" s="35" t="s">
        <v>92</v>
      </c>
      <c r="C21" s="40">
        <v>111840</v>
      </c>
      <c r="D21" s="40">
        <v>111840</v>
      </c>
      <c r="E21" s="40"/>
    </row>
    <row r="22" ht="20.25" customHeight="1" spans="1:5">
      <c r="A22" s="35" t="s">
        <v>93</v>
      </c>
      <c r="B22" s="35" t="s">
        <v>94</v>
      </c>
      <c r="C22" s="40">
        <v>111840</v>
      </c>
      <c r="D22" s="40">
        <v>111840</v>
      </c>
      <c r="E22" s="40"/>
    </row>
    <row r="23" ht="20.25" customHeight="1" spans="1:5">
      <c r="A23" s="35" t="s">
        <v>95</v>
      </c>
      <c r="B23" s="35" t="s">
        <v>96</v>
      </c>
      <c r="C23" s="40">
        <v>1055172</v>
      </c>
      <c r="D23" s="40">
        <v>1055172</v>
      </c>
      <c r="E23" s="40"/>
    </row>
    <row r="24" ht="20.25" customHeight="1" spans="1:5">
      <c r="A24" s="35" t="s">
        <v>97</v>
      </c>
      <c r="B24" s="35" t="s">
        <v>98</v>
      </c>
      <c r="C24" s="40">
        <v>158400</v>
      </c>
      <c r="D24" s="40">
        <v>158400</v>
      </c>
      <c r="E24" s="40"/>
    </row>
    <row r="25" ht="20.25" customHeight="1" spans="1:5">
      <c r="A25" s="35" t="s">
        <v>99</v>
      </c>
      <c r="B25" s="35" t="s">
        <v>100</v>
      </c>
      <c r="C25" s="40">
        <v>72000</v>
      </c>
      <c r="D25" s="40">
        <v>72000</v>
      </c>
      <c r="E25" s="40"/>
    </row>
    <row r="26" ht="20.25" customHeight="1" spans="1:5">
      <c r="A26" s="35" t="s">
        <v>101</v>
      </c>
      <c r="B26" s="35" t="s">
        <v>102</v>
      </c>
      <c r="C26" s="40">
        <v>824772</v>
      </c>
      <c r="D26" s="40">
        <v>824772</v>
      </c>
      <c r="E26" s="40"/>
    </row>
    <row r="27" ht="20.25" customHeight="1" spans="1:5">
      <c r="A27" s="35" t="s">
        <v>103</v>
      </c>
      <c r="B27" s="35" t="s">
        <v>104</v>
      </c>
      <c r="C27" s="40">
        <v>43200</v>
      </c>
      <c r="D27" s="40">
        <v>43200</v>
      </c>
      <c r="E27" s="40"/>
    </row>
    <row r="28" ht="20.25" customHeight="1" spans="1:5">
      <c r="A28" s="35" t="s">
        <v>105</v>
      </c>
      <c r="B28" s="35" t="s">
        <v>106</v>
      </c>
      <c r="C28" s="40">
        <v>43200</v>
      </c>
      <c r="D28" s="40">
        <v>43200</v>
      </c>
      <c r="E28" s="40"/>
    </row>
    <row r="29" ht="20.25" customHeight="1" spans="1:5">
      <c r="A29" s="227">
        <v>20811</v>
      </c>
      <c r="B29" s="228" t="s">
        <v>254</v>
      </c>
      <c r="C29" s="226">
        <v>18850</v>
      </c>
      <c r="D29" s="40"/>
      <c r="E29" s="226">
        <v>18850</v>
      </c>
    </row>
    <row r="30" ht="20.25" customHeight="1" spans="1:5">
      <c r="A30" s="227">
        <v>2081199</v>
      </c>
      <c r="B30" s="228" t="s">
        <v>255</v>
      </c>
      <c r="C30" s="226">
        <v>18850</v>
      </c>
      <c r="D30" s="40"/>
      <c r="E30" s="226">
        <v>18850</v>
      </c>
    </row>
    <row r="31" ht="20.25" customHeight="1" spans="1:5">
      <c r="A31" s="227">
        <v>20828</v>
      </c>
      <c r="B31" s="228" t="s">
        <v>256</v>
      </c>
      <c r="C31" s="226">
        <v>10000</v>
      </c>
      <c r="D31" s="40"/>
      <c r="E31" s="226">
        <v>10000</v>
      </c>
    </row>
    <row r="32" ht="20.25" customHeight="1" spans="1:5">
      <c r="A32" s="227">
        <v>2082802</v>
      </c>
      <c r="B32" s="228" t="s">
        <v>84</v>
      </c>
      <c r="C32" s="226">
        <v>10000</v>
      </c>
      <c r="D32" s="40"/>
      <c r="E32" s="226">
        <v>10000</v>
      </c>
    </row>
    <row r="33" ht="20.25" customHeight="1" spans="1:5">
      <c r="A33" s="35" t="s">
        <v>111</v>
      </c>
      <c r="B33" s="35" t="s">
        <v>112</v>
      </c>
      <c r="C33" s="40">
        <v>722279</v>
      </c>
      <c r="D33" s="40">
        <v>722279</v>
      </c>
      <c r="E33" s="40"/>
    </row>
    <row r="34" ht="20.25" customHeight="1" spans="1:5">
      <c r="A34" s="35" t="s">
        <v>113</v>
      </c>
      <c r="B34" s="35" t="s">
        <v>114</v>
      </c>
      <c r="C34" s="40">
        <v>722279</v>
      </c>
      <c r="D34" s="40">
        <v>722279</v>
      </c>
      <c r="E34" s="40"/>
    </row>
    <row r="35" ht="20.25" customHeight="1" spans="1:5">
      <c r="A35" s="35" t="s">
        <v>115</v>
      </c>
      <c r="B35" s="35" t="s">
        <v>116</v>
      </c>
      <c r="C35" s="40">
        <v>223100</v>
      </c>
      <c r="D35" s="40">
        <v>223100</v>
      </c>
      <c r="E35" s="40"/>
    </row>
    <row r="36" ht="20.25" customHeight="1" spans="1:5">
      <c r="A36" s="35" t="s">
        <v>117</v>
      </c>
      <c r="B36" s="35" t="s">
        <v>118</v>
      </c>
      <c r="C36" s="40">
        <v>225006</v>
      </c>
      <c r="D36" s="40">
        <v>225006</v>
      </c>
      <c r="E36" s="40"/>
    </row>
    <row r="37" ht="20.25" customHeight="1" spans="1:5">
      <c r="A37" s="35" t="s">
        <v>119</v>
      </c>
      <c r="B37" s="35" t="s">
        <v>120</v>
      </c>
      <c r="C37" s="40">
        <v>274173</v>
      </c>
      <c r="D37" s="40">
        <v>274173</v>
      </c>
      <c r="E37" s="40"/>
    </row>
    <row r="38" ht="20.25" customHeight="1" spans="1:5">
      <c r="A38" s="35" t="s">
        <v>121</v>
      </c>
      <c r="B38" s="35" t="s">
        <v>122</v>
      </c>
      <c r="C38" s="40">
        <v>331680</v>
      </c>
      <c r="D38" s="40"/>
      <c r="E38" s="40">
        <v>331680</v>
      </c>
    </row>
    <row r="39" ht="20.25" customHeight="1" spans="1:5">
      <c r="A39" s="35" t="s">
        <v>123</v>
      </c>
      <c r="B39" s="35" t="s">
        <v>124</v>
      </c>
      <c r="C39" s="40">
        <v>331680</v>
      </c>
      <c r="D39" s="40"/>
      <c r="E39" s="40">
        <v>331680</v>
      </c>
    </row>
    <row r="40" ht="20.25" customHeight="1" spans="1:5">
      <c r="A40" s="35" t="s">
        <v>125</v>
      </c>
      <c r="B40" s="35" t="s">
        <v>126</v>
      </c>
      <c r="C40" s="40">
        <v>331680</v>
      </c>
      <c r="D40" s="40"/>
      <c r="E40" s="40">
        <v>331680</v>
      </c>
    </row>
    <row r="41" ht="20.25" customHeight="1" spans="1:5">
      <c r="A41" s="227">
        <v>212</v>
      </c>
      <c r="B41" s="228" t="s">
        <v>257</v>
      </c>
      <c r="C41" s="226">
        <v>196000</v>
      </c>
      <c r="D41" s="40"/>
      <c r="E41" s="226">
        <v>196000</v>
      </c>
    </row>
    <row r="42" ht="20.25" customHeight="1" spans="1:5">
      <c r="A42" s="227">
        <v>21203</v>
      </c>
      <c r="B42" s="228" t="s">
        <v>258</v>
      </c>
      <c r="C42" s="226">
        <v>196000</v>
      </c>
      <c r="D42" s="40"/>
      <c r="E42" s="226">
        <v>196000</v>
      </c>
    </row>
    <row r="43" ht="20.25" customHeight="1" spans="1:5">
      <c r="A43" s="227">
        <v>2120399</v>
      </c>
      <c r="B43" s="228" t="s">
        <v>259</v>
      </c>
      <c r="C43" s="226">
        <v>196000</v>
      </c>
      <c r="D43" s="40"/>
      <c r="E43" s="226">
        <v>196000</v>
      </c>
    </row>
    <row r="44" ht="20.25" customHeight="1" spans="1:5">
      <c r="A44" s="35" t="s">
        <v>130</v>
      </c>
      <c r="B44" s="35" t="s">
        <v>131</v>
      </c>
      <c r="C44" s="226">
        <f>2942500+63040</f>
        <v>3005540</v>
      </c>
      <c r="D44" s="40">
        <v>2942500</v>
      </c>
      <c r="E44" s="226">
        <v>63040</v>
      </c>
    </row>
    <row r="45" ht="20.25" customHeight="1" spans="1:5">
      <c r="A45" s="227">
        <v>21301</v>
      </c>
      <c r="B45" s="228" t="s">
        <v>260</v>
      </c>
      <c r="C45" s="226">
        <v>63040</v>
      </c>
      <c r="D45" s="40"/>
      <c r="E45" s="226">
        <v>63040</v>
      </c>
    </row>
    <row r="46" ht="20.25" customHeight="1" spans="1:5">
      <c r="A46" s="227">
        <v>2130199</v>
      </c>
      <c r="B46" s="228" t="s">
        <v>261</v>
      </c>
      <c r="C46" s="226">
        <v>63040</v>
      </c>
      <c r="D46" s="40"/>
      <c r="E46" s="226">
        <v>63040</v>
      </c>
    </row>
    <row r="47" ht="20.25" customHeight="1" spans="1:5">
      <c r="A47" s="35" t="s">
        <v>134</v>
      </c>
      <c r="B47" s="35" t="s">
        <v>135</v>
      </c>
      <c r="C47" s="40">
        <v>2942500</v>
      </c>
      <c r="D47" s="40">
        <v>2942500</v>
      </c>
      <c r="E47" s="40"/>
    </row>
    <row r="48" ht="20.25" customHeight="1" spans="1:5">
      <c r="A48" s="35" t="s">
        <v>136</v>
      </c>
      <c r="B48" s="35" t="s">
        <v>137</v>
      </c>
      <c r="C48" s="40">
        <v>2942500</v>
      </c>
      <c r="D48" s="40">
        <v>2942500</v>
      </c>
      <c r="E48" s="40"/>
    </row>
    <row r="49" ht="20.25" customHeight="1" spans="1:5">
      <c r="A49" s="35" t="s">
        <v>138</v>
      </c>
      <c r="B49" s="35" t="s">
        <v>139</v>
      </c>
      <c r="C49" s="40">
        <v>895584</v>
      </c>
      <c r="D49" s="40">
        <v>895584</v>
      </c>
      <c r="E49" s="40"/>
    </row>
    <row r="50" ht="20.25" customHeight="1" spans="1:5">
      <c r="A50" s="35" t="s">
        <v>140</v>
      </c>
      <c r="B50" s="35" t="s">
        <v>141</v>
      </c>
      <c r="C50" s="40">
        <v>895584</v>
      </c>
      <c r="D50" s="40">
        <v>895584</v>
      </c>
      <c r="E50" s="40"/>
    </row>
    <row r="51" ht="20.25" customHeight="1" spans="1:5">
      <c r="A51" s="35" t="s">
        <v>142</v>
      </c>
      <c r="B51" s="35" t="s">
        <v>143</v>
      </c>
      <c r="C51" s="40">
        <v>895584</v>
      </c>
      <c r="D51" s="40">
        <v>895584</v>
      </c>
      <c r="E51" s="40"/>
    </row>
    <row r="52" s="201" customFormat="1" ht="20.25" customHeight="1" spans="1:5">
      <c r="A52" s="35"/>
      <c r="B52" s="13" t="s">
        <v>144</v>
      </c>
      <c r="C52" s="226">
        <v>17892510.08</v>
      </c>
      <c r="D52" s="40">
        <v>15698020.08</v>
      </c>
      <c r="E52" s="40">
        <v>2194490</v>
      </c>
    </row>
  </sheetData>
  <mergeCells count="3">
    <mergeCell ref="A1:E1"/>
    <mergeCell ref="A2:E2"/>
    <mergeCell ref="A3:E3"/>
  </mergeCells>
  <printOptions horizontalCentered="1"/>
  <pageMargins left="0.385416666666667" right="0.1875" top="0.1875" bottom="0.1875" header="0.1875" footer="0.1875"/>
  <pageSetup paperSize="9"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R39"/>
  <sheetViews>
    <sheetView showGridLines="0" topLeftCell="F1" workbookViewId="0">
      <selection activeCell="P22" sqref="P22"/>
    </sheetView>
  </sheetViews>
  <sheetFormatPr defaultColWidth="10" defaultRowHeight="12.75" customHeight="1"/>
  <cols>
    <col min="1" max="2" width="4.33333333333333" style="26" customWidth="1"/>
    <col min="3" max="3" width="26.6666666666667" style="26" customWidth="1"/>
    <col min="4" max="9" width="17.6666666666667" style="26" customWidth="1"/>
    <col min="10" max="10" width="4.33333333333333" style="26" customWidth="1"/>
    <col min="11" max="11" width="4.33333333333333" style="203" customWidth="1"/>
    <col min="12" max="12" width="31" style="26" customWidth="1"/>
    <col min="13" max="18" width="17.6666666666667" style="26" customWidth="1"/>
    <col min="19" max="19" width="10" style="27" customWidth="1"/>
    <col min="20" max="16384" width="10" style="27"/>
  </cols>
  <sheetData>
    <row r="1" s="198" customFormat="1" ht="15" customHeight="1" spans="1:18">
      <c r="A1" s="2" t="s">
        <v>265</v>
      </c>
      <c r="B1" s="26"/>
      <c r="C1" s="26"/>
      <c r="D1" s="26"/>
      <c r="E1" s="26"/>
      <c r="F1" s="26"/>
      <c r="G1" s="26"/>
      <c r="H1" s="26"/>
      <c r="I1" s="26"/>
      <c r="J1" s="26"/>
      <c r="K1" s="203"/>
      <c r="L1" s="26"/>
      <c r="M1" s="26"/>
      <c r="N1" s="26"/>
      <c r="O1" s="26"/>
      <c r="P1" s="26"/>
      <c r="Q1" s="26"/>
      <c r="R1" s="26"/>
    </row>
    <row r="2" s="199" customFormat="1" ht="39.75" customHeight="1" spans="1:18">
      <c r="A2" s="204" t="s">
        <v>266</v>
      </c>
      <c r="B2" s="205"/>
      <c r="C2" s="205"/>
      <c r="D2" s="205"/>
      <c r="E2" s="205"/>
      <c r="F2" s="205"/>
      <c r="G2" s="205"/>
      <c r="H2" s="205"/>
      <c r="I2" s="205"/>
      <c r="J2" s="205"/>
      <c r="K2" s="215"/>
      <c r="L2" s="205"/>
      <c r="M2" s="205"/>
      <c r="N2" s="205"/>
      <c r="O2" s="205"/>
      <c r="P2" s="205"/>
      <c r="Q2" s="205"/>
      <c r="R2" s="205"/>
    </row>
    <row r="3" s="198" customFormat="1" ht="15" customHeight="1" spans="1:18">
      <c r="A3" s="29" t="s">
        <v>2</v>
      </c>
      <c r="B3" s="26"/>
      <c r="C3" s="26"/>
      <c r="D3" s="26"/>
      <c r="E3" s="26"/>
      <c r="F3" s="26"/>
      <c r="G3" s="26"/>
      <c r="H3" s="26"/>
      <c r="I3" s="26"/>
      <c r="J3" s="2" t="s">
        <v>3</v>
      </c>
      <c r="K3" s="203"/>
      <c r="L3" s="26"/>
      <c r="M3" s="26"/>
      <c r="N3" s="26"/>
      <c r="O3" s="26"/>
      <c r="P3" s="26"/>
      <c r="Q3" s="26"/>
      <c r="R3" s="26"/>
    </row>
    <row r="4" s="200" customFormat="1" ht="18" customHeight="1" spans="1:18">
      <c r="A4" s="9" t="s">
        <v>267</v>
      </c>
      <c r="B4" s="206"/>
      <c r="C4" s="206"/>
      <c r="D4" s="206"/>
      <c r="E4" s="206"/>
      <c r="F4" s="206"/>
      <c r="G4" s="206"/>
      <c r="H4" s="206"/>
      <c r="I4" s="206"/>
      <c r="J4" s="9" t="s">
        <v>267</v>
      </c>
      <c r="K4" s="216"/>
      <c r="L4" s="206"/>
      <c r="M4" s="206"/>
      <c r="N4" s="206"/>
      <c r="O4" s="206"/>
      <c r="P4" s="206"/>
      <c r="Q4" s="206"/>
      <c r="R4" s="223"/>
    </row>
    <row r="5" s="200" customFormat="1" ht="18" customHeight="1" spans="1:18">
      <c r="A5" s="9" t="s">
        <v>268</v>
      </c>
      <c r="B5" s="206"/>
      <c r="C5" s="206"/>
      <c r="D5" s="9" t="s">
        <v>156</v>
      </c>
      <c r="E5" s="206"/>
      <c r="F5" s="206"/>
      <c r="G5" s="9" t="s">
        <v>269</v>
      </c>
      <c r="H5" s="206"/>
      <c r="I5" s="206"/>
      <c r="J5" s="9" t="s">
        <v>270</v>
      </c>
      <c r="K5" s="216"/>
      <c r="L5" s="206"/>
      <c r="M5" s="9" t="s">
        <v>156</v>
      </c>
      <c r="N5" s="206"/>
      <c r="O5" s="206"/>
      <c r="P5" s="9" t="s">
        <v>269</v>
      </c>
      <c r="Q5" s="206"/>
      <c r="R5" s="223"/>
    </row>
    <row r="6" s="200" customFormat="1" ht="18" customHeight="1" spans="1:18">
      <c r="A6" s="207" t="s">
        <v>154</v>
      </c>
      <c r="B6" s="207" t="s">
        <v>155</v>
      </c>
      <c r="C6" s="207" t="s">
        <v>219</v>
      </c>
      <c r="D6" s="207" t="s">
        <v>60</v>
      </c>
      <c r="E6" s="207" t="s">
        <v>61</v>
      </c>
      <c r="F6" s="207" t="s">
        <v>62</v>
      </c>
      <c r="G6" s="207" t="s">
        <v>60</v>
      </c>
      <c r="H6" s="207" t="s">
        <v>61</v>
      </c>
      <c r="I6" s="207" t="s">
        <v>62</v>
      </c>
      <c r="J6" s="207" t="s">
        <v>154</v>
      </c>
      <c r="K6" s="217" t="s">
        <v>155</v>
      </c>
      <c r="L6" s="207" t="s">
        <v>219</v>
      </c>
      <c r="M6" s="207" t="s">
        <v>60</v>
      </c>
      <c r="N6" s="207" t="s">
        <v>61</v>
      </c>
      <c r="O6" s="207" t="s">
        <v>62</v>
      </c>
      <c r="P6" s="207" t="s">
        <v>60</v>
      </c>
      <c r="Q6" s="207" t="s">
        <v>61</v>
      </c>
      <c r="R6" s="12" t="s">
        <v>62</v>
      </c>
    </row>
    <row r="7" s="201" customFormat="1" ht="20.25" customHeight="1" spans="1:18">
      <c r="A7" s="208" t="s">
        <v>271</v>
      </c>
      <c r="B7" s="208" t="s">
        <v>170</v>
      </c>
      <c r="C7" s="208" t="s">
        <v>272</v>
      </c>
      <c r="D7" s="40">
        <v>5641873</v>
      </c>
      <c r="E7" s="40">
        <v>5641873</v>
      </c>
      <c r="F7" s="40"/>
      <c r="G7" s="40"/>
      <c r="H7" s="40"/>
      <c r="I7" s="40"/>
      <c r="J7" s="208" t="s">
        <v>169</v>
      </c>
      <c r="K7" s="209" t="s">
        <v>170</v>
      </c>
      <c r="L7" s="35" t="s">
        <v>171</v>
      </c>
      <c r="M7" s="40">
        <v>9730965</v>
      </c>
      <c r="N7" s="40">
        <v>9730965</v>
      </c>
      <c r="O7" s="40"/>
      <c r="P7" s="40"/>
      <c r="Q7" s="40"/>
      <c r="R7" s="40"/>
    </row>
    <row r="8" ht="20.25" customHeight="1" spans="1:18">
      <c r="A8" s="208" t="s">
        <v>170</v>
      </c>
      <c r="B8" s="208" t="s">
        <v>172</v>
      </c>
      <c r="C8" s="208" t="s">
        <v>273</v>
      </c>
      <c r="D8" s="40">
        <v>3619524</v>
      </c>
      <c r="E8" s="40">
        <v>3619524</v>
      </c>
      <c r="F8" s="40"/>
      <c r="G8" s="40"/>
      <c r="H8" s="40"/>
      <c r="I8" s="40"/>
      <c r="J8" s="208" t="s">
        <v>170</v>
      </c>
      <c r="K8" s="209" t="s">
        <v>172</v>
      </c>
      <c r="L8" s="35" t="s">
        <v>173</v>
      </c>
      <c r="M8" s="40">
        <v>2239176</v>
      </c>
      <c r="N8" s="40">
        <v>2239176</v>
      </c>
      <c r="O8" s="40"/>
      <c r="P8" s="40"/>
      <c r="Q8" s="40"/>
      <c r="R8" s="40"/>
    </row>
    <row r="9" ht="20.25" customHeight="1" spans="1:18">
      <c r="A9" s="208" t="s">
        <v>170</v>
      </c>
      <c r="B9" s="208" t="s">
        <v>174</v>
      </c>
      <c r="C9" s="208" t="s">
        <v>274</v>
      </c>
      <c r="D9" s="40">
        <v>1568773</v>
      </c>
      <c r="E9" s="40">
        <v>1568773</v>
      </c>
      <c r="F9" s="40"/>
      <c r="G9" s="40"/>
      <c r="H9" s="40"/>
      <c r="I9" s="40"/>
      <c r="J9" s="208" t="s">
        <v>170</v>
      </c>
      <c r="K9" s="209" t="s">
        <v>174</v>
      </c>
      <c r="L9" s="35" t="s">
        <v>175</v>
      </c>
      <c r="M9" s="40">
        <v>2784912</v>
      </c>
      <c r="N9" s="40">
        <v>2784912</v>
      </c>
      <c r="O9" s="40"/>
      <c r="P9" s="40"/>
      <c r="Q9" s="40"/>
      <c r="R9" s="40"/>
    </row>
    <row r="10" ht="20.25" customHeight="1" spans="1:18">
      <c r="A10" s="208" t="s">
        <v>170</v>
      </c>
      <c r="B10" s="208" t="s">
        <v>176</v>
      </c>
      <c r="C10" s="208" t="s">
        <v>187</v>
      </c>
      <c r="D10" s="40">
        <v>453576</v>
      </c>
      <c r="E10" s="40">
        <v>453576</v>
      </c>
      <c r="F10" s="40"/>
      <c r="G10" s="40"/>
      <c r="H10" s="40"/>
      <c r="I10" s="40"/>
      <c r="J10" s="208" t="s">
        <v>170</v>
      </c>
      <c r="K10" s="209" t="s">
        <v>176</v>
      </c>
      <c r="L10" s="35" t="s">
        <v>177</v>
      </c>
      <c r="M10" s="40">
        <v>696000</v>
      </c>
      <c r="N10" s="40">
        <v>696000</v>
      </c>
      <c r="O10" s="40"/>
      <c r="P10" s="40"/>
      <c r="Q10" s="40"/>
      <c r="R10" s="40"/>
    </row>
    <row r="11" ht="20.25" customHeight="1" spans="1:18">
      <c r="A11" s="208" t="s">
        <v>275</v>
      </c>
      <c r="B11" s="208" t="s">
        <v>170</v>
      </c>
      <c r="C11" s="208" t="s">
        <v>276</v>
      </c>
      <c r="D11" s="40">
        <f>E11+F11</f>
        <v>2685717.08</v>
      </c>
      <c r="E11" s="40">
        <v>2298067.08</v>
      </c>
      <c r="F11" s="40">
        <f>SUM(F12:F17)</f>
        <v>387650</v>
      </c>
      <c r="G11" s="40"/>
      <c r="H11" s="40"/>
      <c r="I11" s="40"/>
      <c r="J11" s="208" t="s">
        <v>170</v>
      </c>
      <c r="K11" s="209" t="s">
        <v>191</v>
      </c>
      <c r="L11" s="35" t="s">
        <v>216</v>
      </c>
      <c r="M11" s="40">
        <v>1536000</v>
      </c>
      <c r="N11" s="40">
        <v>1536000</v>
      </c>
      <c r="O11" s="40"/>
      <c r="P11" s="40"/>
      <c r="Q11" s="40"/>
      <c r="R11" s="40"/>
    </row>
    <row r="12" ht="20.25" customHeight="1" spans="1:18">
      <c r="A12" s="208" t="s">
        <v>170</v>
      </c>
      <c r="B12" s="208" t="s">
        <v>172</v>
      </c>
      <c r="C12" s="208" t="s">
        <v>277</v>
      </c>
      <c r="D12" s="40">
        <v>1772580</v>
      </c>
      <c r="E12" s="40">
        <v>1440900</v>
      </c>
      <c r="F12" s="40">
        <v>331680</v>
      </c>
      <c r="G12" s="40"/>
      <c r="H12" s="40"/>
      <c r="I12" s="40"/>
      <c r="J12" s="208" t="s">
        <v>170</v>
      </c>
      <c r="K12" s="209" t="s">
        <v>178</v>
      </c>
      <c r="L12" s="35" t="s">
        <v>179</v>
      </c>
      <c r="M12" s="40">
        <v>824772</v>
      </c>
      <c r="N12" s="40">
        <v>824772</v>
      </c>
      <c r="O12" s="40"/>
      <c r="P12" s="40"/>
      <c r="Q12" s="40"/>
      <c r="R12" s="40"/>
    </row>
    <row r="13" ht="20.25" customHeight="1" spans="1:18">
      <c r="A13" s="208" t="s">
        <v>170</v>
      </c>
      <c r="B13" s="208" t="s">
        <v>174</v>
      </c>
      <c r="C13" s="208" t="s">
        <v>194</v>
      </c>
      <c r="D13" s="40">
        <v>140000</v>
      </c>
      <c r="E13" s="40">
        <v>140000</v>
      </c>
      <c r="F13" s="40"/>
      <c r="G13" s="40"/>
      <c r="H13" s="40"/>
      <c r="I13" s="40"/>
      <c r="J13" s="208" t="s">
        <v>170</v>
      </c>
      <c r="K13" s="209" t="s">
        <v>180</v>
      </c>
      <c r="L13" s="35" t="s">
        <v>181</v>
      </c>
      <c r="M13" s="40">
        <v>412387</v>
      </c>
      <c r="N13" s="40">
        <v>412387</v>
      </c>
      <c r="O13" s="40"/>
      <c r="P13" s="40"/>
      <c r="Q13" s="40"/>
      <c r="R13" s="40"/>
    </row>
    <row r="14" ht="20.25" customHeight="1" spans="1:18">
      <c r="A14" s="208" t="s">
        <v>170</v>
      </c>
      <c r="B14" s="208" t="s">
        <v>211</v>
      </c>
      <c r="C14" s="208" t="s">
        <v>278</v>
      </c>
      <c r="D14" s="40">
        <f>502327.08+38850</f>
        <v>541177.08</v>
      </c>
      <c r="E14" s="40">
        <f>502327.08</f>
        <v>502327.08</v>
      </c>
      <c r="F14" s="40">
        <v>38850</v>
      </c>
      <c r="G14" s="40"/>
      <c r="H14" s="40"/>
      <c r="I14" s="40"/>
      <c r="J14" s="208" t="s">
        <v>170</v>
      </c>
      <c r="K14" s="209" t="s">
        <v>182</v>
      </c>
      <c r="L14" s="35" t="s">
        <v>183</v>
      </c>
      <c r="M14" s="40">
        <v>274173</v>
      </c>
      <c r="N14" s="40">
        <v>274173</v>
      </c>
      <c r="O14" s="40"/>
      <c r="P14" s="40"/>
      <c r="Q14" s="40"/>
      <c r="R14" s="40"/>
    </row>
    <row r="15" ht="20.25" customHeight="1" spans="1:18">
      <c r="A15" s="208" t="s">
        <v>170</v>
      </c>
      <c r="B15" s="208" t="s">
        <v>279</v>
      </c>
      <c r="C15" s="208" t="s">
        <v>196</v>
      </c>
      <c r="D15" s="40">
        <v>20000</v>
      </c>
      <c r="E15" s="40">
        <v>20000</v>
      </c>
      <c r="F15" s="40"/>
      <c r="G15" s="40"/>
      <c r="H15" s="40"/>
      <c r="I15" s="40"/>
      <c r="J15" s="208" t="s">
        <v>170</v>
      </c>
      <c r="K15" s="209" t="s">
        <v>184</v>
      </c>
      <c r="L15" s="35" t="s">
        <v>185</v>
      </c>
      <c r="M15" s="40">
        <v>67961</v>
      </c>
      <c r="N15" s="40">
        <v>67961</v>
      </c>
      <c r="O15" s="40"/>
      <c r="P15" s="40"/>
      <c r="Q15" s="40"/>
      <c r="R15" s="40"/>
    </row>
    <row r="16" ht="20.25" customHeight="1" spans="1:18">
      <c r="A16" s="208" t="s">
        <v>170</v>
      </c>
      <c r="B16" s="208" t="s">
        <v>178</v>
      </c>
      <c r="C16" s="208" t="s">
        <v>204</v>
      </c>
      <c r="D16" s="40">
        <v>58000</v>
      </c>
      <c r="E16" s="40">
        <v>58000</v>
      </c>
      <c r="F16" s="40"/>
      <c r="G16" s="40"/>
      <c r="H16" s="40"/>
      <c r="I16" s="40"/>
      <c r="J16" s="208" t="s">
        <v>170</v>
      </c>
      <c r="K16" s="209" t="s">
        <v>186</v>
      </c>
      <c r="L16" s="35" t="s">
        <v>187</v>
      </c>
      <c r="M16" s="40">
        <v>895584</v>
      </c>
      <c r="N16" s="40">
        <v>895584</v>
      </c>
      <c r="O16" s="40"/>
      <c r="P16" s="40"/>
      <c r="Q16" s="40"/>
      <c r="R16" s="40"/>
    </row>
    <row r="17" ht="20.25" customHeight="1" spans="1:18">
      <c r="A17" s="208" t="s">
        <v>170</v>
      </c>
      <c r="B17" s="208" t="s">
        <v>207</v>
      </c>
      <c r="C17" s="208" t="s">
        <v>208</v>
      </c>
      <c r="D17" s="40">
        <f>136840+17120</f>
        <v>153960</v>
      </c>
      <c r="E17" s="40">
        <f>136840</f>
        <v>136840</v>
      </c>
      <c r="F17" s="40">
        <v>17120</v>
      </c>
      <c r="G17" s="40"/>
      <c r="H17" s="40"/>
      <c r="I17" s="40"/>
      <c r="J17" s="208" t="s">
        <v>188</v>
      </c>
      <c r="K17" s="209" t="s">
        <v>170</v>
      </c>
      <c r="L17" s="35" t="s">
        <v>189</v>
      </c>
      <c r="M17" s="40">
        <f>N17+O17</f>
        <v>3373877.08</v>
      </c>
      <c r="N17" s="40">
        <v>2986227.08</v>
      </c>
      <c r="O17" s="40">
        <f>SUM(O18:O29)</f>
        <v>387650</v>
      </c>
      <c r="P17" s="40"/>
      <c r="Q17" s="40"/>
      <c r="R17" s="40"/>
    </row>
    <row r="18" ht="20.25" customHeight="1" spans="1:18">
      <c r="A18" s="208">
        <v>503</v>
      </c>
      <c r="B18" s="208"/>
      <c r="C18" s="208" t="s">
        <v>280</v>
      </c>
      <c r="D18" s="40">
        <v>10000</v>
      </c>
      <c r="E18" s="40"/>
      <c r="F18" s="40">
        <v>10000</v>
      </c>
      <c r="G18" s="40"/>
      <c r="H18" s="40"/>
      <c r="I18" s="40"/>
      <c r="J18" s="208" t="s">
        <v>170</v>
      </c>
      <c r="K18" s="209" t="s">
        <v>172</v>
      </c>
      <c r="L18" s="35" t="s">
        <v>190</v>
      </c>
      <c r="M18" s="40">
        <v>1243500</v>
      </c>
      <c r="N18" s="40">
        <v>1243500</v>
      </c>
      <c r="O18" s="40"/>
      <c r="P18" s="40"/>
      <c r="Q18" s="40"/>
      <c r="R18" s="40"/>
    </row>
    <row r="19" ht="20.25" customHeight="1" spans="1:18">
      <c r="A19" s="208"/>
      <c r="B19" s="35">
        <v>99</v>
      </c>
      <c r="C19" s="208" t="s">
        <v>281</v>
      </c>
      <c r="D19" s="40">
        <v>10000</v>
      </c>
      <c r="E19" s="40"/>
      <c r="F19" s="40">
        <v>10000</v>
      </c>
      <c r="G19" s="40"/>
      <c r="H19" s="40"/>
      <c r="I19" s="40"/>
      <c r="J19" s="208" t="s">
        <v>170</v>
      </c>
      <c r="K19" s="209" t="s">
        <v>191</v>
      </c>
      <c r="L19" s="35" t="s">
        <v>192</v>
      </c>
      <c r="M19" s="40">
        <v>64000</v>
      </c>
      <c r="N19" s="40">
        <v>64000</v>
      </c>
      <c r="O19" s="40"/>
      <c r="P19" s="40"/>
      <c r="Q19" s="40"/>
      <c r="R19" s="40"/>
    </row>
    <row r="20" ht="20.25" customHeight="1" spans="1:18">
      <c r="A20" s="208">
        <v>504</v>
      </c>
      <c r="B20" s="208"/>
      <c r="C20" s="208" t="s">
        <v>282</v>
      </c>
      <c r="D20" s="40">
        <v>196000</v>
      </c>
      <c r="E20" s="40"/>
      <c r="F20" s="40">
        <v>196000</v>
      </c>
      <c r="G20" s="40"/>
      <c r="H20" s="40"/>
      <c r="I20" s="40"/>
      <c r="J20" s="208" t="s">
        <v>170</v>
      </c>
      <c r="K20" s="209" t="s">
        <v>283</v>
      </c>
      <c r="L20" s="35" t="s">
        <v>284</v>
      </c>
      <c r="M20" s="40">
        <v>331680</v>
      </c>
      <c r="N20" s="40"/>
      <c r="O20" s="40">
        <v>331680</v>
      </c>
      <c r="P20" s="40"/>
      <c r="Q20" s="40"/>
      <c r="R20" s="40"/>
    </row>
    <row r="21" ht="20.25" customHeight="1" spans="2:18">
      <c r="B21" s="209" t="s">
        <v>172</v>
      </c>
      <c r="C21" s="208" t="s">
        <v>285</v>
      </c>
      <c r="D21" s="40">
        <v>196000</v>
      </c>
      <c r="E21" s="40"/>
      <c r="F21" s="40">
        <v>196000</v>
      </c>
      <c r="G21" s="40"/>
      <c r="H21" s="40"/>
      <c r="I21" s="40"/>
      <c r="J21" s="208" t="s">
        <v>170</v>
      </c>
      <c r="K21" s="209" t="s">
        <v>193</v>
      </c>
      <c r="L21" s="35" t="s">
        <v>194</v>
      </c>
      <c r="M21" s="40">
        <v>140000</v>
      </c>
      <c r="N21" s="40">
        <v>140000</v>
      </c>
      <c r="O21" s="40"/>
      <c r="P21" s="40"/>
      <c r="Q21" s="40"/>
      <c r="R21" s="40"/>
    </row>
    <row r="22" ht="20.25" customHeight="1" spans="1:18">
      <c r="A22" s="208" t="s">
        <v>286</v>
      </c>
      <c r="B22" s="208" t="s">
        <v>170</v>
      </c>
      <c r="C22" s="208" t="s">
        <v>287</v>
      </c>
      <c r="D22" s="40">
        <v>4777252</v>
      </c>
      <c r="E22" s="40">
        <v>4777252</v>
      </c>
      <c r="F22" s="40"/>
      <c r="G22" s="40"/>
      <c r="H22" s="40"/>
      <c r="I22" s="40"/>
      <c r="J22" s="208" t="s">
        <v>170</v>
      </c>
      <c r="K22" s="209" t="s">
        <v>195</v>
      </c>
      <c r="L22" s="35" t="s">
        <v>196</v>
      </c>
      <c r="M22" s="40">
        <v>20000</v>
      </c>
      <c r="N22" s="40">
        <v>20000</v>
      </c>
      <c r="O22" s="40"/>
      <c r="P22" s="40"/>
      <c r="Q22" s="40"/>
      <c r="R22" s="40"/>
    </row>
    <row r="23" ht="20.25" customHeight="1" spans="1:18">
      <c r="A23" s="208" t="s">
        <v>170</v>
      </c>
      <c r="B23" s="208" t="s">
        <v>172</v>
      </c>
      <c r="C23" s="208" t="s">
        <v>288</v>
      </c>
      <c r="D23" s="40">
        <v>4089092</v>
      </c>
      <c r="E23" s="40">
        <v>4089092</v>
      </c>
      <c r="F23" s="40"/>
      <c r="G23" s="40"/>
      <c r="H23" s="40"/>
      <c r="I23" s="40"/>
      <c r="J23" s="208" t="s">
        <v>170</v>
      </c>
      <c r="K23" s="209" t="s">
        <v>197</v>
      </c>
      <c r="L23" s="35" t="s">
        <v>198</v>
      </c>
      <c r="M23" s="40">
        <v>842887.08</v>
      </c>
      <c r="N23" s="40">
        <v>842887.08</v>
      </c>
      <c r="O23" s="40"/>
      <c r="P23" s="40"/>
      <c r="Q23" s="40"/>
      <c r="R23" s="40"/>
    </row>
    <row r="24" ht="20.25" customHeight="1" spans="1:18">
      <c r="A24" s="208" t="s">
        <v>170</v>
      </c>
      <c r="B24" s="208" t="s">
        <v>174</v>
      </c>
      <c r="C24" s="208" t="s">
        <v>289</v>
      </c>
      <c r="D24" s="40">
        <v>688160</v>
      </c>
      <c r="E24" s="40">
        <v>688160</v>
      </c>
      <c r="F24" s="40"/>
      <c r="G24" s="40"/>
      <c r="H24" s="40"/>
      <c r="I24" s="40"/>
      <c r="J24" s="208"/>
      <c r="K24" s="209" t="s">
        <v>290</v>
      </c>
      <c r="L24" s="35" t="s">
        <v>278</v>
      </c>
      <c r="M24" s="40">
        <v>38850</v>
      </c>
      <c r="N24" s="40"/>
      <c r="O24" s="40">
        <v>38850</v>
      </c>
      <c r="P24" s="40"/>
      <c r="Q24" s="40"/>
      <c r="R24" s="40"/>
    </row>
    <row r="25" ht="20.25" customHeight="1" spans="1:18">
      <c r="A25" s="208" t="s">
        <v>291</v>
      </c>
      <c r="B25" s="208" t="s">
        <v>170</v>
      </c>
      <c r="C25" s="208" t="s">
        <v>210</v>
      </c>
      <c r="D25" s="40">
        <f>2980828+F25</f>
        <v>4581668</v>
      </c>
      <c r="E25" s="40">
        <v>2980828</v>
      </c>
      <c r="F25" s="40">
        <v>1600840</v>
      </c>
      <c r="G25" s="40"/>
      <c r="H25" s="40"/>
      <c r="I25" s="40"/>
      <c r="J25" s="208" t="s">
        <v>170</v>
      </c>
      <c r="K25" s="209" t="s">
        <v>199</v>
      </c>
      <c r="L25" s="35" t="s">
        <v>200</v>
      </c>
      <c r="M25" s="40">
        <v>64900</v>
      </c>
      <c r="N25" s="40">
        <v>64900</v>
      </c>
      <c r="O25" s="40"/>
      <c r="P25" s="40"/>
      <c r="Q25" s="40"/>
      <c r="R25" s="40"/>
    </row>
    <row r="26" ht="20.25" customHeight="1" spans="1:18">
      <c r="A26" s="208" t="s">
        <v>170</v>
      </c>
      <c r="B26" s="208" t="s">
        <v>172</v>
      </c>
      <c r="C26" s="208" t="s">
        <v>292</v>
      </c>
      <c r="D26" s="40">
        <v>2980828</v>
      </c>
      <c r="E26" s="40">
        <v>2980828</v>
      </c>
      <c r="F26" s="40"/>
      <c r="G26" s="40"/>
      <c r="H26" s="40"/>
      <c r="I26" s="40"/>
      <c r="J26" s="208" t="s">
        <v>170</v>
      </c>
      <c r="K26" s="209" t="s">
        <v>201</v>
      </c>
      <c r="L26" s="35" t="s">
        <v>202</v>
      </c>
      <c r="M26" s="40">
        <v>42700</v>
      </c>
      <c r="N26" s="40">
        <v>42700</v>
      </c>
      <c r="O26" s="40"/>
      <c r="P26" s="40"/>
      <c r="Q26" s="40"/>
      <c r="R26" s="40"/>
    </row>
    <row r="27" ht="20.25" customHeight="1" spans="1:18">
      <c r="A27" s="42"/>
      <c r="B27" s="208" t="s">
        <v>176</v>
      </c>
      <c r="C27" s="208" t="s">
        <v>293</v>
      </c>
      <c r="D27" s="40">
        <v>63040</v>
      </c>
      <c r="E27" s="208"/>
      <c r="F27" s="40">
        <v>63040</v>
      </c>
      <c r="G27" s="42"/>
      <c r="H27" s="42"/>
      <c r="I27" s="42"/>
      <c r="J27" s="208" t="s">
        <v>170</v>
      </c>
      <c r="K27" s="209" t="s">
        <v>203</v>
      </c>
      <c r="L27" s="35" t="s">
        <v>204</v>
      </c>
      <c r="M27" s="40">
        <v>174000</v>
      </c>
      <c r="N27" s="40">
        <v>174000</v>
      </c>
      <c r="O27" s="40"/>
      <c r="P27" s="40"/>
      <c r="Q27" s="40"/>
      <c r="R27" s="40"/>
    </row>
    <row r="28" ht="20.25" customHeight="1" spans="1:18">
      <c r="A28" s="42"/>
      <c r="B28" s="208" t="s">
        <v>207</v>
      </c>
      <c r="C28" s="208" t="s">
        <v>294</v>
      </c>
      <c r="D28" s="40">
        <v>1537800</v>
      </c>
      <c r="E28" s="208"/>
      <c r="F28" s="40">
        <v>1537800</v>
      </c>
      <c r="G28" s="42"/>
      <c r="H28" s="42"/>
      <c r="I28" s="42"/>
      <c r="J28" s="208" t="s">
        <v>170</v>
      </c>
      <c r="K28" s="209" t="s">
        <v>205</v>
      </c>
      <c r="L28" s="35" t="s">
        <v>206</v>
      </c>
      <c r="M28" s="40">
        <v>257400</v>
      </c>
      <c r="N28" s="40">
        <v>257400</v>
      </c>
      <c r="O28" s="40"/>
      <c r="P28" s="40"/>
      <c r="Q28" s="40"/>
      <c r="R28" s="40"/>
    </row>
    <row r="29" ht="30" customHeight="1" spans="1:18">
      <c r="A29" s="42"/>
      <c r="B29" s="42"/>
      <c r="C29" s="42"/>
      <c r="D29" s="42"/>
      <c r="E29" s="42"/>
      <c r="F29" s="42"/>
      <c r="G29" s="42"/>
      <c r="H29" s="42"/>
      <c r="I29" s="42"/>
      <c r="J29" s="208" t="s">
        <v>170</v>
      </c>
      <c r="K29" s="209" t="s">
        <v>207</v>
      </c>
      <c r="L29" s="35" t="s">
        <v>208</v>
      </c>
      <c r="M29" s="40">
        <v>136840</v>
      </c>
      <c r="N29" s="40">
        <v>136840</v>
      </c>
      <c r="O29" s="40">
        <v>17120</v>
      </c>
      <c r="P29" s="40"/>
      <c r="Q29" s="40"/>
      <c r="R29" s="40"/>
    </row>
    <row r="30" ht="20.25" customHeight="1" spans="1:18">
      <c r="A30" s="42"/>
      <c r="B30" s="42"/>
      <c r="C30" s="42"/>
      <c r="D30" s="42"/>
      <c r="E30" s="42"/>
      <c r="F30" s="42"/>
      <c r="G30" s="42"/>
      <c r="H30" s="42"/>
      <c r="I30" s="42"/>
      <c r="J30" s="208" t="s">
        <v>209</v>
      </c>
      <c r="K30" s="209" t="s">
        <v>170</v>
      </c>
      <c r="L30" s="35" t="s">
        <v>210</v>
      </c>
      <c r="M30" s="40">
        <f>2980828+O30</f>
        <v>4581668</v>
      </c>
      <c r="N30" s="40">
        <v>2980828</v>
      </c>
      <c r="O30" s="40">
        <f>SUM(O33:O34)</f>
        <v>1600840</v>
      </c>
      <c r="P30" s="40"/>
      <c r="Q30" s="40"/>
      <c r="R30" s="40"/>
    </row>
    <row r="31" ht="20.25" customHeight="1" spans="1:18">
      <c r="A31" s="42"/>
      <c r="B31" s="42"/>
      <c r="C31" s="42"/>
      <c r="D31" s="42"/>
      <c r="E31" s="42"/>
      <c r="F31" s="42"/>
      <c r="G31" s="42"/>
      <c r="H31" s="42"/>
      <c r="I31" s="42"/>
      <c r="J31" s="208" t="s">
        <v>170</v>
      </c>
      <c r="K31" s="209" t="s">
        <v>211</v>
      </c>
      <c r="L31" s="35" t="s">
        <v>212</v>
      </c>
      <c r="M31" s="40">
        <v>2824828</v>
      </c>
      <c r="N31" s="40">
        <v>2824828</v>
      </c>
      <c r="O31" s="40"/>
      <c r="P31" s="40"/>
      <c r="Q31" s="40"/>
      <c r="R31" s="40"/>
    </row>
    <row r="32" ht="20.25" customHeight="1" spans="1:18">
      <c r="A32" s="42"/>
      <c r="B32" s="42"/>
      <c r="C32" s="210"/>
      <c r="D32" s="42"/>
      <c r="E32" s="42"/>
      <c r="F32" s="42"/>
      <c r="G32" s="42"/>
      <c r="H32" s="42"/>
      <c r="I32" s="42"/>
      <c r="J32" s="208" t="s">
        <v>170</v>
      </c>
      <c r="K32" s="209" t="s">
        <v>213</v>
      </c>
      <c r="L32" s="35" t="s">
        <v>214</v>
      </c>
      <c r="M32" s="40">
        <v>156000</v>
      </c>
      <c r="N32" s="40">
        <v>156000</v>
      </c>
      <c r="O32" s="40"/>
      <c r="P32" s="40"/>
      <c r="Q32" s="40"/>
      <c r="R32" s="40"/>
    </row>
    <row r="33" ht="20.25" customHeight="1" spans="1:18">
      <c r="A33" s="42"/>
      <c r="B33" s="42"/>
      <c r="C33" s="210"/>
      <c r="D33" s="42"/>
      <c r="E33" s="42"/>
      <c r="F33" s="42"/>
      <c r="G33" s="42"/>
      <c r="H33" s="42"/>
      <c r="I33" s="42"/>
      <c r="J33" s="218"/>
      <c r="K33" s="219" t="s">
        <v>180</v>
      </c>
      <c r="L33" s="35" t="s">
        <v>293</v>
      </c>
      <c r="M33" s="40">
        <v>63040</v>
      </c>
      <c r="N33" s="40"/>
      <c r="O33" s="40">
        <v>63040</v>
      </c>
      <c r="P33" s="40"/>
      <c r="Q33" s="40"/>
      <c r="R33" s="40"/>
    </row>
    <row r="34" ht="20.25" customHeight="1" spans="1:18">
      <c r="A34" s="42"/>
      <c r="B34" s="42"/>
      <c r="C34" s="210"/>
      <c r="D34" s="42"/>
      <c r="E34" s="42"/>
      <c r="F34" s="42"/>
      <c r="G34" s="42"/>
      <c r="H34" s="42"/>
      <c r="I34" s="42"/>
      <c r="J34" s="218"/>
      <c r="K34" s="219" t="s">
        <v>207</v>
      </c>
      <c r="L34" s="208" t="s">
        <v>294</v>
      </c>
      <c r="M34" s="40">
        <v>1537800</v>
      </c>
      <c r="N34" s="40"/>
      <c r="O34" s="40">
        <v>1537800</v>
      </c>
      <c r="P34" s="40"/>
      <c r="Q34" s="40"/>
      <c r="R34" s="40"/>
    </row>
    <row r="35" ht="20.25" customHeight="1" spans="1:18">
      <c r="A35" s="42"/>
      <c r="B35" s="42"/>
      <c r="C35" s="210"/>
      <c r="D35" s="42"/>
      <c r="E35" s="42"/>
      <c r="F35" s="42"/>
      <c r="G35" s="42"/>
      <c r="H35" s="42"/>
      <c r="I35" s="42"/>
      <c r="J35" s="218">
        <v>309</v>
      </c>
      <c r="K35" s="219"/>
      <c r="L35" s="208" t="s">
        <v>295</v>
      </c>
      <c r="M35" s="220">
        <v>196000</v>
      </c>
      <c r="N35" s="40"/>
      <c r="O35" s="220">
        <v>196000</v>
      </c>
      <c r="P35" s="40"/>
      <c r="Q35" s="40"/>
      <c r="R35" s="40"/>
    </row>
    <row r="36" ht="20.25" customHeight="1" spans="1:18">
      <c r="A36" s="42"/>
      <c r="B36" s="42"/>
      <c r="C36" s="210"/>
      <c r="D36" s="42"/>
      <c r="E36" s="42"/>
      <c r="F36" s="42"/>
      <c r="G36" s="42"/>
      <c r="H36" s="42"/>
      <c r="I36" s="42"/>
      <c r="J36" s="218"/>
      <c r="K36" s="219" t="s">
        <v>172</v>
      </c>
      <c r="L36" s="208" t="s">
        <v>296</v>
      </c>
      <c r="M36" s="220">
        <v>196000</v>
      </c>
      <c r="N36" s="40"/>
      <c r="O36" s="220">
        <v>196000</v>
      </c>
      <c r="P36" s="40"/>
      <c r="Q36" s="40"/>
      <c r="R36" s="40"/>
    </row>
    <row r="37" ht="20.25" customHeight="1" spans="1:18">
      <c r="A37" s="42"/>
      <c r="B37" s="42"/>
      <c r="C37" s="210"/>
      <c r="D37" s="42"/>
      <c r="E37" s="42"/>
      <c r="F37" s="42"/>
      <c r="G37" s="42"/>
      <c r="H37" s="42"/>
      <c r="I37" s="42"/>
      <c r="J37" s="218">
        <v>310</v>
      </c>
      <c r="K37" s="219"/>
      <c r="L37" s="208" t="s">
        <v>297</v>
      </c>
      <c r="M37" s="220">
        <v>10000</v>
      </c>
      <c r="N37" s="40"/>
      <c r="O37" s="220">
        <v>10000</v>
      </c>
      <c r="P37" s="40"/>
      <c r="Q37" s="40"/>
      <c r="R37" s="40"/>
    </row>
    <row r="38" ht="20.25" customHeight="1" spans="1:18">
      <c r="A38" s="42"/>
      <c r="B38" s="42"/>
      <c r="C38" s="210"/>
      <c r="D38" s="42"/>
      <c r="E38" s="42"/>
      <c r="F38" s="42"/>
      <c r="G38" s="42"/>
      <c r="H38" s="42"/>
      <c r="I38" s="42"/>
      <c r="J38" s="218"/>
      <c r="K38" s="219" t="s">
        <v>207</v>
      </c>
      <c r="L38" s="208" t="s">
        <v>281</v>
      </c>
      <c r="M38" s="220">
        <v>10000</v>
      </c>
      <c r="N38" s="40"/>
      <c r="O38" s="220">
        <v>10000</v>
      </c>
      <c r="P38" s="40"/>
      <c r="Q38" s="40"/>
      <c r="R38" s="40"/>
    </row>
    <row r="39" s="202" customFormat="1" ht="20.25" customHeight="1" spans="1:18">
      <c r="A39" s="211"/>
      <c r="B39" s="211"/>
      <c r="C39" s="212" t="s">
        <v>51</v>
      </c>
      <c r="D39" s="213">
        <f>16029700.08+1862810</f>
        <v>17892510.08</v>
      </c>
      <c r="E39" s="214">
        <v>15698020.08</v>
      </c>
      <c r="F39" s="213">
        <f>331680+1862810</f>
        <v>2194490</v>
      </c>
      <c r="G39" s="214"/>
      <c r="H39" s="214"/>
      <c r="I39" s="214"/>
      <c r="J39" s="212"/>
      <c r="K39" s="221"/>
      <c r="L39" s="222" t="s">
        <v>51</v>
      </c>
      <c r="M39" s="213">
        <f>16029700.08+1862810</f>
        <v>17892510.08</v>
      </c>
      <c r="N39" s="214">
        <v>15698020.08</v>
      </c>
      <c r="O39" s="213">
        <f>331680+1862810</f>
        <v>2194490</v>
      </c>
      <c r="P39" s="214"/>
      <c r="Q39" s="214"/>
      <c r="R39" s="214"/>
    </row>
  </sheetData>
  <mergeCells count="12">
    <mergeCell ref="A1:R1"/>
    <mergeCell ref="A2:R2"/>
    <mergeCell ref="A3:I3"/>
    <mergeCell ref="J3:R3"/>
    <mergeCell ref="A4:I4"/>
    <mergeCell ref="J4:R4"/>
    <mergeCell ref="A5:C5"/>
    <mergeCell ref="D5:F5"/>
    <mergeCell ref="G5:I5"/>
    <mergeCell ref="J5:L5"/>
    <mergeCell ref="M5:O5"/>
    <mergeCell ref="P5:R5"/>
  </mergeCells>
  <printOptions horizontalCentered="1"/>
  <pageMargins left="0.385416666666667" right="0.1875" top="0.1875" bottom="0.1875" header="0.1875" footer="0.1875"/>
  <pageSetup paperSize="9"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H11"/>
  <sheetViews>
    <sheetView topLeftCell="A31" workbookViewId="0">
      <selection activeCell="F8" sqref="F8"/>
    </sheetView>
  </sheetViews>
  <sheetFormatPr defaultColWidth="12.5" defaultRowHeight="13.5" outlineLevelCol="7"/>
  <cols>
    <col min="1" max="1" width="43.8333333333333" style="183" customWidth="1"/>
    <col min="2" max="2" width="29.6666666666667" style="183" customWidth="1"/>
    <col min="3" max="3" width="29.8333333333333" style="183" customWidth="1"/>
    <col min="4" max="4" width="34.6666666666667" style="183" customWidth="1"/>
    <col min="5" max="5" width="32.8333333333333" style="183" customWidth="1"/>
    <col min="6" max="8" width="16.1666666666667" style="183" customWidth="1"/>
    <col min="9" max="16384" width="12.5" style="183"/>
  </cols>
  <sheetData>
    <row r="1" ht="39.95" customHeight="1" spans="1:8">
      <c r="A1" s="184" t="s">
        <v>298</v>
      </c>
      <c r="B1" s="184"/>
      <c r="C1" s="184"/>
      <c r="D1" s="184"/>
      <c r="E1" s="184"/>
      <c r="F1" s="185"/>
      <c r="G1" s="185"/>
      <c r="H1" s="185"/>
    </row>
    <row r="2" s="182" customFormat="1" ht="28.5" customHeight="1" spans="1:5">
      <c r="A2" s="186" t="s">
        <v>2</v>
      </c>
      <c r="B2" s="186"/>
      <c r="C2" s="186"/>
      <c r="D2" s="186"/>
      <c r="E2" s="187" t="s">
        <v>3</v>
      </c>
    </row>
    <row r="3" ht="30" customHeight="1" spans="1:5">
      <c r="A3" s="188" t="s">
        <v>299</v>
      </c>
      <c r="B3" s="188" t="s">
        <v>300</v>
      </c>
      <c r="C3" s="188" t="s">
        <v>301</v>
      </c>
      <c r="D3" s="189" t="s">
        <v>302</v>
      </c>
      <c r="E3" s="189"/>
    </row>
    <row r="4" ht="30" customHeight="1" spans="1:5">
      <c r="A4" s="190"/>
      <c r="B4" s="190"/>
      <c r="C4" s="190"/>
      <c r="D4" s="191" t="s">
        <v>303</v>
      </c>
      <c r="E4" s="191" t="s">
        <v>304</v>
      </c>
    </row>
    <row r="5" ht="30" customHeight="1" spans="1:5">
      <c r="A5" s="192" t="s">
        <v>144</v>
      </c>
      <c r="B5" s="193">
        <v>274000</v>
      </c>
      <c r="C5" s="193">
        <v>438000</v>
      </c>
      <c r="D5" s="194">
        <f t="shared" ref="D5:D10" si="0">B5-C5</f>
        <v>-164000</v>
      </c>
      <c r="E5" s="195">
        <f t="shared" ref="E5:E10" si="1">D5/C5</f>
        <v>-0.374429223744292</v>
      </c>
    </row>
    <row r="6" ht="30" customHeight="1" spans="1:5">
      <c r="A6" s="193" t="s">
        <v>305</v>
      </c>
      <c r="B6" s="193"/>
      <c r="C6" s="193"/>
      <c r="D6" s="193"/>
      <c r="E6" s="196"/>
    </row>
    <row r="7" ht="30" customHeight="1" spans="1:5">
      <c r="A7" s="193" t="s">
        <v>306</v>
      </c>
      <c r="B7" s="193">
        <v>80000</v>
      </c>
      <c r="C7" s="193">
        <v>238000</v>
      </c>
      <c r="D7" s="194">
        <f t="shared" si="0"/>
        <v>-158000</v>
      </c>
      <c r="E7" s="195">
        <f t="shared" si="1"/>
        <v>-0.663865546218487</v>
      </c>
    </row>
    <row r="8" ht="30" customHeight="1" spans="1:5">
      <c r="A8" s="193" t="s">
        <v>307</v>
      </c>
      <c r="B8" s="193">
        <v>194000</v>
      </c>
      <c r="C8" s="193">
        <v>200000</v>
      </c>
      <c r="D8" s="194">
        <f t="shared" si="0"/>
        <v>-6000</v>
      </c>
      <c r="E8" s="195">
        <f t="shared" si="1"/>
        <v>-0.03</v>
      </c>
    </row>
    <row r="9" ht="30" customHeight="1" spans="1:5">
      <c r="A9" s="193" t="s">
        <v>308</v>
      </c>
      <c r="B9" s="193"/>
      <c r="C9" s="193"/>
      <c r="D9" s="193"/>
      <c r="E9" s="196"/>
    </row>
    <row r="10" ht="30" customHeight="1" spans="1:5">
      <c r="A10" s="193" t="s">
        <v>309</v>
      </c>
      <c r="B10" s="193">
        <v>194000</v>
      </c>
      <c r="C10" s="193">
        <v>200000</v>
      </c>
      <c r="D10" s="194">
        <f t="shared" si="0"/>
        <v>-6000</v>
      </c>
      <c r="E10" s="195">
        <f t="shared" si="1"/>
        <v>-0.03</v>
      </c>
    </row>
    <row r="11" ht="132" customHeight="1" spans="1:5">
      <c r="A11" s="197" t="s">
        <v>310</v>
      </c>
      <c r="B11" s="197"/>
      <c r="C11" s="197"/>
      <c r="D11" s="197"/>
      <c r="E11" s="197"/>
    </row>
  </sheetData>
  <mergeCells count="6">
    <mergeCell ref="A1:E1"/>
    <mergeCell ref="D3:E3"/>
    <mergeCell ref="A11:E11"/>
    <mergeCell ref="A3:A4"/>
    <mergeCell ref="B3:B4"/>
    <mergeCell ref="C3:C4"/>
  </mergeCells>
  <printOptions horizontalCentered="1"/>
  <pageMargins left="0.71" right="0.71" top="0.75" bottom="0.75" header="0.31" footer="0.31"/>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1.财政拨款收支预算总表</vt:lpstr>
      <vt:lpstr>2.部门一般公共预算支出表</vt:lpstr>
      <vt:lpstr>3.部门基本支出预算表</vt:lpstr>
      <vt:lpstr>4.基金预算支出情况表</vt:lpstr>
      <vt:lpstr>5.部门收支总表</vt:lpstr>
      <vt:lpstr>6.部门收入总表</vt:lpstr>
      <vt:lpstr>7.部门支出总表</vt:lpstr>
      <vt:lpstr>8.财政拨款支出明细表（按经济科目分类）</vt:lpstr>
      <vt:lpstr>9.“三公”经费公共预算财政拨款支出情况表</vt:lpstr>
      <vt:lpstr>10.部门绩效目标表</vt:lpstr>
      <vt:lpstr>11.项目年度绩效目标表（本级）</vt:lpstr>
      <vt:lpstr>12.部门对下绩效目标表</vt:lpstr>
      <vt:lpstr>13.政府采购表</vt:lpstr>
      <vt:lpstr>14.行政事业单位国有资产占有使用情况表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卢伟亮</cp:lastModifiedBy>
  <dcterms:created xsi:type="dcterms:W3CDTF">2020-02-09T11:36:00Z</dcterms:created>
  <dcterms:modified xsi:type="dcterms:W3CDTF">2023-09-05T01:16:35Z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7DC00ADC9B0146F0A6C090B993C12A02_13</vt:lpwstr>
  </property>
</Properties>
</file>