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37"/>
  </bookViews>
  <sheets>
    <sheet name="总" sheetId="55" r:id="rId1"/>
    <sheet name="住" sheetId="2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21114">#REF!</definedName>
    <definedName name="_Fill" hidden="1">[1]eqpmad2!#REF!</definedName>
    <definedName name="_xlnm._FilterDatabase" hidden="1">#REF!</definedName>
    <definedName name="_Order1" hidden="1">255</definedName>
    <definedName name="_Order2" hidden="1">255</definedName>
    <definedName name="A">#REF!</definedName>
    <definedName name="aa">#REF!</definedName>
    <definedName name="as">#N/A</definedName>
    <definedName name="data">#REF!</definedName>
    <definedName name="Database" hidden="1">#REF!</definedName>
    <definedName name="database2">#REF!</definedName>
    <definedName name="database3">#REF!</definedName>
    <definedName name="dss" hidden="1">#REF!</definedName>
    <definedName name="E206.">#REF!</definedName>
    <definedName name="eee">#REF!</definedName>
    <definedName name="fff">#REF!</definedName>
    <definedName name="gxxe2003">'[2]P1012001'!$A$6:$E$117</definedName>
    <definedName name="gxxe20032">'[2]P1012001'!$A$6:$E$117</definedName>
    <definedName name="hhhh">#REF!</definedName>
    <definedName name="HWSheet">1</definedName>
    <definedName name="kkkk">#REF!</definedName>
    <definedName name="Module.Prix_SMC">Module.Prix_SMC</definedName>
    <definedName name="_xlnm.Print_Area" hidden="1">#N/A</definedName>
    <definedName name="Print_Area_MI">#REF!</definedName>
    <definedName name="_xlnm.Print_Titles" localSheetId="0">总!$1:$5</definedName>
    <definedName name="_xlnm.Print_Titles" hidden="1">#N/A</definedName>
    <definedName name="rrrr">#REF!</definedName>
    <definedName name="s">#REF!</definedName>
    <definedName name="sfeggsafasfas">#REF!</definedName>
    <definedName name="ss">#REF!</definedName>
    <definedName name="ttt">#REF!</definedName>
    <definedName name="tttt">#REF!</definedName>
    <definedName name="www">#REF!</definedName>
    <definedName name="yyyy">#REF!</definedName>
    <definedName name="本级标准收入2004年">[3]本年收入合计!$E$4:$E$184</definedName>
    <definedName name="拨款汇总_合计">SUM([4]汇总!#REF!)</definedName>
    <definedName name="财力">#REF!</definedName>
    <definedName name="财政供养人员增幅2004年">[5]财政供养人员增幅!$E$6</definedName>
    <definedName name="财政供养人员增幅2004年分县">[5]财政供养人员增幅!$E$4:$E$184</definedName>
    <definedName name="村级标准支出">[6]村级支出!$E$4:$E$184</definedName>
    <definedName name="大多数">'[7]13 铁路配件'!$A$15</definedName>
    <definedName name="大幅度">#REF!</definedName>
    <definedName name="地区名称">[8]封面!#REF!</definedName>
    <definedName name="第二产业分县2003年">[9]GDP!$G$4:$G$184</definedName>
    <definedName name="第二产业合计2003年">[9]GDP!$G$4</definedName>
    <definedName name="第三产业分县2003年">[9]GDP!$H$4:$H$184</definedName>
    <definedName name="第三产业合计2003年">[9]GDP!$H$4</definedName>
    <definedName name="耕地占用税分县2003年">[10]一般预算收入!$U$4:$U$184</definedName>
    <definedName name="耕地占用税合计2003年">[10]一般预算收入!$U$4</definedName>
    <definedName name="工商税收2004年">[11]工商税收!$S$4:$S$184</definedName>
    <definedName name="工商税收合计2004年">[11]工商税收!$S$4</definedName>
    <definedName name="公检法司部门编制数">[12]公检法司编制!$E$4:$E$184</definedName>
    <definedName name="公用标准支出">[13]合计!$E$4:$E$184</definedName>
    <definedName name="行政管理部门编制数">[12]行政编制!$E$4:$E$184</definedName>
    <definedName name="汇率">#REF!</definedName>
    <definedName name="科目编码">[14]编码!$A$2:$A$145</definedName>
    <definedName name="农业人口2003年">[15]农业人口!$E$4:$E$184</definedName>
    <definedName name="农业税分县2003年">[10]一般预算收入!$S$4:$S$184</definedName>
    <definedName name="农业税合计2003年">[10]一般预算收入!$S$4</definedName>
    <definedName name="农业特产税分县2003年">[10]一般预算收入!$T$4:$T$184</definedName>
    <definedName name="农业特产税合计2003年">[10]一般预算收入!$T$4</definedName>
    <definedName name="农业用地面积">[16]农业用地!$E$4:$E$184</definedName>
    <definedName name="契税分县2003年">[10]一般预算收入!$V$4:$V$184</definedName>
    <definedName name="契税合计2003年">[10]一般预算收入!$V$4</definedName>
    <definedName name="全额差额比例">'[17]C01-1'!#REF!</definedName>
    <definedName name="人员标准支出">[18]人员支出!$E$4:$E$184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[19]事业发展!$E$4:$E$184</definedName>
    <definedName name="是">#REF!</definedName>
    <definedName name="位次d">[20]四月份月报!#REF!</definedName>
    <definedName name="乡镇个数">[21]行政区划!$D$6:$D$184</definedName>
    <definedName name="性别">[22]基础编码!$H$2:$H$3</definedName>
    <definedName name="学历">[22]基础编码!$S$2:$S$9</definedName>
    <definedName name="一般预算收入2002年">'[23]2002年一般预算收入'!$AC$4:$AC$184</definedName>
    <definedName name="一般预算收入2003年">[10]一般预算收入!$AD$4:$AD$184</definedName>
    <definedName name="一般预算收入合计2003年">[10]一般预算收入!$AC$4</definedName>
    <definedName name="支出">'[24]P1012001'!$A$6:$E$117</definedName>
    <definedName name="中国">#REF!</definedName>
    <definedName name="中小学生人数2003年">[25]中小学生!$E$4:$E$184</definedName>
    <definedName name="总人口2003年">[26]总人口!$E$4:$E$184</definedName>
    <definedName name="전">#REF!</definedName>
    <definedName name="주택사업본부">#REF!</definedName>
    <definedName name="철구사업본부">#REF!</definedName>
  </definedNames>
  <calcPr calcId="144525"/>
</workbook>
</file>

<file path=xl/sharedStrings.xml><?xml version="1.0" encoding="utf-8"?>
<sst xmlns="http://schemas.openxmlformats.org/spreadsheetml/2006/main" count="350" uniqueCount="301">
  <si>
    <t>附件2</t>
  </si>
  <si>
    <t>2020年度国有建设用地供应计划表</t>
  </si>
  <si>
    <t>填报单位：（盖章）新平县土地储备中心</t>
  </si>
  <si>
    <t>填表人：王冬梅</t>
  </si>
  <si>
    <t>审核人：王朝先</t>
  </si>
  <si>
    <t>单位：公顷</t>
  </si>
  <si>
    <t>序号</t>
  </si>
  <si>
    <t>项目名称</t>
  </si>
  <si>
    <t>位置</t>
  </si>
  <si>
    <t>面积</t>
  </si>
  <si>
    <t>商服用地</t>
  </si>
  <si>
    <t>工矿仓储用地</t>
  </si>
  <si>
    <t>住房用地</t>
  </si>
  <si>
    <t>公共管理与公共服务用地</t>
  </si>
  <si>
    <t>交通运输用地</t>
  </si>
  <si>
    <t>水域及水利设施用地</t>
  </si>
  <si>
    <t>特殊用地</t>
  </si>
  <si>
    <t>该项目用地征转情况</t>
  </si>
  <si>
    <t>小计</t>
  </si>
  <si>
    <t>保障性安居工程用地</t>
  </si>
  <si>
    <t>商品住房用地</t>
  </si>
  <si>
    <t>一</t>
  </si>
  <si>
    <t>新平县城</t>
  </si>
  <si>
    <t>县城规划区范围</t>
  </si>
  <si>
    <t>已批准</t>
  </si>
  <si>
    <t>警示教育基地 (地块4)</t>
  </si>
  <si>
    <t>斗戛工业园区</t>
  </si>
  <si>
    <t>2018年2批次</t>
  </si>
  <si>
    <t>太平建筑公司斗戛搅拌站扩建</t>
  </si>
  <si>
    <t>2019年2批次</t>
  </si>
  <si>
    <t>异地搬迁技改扩建年加工精制茶叶500吨建设项目</t>
  </si>
  <si>
    <t>小横山</t>
  </si>
  <si>
    <t>2015年1批次，XTC(2015)41号地块流牌</t>
  </si>
  <si>
    <t>（公租房）桂山镇五桂社区六组苦瓜加工建设项目</t>
  </si>
  <si>
    <t>2013年1批次0.0491,2015年1批次0.0563，XTC(2015)43号地块流牌公租房</t>
  </si>
  <si>
    <t>市政仓储物流项目及酱菜园区建设项目</t>
  </si>
  <si>
    <t>污水处理厂后面</t>
  </si>
  <si>
    <t>2015年1批次3.1105公顷；2019年8批次1.6381公顷，集体建设用地1.96公顷（独立工矿用地）</t>
  </si>
  <si>
    <t>花山东路、青宸幼儿园及游乐场建设项目</t>
  </si>
  <si>
    <t>花山公园东侧</t>
  </si>
  <si>
    <t>2019年2批次5.0786公顷，2019年8批次1.7749公顷。</t>
  </si>
  <si>
    <t>金茂酒店搬迁用地</t>
  </si>
  <si>
    <t>平甸乡政府旁</t>
  </si>
  <si>
    <t>西片区整体城镇化建设项目花山公园西侧开发地块</t>
  </si>
  <si>
    <t>花山公园西侧（新平三中前面）</t>
  </si>
  <si>
    <t>2019年2批次3个地块3.6923公顷（含三中前部分道路）；2018年2批次3个地块1.0856公顷（其中2号路0.4251公顷，地块0.6605公顷）</t>
  </si>
  <si>
    <t>西片区整体城镇化建设项目（新平三中西侧）</t>
  </si>
  <si>
    <t>新平三中西侧</t>
  </si>
  <si>
    <t>2016年2批次8.4267公顷（含三中前道路）</t>
  </si>
  <si>
    <t>西片区整体城镇化建设项目2号路延长线（新平三中西侧）</t>
  </si>
  <si>
    <t>2019年3批次1.1403公顷</t>
  </si>
  <si>
    <t>西片区整体城镇化建设项目（档案馆及公路分局西侧）</t>
  </si>
  <si>
    <t>档案馆及公路分局西侧</t>
  </si>
  <si>
    <t>2019年2批次7.0456公顷；2016年2批次2.314公顷</t>
  </si>
  <si>
    <t>西片区整体城镇化建设项目小新寨综合楼及移动公司搬迁用地（中医院后面）</t>
  </si>
  <si>
    <t>中医院后面</t>
  </si>
  <si>
    <t>2016年2批次1.5416公顷，</t>
  </si>
  <si>
    <t>西片区整体城镇化建设项目拟出让地块（xtc（2019）35号地块）</t>
  </si>
  <si>
    <t>纳溪社区旁</t>
  </si>
  <si>
    <t>2015年2批次2.8446公顷中1.1716公顷（剩余为大道改扩建及中医院用地）</t>
  </si>
  <si>
    <t>西片区整体城镇化新平大道改扩建项目</t>
  </si>
  <si>
    <t>新平大道（至三岔路口）</t>
  </si>
  <si>
    <t>2016年2批次中医院等用地剩余0.6333公顷，南面0.1416公顷，2号路与大道交汇的寨子部分0.7438公顷；2015年2批次2.8446公顷中1.6730公顷（剩余为出让地块xtc（2019）35号1.1716公顷）；2018年5批次1.3545公顷；</t>
  </si>
  <si>
    <t>西片区整体城镇化项目南片区1号路</t>
  </si>
  <si>
    <t>纳溪小组村庄寨子</t>
  </si>
  <si>
    <t>2018年1批次0.7641公顷；2019年调规1.48公顷。</t>
  </si>
  <si>
    <t>党校及文体中心用地</t>
  </si>
  <si>
    <t>酱菜饭庄后面水沟及村庄</t>
  </si>
  <si>
    <t>2019年8批次0.3705公顷；2011年2批次2个地块6.1130公顷（党校一期已供2.5384公顷）。</t>
  </si>
  <si>
    <t>储备土地（大戛高速临时搅拌站）</t>
  </si>
  <si>
    <t>乙本甲加油站后面</t>
  </si>
  <si>
    <t>2019年2批次1.2768公顷。</t>
  </si>
  <si>
    <t>泰润食品技改工程扩建项目</t>
  </si>
  <si>
    <t>古城社区团山脚小组旁</t>
  </si>
  <si>
    <t>2019年2批次1.1844公顷。</t>
  </si>
  <si>
    <t>新平二中西校园扩容建设</t>
  </si>
  <si>
    <t>新平二中后面</t>
  </si>
  <si>
    <t>2015年2批次，缺补偿资金。</t>
  </si>
  <si>
    <t>古城片区</t>
  </si>
  <si>
    <t>收购小组预留用地8.67公顷，2015年2批次4.47公顷，拟住宅用地11.06公顷，市政基础设施2.07公顷。</t>
  </si>
  <si>
    <t>XTC(2018)31号</t>
  </si>
  <si>
    <t>胜井小组东面</t>
  </si>
  <si>
    <t>2013年1批次</t>
  </si>
  <si>
    <t>XTC(2019)95号</t>
  </si>
  <si>
    <t>凤凰夏苑旁</t>
  </si>
  <si>
    <t>2015年1批次及19个村增减挂钩</t>
  </si>
  <si>
    <t>新平一中三期</t>
  </si>
  <si>
    <t>新平一中后面</t>
  </si>
  <si>
    <t>2019年2批次5个地块3.7049公顷；2015年1批次剩余0.2438公顷。</t>
  </si>
  <si>
    <t>新平县医院改扩建</t>
  </si>
  <si>
    <t>新平县医院</t>
  </si>
  <si>
    <t>收回国有建设用地</t>
  </si>
  <si>
    <t>二</t>
  </si>
  <si>
    <t>大开门片区及扬武集镇</t>
  </si>
  <si>
    <t>集镇及规划范围</t>
  </si>
  <si>
    <t>XTC(2019)89号</t>
  </si>
  <si>
    <t>新平县扬武镇大开门社区居委会大开门小组</t>
  </si>
  <si>
    <t>鑫钰酒店附属设施用地</t>
  </si>
  <si>
    <t>XTC(2019)51号</t>
  </si>
  <si>
    <t>新平县扬武镇扬武社区头甸小组</t>
  </si>
  <si>
    <t>原鑫磊物流</t>
  </si>
  <si>
    <t>仙福公司办公楼及生活区、仓储物流及搬迁安置用地等项目</t>
  </si>
  <si>
    <t>居拉里片区</t>
  </si>
  <si>
    <t>2019年1批次</t>
  </si>
  <si>
    <t>仙福公司产能置换技术升级改造项目</t>
  </si>
  <si>
    <t>仙福公司旁</t>
  </si>
  <si>
    <t>仙福公司仓储物流项目</t>
  </si>
  <si>
    <t>高速公路收费站旁</t>
  </si>
  <si>
    <t>仙福公司产能置换技术升级改造项目220kv变电站、厂区道路、推料场、高炉、棒材、中央水处理等</t>
  </si>
  <si>
    <t>2019年6批次31.4838公顷，收购玉溪公路局峨山公路分局甘棠桥道班国有建设用地使用权0.4717公顷；国有农用地转用2.3637公顷。</t>
  </si>
  <si>
    <t>仙福钢铁转型升级项目仓储物流项目</t>
  </si>
  <si>
    <t>大开门社区后面</t>
  </si>
  <si>
    <t>2019年10批次</t>
  </si>
  <si>
    <t>仙福钢铁转型升级项目推料场（大开门工业园区精密仪器制造项目）</t>
  </si>
  <si>
    <t>大开门居拉里下小组后面</t>
  </si>
  <si>
    <t>大开门搬迁安置点</t>
  </si>
  <si>
    <t>居拉里片区搬迁安置点</t>
  </si>
  <si>
    <t>2019年10批次1.5351公顷；2018年1批次0.8321公顷；2012年1批次1.9404公顷。</t>
  </si>
  <si>
    <t>甘棠小组搬迁</t>
  </si>
  <si>
    <t>甘棠小组</t>
  </si>
  <si>
    <t>2018年1批次0.5647公顷。</t>
  </si>
  <si>
    <t xml:space="preserve"> 桥头小组搬迁</t>
  </si>
  <si>
    <t>桥头小组</t>
  </si>
  <si>
    <t>2018年1批次0.0932公顷。未拆迁</t>
  </si>
  <si>
    <t>原玉元高速公路大开门服务区（大戛高速临时搅拌站）</t>
  </si>
  <si>
    <t>大开门甘棠桥对面</t>
  </si>
  <si>
    <t>2017年2批次</t>
  </si>
  <si>
    <t xml:space="preserve"> 田房矿片区（煤焦化、废旧轮胎综合利用等项目）</t>
  </si>
  <si>
    <t>田房矿片区</t>
  </si>
  <si>
    <t>2018年1批次4个地块15.3349公顷；2019年10批次H地块1.4079公顷、I地块3.2761公顷。</t>
  </si>
  <si>
    <t>贵金属提取项目</t>
  </si>
  <si>
    <r>
      <rPr>
        <sz val="10"/>
        <color theme="1"/>
        <rFont val="宋体"/>
        <charset val="134"/>
        <scheme val="major"/>
      </rPr>
      <t>2</t>
    </r>
    <r>
      <rPr>
        <sz val="10"/>
        <color indexed="8"/>
        <rFont val="宋体"/>
        <charset val="134"/>
      </rPr>
      <t>019年1批次</t>
    </r>
  </si>
  <si>
    <t>福泰橡胶三期扩建</t>
  </si>
  <si>
    <t>二街居民小组、三街居民小组</t>
  </si>
  <si>
    <t>2015年2批次</t>
  </si>
  <si>
    <t>昆钢耐磨厂扩建</t>
  </si>
  <si>
    <t>二街居民小组</t>
  </si>
  <si>
    <t>扬武蔬菜批发零售市场建设</t>
  </si>
  <si>
    <t>三街居民小组</t>
  </si>
  <si>
    <t>扬武彝族村庄建设</t>
  </si>
  <si>
    <t>龙潭、头甸、二街、三街居民小组共有</t>
  </si>
  <si>
    <t>扬武镇地质灾害搬迁安置用地</t>
  </si>
  <si>
    <t>二街居民小组、莲花塘居民小组、一街居民小组</t>
  </si>
  <si>
    <t>昆钢耐磨科技有限公司货物转运建设项目</t>
  </si>
  <si>
    <t>扬武镇扬武社区三街小组</t>
  </si>
  <si>
    <t>2015年1批次</t>
  </si>
  <si>
    <t>三</t>
  </si>
  <si>
    <t>戛洒集镇及白糯格开发建设项目</t>
  </si>
  <si>
    <t>集镇及白糯格规划区范围内</t>
  </si>
  <si>
    <t>云南新平南恩糖纸有限公司搬迁改造转型升级项目（xtc（2019）104、105号地块）</t>
  </si>
  <si>
    <t>戛洒白糯格</t>
  </si>
  <si>
    <t>增减挂钩批准</t>
  </si>
  <si>
    <t>云南新平南恩糖纸有限公司搬迁改造转型升级项目</t>
  </si>
  <si>
    <t>2019年9批次</t>
  </si>
  <si>
    <t>新平县戛洒花腰傣旅游特色小镇污水处理厂及配套管网工程和生活垃圾处理工程建设项目</t>
  </si>
  <si>
    <t>南蚌社区老鱼塘小组</t>
  </si>
  <si>
    <t>2019年2批次2.0101公顷，盘活存量国有土地0.5378公顷。</t>
  </si>
  <si>
    <t>戛洒南蚌小学学生宿舍楼</t>
  </si>
  <si>
    <t>戛洒南蚌小学</t>
  </si>
  <si>
    <t>2016年1批次0.9796公顷，无资金征地。</t>
  </si>
  <si>
    <t>花腰水寨建设项目</t>
  </si>
  <si>
    <t>戛洒大道旁</t>
  </si>
  <si>
    <t>2015年1批次，已征</t>
  </si>
  <si>
    <t>戛洒多罗河综合市场建设项目</t>
  </si>
  <si>
    <t>多罗河旁，原中恒温泉酒店计划用地</t>
  </si>
  <si>
    <t>2015年3批次</t>
  </si>
  <si>
    <t>戛洒温泉疗养中心建设项目</t>
  </si>
  <si>
    <t>中恒旅游度假休闲体验区项目及xtc（2018）02、03号地块</t>
  </si>
  <si>
    <t>戛洒中恒医院下面，原中恒计划用地</t>
  </si>
  <si>
    <t>2006年1批次0.1830公顷（xtc（2018）02号）；收购玉溪大红山矿业有限公司戛洒集镇生活区国有建设用地使用权0.3430公顷（xtc（2018）03号）；2018年1批次0.7312公顷</t>
  </si>
  <si>
    <t>戛洒水上乐园建设项目</t>
  </si>
  <si>
    <t>速都小组下面</t>
  </si>
  <si>
    <t>收回国有未利用地（多罗河至南沧河）</t>
  </si>
  <si>
    <t>戛洒农村客运站建设项目</t>
  </si>
  <si>
    <t>戛洒加油站旁，部分易地扶贫搬迁使用</t>
  </si>
  <si>
    <t>戛洒镇溪引小组集体出租房建设项目</t>
  </si>
  <si>
    <t>溪引小组（中心幼儿园旁）</t>
  </si>
  <si>
    <t>戛洒工业配套园区建设项目</t>
  </si>
  <si>
    <t>红山红物流后面</t>
  </si>
  <si>
    <t>戛洒昆钢大红山生活区倒班房(B区、C区)建设项目</t>
  </si>
  <si>
    <t>昆钢生活区</t>
  </si>
  <si>
    <t>铜矿生活区搬迁项目</t>
  </si>
  <si>
    <t>昆钢生活区旁</t>
  </si>
  <si>
    <t>2015年3批次地块2、地块3，戛洒镇市政公共设施服务建设项目先划拨7.6630公顷。</t>
  </si>
  <si>
    <t xml:space="preserve">戛洒镇停车场建设项目
</t>
  </si>
  <si>
    <t>硬寨小组前面</t>
  </si>
  <si>
    <t>2015年3批次地块4，未征</t>
  </si>
  <si>
    <t>戛洒硬寨加油站扩建（李应荣搬迁安置）</t>
  </si>
  <si>
    <t>戛洒硬寨加油站旁</t>
  </si>
  <si>
    <t>2015年3批次地块1</t>
  </si>
  <si>
    <t>戛洒液化石油气储备站建设项目</t>
  </si>
  <si>
    <t>新平县戛洒镇新寨村民委员会曼糯小组</t>
  </si>
  <si>
    <t>2019年4批次及戛洒液化石油气储备站建设项目</t>
  </si>
  <si>
    <t>戛洒建筑建材交易市场建设项目</t>
  </si>
  <si>
    <t>戛洒客运站后面</t>
  </si>
  <si>
    <t>2015年3批次，戛洒镇市政改造搬迁安置建设项目6.7223公顷已先划拨，净地5.6公顷实际未使用开发</t>
  </si>
  <si>
    <t>戛洒建筑建材交易市场建设项目（补划南恩糖厂和客运站因市政道路占用土地）</t>
  </si>
  <si>
    <t>2015年3批次，南恩糖厂0.1633公顷和客运站0.1753公顷</t>
  </si>
  <si>
    <t>戛洒镇旅游产品展示交易中心建设项目（xtc（2019）95号地块）</t>
  </si>
  <si>
    <t>硬寨小组后面</t>
  </si>
  <si>
    <t>戛洒二水厂建设项目</t>
  </si>
  <si>
    <t>戛洒关圣庙上面</t>
  </si>
  <si>
    <t>2013年1批次，未征，水厂不要。</t>
  </si>
  <si>
    <t>戛洒村委办公楼迁建</t>
  </si>
  <si>
    <t>戛洒镇戛洒社区</t>
  </si>
  <si>
    <t>2007年2批，已用未供，云国土资（2007）375号0.2668公顷</t>
  </si>
  <si>
    <t>四</t>
  </si>
  <si>
    <t>其他乡镇</t>
  </si>
  <si>
    <t>集镇规划区范围内及以外</t>
  </si>
  <si>
    <t>者竜大道延长线及集镇新区三期（客运站前面）</t>
  </si>
  <si>
    <t>者竜客运站前面</t>
  </si>
  <si>
    <t>2019年二批次</t>
  </si>
  <si>
    <t>者竜回归山泉水建设项目</t>
  </si>
  <si>
    <t>者竜村委会豆地平掌小组</t>
  </si>
  <si>
    <t>水塘花腰傣民居示范点建设项目（水塘红砖厂剩余（地灾搬迁用地）</t>
  </si>
  <si>
    <t>水塘政府旁</t>
  </si>
  <si>
    <r>
      <rPr>
        <sz val="10"/>
        <rFont val="宋体"/>
        <charset val="134"/>
      </rPr>
      <t>2</t>
    </r>
    <r>
      <rPr>
        <sz val="10"/>
        <rFont val="宋体"/>
        <charset val="134"/>
      </rPr>
      <t>013年1批次剩余0.7795公顷，2019年2批次0.1476公顷。</t>
    </r>
  </si>
  <si>
    <t>水塘社区水塘组老年人活动中心建设项目</t>
  </si>
  <si>
    <t>水塘集镇大道旁</t>
  </si>
  <si>
    <t>2013年1批次，文化站旁公共基础设施0.0533公顷及天鹿聚园0.1295公顷。</t>
  </si>
  <si>
    <t>水塘社区曼拉组老年人活动中心建设项目</t>
  </si>
  <si>
    <r>
      <rPr>
        <sz val="10"/>
        <rFont val="宋体"/>
        <charset val="134"/>
      </rPr>
      <t>2</t>
    </r>
    <r>
      <rPr>
        <sz val="10"/>
        <rFont val="宋体"/>
        <charset val="134"/>
      </rPr>
      <t>013年批次，拟计划小宗地出让。</t>
    </r>
  </si>
  <si>
    <t>水塘曼拉小组牲畜市场建设项目（老牲畜市场）</t>
  </si>
  <si>
    <t>水塘集镇</t>
  </si>
  <si>
    <r>
      <rPr>
        <sz val="10"/>
        <rFont val="宋体"/>
        <charset val="134"/>
      </rPr>
      <t>2</t>
    </r>
    <r>
      <rPr>
        <sz val="10"/>
        <rFont val="宋体"/>
        <charset val="134"/>
      </rPr>
      <t>015年1批次</t>
    </r>
  </si>
  <si>
    <t>水塘修理厂</t>
  </si>
  <si>
    <t>天鹿聚园</t>
  </si>
  <si>
    <t>2019年二批次2.3986公顷，2015年1批次0.4755公顷以水塘镇基础设施建设项目先划拨，2013年1批次水塘社区水塘组老年人活动中心建设项目0.1295公顷。</t>
  </si>
  <si>
    <t>漠沙加油站</t>
  </si>
  <si>
    <t>曼竜社区小曼龙小组</t>
  </si>
  <si>
    <t>漠沙孟亚公司大牲畜检疫场(卫片图斑补办手续）</t>
  </si>
  <si>
    <t>漠沙东绿冷库仓储用地</t>
  </si>
  <si>
    <t>曼勒社区曼潘小组</t>
  </si>
  <si>
    <t>建兴乡敬老院</t>
  </si>
  <si>
    <t>建兴广场</t>
  </si>
  <si>
    <t>建兴乡马鹿村委会办公用房建设工程项目</t>
  </si>
  <si>
    <t>马鹿村委会</t>
  </si>
  <si>
    <r>
      <rPr>
        <sz val="10"/>
        <rFont val="宋体"/>
        <charset val="134"/>
      </rPr>
      <t>2</t>
    </r>
    <r>
      <rPr>
        <sz val="10"/>
        <rFont val="宋体"/>
        <charset val="134"/>
      </rPr>
      <t>010年1批次</t>
    </r>
  </si>
  <si>
    <t>建兴乡敬老院异地改扩建工程项目</t>
  </si>
  <si>
    <t>2010年1批次，拆迁安置用地及拟计划小宗地出让</t>
  </si>
  <si>
    <t>建兴乡马鹿集镇综合农贸市场建设工程项目</t>
  </si>
  <si>
    <t>农贸市场</t>
  </si>
  <si>
    <t>2010年1批次，农贸市场</t>
  </si>
  <si>
    <t>建兴乡客运站建设工程</t>
  </si>
  <si>
    <t>建兴乡客运站旁</t>
  </si>
  <si>
    <r>
      <rPr>
        <sz val="10"/>
        <rFont val="宋体"/>
        <charset val="134"/>
      </rPr>
      <t>2</t>
    </r>
    <r>
      <rPr>
        <sz val="10"/>
        <rFont val="宋体"/>
        <charset val="134"/>
      </rPr>
      <t>010年1批次，可规划出让0.</t>
    </r>
    <r>
      <rPr>
        <sz val="10"/>
        <rFont val="宋体"/>
        <charset val="134"/>
      </rPr>
      <t>1851公顷。</t>
    </r>
  </si>
  <si>
    <t>建兴乡马鹿集镇小商品批发市场</t>
  </si>
  <si>
    <r>
      <rPr>
        <sz val="10"/>
        <rFont val="宋体"/>
        <charset val="134"/>
      </rPr>
      <t>2011年</t>
    </r>
    <r>
      <rPr>
        <sz val="10"/>
        <rFont val="宋体"/>
        <charset val="134"/>
      </rPr>
      <t>2批次</t>
    </r>
  </si>
  <si>
    <t>建兴乡农特产品交易市场建设项目</t>
  </si>
  <si>
    <t>建兴乡公租房后面</t>
  </si>
  <si>
    <t>香菇深加工厂建设项目</t>
  </si>
  <si>
    <t>东绿公司旁</t>
  </si>
  <si>
    <t>建兴加油站附属设施建设项目</t>
  </si>
  <si>
    <t>建兴加油站</t>
  </si>
  <si>
    <t>2013年1批次已转征（已补偿）</t>
  </si>
  <si>
    <t>建兴乡马鹿集镇污水处理厂建设项目</t>
  </si>
  <si>
    <t>进集镇入口</t>
  </si>
  <si>
    <t>2015年1批次，项目调整，未征地</t>
  </si>
  <si>
    <t>建兴乡东绿公司冷库建设项目</t>
  </si>
  <si>
    <t>香菇深加工厂下方</t>
  </si>
  <si>
    <t>2015年1批次，</t>
  </si>
  <si>
    <t>建兴乡马鹿集镇搬迁安置建设项目</t>
  </si>
  <si>
    <t>村委会旁，易地扶贫搬迁使用，剩余部分</t>
  </si>
  <si>
    <t>新平县金属选矿厂蛇纹岩综合利用</t>
  </si>
  <si>
    <t>建兴狗头坡</t>
  </si>
  <si>
    <t>单独选址项目，项目停产。</t>
  </si>
  <si>
    <t>老厂乡道路拆迁安置用地建设项目</t>
  </si>
  <si>
    <t>保和烟叶站旁</t>
  </si>
  <si>
    <t>2013年1批次，XTC(2015)08号住宅用地流牌</t>
  </si>
  <si>
    <t>老厂集镇饮水净水工程</t>
  </si>
  <si>
    <t>苛苴社区小苛苴小组</t>
  </si>
  <si>
    <t>老厂集镇开发及老厂供电所</t>
  </si>
  <si>
    <t>老厂集镇</t>
  </si>
  <si>
    <t>老厂乡城乡建设用地增减挂钩土地征收建设项目1.7104公顷（含老厂供电所）</t>
  </si>
  <si>
    <t>新化乡农贸市场</t>
  </si>
  <si>
    <t>2005年1批次，应该有部分已供给天驰房地产</t>
  </si>
  <si>
    <t>新化古州彝族民居建设项目</t>
  </si>
  <si>
    <t>古林路旁</t>
  </si>
  <si>
    <t>2011年2批次，剩余未征地</t>
  </si>
  <si>
    <t>合计</t>
  </si>
  <si>
    <t>填表时间：      年     月     日</t>
  </si>
  <si>
    <t>注：保障性安居工程用地=保障性住房用地中的“廉租房”和“经济适用房”+各类棚户区改造用地的总量+公共租赁房中的“划拨”和“出让”+限价商品房。</t>
  </si>
  <si>
    <t>玉溪市2019年住房供应计划汇总表</t>
  </si>
  <si>
    <t>填报单位：（盖章）</t>
  </si>
  <si>
    <t xml:space="preserve">单位：公顷 </t>
  </si>
  <si>
    <t>供地总量</t>
  </si>
  <si>
    <t>保障性安居工程和中小套型商品房用地占比（%）</t>
  </si>
  <si>
    <t>类型</t>
  </si>
  <si>
    <t>保障性住房用地</t>
  </si>
  <si>
    <t>各类棚户区改造用地</t>
  </si>
  <si>
    <t>公共租赁房</t>
  </si>
  <si>
    <t>限价商品房</t>
  </si>
  <si>
    <t>中小套型商品住房</t>
  </si>
  <si>
    <t>存量</t>
  </si>
  <si>
    <t>增量</t>
  </si>
  <si>
    <t>廉租房</t>
  </si>
  <si>
    <t>经济适用房</t>
  </si>
  <si>
    <t>中小套型
商品住房</t>
  </si>
  <si>
    <t>划拨</t>
  </si>
  <si>
    <t>出让</t>
  </si>
  <si>
    <t>填表人：                                     审核人：                                     填表时间：</t>
  </si>
</sst>
</file>

<file path=xl/styles.xml><?xml version="1.0" encoding="utf-8"?>
<styleSheet xmlns="http://schemas.openxmlformats.org/spreadsheetml/2006/main">
  <numFmts count="3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 #,##0.00_-;_-&quot;$&quot;\ * #,##0.00\-;_-&quot;$&quot;\ * &quot;-&quot;??_-;_-@_-"/>
    <numFmt numFmtId="177" formatCode="#,##0.0_);\(#,##0.0\)"/>
    <numFmt numFmtId="178" formatCode="_-* #,##0.00_-;\-* #,##0.00_-;_-* &quot;-&quot;??_-;_-@_-"/>
    <numFmt numFmtId="179" formatCode="&quot;$&quot;\ #,##0_-;[Red]&quot;$&quot;\ #,##0\-"/>
    <numFmt numFmtId="180" formatCode="_-* #,##0.00&quot;$&quot;_-;\-* #,##0.00&quot;$&quot;_-;_-* &quot;-&quot;??&quot;$&quot;_-;_-@_-"/>
    <numFmt numFmtId="181" formatCode="0.0000_ "/>
    <numFmt numFmtId="182" formatCode="yy\.mm\.dd"/>
    <numFmt numFmtId="183" formatCode="_-* #,##0&quot;$&quot;_-;\-* #,##0&quot;$&quot;_-;_-* &quot;-&quot;&quot;$&quot;_-;_-@_-"/>
    <numFmt numFmtId="184" formatCode="&quot;$&quot;\ #,##0.00_-;[Red]&quot;$&quot;\ #,##0.00\-"/>
    <numFmt numFmtId="185" formatCode="_-&quot;$&quot;* #,##0_-;\-&quot;$&quot;* #,##0_-;_-&quot;$&quot;* &quot;-&quot;_-;_-@_-"/>
    <numFmt numFmtId="186" formatCode="_-&quot;$&quot;\ * #,##0_-;_-&quot;$&quot;\ * #,##0\-;_-&quot;$&quot;\ * &quot;-&quot;_-;_-@_-"/>
    <numFmt numFmtId="187" formatCode="_(&quot;$&quot;* #,##0.00_);_(&quot;$&quot;* \(#,##0.00\);_(&quot;$&quot;* &quot;-&quot;??_);_(@_)"/>
    <numFmt numFmtId="188" formatCode="_-* #,##0.00_$_-;\-* #,##0.00_$_-;_-* &quot;-&quot;??_$_-;_-@_-"/>
    <numFmt numFmtId="189" formatCode="#,##0;\-#,##0;&quot;-&quot;"/>
    <numFmt numFmtId="190" formatCode="#,##0;\(#,##0\)"/>
    <numFmt numFmtId="191" formatCode="\$#,##0.00;\(\$#,##0.00\)"/>
    <numFmt numFmtId="192" formatCode="\$#,##0;\(\$#,##0\)"/>
    <numFmt numFmtId="193" formatCode="_(&quot;$&quot;* #,##0_);_(&quot;$&quot;* \(#,##0\);_(&quot;$&quot;* &quot;-&quot;_);_(@_)"/>
    <numFmt numFmtId="194" formatCode="&quot;$&quot;#,##0_);[Red]\(&quot;$&quot;#,##0\)"/>
    <numFmt numFmtId="195" formatCode="&quot;$&quot;#,##0.00_);[Red]\(&quot;$&quot;#,##0.00\)"/>
    <numFmt numFmtId="196" formatCode="#\ ??/??"/>
    <numFmt numFmtId="197" formatCode="_-* #,##0_$_-;\-* #,##0_$_-;_-* &quot;-&quot;_$_-;_-@_-"/>
    <numFmt numFmtId="198" formatCode="0.0"/>
    <numFmt numFmtId="199" formatCode="0.0000_);[Red]\(0.0000\)"/>
    <numFmt numFmtId="200" formatCode="0_);[Red]\(0\)"/>
    <numFmt numFmtId="201" formatCode="0.00_);[Red]\(0.00\)"/>
    <numFmt numFmtId="202" formatCode="0.00_ "/>
  </numFmts>
  <fonts count="112">
    <font>
      <sz val="12"/>
      <name val="宋体"/>
      <charset val="134"/>
    </font>
    <font>
      <sz val="10"/>
      <name val="宋体"/>
      <charset val="134"/>
    </font>
    <font>
      <b/>
      <sz val="16"/>
      <color indexed="8"/>
      <name val="宋体"/>
      <charset val="134"/>
    </font>
    <font>
      <b/>
      <sz val="11"/>
      <color indexed="8"/>
      <name val="宋体"/>
      <charset val="134"/>
    </font>
    <font>
      <sz val="10"/>
      <color indexed="8"/>
      <name val="宋体"/>
      <charset val="134"/>
    </font>
    <font>
      <sz val="11"/>
      <color indexed="8"/>
      <name val="宋体"/>
      <charset val="134"/>
    </font>
    <font>
      <sz val="9"/>
      <name val="新宋体"/>
      <charset val="134"/>
    </font>
    <font>
      <b/>
      <sz val="10"/>
      <name val="宋体"/>
      <charset val="134"/>
    </font>
    <font>
      <b/>
      <sz val="10"/>
      <color theme="1"/>
      <name val="宋体"/>
      <charset val="134"/>
    </font>
    <font>
      <sz val="10"/>
      <color theme="1"/>
      <name val="宋体"/>
      <charset val="134"/>
    </font>
    <font>
      <sz val="10"/>
      <color rgb="FFFF0000"/>
      <name val="宋体"/>
      <charset val="134"/>
    </font>
    <font>
      <b/>
      <sz val="16"/>
      <name val="宋体"/>
      <charset val="134"/>
    </font>
    <font>
      <sz val="12"/>
      <color theme="1"/>
      <name val="宋体"/>
      <charset val="134"/>
      <scheme val="major"/>
    </font>
    <font>
      <sz val="10"/>
      <color theme="1"/>
      <name val="宋体"/>
      <charset val="134"/>
      <scheme val="major"/>
    </font>
    <font>
      <sz val="10"/>
      <name val="新宋体"/>
      <charset val="134"/>
    </font>
    <font>
      <sz val="10"/>
      <name val="宋体"/>
      <charset val="134"/>
      <scheme val="major"/>
    </font>
    <font>
      <sz val="12"/>
      <name val="宋体"/>
      <charset val="134"/>
      <scheme val="major"/>
    </font>
    <font>
      <b/>
      <sz val="10"/>
      <color rgb="FFFF0000"/>
      <name val="宋体"/>
      <charset val="134"/>
    </font>
    <font>
      <sz val="10"/>
      <color indexed="8"/>
      <name val="宋体"/>
      <charset val="134"/>
      <scheme val="major"/>
    </font>
    <font>
      <sz val="10"/>
      <color indexed="8"/>
      <name val="新宋体"/>
      <charset val="134"/>
    </font>
    <font>
      <sz val="10"/>
      <name val="仿宋_GB2312"/>
      <charset val="134"/>
    </font>
    <font>
      <sz val="9"/>
      <name val="楷体_GB2312"/>
      <charset val="134"/>
    </font>
    <font>
      <b/>
      <sz val="10"/>
      <name val="新宋体"/>
      <charset val="134"/>
    </font>
    <font>
      <sz val="11"/>
      <name val="宋体"/>
      <charset val="134"/>
    </font>
    <font>
      <sz val="11"/>
      <color theme="1"/>
      <name val="宋体"/>
      <charset val="134"/>
      <scheme val="minor"/>
    </font>
    <font>
      <sz val="12"/>
      <color indexed="17"/>
      <name val="宋体"/>
      <charset val="134"/>
    </font>
    <font>
      <sz val="11"/>
      <color theme="1"/>
      <name val="宋体"/>
      <charset val="0"/>
      <scheme val="minor"/>
    </font>
    <font>
      <sz val="11"/>
      <color rgb="FF3F3F76"/>
      <name val="宋体"/>
      <charset val="0"/>
      <scheme val="minor"/>
    </font>
    <font>
      <sz val="8"/>
      <name val="Times New Roman"/>
      <charset val="134"/>
    </font>
    <font>
      <sz val="12"/>
      <color indexed="8"/>
      <name val="宋体"/>
      <charset val="134"/>
    </font>
    <font>
      <sz val="11"/>
      <color indexed="17"/>
      <name val="宋体"/>
      <charset val="134"/>
    </font>
    <font>
      <b/>
      <sz val="12"/>
      <color indexed="52"/>
      <name val="楷体_GB2312"/>
      <charset val="134"/>
    </font>
    <font>
      <sz val="11"/>
      <color rgb="FF9C0006"/>
      <name val="宋体"/>
      <charset val="0"/>
      <scheme val="minor"/>
    </font>
    <font>
      <u/>
      <sz val="11"/>
      <color rgb="FF0000FF"/>
      <name val="宋体"/>
      <charset val="0"/>
      <scheme val="minor"/>
    </font>
    <font>
      <sz val="10"/>
      <name val="Arial"/>
      <charset val="134"/>
    </font>
    <font>
      <sz val="11"/>
      <color indexed="20"/>
      <name val="宋体"/>
      <charset val="134"/>
    </font>
    <font>
      <sz val="12"/>
      <color indexed="9"/>
      <name val="宋体"/>
      <charset val="134"/>
    </font>
    <font>
      <sz val="11"/>
      <color theme="0"/>
      <name val="宋体"/>
      <charset val="0"/>
      <scheme val="minor"/>
    </font>
    <font>
      <sz val="12"/>
      <color indexed="20"/>
      <name val="楷体_GB2312"/>
      <charset val="134"/>
    </font>
    <font>
      <b/>
      <sz val="10"/>
      <name val="MS Sans Serif"/>
      <charset val="134"/>
    </font>
    <font>
      <sz val="12"/>
      <name val="????"/>
      <charset val="134"/>
    </font>
    <font>
      <u/>
      <sz val="11"/>
      <color rgb="FF800080"/>
      <name val="宋体"/>
      <charset val="0"/>
      <scheme val="minor"/>
    </font>
    <font>
      <sz val="12"/>
      <name val="Times New Roman"/>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sz val="12"/>
      <color indexed="8"/>
      <name val="楷体_GB2312"/>
      <charset val="134"/>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b/>
      <sz val="12"/>
      <color indexed="63"/>
      <name val="楷体_GB2312"/>
      <charset val="134"/>
    </font>
    <font>
      <sz val="10"/>
      <name val="Helv"/>
      <charset val="134"/>
    </font>
    <font>
      <sz val="12"/>
      <color indexed="60"/>
      <name val="楷体_GB2312"/>
      <charset val="134"/>
    </font>
    <font>
      <sz val="10"/>
      <name val="Geneva"/>
      <charset val="134"/>
    </font>
    <font>
      <sz val="12"/>
      <color indexed="17"/>
      <name val="楷体_GB2312"/>
      <charset val="134"/>
    </font>
    <font>
      <b/>
      <sz val="13"/>
      <color indexed="56"/>
      <name val="宋体"/>
      <charset val="134"/>
    </font>
    <font>
      <sz val="10.5"/>
      <color indexed="17"/>
      <name val="宋体"/>
      <charset val="134"/>
    </font>
    <font>
      <sz val="12"/>
      <color indexed="10"/>
      <name val="楷体_GB2312"/>
      <charset val="134"/>
    </font>
    <font>
      <sz val="11"/>
      <color indexed="9"/>
      <name val="宋体"/>
      <charset val="134"/>
    </font>
    <font>
      <b/>
      <sz val="12"/>
      <color indexed="8"/>
      <name val="宋体"/>
      <charset val="134"/>
    </font>
    <font>
      <sz val="10"/>
      <name val="楷体"/>
      <charset val="134"/>
    </font>
    <font>
      <sz val="12"/>
      <color indexed="9"/>
      <name val="楷体_GB2312"/>
      <charset val="134"/>
    </font>
    <font>
      <b/>
      <sz val="10"/>
      <name val="Tms Rmn"/>
      <charset val="134"/>
    </font>
    <font>
      <sz val="11"/>
      <color indexed="60"/>
      <name val="宋体"/>
      <charset val="134"/>
    </font>
    <font>
      <b/>
      <sz val="12"/>
      <name val="Arial"/>
      <charset val="134"/>
    </font>
    <font>
      <sz val="10"/>
      <name val="MS Sans Serif"/>
      <charset val="134"/>
    </font>
    <font>
      <sz val="10"/>
      <color indexed="8"/>
      <name val="Arial"/>
      <charset val="134"/>
    </font>
    <font>
      <b/>
      <sz val="11"/>
      <color indexed="52"/>
      <name val="宋体"/>
      <charset val="134"/>
    </font>
    <font>
      <sz val="12"/>
      <color indexed="16"/>
      <name val="宋体"/>
      <charset val="134"/>
    </font>
    <font>
      <b/>
      <sz val="11"/>
      <color indexed="9"/>
      <name val="宋体"/>
      <charset val="134"/>
    </font>
    <font>
      <sz val="10"/>
      <name val="Times New Roman"/>
      <charset val="134"/>
    </font>
    <font>
      <b/>
      <sz val="9"/>
      <name val="Arial"/>
      <charset val="134"/>
    </font>
    <font>
      <sz val="12"/>
      <name val="Arial"/>
      <charset val="134"/>
    </font>
    <font>
      <i/>
      <sz val="11"/>
      <color indexed="23"/>
      <name val="宋体"/>
      <charset val="134"/>
    </font>
    <font>
      <sz val="8"/>
      <name val="Arial"/>
      <charset val="134"/>
    </font>
    <font>
      <b/>
      <sz val="13"/>
      <color indexed="56"/>
      <name val="楷体_GB2312"/>
      <charset val="134"/>
    </font>
    <font>
      <b/>
      <sz val="15"/>
      <color indexed="56"/>
      <name val="宋体"/>
      <charset val="134"/>
    </font>
    <font>
      <b/>
      <sz val="18"/>
      <name val="Arial"/>
      <charset val="134"/>
    </font>
    <font>
      <sz val="12"/>
      <name val="Helv"/>
      <charset val="134"/>
    </font>
    <font>
      <sz val="11"/>
      <color indexed="52"/>
      <name val="宋体"/>
      <charset val="134"/>
    </font>
    <font>
      <b/>
      <sz val="12"/>
      <color indexed="9"/>
      <name val="楷体_GB2312"/>
      <charset val="134"/>
    </font>
    <font>
      <sz val="12"/>
      <color indexed="9"/>
      <name val="Helv"/>
      <charset val="134"/>
    </font>
    <font>
      <sz val="7"/>
      <name val="Small Fonts"/>
      <charset val="134"/>
    </font>
    <font>
      <b/>
      <sz val="11"/>
      <color indexed="63"/>
      <name val="宋体"/>
      <charset val="134"/>
    </font>
    <font>
      <b/>
      <sz val="18"/>
      <color indexed="56"/>
      <name val="宋体"/>
      <charset val="134"/>
    </font>
    <font>
      <sz val="12"/>
      <color indexed="20"/>
      <name val="宋体"/>
      <charset val="134"/>
    </font>
    <font>
      <sz val="10"/>
      <color indexed="8"/>
      <name val="MS Sans Serif"/>
      <charset val="134"/>
    </font>
    <font>
      <sz val="11"/>
      <color indexed="10"/>
      <name val="宋体"/>
      <charset val="134"/>
    </font>
    <font>
      <sz val="12"/>
      <name val="Courier"/>
      <charset val="134"/>
    </font>
    <font>
      <b/>
      <sz val="15"/>
      <color indexed="56"/>
      <name val="楷体_GB2312"/>
      <charset val="134"/>
    </font>
    <font>
      <b/>
      <sz val="11"/>
      <color indexed="56"/>
      <name val="楷体_GB2312"/>
      <charset val="134"/>
    </font>
    <font>
      <b/>
      <sz val="14"/>
      <name val="楷体"/>
      <charset val="134"/>
    </font>
    <font>
      <b/>
      <sz val="18"/>
      <color indexed="62"/>
      <name val="宋体"/>
      <charset val="134"/>
    </font>
    <font>
      <sz val="10"/>
      <color indexed="20"/>
      <name val="宋体"/>
      <charset val="134"/>
    </font>
    <font>
      <sz val="12"/>
      <color indexed="62"/>
      <name val="楷体_GB2312"/>
      <charset val="134"/>
    </font>
    <font>
      <sz val="9"/>
      <name val="宋体"/>
      <charset val="134"/>
    </font>
    <font>
      <sz val="10"/>
      <color indexed="17"/>
      <name val="宋体"/>
      <charset val="134"/>
    </font>
    <font>
      <b/>
      <sz val="12"/>
      <color indexed="8"/>
      <name val="楷体_GB2312"/>
      <charset val="134"/>
    </font>
    <font>
      <i/>
      <sz val="12"/>
      <color indexed="23"/>
      <name val="楷体_GB2312"/>
      <charset val="134"/>
    </font>
    <font>
      <sz val="12"/>
      <color indexed="52"/>
      <name val="楷体_GB2312"/>
      <charset val="134"/>
    </font>
    <font>
      <sz val="12"/>
      <name val="官帕眉"/>
      <charset val="134"/>
    </font>
    <font>
      <sz val="12"/>
      <name val="바탕체"/>
      <charset val="134"/>
    </font>
  </fonts>
  <fills count="65">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5"/>
        <bgColor indexed="64"/>
      </patternFill>
    </fill>
    <fill>
      <patternFill patternType="solid">
        <fgColor indexed="55"/>
        <bgColor indexed="64"/>
      </patternFill>
    </fill>
    <fill>
      <patternFill patternType="solid">
        <fgColor theme="6" tint="0.399975585192419"/>
        <bgColor indexed="64"/>
      </patternFill>
    </fill>
    <fill>
      <patternFill patternType="solid">
        <fgColor indexed="4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lightUp">
        <fgColor indexed="9"/>
        <bgColor indexed="29"/>
      </patternFill>
    </fill>
    <fill>
      <patternFill patternType="lightUp">
        <fgColor indexed="9"/>
        <bgColor indexed="22"/>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gray0625"/>
    </fill>
    <fill>
      <patternFill patternType="solid">
        <fgColor indexed="54"/>
        <bgColor indexed="64"/>
      </patternFill>
    </fill>
    <fill>
      <patternFill patternType="solid">
        <fgColor indexed="62"/>
        <bgColor indexed="64"/>
      </patternFill>
    </fill>
    <fill>
      <patternFill patternType="solid">
        <fgColor indexed="25"/>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lightUp">
        <fgColor indexed="9"/>
        <bgColor indexed="55"/>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medium">
        <color auto="1"/>
      </top>
      <bottom style="medium">
        <color auto="1"/>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right/>
      <top style="thin">
        <color indexed="62"/>
      </top>
      <bottom style="double">
        <color indexed="62"/>
      </bottom>
      <diagonal/>
    </border>
  </borders>
  <cellStyleXfs count="447">
    <xf numFmtId="0" fontId="0" fillId="0" borderId="0"/>
    <xf numFmtId="42" fontId="24" fillId="0" borderId="0" applyFont="0" applyFill="0" applyBorder="0" applyAlignment="0" applyProtection="0">
      <alignment vertical="center"/>
    </xf>
    <xf numFmtId="44"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0" applyNumberFormat="0" applyBorder="0" applyAlignment="0" applyProtection="0">
      <alignment vertical="center"/>
    </xf>
    <xf numFmtId="0" fontId="27" fillId="5" borderId="16" applyNumberFormat="0" applyAlignment="0" applyProtection="0">
      <alignment vertical="center"/>
    </xf>
    <xf numFmtId="0" fontId="28" fillId="0" borderId="0">
      <alignment horizontal="center" wrapText="1"/>
      <protection locked="0"/>
    </xf>
    <xf numFmtId="41" fontId="24" fillId="0" borderId="0" applyFont="0" applyFill="0" applyBorder="0" applyAlignment="0" applyProtection="0">
      <alignment vertical="center"/>
    </xf>
    <xf numFmtId="0" fontId="29" fillId="6" borderId="0" applyNumberFormat="0" applyBorder="0" applyAlignment="0" applyProtection="0"/>
    <xf numFmtId="43" fontId="24" fillId="0" borderId="0" applyFont="0" applyFill="0" applyBorder="0" applyAlignment="0" applyProtection="0">
      <alignment vertical="center"/>
    </xf>
    <xf numFmtId="0" fontId="30" fillId="3" borderId="0" applyNumberFormat="0" applyBorder="0" applyAlignment="0" applyProtection="0">
      <alignment vertical="center"/>
    </xf>
    <xf numFmtId="0" fontId="26" fillId="7" borderId="0" applyNumberFormat="0" applyBorder="0" applyAlignment="0" applyProtection="0">
      <alignment vertical="center"/>
    </xf>
    <xf numFmtId="0" fontId="31" fillId="6" borderId="17" applyNumberFormat="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182" fontId="34" fillId="0" borderId="10" applyFill="0" applyProtection="0">
      <alignment horizontal="right"/>
    </xf>
    <xf numFmtId="0" fontId="35" fillId="9" borderId="0" applyNumberFormat="0" applyBorder="0" applyAlignment="0" applyProtection="0">
      <alignment vertical="center"/>
    </xf>
    <xf numFmtId="0" fontId="36" fillId="10" borderId="0" applyNumberFormat="0" applyBorder="0" applyAlignment="0" applyProtection="0"/>
    <xf numFmtId="0" fontId="37" fillId="11" borderId="0" applyNumberFormat="0" applyBorder="0" applyAlignment="0" applyProtection="0">
      <alignment vertical="center"/>
    </xf>
    <xf numFmtId="0" fontId="30" fillId="12" borderId="0" applyNumberFormat="0" applyBorder="0" applyAlignment="0" applyProtection="0">
      <alignment vertical="center"/>
    </xf>
    <xf numFmtId="9" fontId="24" fillId="0" borderId="0" applyFont="0" applyFill="0" applyBorder="0" applyAlignment="0" applyProtection="0">
      <alignment vertical="center"/>
    </xf>
    <xf numFmtId="0" fontId="35" fillId="9" borderId="0" applyNumberFormat="0" applyBorder="0" applyAlignment="0" applyProtection="0">
      <alignment vertical="center"/>
    </xf>
    <xf numFmtId="0" fontId="38" fillId="9" borderId="0" applyNumberFormat="0" applyBorder="0" applyAlignment="0" applyProtection="0">
      <alignment vertical="center"/>
    </xf>
    <xf numFmtId="0" fontId="39" fillId="0" borderId="0" applyNumberFormat="0" applyFill="0" applyBorder="0" applyAlignment="0" applyProtection="0"/>
    <xf numFmtId="0" fontId="40" fillId="0" borderId="0"/>
    <xf numFmtId="0" fontId="41" fillId="0" borderId="0" applyNumberFormat="0" applyFill="0" applyBorder="0" applyAlignment="0" applyProtection="0">
      <alignment vertical="center"/>
    </xf>
    <xf numFmtId="0" fontId="24" fillId="13" borderId="18" applyNumberFormat="0" applyFont="0" applyAlignment="0" applyProtection="0">
      <alignment vertical="center"/>
    </xf>
    <xf numFmtId="0" fontId="0" fillId="0" borderId="0">
      <alignment vertical="center"/>
    </xf>
    <xf numFmtId="0" fontId="42" fillId="0" borderId="0"/>
    <xf numFmtId="0" fontId="37" fillId="14" borderId="0" applyNumberFormat="0" applyBorder="0" applyAlignment="0" applyProtection="0">
      <alignment vertical="center"/>
    </xf>
    <xf numFmtId="0" fontId="38" fillId="9" borderId="0" applyNumberFormat="0" applyBorder="0" applyAlignment="0" applyProtection="0">
      <alignment vertical="center"/>
    </xf>
    <xf numFmtId="0" fontId="35" fillId="9" borderId="0" applyNumberFormat="0" applyBorder="0" applyAlignment="0" applyProtection="0">
      <alignment vertical="center"/>
    </xf>
    <xf numFmtId="0" fontId="38" fillId="9" borderId="0" applyNumberFormat="0" applyBorder="0" applyAlignment="0" applyProtection="0">
      <alignment vertical="center"/>
    </xf>
    <xf numFmtId="0" fontId="43" fillId="0" borderId="0" applyNumberFormat="0" applyFill="0" applyBorder="0" applyAlignment="0" applyProtection="0">
      <alignment vertical="center"/>
    </xf>
    <xf numFmtId="0" fontId="38" fillId="9"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5" fillId="9"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9" fontId="34" fillId="0" borderId="0" applyFont="0" applyFill="0" applyBorder="0" applyAlignment="0" applyProtection="0">
      <alignment vertical="center"/>
    </xf>
    <xf numFmtId="0" fontId="47" fillId="0" borderId="19" applyNumberFormat="0" applyFill="0" applyAlignment="0" applyProtection="0">
      <alignment vertical="center"/>
    </xf>
    <xf numFmtId="0" fontId="48" fillId="0" borderId="19" applyNumberFormat="0" applyFill="0" applyAlignment="0" applyProtection="0">
      <alignment vertical="center"/>
    </xf>
    <xf numFmtId="0" fontId="37" fillId="15" borderId="0" applyNumberFormat="0" applyBorder="0" applyAlignment="0" applyProtection="0">
      <alignment vertical="center"/>
    </xf>
    <xf numFmtId="0" fontId="43" fillId="0" borderId="20" applyNumberFormat="0" applyFill="0" applyAlignment="0" applyProtection="0">
      <alignment vertical="center"/>
    </xf>
    <xf numFmtId="0" fontId="37" fillId="16" borderId="0" applyNumberFormat="0" applyBorder="0" applyAlignment="0" applyProtection="0">
      <alignment vertical="center"/>
    </xf>
    <xf numFmtId="0" fontId="49" fillId="17" borderId="21" applyNumberFormat="0" applyAlignment="0" applyProtection="0">
      <alignment vertical="center"/>
    </xf>
    <xf numFmtId="0" fontId="50" fillId="18" borderId="17" applyNumberFormat="0" applyAlignment="0" applyProtection="0">
      <alignment vertical="center"/>
    </xf>
    <xf numFmtId="0" fontId="51" fillId="17" borderId="16" applyNumberFormat="0" applyAlignment="0" applyProtection="0">
      <alignment vertical="center"/>
    </xf>
    <xf numFmtId="0" fontId="52" fillId="19" borderId="0" applyNumberFormat="0" applyBorder="0" applyAlignment="0" applyProtection="0">
      <alignment vertical="center"/>
    </xf>
    <xf numFmtId="0" fontId="53" fillId="20" borderId="22" applyNumberFormat="0" applyAlignment="0" applyProtection="0">
      <alignment vertical="center"/>
    </xf>
    <xf numFmtId="0" fontId="30" fillId="12" borderId="0" applyNumberFormat="0" applyBorder="0" applyAlignment="0" applyProtection="0">
      <alignment vertical="center"/>
    </xf>
    <xf numFmtId="0" fontId="26" fillId="21" borderId="0" applyNumberFormat="0" applyBorder="0" applyAlignment="0" applyProtection="0">
      <alignment vertical="center"/>
    </xf>
    <xf numFmtId="185" fontId="34" fillId="0" borderId="0" applyFont="0" applyFill="0" applyBorder="0" applyAlignment="0" applyProtection="0"/>
    <xf numFmtId="0" fontId="30" fillId="12" borderId="0" applyNumberFormat="0" applyBorder="0" applyAlignment="0" applyProtection="0">
      <alignment vertical="center"/>
    </xf>
    <xf numFmtId="0" fontId="37" fillId="22" borderId="0" applyNumberFormat="0" applyBorder="0" applyAlignment="0" applyProtection="0">
      <alignment vertical="center"/>
    </xf>
    <xf numFmtId="0" fontId="35" fillId="9" borderId="0" applyNumberFormat="0" applyBorder="0" applyAlignment="0" applyProtection="0">
      <alignment vertical="center"/>
    </xf>
    <xf numFmtId="0" fontId="54" fillId="0" borderId="23" applyNumberFormat="0" applyFill="0" applyAlignment="0" applyProtection="0">
      <alignment vertical="center"/>
    </xf>
    <xf numFmtId="0" fontId="55" fillId="19" borderId="0" applyNumberFormat="0" applyBorder="0" applyAlignment="0" applyProtection="0">
      <alignment vertical="center"/>
    </xf>
    <xf numFmtId="0" fontId="56" fillId="0" borderId="24" applyNumberFormat="0" applyFill="0" applyAlignment="0" applyProtection="0">
      <alignment vertical="center"/>
    </xf>
    <xf numFmtId="0" fontId="57" fillId="23" borderId="0" applyNumberFormat="0" applyBorder="0" applyAlignment="0" applyProtection="0">
      <alignment vertical="center"/>
    </xf>
    <xf numFmtId="0" fontId="58" fillId="0" borderId="25" applyNumberFormat="0" applyFill="0" applyAlignment="0" applyProtection="0">
      <alignment vertical="center"/>
    </xf>
    <xf numFmtId="0" fontId="59" fillId="24" borderId="0" applyNumberFormat="0" applyBorder="0" applyAlignment="0" applyProtection="0">
      <alignment vertical="center"/>
    </xf>
    <xf numFmtId="0" fontId="26" fillId="25" borderId="0" applyNumberFormat="0" applyBorder="0" applyAlignment="0" applyProtection="0">
      <alignment vertical="center"/>
    </xf>
    <xf numFmtId="0" fontId="3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60" fillId="6" borderId="26" applyNumberFormat="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41" fontId="34" fillId="0" borderId="0" applyFont="0" applyFill="0" applyBorder="0" applyAlignment="0" applyProtection="0">
      <alignment vertical="center"/>
    </xf>
    <xf numFmtId="0" fontId="37" fillId="31" borderId="0" applyNumberFormat="0" applyBorder="0" applyAlignment="0" applyProtection="0">
      <alignment vertical="center"/>
    </xf>
    <xf numFmtId="0" fontId="34" fillId="0" borderId="0" applyNumberFormat="0" applyFont="0" applyFill="0" applyBorder="0" applyAlignment="0" applyProtection="0">
      <alignment horizontal="left"/>
    </xf>
    <xf numFmtId="0" fontId="37"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37" fillId="35" borderId="0" applyNumberFormat="0" applyBorder="0" applyAlignment="0" applyProtection="0">
      <alignment vertical="center"/>
    </xf>
    <xf numFmtId="0" fontId="26" fillId="36" borderId="0" applyNumberFormat="0" applyBorder="0" applyAlignment="0" applyProtection="0">
      <alignment vertical="center"/>
    </xf>
    <xf numFmtId="0" fontId="55" fillId="19"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61" fillId="0" borderId="0"/>
    <xf numFmtId="0" fontId="30" fillId="12" borderId="0" applyNumberFormat="0" applyBorder="0" applyAlignment="0" applyProtection="0">
      <alignment vertical="center"/>
    </xf>
    <xf numFmtId="0" fontId="62" fillId="39" borderId="0" applyNumberFormat="0" applyBorder="0" applyAlignment="0" applyProtection="0">
      <alignment vertical="center"/>
    </xf>
    <xf numFmtId="0" fontId="26" fillId="40" borderId="0" applyNumberFormat="0" applyBorder="0" applyAlignment="0" applyProtection="0">
      <alignment vertical="center"/>
    </xf>
    <xf numFmtId="0" fontId="37" fillId="41" borderId="0" applyNumberFormat="0" applyBorder="0" applyAlignment="0" applyProtection="0">
      <alignment vertical="center"/>
    </xf>
    <xf numFmtId="0" fontId="42" fillId="0" borderId="0"/>
    <xf numFmtId="0" fontId="61" fillId="0" borderId="0"/>
    <xf numFmtId="0" fontId="63" fillId="0" borderId="0"/>
    <xf numFmtId="0" fontId="25" fillId="12" borderId="0" applyNumberFormat="0" applyBorder="0" applyAlignment="0" applyProtection="0"/>
    <xf numFmtId="0" fontId="42" fillId="0" borderId="0"/>
    <xf numFmtId="0" fontId="64" fillId="12"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40" fillId="0" borderId="0"/>
    <xf numFmtId="0" fontId="34" fillId="0" borderId="0"/>
    <xf numFmtId="0" fontId="61" fillId="0" borderId="0"/>
    <xf numFmtId="49" fontId="34" fillId="0" borderId="0" applyFont="0" applyFill="0" applyBorder="0" applyAlignment="0" applyProtection="0"/>
    <xf numFmtId="0" fontId="29" fillId="42" borderId="0" applyNumberFormat="0" applyBorder="0" applyAlignment="0" applyProtection="0"/>
    <xf numFmtId="0" fontId="63" fillId="0" borderId="0"/>
    <xf numFmtId="0" fontId="5" fillId="43" borderId="0" applyNumberFormat="0" applyBorder="0" applyAlignment="0" applyProtection="0">
      <alignment vertical="center"/>
    </xf>
    <xf numFmtId="0" fontId="42" fillId="0" borderId="0"/>
    <xf numFmtId="0" fontId="29" fillId="43" borderId="0" applyNumberFormat="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8" borderId="0" applyNumberFormat="0" applyBorder="0" applyAlignment="0" applyProtection="0">
      <alignment vertical="center"/>
    </xf>
    <xf numFmtId="0" fontId="52" fillId="43" borderId="0" applyNumberFormat="0" applyBorder="0" applyAlignment="0" applyProtection="0">
      <alignment vertical="center"/>
    </xf>
    <xf numFmtId="0" fontId="35" fillId="9" borderId="0" applyNumberFormat="0" applyBorder="0" applyAlignment="0" applyProtection="0">
      <alignment vertical="center"/>
    </xf>
    <xf numFmtId="0" fontId="52" fillId="9" borderId="0" applyNumberFormat="0" applyBorder="0" applyAlignment="0" applyProtection="0">
      <alignment vertical="center"/>
    </xf>
    <xf numFmtId="0" fontId="52" fillId="12" borderId="0" applyNumberFormat="0" applyBorder="0" applyAlignment="0" applyProtection="0">
      <alignment vertical="center"/>
    </xf>
    <xf numFmtId="0" fontId="65" fillId="0" borderId="27" applyNumberFormat="0" applyFill="0" applyAlignment="0" applyProtection="0">
      <alignment vertical="center"/>
    </xf>
    <xf numFmtId="0" fontId="66" fillId="3" borderId="0" applyNumberFormat="0" applyBorder="0" applyAlignment="0" applyProtection="0">
      <alignment vertical="center"/>
    </xf>
    <xf numFmtId="0" fontId="52" fillId="19" borderId="0" applyNumberFormat="0" applyBorder="0" applyAlignment="0" applyProtection="0">
      <alignment vertical="center"/>
    </xf>
    <xf numFmtId="186" fontId="34" fillId="0" borderId="0" applyFont="0" applyFill="0" applyBorder="0" applyAlignment="0" applyProtection="0"/>
    <xf numFmtId="0" fontId="0" fillId="0" borderId="0">
      <alignment vertical="center"/>
    </xf>
    <xf numFmtId="0" fontId="52" fillId="3" borderId="0" applyNumberFormat="0" applyBorder="0" applyAlignment="0" applyProtection="0">
      <alignment vertical="center"/>
    </xf>
    <xf numFmtId="41" fontId="34" fillId="0" borderId="0" applyFont="0" applyFill="0" applyBorder="0" applyAlignment="0" applyProtection="0"/>
    <xf numFmtId="40" fontId="34" fillId="0" borderId="0" applyFont="0" applyFill="0" applyBorder="0" applyAlignment="0" applyProtection="0"/>
    <xf numFmtId="0" fontId="52" fillId="18" borderId="0" applyNumberFormat="0" applyBorder="0" applyAlignment="0" applyProtection="0">
      <alignment vertical="center"/>
    </xf>
    <xf numFmtId="0" fontId="5" fillId="44" borderId="0" applyNumberFormat="0" applyBorder="0" applyAlignment="0" applyProtection="0">
      <alignment vertical="center"/>
    </xf>
    <xf numFmtId="0" fontId="5" fillId="45" borderId="0" applyNumberFormat="0" applyBorder="0" applyAlignment="0" applyProtection="0">
      <alignment vertical="center"/>
    </xf>
    <xf numFmtId="0" fontId="5" fillId="46" borderId="0" applyNumberFormat="0" applyBorder="0" applyAlignment="0" applyProtection="0">
      <alignment vertical="center"/>
    </xf>
    <xf numFmtId="0" fontId="5" fillId="19" borderId="0" applyNumberFormat="0" applyBorder="0" applyAlignment="0" applyProtection="0">
      <alignment vertical="center"/>
    </xf>
    <xf numFmtId="179" fontId="34" fillId="0" borderId="0"/>
    <xf numFmtId="0" fontId="5" fillId="44" borderId="0" applyNumberFormat="0" applyBorder="0" applyAlignment="0" applyProtection="0">
      <alignment vertical="center"/>
    </xf>
    <xf numFmtId="0" fontId="30" fillId="12" borderId="0" applyNumberFormat="0" applyBorder="0" applyAlignment="0" applyProtection="0">
      <alignment vertical="center"/>
    </xf>
    <xf numFmtId="0" fontId="67" fillId="0" borderId="0" applyNumberFormat="0" applyFill="0" applyBorder="0" applyAlignment="0" applyProtection="0">
      <alignment vertical="center"/>
    </xf>
    <xf numFmtId="0" fontId="5" fillId="47" borderId="0" applyNumberFormat="0" applyBorder="0" applyAlignment="0" applyProtection="0">
      <alignment vertical="center"/>
    </xf>
    <xf numFmtId="0" fontId="25" fillId="3" borderId="0" applyNumberFormat="0" applyBorder="0" applyAlignment="0" applyProtection="0">
      <alignment vertical="center"/>
    </xf>
    <xf numFmtId="0" fontId="66" fillId="3" borderId="0" applyNumberFormat="0" applyBorder="0" applyAlignment="0" applyProtection="0">
      <alignment vertical="center"/>
    </xf>
    <xf numFmtId="0" fontId="52" fillId="44" borderId="0" applyNumberFormat="0" applyBorder="0" applyAlignment="0" applyProtection="0">
      <alignment vertical="center"/>
    </xf>
    <xf numFmtId="0" fontId="55" fillId="19" borderId="0" applyNumberFormat="0" applyBorder="0" applyAlignment="0" applyProtection="0">
      <alignment vertical="center"/>
    </xf>
    <xf numFmtId="0" fontId="52" fillId="45" borderId="0" applyNumberFormat="0" applyBorder="0" applyAlignment="0" applyProtection="0">
      <alignment vertical="center"/>
    </xf>
    <xf numFmtId="0" fontId="30" fillId="12" borderId="0" applyNumberFormat="0" applyBorder="0" applyAlignment="0" applyProtection="0">
      <alignment vertical="center"/>
    </xf>
    <xf numFmtId="0" fontId="52" fillId="46" borderId="0" applyNumberFormat="0" applyBorder="0" applyAlignment="0" applyProtection="0">
      <alignment vertical="center"/>
    </xf>
    <xf numFmtId="0" fontId="52" fillId="44" borderId="0" applyNumberFormat="0" applyBorder="0" applyAlignment="0" applyProtection="0">
      <alignment vertical="center"/>
    </xf>
    <xf numFmtId="0" fontId="0" fillId="0" borderId="0">
      <alignment vertical="center"/>
    </xf>
    <xf numFmtId="0" fontId="64" fillId="12" borderId="0" applyNumberFormat="0" applyBorder="0" applyAlignment="0" applyProtection="0">
      <alignment vertical="center"/>
    </xf>
    <xf numFmtId="0" fontId="52" fillId="47" borderId="0" applyNumberFormat="0" applyBorder="0" applyAlignment="0" applyProtection="0">
      <alignment vertical="center"/>
    </xf>
    <xf numFmtId="0" fontId="55" fillId="19" borderId="0" applyNumberFormat="0" applyBorder="0" applyAlignment="0" applyProtection="0">
      <alignment vertical="center"/>
    </xf>
    <xf numFmtId="0" fontId="64" fillId="12" borderId="0" applyNumberFormat="0" applyBorder="0" applyAlignment="0" applyProtection="0">
      <alignment vertical="center"/>
    </xf>
    <xf numFmtId="0" fontId="68" fillId="48" borderId="0" applyNumberFormat="0" applyBorder="0" applyAlignment="0" applyProtection="0">
      <alignment vertical="center"/>
    </xf>
    <xf numFmtId="0" fontId="69" fillId="49" borderId="0" applyNumberFormat="0" applyBorder="0" applyAlignment="0" applyProtection="0"/>
    <xf numFmtId="0" fontId="68" fillId="45" borderId="0" applyNumberFormat="0" applyBorder="0" applyAlignment="0" applyProtection="0">
      <alignment vertical="center"/>
    </xf>
    <xf numFmtId="0" fontId="70" fillId="0" borderId="10" applyNumberFormat="0" applyFill="0" applyProtection="0">
      <alignment horizontal="center"/>
    </xf>
    <xf numFmtId="0" fontId="0" fillId="0" borderId="0"/>
    <xf numFmtId="0" fontId="69" fillId="50" borderId="0" applyNumberFormat="0" applyBorder="0" applyAlignment="0" applyProtection="0"/>
    <xf numFmtId="0" fontId="68" fillId="46" borderId="0" applyNumberFormat="0" applyBorder="0" applyAlignment="0" applyProtection="0">
      <alignment vertical="center"/>
    </xf>
    <xf numFmtId="0" fontId="0" fillId="0" borderId="0"/>
    <xf numFmtId="0" fontId="68" fillId="51" borderId="0" applyNumberFormat="0" applyBorder="0" applyAlignment="0" applyProtection="0">
      <alignment vertical="center"/>
    </xf>
    <xf numFmtId="14" fontId="28" fillId="0" borderId="0">
      <alignment horizontal="center" wrapText="1"/>
      <protection locked="0"/>
    </xf>
    <xf numFmtId="3" fontId="34" fillId="0" borderId="0" applyFont="0" applyFill="0" applyBorder="0" applyAlignment="0" applyProtection="0"/>
    <xf numFmtId="0" fontId="0" fillId="0" borderId="0"/>
    <xf numFmtId="0" fontId="68" fillId="52" borderId="0" applyNumberFormat="0" applyBorder="0" applyAlignment="0" applyProtection="0">
      <alignment vertical="center"/>
    </xf>
    <xf numFmtId="0" fontId="35" fillId="9" borderId="0" applyNumberFormat="0" applyBorder="0" applyAlignment="0" applyProtection="0">
      <alignment vertical="center"/>
    </xf>
    <xf numFmtId="0" fontId="0" fillId="0" borderId="0"/>
    <xf numFmtId="0" fontId="71" fillId="51" borderId="0" applyNumberFormat="0" applyBorder="0" applyAlignment="0" applyProtection="0">
      <alignment vertical="center"/>
    </xf>
    <xf numFmtId="0" fontId="68" fillId="53" borderId="0" applyNumberFormat="0" applyBorder="0" applyAlignment="0" applyProtection="0">
      <alignment vertical="center"/>
    </xf>
    <xf numFmtId="0" fontId="72" fillId="54" borderId="7">
      <protection locked="0"/>
    </xf>
    <xf numFmtId="0" fontId="0" fillId="0" borderId="0"/>
    <xf numFmtId="0" fontId="64" fillId="12" borderId="0" applyNumberFormat="0" applyBorder="0" applyAlignment="0" applyProtection="0">
      <alignment vertical="center"/>
    </xf>
    <xf numFmtId="0" fontId="71" fillId="48" borderId="0" applyNumberFormat="0" applyBorder="0" applyAlignment="0" applyProtection="0">
      <alignment vertical="center"/>
    </xf>
    <xf numFmtId="0" fontId="58" fillId="0" borderId="0" applyNumberFormat="0" applyFill="0" applyBorder="0" applyAlignment="0" applyProtection="0">
      <alignment vertical="center"/>
    </xf>
    <xf numFmtId="0" fontId="34" fillId="0" borderId="9" applyNumberFormat="0" applyFill="0" applyProtection="0">
      <alignment horizontal="left"/>
    </xf>
    <xf numFmtId="38" fontId="34" fillId="0" borderId="0" applyFont="0" applyFill="0" applyBorder="0" applyAlignment="0" applyProtection="0"/>
    <xf numFmtId="0" fontId="71" fillId="45" borderId="0" applyNumberFormat="0" applyBorder="0" applyAlignment="0" applyProtection="0">
      <alignment vertical="center"/>
    </xf>
    <xf numFmtId="0" fontId="5" fillId="0" borderId="0">
      <alignment vertical="center"/>
    </xf>
    <xf numFmtId="0" fontId="71" fillId="46" borderId="0" applyNumberFormat="0" applyBorder="0" applyAlignment="0" applyProtection="0">
      <alignment vertical="center"/>
    </xf>
    <xf numFmtId="0" fontId="71" fillId="51" borderId="0" applyNumberFormat="0" applyBorder="0" applyAlignment="0" applyProtection="0">
      <alignment vertical="center"/>
    </xf>
    <xf numFmtId="0" fontId="73" fillId="39" borderId="0" applyNumberFormat="0" applyBorder="0" applyAlignment="0" applyProtection="0">
      <alignment vertical="center"/>
    </xf>
    <xf numFmtId="0" fontId="71" fillId="52" borderId="0" applyNumberFormat="0" applyBorder="0" applyAlignment="0" applyProtection="0">
      <alignment vertical="center"/>
    </xf>
    <xf numFmtId="0" fontId="71" fillId="53" borderId="0" applyNumberFormat="0" applyBorder="0" applyAlignment="0" applyProtection="0">
      <alignment vertical="center"/>
    </xf>
    <xf numFmtId="0" fontId="30" fillId="12" borderId="0" applyNumberFormat="0" applyBorder="0" applyAlignment="0" applyProtection="0">
      <alignment vertical="center"/>
    </xf>
    <xf numFmtId="0" fontId="61" fillId="0" borderId="0">
      <protection locked="0"/>
    </xf>
    <xf numFmtId="0" fontId="36" fillId="55" borderId="0" applyNumberFormat="0" applyBorder="0" applyAlignment="0" applyProtection="0"/>
    <xf numFmtId="0" fontId="29" fillId="43" borderId="0" applyNumberFormat="0" applyBorder="0" applyAlignment="0" applyProtection="0"/>
    <xf numFmtId="0" fontId="55" fillId="19" borderId="0" applyNumberFormat="0" applyBorder="0" applyAlignment="0" applyProtection="0">
      <alignment vertical="center"/>
    </xf>
    <xf numFmtId="0" fontId="36" fillId="44" borderId="0" applyNumberFormat="0" applyBorder="0" applyAlignment="0" applyProtection="0"/>
    <xf numFmtId="0" fontId="68" fillId="56" borderId="0" applyNumberFormat="0" applyBorder="0" applyAlignment="0" applyProtection="0">
      <alignment vertical="center"/>
    </xf>
    <xf numFmtId="10" fontId="34" fillId="0" borderId="0" applyFont="0" applyFill="0" applyBorder="0" applyAlignment="0" applyProtection="0"/>
    <xf numFmtId="0" fontId="36" fillId="57" borderId="0" applyNumberFormat="0" applyBorder="0" applyAlignment="0" applyProtection="0"/>
    <xf numFmtId="0" fontId="68" fillId="58" borderId="0" applyNumberFormat="0" applyBorder="0" applyAlignment="0" applyProtection="0">
      <alignment vertical="center"/>
    </xf>
    <xf numFmtId="0" fontId="36" fillId="10" borderId="0" applyNumberFormat="0" applyBorder="0" applyAlignment="0" applyProtection="0"/>
    <xf numFmtId="0" fontId="35" fillId="9" borderId="0" applyNumberFormat="0" applyBorder="0" applyAlignment="0" applyProtection="0">
      <alignment vertical="center"/>
    </xf>
    <xf numFmtId="0" fontId="29" fillId="42" borderId="0" applyNumberFormat="0" applyBorder="0" applyAlignment="0" applyProtection="0"/>
    <xf numFmtId="0" fontId="34" fillId="0" borderId="0" applyFont="0" applyFill="0" applyBorder="0" applyAlignment="0" applyProtection="0"/>
    <xf numFmtId="0" fontId="66" fillId="3" borderId="0" applyNumberFormat="0" applyBorder="0" applyAlignment="0" applyProtection="0">
      <alignment vertical="center"/>
    </xf>
    <xf numFmtId="0" fontId="29" fillId="12" borderId="0" applyNumberFormat="0" applyBorder="0" applyAlignment="0" applyProtection="0"/>
    <xf numFmtId="184" fontId="34" fillId="0" borderId="0" applyFont="0" applyFill="0" applyBorder="0" applyAlignment="0" applyProtection="0"/>
    <xf numFmtId="0" fontId="25" fillId="3" borderId="0" applyNumberFormat="0" applyBorder="0" applyAlignment="0" applyProtection="0">
      <alignment vertical="center"/>
    </xf>
    <xf numFmtId="0" fontId="36" fillId="6" borderId="0" applyNumberFormat="0" applyBorder="0" applyAlignment="0" applyProtection="0"/>
    <xf numFmtId="0" fontId="30" fillId="12" borderId="0" applyNumberFormat="0" applyBorder="0" applyAlignment="0" applyProtection="0">
      <alignment vertical="center"/>
    </xf>
    <xf numFmtId="0" fontId="68" fillId="59" borderId="0" applyNumberFormat="0" applyBorder="0" applyAlignment="0" applyProtection="0">
      <alignment vertical="center"/>
    </xf>
    <xf numFmtId="0" fontId="36" fillId="55" borderId="0" applyNumberFormat="0" applyBorder="0" applyAlignment="0" applyProtection="0"/>
    <xf numFmtId="0" fontId="29" fillId="43" borderId="0" applyNumberFormat="0" applyBorder="0" applyAlignment="0" applyProtection="0"/>
    <xf numFmtId="0" fontId="29" fillId="6" borderId="0" applyNumberFormat="0" applyBorder="0" applyAlignment="0" applyProtection="0"/>
    <xf numFmtId="0" fontId="36" fillId="6" borderId="0" applyNumberFormat="0" applyBorder="0" applyAlignment="0" applyProtection="0"/>
    <xf numFmtId="187" fontId="34" fillId="0" borderId="0" applyFont="0" applyFill="0" applyBorder="0" applyAlignment="0" applyProtection="0"/>
    <xf numFmtId="0" fontId="68" fillId="51" borderId="0" applyNumberFormat="0" applyBorder="0" applyAlignment="0" applyProtection="0">
      <alignment vertical="center"/>
    </xf>
    <xf numFmtId="0" fontId="74" fillId="0" borderId="28" applyNumberFormat="0" applyAlignment="0" applyProtection="0">
      <alignment horizontal="left" vertical="center"/>
    </xf>
    <xf numFmtId="0" fontId="36" fillId="52" borderId="0" applyNumberFormat="0" applyBorder="0" applyAlignment="0" applyProtection="0"/>
    <xf numFmtId="0" fontId="30" fillId="12" borderId="0" applyNumberFormat="0" applyBorder="0" applyAlignment="0" applyProtection="0">
      <alignment vertical="center"/>
    </xf>
    <xf numFmtId="0" fontId="29" fillId="3" borderId="0" applyNumberFormat="0" applyBorder="0" applyAlignment="0" applyProtection="0"/>
    <xf numFmtId="0" fontId="30" fillId="3" borderId="0" applyNumberFormat="0" applyBorder="0" applyAlignment="0" applyProtection="0">
      <alignment vertical="center"/>
    </xf>
    <xf numFmtId="0" fontId="29" fillId="43" borderId="0" applyNumberFormat="0" applyBorder="0" applyAlignment="0" applyProtection="0"/>
    <xf numFmtId="41" fontId="34" fillId="0" borderId="0" applyFont="0" applyFill="0" applyBorder="0" applyAlignment="0" applyProtection="0"/>
    <xf numFmtId="0" fontId="36" fillId="44" borderId="0" applyNumberFormat="0" applyBorder="0" applyAlignment="0" applyProtection="0"/>
    <xf numFmtId="0" fontId="68" fillId="52" borderId="0" applyNumberFormat="0" applyBorder="0" applyAlignment="0" applyProtection="0">
      <alignment vertical="center"/>
    </xf>
    <xf numFmtId="0" fontId="36" fillId="53" borderId="0" applyNumberFormat="0" applyBorder="0" applyAlignment="0" applyProtection="0"/>
    <xf numFmtId="0" fontId="29" fillId="42" borderId="0" applyNumberFormat="0" applyBorder="0" applyAlignment="0" applyProtection="0"/>
    <xf numFmtId="0" fontId="66" fillId="3" borderId="0" applyNumberFormat="0" applyBorder="0" applyAlignment="0" applyProtection="0">
      <alignment vertical="center"/>
    </xf>
    <xf numFmtId="0" fontId="29" fillId="18" borderId="0" applyNumberFormat="0" applyBorder="0" applyAlignment="0" applyProtection="0"/>
    <xf numFmtId="0" fontId="36" fillId="18" borderId="0" applyNumberFormat="0" applyBorder="0" applyAlignment="0" applyProtection="0"/>
    <xf numFmtId="0" fontId="68" fillId="60" borderId="0" applyNumberFormat="0" applyBorder="0" applyAlignment="0" applyProtection="0">
      <alignment vertical="center"/>
    </xf>
    <xf numFmtId="0" fontId="0" fillId="0" borderId="0">
      <alignment vertical="center"/>
    </xf>
    <xf numFmtId="0" fontId="35" fillId="9" borderId="0" applyNumberFormat="0" applyBorder="0" applyAlignment="0" applyProtection="0">
      <alignment vertical="center"/>
    </xf>
    <xf numFmtId="0" fontId="75" fillId="0" borderId="0"/>
    <xf numFmtId="189" fontId="76" fillId="0" borderId="0" applyFill="0" applyBorder="0" applyAlignment="0"/>
    <xf numFmtId="0" fontId="77" fillId="6" borderId="17" applyNumberFormat="0" applyAlignment="0" applyProtection="0">
      <alignment vertical="center"/>
    </xf>
    <xf numFmtId="0" fontId="39" fillId="0" borderId="29">
      <alignment horizontal="center"/>
    </xf>
    <xf numFmtId="0" fontId="78" fillId="9" borderId="0" applyNumberFormat="0" applyBorder="0" applyAlignment="0" applyProtection="0"/>
    <xf numFmtId="0" fontId="79" fillId="10" borderId="30" applyNumberFormat="0" applyAlignment="0" applyProtection="0">
      <alignment vertical="center"/>
    </xf>
    <xf numFmtId="0" fontId="39" fillId="0" borderId="0" applyNumberFormat="0" applyFill="0" applyBorder="0" applyAlignment="0" applyProtection="0"/>
    <xf numFmtId="41" fontId="34" fillId="0" borderId="0" applyFont="0" applyFill="0" applyBorder="0" applyAlignment="0" applyProtection="0"/>
    <xf numFmtId="190" fontId="80" fillId="0" borderId="0"/>
    <xf numFmtId="0" fontId="34" fillId="0" borderId="0" applyFont="0" applyFill="0" applyBorder="0" applyAlignment="0" applyProtection="0"/>
    <xf numFmtId="178" fontId="34" fillId="0" borderId="0" applyFont="0" applyFill="0" applyBorder="0" applyAlignment="0" applyProtection="0"/>
    <xf numFmtId="176" fontId="34" fillId="0" borderId="0" applyFont="0" applyFill="0" applyBorder="0" applyAlignment="0" applyProtection="0"/>
    <xf numFmtId="0" fontId="81" fillId="0" borderId="0" applyNumberFormat="0" applyFill="0" applyBorder="0" applyAlignment="0" applyProtection="0"/>
    <xf numFmtId="0" fontId="34" fillId="0" borderId="0"/>
    <xf numFmtId="191" fontId="80" fillId="0" borderId="0"/>
    <xf numFmtId="0" fontId="82" fillId="0" borderId="0" applyProtection="0"/>
    <xf numFmtId="0" fontId="35" fillId="9" borderId="0" applyNumberFormat="0" applyBorder="0" applyAlignment="0" applyProtection="0">
      <alignment vertical="center"/>
    </xf>
    <xf numFmtId="0" fontId="64" fillId="12" borderId="0" applyNumberFormat="0" applyBorder="0" applyAlignment="0" applyProtection="0">
      <alignment vertical="center"/>
    </xf>
    <xf numFmtId="192" fontId="80" fillId="0" borderId="0"/>
    <xf numFmtId="0" fontId="83" fillId="0" borderId="0" applyNumberFormat="0" applyFill="0" applyBorder="0" applyAlignment="0" applyProtection="0">
      <alignment vertical="center"/>
    </xf>
    <xf numFmtId="0" fontId="35" fillId="19" borderId="0" applyNumberFormat="0" applyBorder="0" applyAlignment="0" applyProtection="0">
      <alignment vertical="center"/>
    </xf>
    <xf numFmtId="0" fontId="71" fillId="56" borderId="0" applyNumberFormat="0" applyBorder="0" applyAlignment="0" applyProtection="0">
      <alignment vertical="center"/>
    </xf>
    <xf numFmtId="0" fontId="34" fillId="0" borderId="0"/>
    <xf numFmtId="2" fontId="82" fillId="0" borderId="0" applyProtection="0"/>
    <xf numFmtId="0" fontId="30" fillId="12" borderId="0" applyNumberFormat="0" applyBorder="0" applyAlignment="0" applyProtection="0">
      <alignment vertical="center"/>
    </xf>
    <xf numFmtId="0" fontId="84" fillId="6" borderId="0" applyNumberFormat="0" applyBorder="0" applyAlignment="0" applyProtection="0"/>
    <xf numFmtId="0" fontId="85" fillId="0" borderId="27" applyNumberFormat="0" applyFill="0" applyAlignment="0" applyProtection="0">
      <alignment vertical="center"/>
    </xf>
    <xf numFmtId="0" fontId="74" fillId="0" borderId="6">
      <alignment horizontal="left" vertical="center"/>
    </xf>
    <xf numFmtId="0" fontId="86" fillId="0" borderId="31" applyNumberFormat="0" applyFill="0" applyAlignment="0" applyProtection="0">
      <alignment vertical="center"/>
    </xf>
    <xf numFmtId="0" fontId="87" fillId="0" borderId="0" applyProtection="0"/>
    <xf numFmtId="0" fontId="74" fillId="0" borderId="0" applyProtection="0"/>
    <xf numFmtId="0" fontId="35" fillId="9" borderId="0" applyNumberFormat="0" applyBorder="0" applyAlignment="0" applyProtection="0">
      <alignment vertical="center"/>
    </xf>
    <xf numFmtId="0" fontId="84" fillId="42" borderId="2" applyNumberFormat="0" applyBorder="0" applyAlignment="0" applyProtection="0"/>
    <xf numFmtId="177" fontId="88" fillId="61" borderId="0"/>
    <xf numFmtId="0" fontId="89" fillId="0" borderId="32" applyNumberFormat="0" applyFill="0" applyAlignment="0" applyProtection="0">
      <alignment vertical="center"/>
    </xf>
    <xf numFmtId="9" fontId="34" fillId="0" borderId="0" applyFont="0" applyFill="0" applyBorder="0" applyAlignment="0" applyProtection="0"/>
    <xf numFmtId="0" fontId="90" fillId="10" borderId="30" applyNumberFormat="0" applyAlignment="0" applyProtection="0">
      <alignment vertical="center"/>
    </xf>
    <xf numFmtId="177" fontId="91" fillId="62" borderId="0"/>
    <xf numFmtId="38" fontId="34" fillId="0" borderId="0" applyFont="0" applyFill="0" applyBorder="0" applyAlignment="0" applyProtection="0"/>
    <xf numFmtId="40" fontId="34" fillId="0" borderId="0" applyFont="0" applyFill="0" applyBorder="0" applyAlignment="0" applyProtection="0"/>
    <xf numFmtId="0" fontId="35" fillId="9" borderId="0" applyNumberFormat="0" applyBorder="0" applyAlignment="0" applyProtection="0">
      <alignment vertical="center"/>
    </xf>
    <xf numFmtId="186" fontId="34" fillId="0" borderId="0" applyFont="0" applyFill="0" applyBorder="0" applyAlignment="0" applyProtection="0"/>
    <xf numFmtId="194" fontId="34" fillId="0" borderId="0" applyFont="0" applyFill="0" applyBorder="0" applyAlignment="0" applyProtection="0"/>
    <xf numFmtId="0" fontId="38" fillId="9" borderId="0" applyNumberFormat="0" applyBorder="0" applyAlignment="0" applyProtection="0">
      <alignment vertical="center"/>
    </xf>
    <xf numFmtId="183" fontId="34" fillId="0" borderId="0" applyFont="0" applyFill="0" applyBorder="0" applyAlignment="0" applyProtection="0"/>
    <xf numFmtId="195" fontId="34" fillId="0" borderId="0" applyFont="0" applyFill="0" applyBorder="0" applyAlignment="0" applyProtection="0"/>
    <xf numFmtId="0" fontId="35" fillId="9" borderId="0" applyNumberFormat="0" applyBorder="0" applyAlignment="0" applyProtection="0">
      <alignment vertical="center"/>
    </xf>
    <xf numFmtId="0" fontId="80" fillId="0" borderId="0"/>
    <xf numFmtId="37" fontId="92" fillId="0" borderId="0"/>
    <xf numFmtId="0" fontId="88" fillId="0" borderId="0"/>
    <xf numFmtId="0" fontId="61" fillId="0" borderId="0"/>
    <xf numFmtId="0" fontId="64" fillId="12" borderId="0" applyNumberFormat="0" applyBorder="0" applyAlignment="0" applyProtection="0">
      <alignment vertical="center"/>
    </xf>
    <xf numFmtId="0" fontId="34" fillId="42" borderId="33" applyNumberFormat="0" applyFont="0" applyAlignment="0" applyProtection="0">
      <alignment vertical="center"/>
    </xf>
    <xf numFmtId="0" fontId="93" fillId="6" borderId="26" applyNumberFormat="0" applyAlignment="0" applyProtection="0">
      <alignment vertical="center"/>
    </xf>
    <xf numFmtId="9" fontId="34" fillId="0" borderId="0" applyFont="0" applyFill="0" applyBorder="0" applyAlignment="0" applyProtection="0"/>
    <xf numFmtId="196" fontId="34" fillId="0" borderId="0" applyFont="0" applyFill="0" applyProtection="0"/>
    <xf numFmtId="0" fontId="94" fillId="0" borderId="0" applyNumberFormat="0" applyFill="0" applyBorder="0" applyAlignment="0" applyProtection="0">
      <alignment vertical="center"/>
    </xf>
    <xf numFmtId="0" fontId="64" fillId="12" borderId="0" applyNumberFormat="0" applyBorder="0" applyAlignment="0" applyProtection="0">
      <alignment vertical="center"/>
    </xf>
    <xf numFmtId="15" fontId="34" fillId="0" borderId="0" applyFont="0" applyFill="0" applyBorder="0" applyAlignment="0" applyProtection="0"/>
    <xf numFmtId="4" fontId="34" fillId="0" borderId="0" applyFont="0" applyFill="0" applyBorder="0" applyAlignment="0" applyProtection="0"/>
    <xf numFmtId="0" fontId="34" fillId="63" borderId="0" applyNumberFormat="0" applyFont="0" applyBorder="0" applyAlignment="0" applyProtection="0"/>
    <xf numFmtId="0" fontId="95" fillId="19" borderId="0" applyNumberFormat="0" applyBorder="0" applyAlignment="0" applyProtection="0">
      <alignment vertical="center"/>
    </xf>
    <xf numFmtId="0" fontId="72" fillId="54" borderId="7">
      <protection locked="0"/>
    </xf>
    <xf numFmtId="0" fontId="96" fillId="0" borderId="0"/>
    <xf numFmtId="0" fontId="72" fillId="54" borderId="7">
      <protection locked="0"/>
    </xf>
    <xf numFmtId="0" fontId="94" fillId="0" borderId="0" applyNumberFormat="0" applyFill="0" applyBorder="0" applyAlignment="0" applyProtection="0">
      <alignment vertical="center"/>
    </xf>
    <xf numFmtId="0" fontId="0" fillId="0" borderId="0"/>
    <xf numFmtId="0" fontId="82" fillId="0" borderId="34" applyProtection="0"/>
    <xf numFmtId="0" fontId="97" fillId="0" borderId="0" applyNumberFormat="0" applyFill="0" applyBorder="0" applyAlignment="0" applyProtection="0">
      <alignment vertical="center"/>
    </xf>
    <xf numFmtId="180" fontId="34" fillId="0" borderId="0" applyFont="0" applyFill="0" applyBorder="0" applyAlignment="0" applyProtection="0"/>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193" fontId="34" fillId="0" borderId="0" applyFont="0" applyFill="0" applyBorder="0" applyAlignment="0" applyProtection="0"/>
    <xf numFmtId="0" fontId="34" fillId="0" borderId="9" applyNumberFormat="0" applyFill="0" applyProtection="0">
      <alignment horizontal="right"/>
    </xf>
    <xf numFmtId="0" fontId="98" fillId="0" borderId="0"/>
    <xf numFmtId="0" fontId="34" fillId="0" borderId="0" applyFont="0" applyFill="0" applyBorder="0" applyAlignment="0" applyProtection="0"/>
    <xf numFmtId="0" fontId="99" fillId="0" borderId="31" applyNumberFormat="0" applyFill="0" applyAlignment="0" applyProtection="0">
      <alignment vertical="center"/>
    </xf>
    <xf numFmtId="0" fontId="100" fillId="0" borderId="25" applyNumberFormat="0" applyFill="0" applyAlignment="0" applyProtection="0">
      <alignment vertical="center"/>
    </xf>
    <xf numFmtId="0" fontId="100" fillId="0" borderId="0" applyNumberFormat="0" applyFill="0" applyBorder="0" applyAlignment="0" applyProtection="0">
      <alignment vertical="center"/>
    </xf>
    <xf numFmtId="43" fontId="34" fillId="0" borderId="0" applyFont="0" applyFill="0" applyBorder="0" applyAlignment="0" applyProtection="0">
      <alignment vertical="center"/>
    </xf>
    <xf numFmtId="0" fontId="101" fillId="0" borderId="9" applyNumberFormat="0" applyFill="0" applyProtection="0">
      <alignment horizontal="center"/>
    </xf>
    <xf numFmtId="0" fontId="25" fillId="3" borderId="0" applyNumberFormat="0" applyBorder="0" applyAlignment="0" applyProtection="0">
      <alignment vertical="center"/>
    </xf>
    <xf numFmtId="0" fontId="102" fillId="0" borderId="0" applyNumberFormat="0" applyFill="0" applyBorder="0" applyAlignment="0" applyProtection="0"/>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95" fillId="19" borderId="0" applyNumberFormat="0" applyBorder="0" applyAlignment="0" applyProtection="0">
      <alignment vertical="center"/>
    </xf>
    <xf numFmtId="0" fontId="35" fillId="19" borderId="0" applyNumberFormat="0" applyBorder="0" applyAlignment="0" applyProtection="0">
      <alignment vertical="center"/>
    </xf>
    <xf numFmtId="0" fontId="35" fillId="9" borderId="0" applyNumberFormat="0" applyBorder="0" applyAlignment="0" applyProtection="0">
      <alignment vertical="center"/>
    </xf>
    <xf numFmtId="43" fontId="34" fillId="0" borderId="0" applyFont="0" applyFill="0" applyBorder="0" applyAlignment="0" applyProtection="0"/>
    <xf numFmtId="0" fontId="35" fillId="1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19" borderId="0" applyNumberFormat="0" applyBorder="0" applyAlignment="0" applyProtection="0">
      <alignment vertical="center"/>
    </xf>
    <xf numFmtId="0" fontId="38" fillId="9" borderId="0" applyNumberFormat="0" applyBorder="0" applyAlignment="0" applyProtection="0">
      <alignment vertical="center"/>
    </xf>
    <xf numFmtId="0" fontId="35" fillId="9" borderId="0" applyNumberFormat="0" applyBorder="0" applyAlignment="0" applyProtection="0">
      <alignment vertical="center"/>
    </xf>
    <xf numFmtId="0" fontId="64" fillId="1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64" fillId="12"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8"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55" fillId="9" borderId="0" applyNumberFormat="0" applyBorder="0" applyAlignment="0" applyProtection="0">
      <alignment vertical="center"/>
    </xf>
    <xf numFmtId="0" fontId="95" fillId="9" borderId="0" applyNumberFormat="0" applyBorder="0" applyAlignment="0" applyProtection="0">
      <alignment vertical="center"/>
    </xf>
    <xf numFmtId="0" fontId="103" fillId="19" borderId="0" applyNumberFormat="0" applyBorder="0" applyAlignment="0" applyProtection="0">
      <alignment vertical="center"/>
    </xf>
    <xf numFmtId="0" fontId="35" fillId="9" borderId="0" applyNumberFormat="0" applyBorder="0" applyAlignment="0" applyProtection="0">
      <alignment vertical="center"/>
    </xf>
    <xf numFmtId="0" fontId="30" fillId="12" borderId="0" applyNumberFormat="0" applyBorder="0" applyAlignment="0" applyProtection="0">
      <alignment vertical="center"/>
    </xf>
    <xf numFmtId="0" fontId="78" fillId="9" borderId="0" applyNumberFormat="0" applyBorder="0" applyAlignment="0" applyProtection="0"/>
    <xf numFmtId="0" fontId="95" fillId="19" borderId="0" applyNumberFormat="0" applyBorder="0" applyAlignment="0" applyProtection="0">
      <alignment vertical="center"/>
    </xf>
    <xf numFmtId="0" fontId="55" fillId="19" borderId="0" applyNumberFormat="0" applyBorder="0" applyAlignment="0" applyProtection="0">
      <alignment vertical="center"/>
    </xf>
    <xf numFmtId="0" fontId="35" fillId="9" borderId="0" applyNumberFormat="0" applyBorder="0" applyAlignment="0" applyProtection="0">
      <alignment vertical="center"/>
    </xf>
    <xf numFmtId="0" fontId="30" fillId="12" borderId="0" applyNumberFormat="0" applyBorder="0" applyAlignment="0" applyProtection="0">
      <alignment vertical="center"/>
    </xf>
    <xf numFmtId="0" fontId="35" fillId="1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66" fillId="3" borderId="0" applyNumberFormat="0" applyBorder="0" applyAlignment="0" applyProtection="0">
      <alignment vertical="center"/>
    </xf>
    <xf numFmtId="0" fontId="71" fillId="60" borderId="0" applyNumberFormat="0" applyBorder="0" applyAlignment="0" applyProtection="0">
      <alignment vertical="center"/>
    </xf>
    <xf numFmtId="0" fontId="35" fillId="9" borderId="0" applyNumberFormat="0" applyBorder="0" applyAlignment="0" applyProtection="0">
      <alignment vertical="center"/>
    </xf>
    <xf numFmtId="0" fontId="55" fillId="19" borderId="0" applyNumberFormat="0" applyBorder="0" applyAlignment="0" applyProtection="0">
      <alignment vertical="center"/>
    </xf>
    <xf numFmtId="0" fontId="38" fillId="9" borderId="0" applyNumberFormat="0" applyBorder="0" applyAlignment="0" applyProtection="0">
      <alignment vertical="center"/>
    </xf>
    <xf numFmtId="0" fontId="35" fillId="9" borderId="0" applyNumberFormat="0" applyBorder="0" applyAlignment="0" applyProtection="0">
      <alignment vertical="center"/>
    </xf>
    <xf numFmtId="0" fontId="35" fillId="19" borderId="0" applyNumberFormat="0" applyBorder="0" applyAlignment="0" applyProtection="0">
      <alignment vertical="center"/>
    </xf>
    <xf numFmtId="0" fontId="78" fillId="9" borderId="0" applyNumberFormat="0" applyBorder="0" applyAlignment="0" applyProtection="0"/>
    <xf numFmtId="0" fontId="0" fillId="0" borderId="0" applyNumberFormat="0" applyFill="0" applyBorder="0" applyAlignment="0" applyProtection="0"/>
    <xf numFmtId="0" fontId="35" fillId="1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8"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8" fillId="9" borderId="0" applyNumberFormat="0" applyBorder="0" applyAlignment="0" applyProtection="0">
      <alignment vertical="center"/>
    </xf>
    <xf numFmtId="0" fontId="25" fillId="3" borderId="0" applyNumberFormat="0" applyBorder="0" applyAlignment="0" applyProtection="0">
      <alignment vertical="center"/>
    </xf>
    <xf numFmtId="0" fontId="38" fillId="9" borderId="0" applyNumberFormat="0" applyBorder="0" applyAlignment="0" applyProtection="0">
      <alignment vertical="center"/>
    </xf>
    <xf numFmtId="0" fontId="35" fillId="19" borderId="0" applyNumberFormat="0" applyBorder="0" applyAlignment="0" applyProtection="0">
      <alignment vertical="center"/>
    </xf>
    <xf numFmtId="0" fontId="35" fillId="9" borderId="0" applyNumberFormat="0" applyBorder="0" applyAlignment="0" applyProtection="0">
      <alignment vertical="center"/>
    </xf>
    <xf numFmtId="0" fontId="0" fillId="0" borderId="0">
      <alignment vertical="center"/>
    </xf>
    <xf numFmtId="0" fontId="0" fillId="0" borderId="0"/>
    <xf numFmtId="0" fontId="5" fillId="0" borderId="0">
      <alignment vertical="center"/>
    </xf>
    <xf numFmtId="0" fontId="104" fillId="18" borderId="17" applyNumberFormat="0" applyAlignment="0" applyProtection="0">
      <alignment vertical="center"/>
    </xf>
    <xf numFmtId="0" fontId="5" fillId="0" borderId="0">
      <alignment vertical="center"/>
    </xf>
    <xf numFmtId="0" fontId="34" fillId="0" borderId="0" applyNumberFormat="0" applyFont="0" applyFill="0" applyBorder="0" applyAlignment="0" applyProtection="0"/>
    <xf numFmtId="0" fontId="105" fillId="0" borderId="0">
      <alignment vertical="center"/>
    </xf>
    <xf numFmtId="0" fontId="64"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64"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188" fontId="34" fillId="0" borderId="0" applyFont="0" applyFill="0" applyBorder="0" applyAlignment="0" applyProtection="0"/>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5" fillId="12" borderId="0" applyNumberFormat="0" applyBorder="0" applyAlignment="0" applyProtection="0"/>
    <xf numFmtId="0" fontId="30" fillId="12" borderId="0" applyNumberFormat="0" applyBorder="0" applyAlignment="0" applyProtection="0">
      <alignment vertical="center"/>
    </xf>
    <xf numFmtId="0" fontId="66" fillId="12" borderId="0" applyNumberFormat="0" applyBorder="0" applyAlignment="0" applyProtection="0">
      <alignment vertical="center"/>
    </xf>
    <xf numFmtId="0" fontId="25" fillId="12" borderId="0" applyNumberFormat="0" applyBorder="0" applyAlignment="0" applyProtection="0">
      <alignment vertical="center"/>
    </xf>
    <xf numFmtId="0" fontId="106" fillId="3" borderId="0" applyNumberFormat="0" applyBorder="0" applyAlignment="0" applyProtection="0">
      <alignment vertical="center"/>
    </xf>
    <xf numFmtId="0" fontId="25" fillId="12" borderId="0" applyNumberFormat="0" applyBorder="0" applyAlignment="0" applyProtection="0"/>
    <xf numFmtId="43" fontId="34" fillId="0" borderId="0" applyFont="0" applyFill="0" applyBorder="0" applyAlignment="0" applyProtection="0">
      <alignment vertical="center"/>
    </xf>
    <xf numFmtId="0" fontId="30" fillId="3" borderId="0" applyNumberFormat="0" applyBorder="0" applyAlignment="0" applyProtection="0">
      <alignment vertical="center"/>
    </xf>
    <xf numFmtId="0" fontId="64" fillId="12" borderId="0" applyNumberFormat="0" applyBorder="0" applyAlignment="0" applyProtection="0">
      <alignment vertical="center"/>
    </xf>
    <xf numFmtId="0" fontId="64" fillId="12" borderId="0" applyNumberFormat="0" applyBorder="0" applyAlignment="0" applyProtection="0">
      <alignment vertical="center"/>
    </xf>
    <xf numFmtId="0" fontId="107" fillId="0" borderId="35" applyNumberFormat="0" applyFill="0" applyAlignment="0" applyProtection="0">
      <alignment vertical="center"/>
    </xf>
    <xf numFmtId="0" fontId="30" fillId="12" borderId="0" applyNumberFormat="0" applyBorder="0" applyAlignment="0" applyProtection="0">
      <alignment vertical="center"/>
    </xf>
    <xf numFmtId="0" fontId="34" fillId="42" borderId="33" applyNumberFormat="0" applyFont="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69" fillId="64" borderId="0" applyNumberFormat="0" applyBorder="0" applyAlignment="0" applyProtection="0"/>
    <xf numFmtId="0" fontId="64" fillId="12" borderId="0" applyNumberFormat="0" applyBorder="0" applyAlignment="0" applyProtection="0">
      <alignment vertical="center"/>
    </xf>
    <xf numFmtId="0" fontId="30" fillId="12" borderId="0" applyNumberFormat="0" applyBorder="0" applyAlignment="0" applyProtection="0">
      <alignment vertical="center"/>
    </xf>
    <xf numFmtId="0" fontId="64" fillId="12" borderId="0" applyNumberFormat="0" applyBorder="0" applyAlignment="0" applyProtection="0">
      <alignment vertical="center"/>
    </xf>
    <xf numFmtId="0" fontId="30" fillId="12" borderId="0" applyNumberFormat="0" applyBorder="0" applyAlignment="0" applyProtection="0">
      <alignment vertical="center"/>
    </xf>
    <xf numFmtId="0" fontId="64" fillId="12" borderId="0" applyNumberFormat="0" applyBorder="0" applyAlignment="0" applyProtection="0">
      <alignment vertical="center"/>
    </xf>
    <xf numFmtId="0" fontId="64"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108" fillId="0" borderId="0" applyNumberFormat="0" applyFill="0" applyBorder="0" applyAlignment="0" applyProtection="0">
      <alignment vertical="center"/>
    </xf>
    <xf numFmtId="0" fontId="70" fillId="0" borderId="10" applyNumberFormat="0" applyFill="0" applyProtection="0">
      <alignment horizontal="left"/>
    </xf>
    <xf numFmtId="0" fontId="109" fillId="0" borderId="32" applyNumberFormat="0" applyFill="0" applyAlignment="0" applyProtection="0">
      <alignment vertical="center"/>
    </xf>
    <xf numFmtId="197" fontId="34" fillId="0" borderId="0" applyFont="0" applyFill="0" applyBorder="0" applyAlignment="0" applyProtection="0"/>
    <xf numFmtId="0" fontId="80" fillId="0" borderId="0"/>
    <xf numFmtId="41" fontId="34" fillId="0" borderId="0" applyFont="0" applyFill="0" applyBorder="0" applyAlignment="0" applyProtection="0"/>
    <xf numFmtId="43" fontId="34" fillId="0" borderId="0" applyFont="0" applyFill="0" applyBorder="0" applyAlignment="0" applyProtection="0"/>
    <xf numFmtId="0" fontId="110" fillId="0" borderId="0"/>
    <xf numFmtId="0" fontId="71" fillId="58" borderId="0" applyNumberFormat="0" applyBorder="0" applyAlignment="0" applyProtection="0">
      <alignment vertical="center"/>
    </xf>
    <xf numFmtId="0" fontId="71" fillId="59" borderId="0" applyNumberFormat="0" applyBorder="0" applyAlignment="0" applyProtection="0">
      <alignment vertical="center"/>
    </xf>
    <xf numFmtId="0" fontId="71" fillId="52" borderId="0" applyNumberFormat="0" applyBorder="0" applyAlignment="0" applyProtection="0">
      <alignment vertical="center"/>
    </xf>
    <xf numFmtId="1" fontId="34" fillId="0" borderId="10" applyFill="0" applyProtection="0">
      <alignment horizontal="center"/>
    </xf>
    <xf numFmtId="1" fontId="23" fillId="0" borderId="2">
      <alignment vertical="center"/>
      <protection locked="0"/>
    </xf>
    <xf numFmtId="198" fontId="23" fillId="0" borderId="2">
      <alignment vertical="center"/>
      <protection locked="0"/>
    </xf>
    <xf numFmtId="43" fontId="34" fillId="0" borderId="0" applyFont="0" applyFill="0" applyBorder="0" applyAlignment="0" applyProtection="0"/>
    <xf numFmtId="0" fontId="111" fillId="0" borderId="0"/>
  </cellStyleXfs>
  <cellXfs count="219">
    <xf numFmtId="0" fontId="0" fillId="0" borderId="0" xfId="0" applyFont="1"/>
    <xf numFmtId="0" fontId="1" fillId="0" borderId="0" xfId="0" applyFont="1" applyAlignment="1">
      <alignment vertical="center" wrapText="1"/>
    </xf>
    <xf numFmtId="181" fontId="1" fillId="0" borderId="0" xfId="0" applyNumberFormat="1" applyFont="1" applyAlignment="1">
      <alignment vertical="center" wrapText="1"/>
    </xf>
    <xf numFmtId="181" fontId="1" fillId="0" borderId="0" xfId="0" applyNumberFormat="1" applyFont="1" applyAlignment="1">
      <alignment horizontal="center" vertical="center" wrapText="1"/>
    </xf>
    <xf numFmtId="0" fontId="1" fillId="0" borderId="0" xfId="0" applyFont="1" applyAlignment="1">
      <alignment horizontal="center" vertical="center" wrapText="1"/>
    </xf>
    <xf numFmtId="10" fontId="1" fillId="0" borderId="0" xfId="0" applyNumberFormat="1" applyFont="1" applyAlignment="1">
      <alignment horizontal="center" vertical="center" wrapText="1"/>
    </xf>
    <xf numFmtId="181" fontId="2"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1" xfId="0" applyBorder="1" applyAlignment="1">
      <alignment horizontal="left"/>
    </xf>
    <xf numFmtId="0" fontId="3" fillId="0" borderId="0" xfId="0" applyFont="1" applyBorder="1" applyAlignment="1">
      <alignment horizontal="center" vertical="center" wrapText="1"/>
    </xf>
    <xf numFmtId="0" fontId="0" fillId="0" borderId="2" xfId="0" applyBorder="1" applyAlignment="1">
      <alignment horizontal="center"/>
    </xf>
    <xf numFmtId="0" fontId="4" fillId="0" borderId="3" xfId="0" applyFont="1" applyBorder="1" applyAlignment="1">
      <alignment horizontal="center" vertical="center" wrapText="1"/>
    </xf>
    <xf numFmtId="181" fontId="4" fillId="0" borderId="4" xfId="0" applyNumberFormat="1" applyFont="1" applyBorder="1" applyAlignment="1">
      <alignment horizontal="center" vertical="center" wrapText="1"/>
    </xf>
    <xf numFmtId="181" fontId="4" fillId="0" borderId="5" xfId="0" applyNumberFormat="1" applyFont="1" applyBorder="1" applyAlignment="1">
      <alignment horizontal="center" vertical="center" wrapText="1"/>
    </xf>
    <xf numFmtId="181" fontId="4" fillId="0" borderId="2"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0" fillId="0" borderId="2" xfId="0" applyFont="1" applyBorder="1" applyAlignment="1">
      <alignment horizontal="center"/>
    </xf>
    <xf numFmtId="0" fontId="4" fillId="0" borderId="7" xfId="0" applyFont="1" applyBorder="1" applyAlignment="1">
      <alignment horizontal="center" vertical="center" wrapText="1"/>
    </xf>
    <xf numFmtId="181" fontId="4" fillId="0" borderId="8"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181" fontId="4" fillId="0" borderId="10" xfId="0" applyNumberFormat="1" applyFont="1" applyBorder="1" applyAlignment="1">
      <alignment horizontal="center" vertical="center" wrapText="1"/>
    </xf>
    <xf numFmtId="199" fontId="4" fillId="0" borderId="5" xfId="0" applyNumberFormat="1" applyFont="1" applyBorder="1" applyAlignment="1">
      <alignment horizontal="center" vertical="center" wrapText="1"/>
    </xf>
    <xf numFmtId="199" fontId="4" fillId="0" borderId="2" xfId="0" applyNumberFormat="1" applyFont="1" applyBorder="1" applyAlignment="1">
      <alignment horizontal="center" vertical="center" wrapText="1"/>
    </xf>
    <xf numFmtId="200" fontId="4"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81" fontId="1" fillId="0" borderId="4" xfId="0" applyNumberFormat="1" applyFont="1" applyBorder="1" applyAlignment="1">
      <alignment horizontal="center" vertical="center" wrapText="1"/>
    </xf>
    <xf numFmtId="181" fontId="4" fillId="0" borderId="3" xfId="0" applyNumberFormat="1" applyFont="1" applyBorder="1" applyAlignment="1">
      <alignment horizontal="center" vertical="center" wrapText="1"/>
    </xf>
    <xf numFmtId="201" fontId="4" fillId="0" borderId="3" xfId="0" applyNumberFormat="1" applyFont="1" applyBorder="1" applyAlignment="1">
      <alignment horizontal="center" vertical="center" wrapText="1"/>
    </xf>
    <xf numFmtId="200" fontId="4" fillId="0" borderId="3" xfId="0" applyNumberFormat="1" applyFont="1" applyBorder="1" applyAlignment="1">
      <alignment horizontal="center" vertical="center" wrapText="1"/>
    </xf>
    <xf numFmtId="0" fontId="1" fillId="0" borderId="11" xfId="0" applyFont="1" applyBorder="1" applyAlignment="1">
      <alignment horizontal="center" vertical="center" wrapText="1"/>
    </xf>
    <xf numFmtId="181" fontId="1" fillId="0" borderId="11" xfId="0" applyNumberFormat="1" applyFont="1" applyBorder="1" applyAlignment="1">
      <alignment horizontal="center" vertical="center" wrapText="1"/>
    </xf>
    <xf numFmtId="181"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181" fontId="1" fillId="0" borderId="5" xfId="0" applyNumberFormat="1" applyFont="1" applyBorder="1" applyAlignment="1">
      <alignment horizontal="center" vertical="center" wrapText="1"/>
    </xf>
    <xf numFmtId="201" fontId="4" fillId="0" borderId="2" xfId="0" applyNumberFormat="1" applyFont="1" applyBorder="1" applyAlignment="1">
      <alignment horizontal="center" vertical="center" wrapText="1"/>
    </xf>
    <xf numFmtId="0" fontId="1" fillId="0" borderId="12" xfId="0" applyFont="1" applyBorder="1" applyAlignment="1">
      <alignment horizontal="center" vertical="center" wrapText="1"/>
    </xf>
    <xf numFmtId="181" fontId="1" fillId="0" borderId="12" xfId="0" applyNumberFormat="1" applyFont="1" applyBorder="1" applyAlignment="1">
      <alignment horizontal="center" vertical="center" wrapText="1"/>
    </xf>
    <xf numFmtId="181" fontId="4" fillId="0" borderId="12" xfId="0" applyNumberFormat="1" applyFont="1" applyBorder="1" applyAlignment="1">
      <alignment horizontal="center" vertical="center" wrapText="1"/>
    </xf>
    <xf numFmtId="201" fontId="4" fillId="0" borderId="12" xfId="0" applyNumberFormat="1" applyFont="1" applyBorder="1" applyAlignment="1">
      <alignment horizontal="center" vertical="center" wrapText="1"/>
    </xf>
    <xf numFmtId="200" fontId="4" fillId="0" borderId="12"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6" fillId="0" borderId="0" xfId="374" applyFont="1" applyAlignment="1">
      <alignment vertical="center"/>
    </xf>
    <xf numFmtId="181" fontId="4" fillId="0" borderId="0" xfId="0" applyNumberFormat="1" applyFont="1" applyBorder="1" applyAlignment="1">
      <alignment horizontal="left"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181"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1" fillId="0" borderId="5" xfId="0" applyFont="1" applyBorder="1" applyAlignment="1">
      <alignment horizontal="center" vertical="center" wrapText="1"/>
    </xf>
    <xf numFmtId="181" fontId="4" fillId="0" borderId="2" xfId="0" applyNumberFormat="1" applyFont="1" applyFill="1" applyBorder="1" applyAlignment="1">
      <alignment horizontal="center" vertical="center" wrapText="1"/>
    </xf>
    <xf numFmtId="181" fontId="4" fillId="0" borderId="12" xfId="0" applyNumberFormat="1" applyFont="1" applyFill="1" applyBorder="1" applyAlignment="1">
      <alignment horizontal="center" vertical="center" wrapText="1"/>
    </xf>
    <xf numFmtId="10" fontId="2" fillId="0" borderId="0" xfId="0" applyNumberFormat="1" applyFont="1" applyBorder="1" applyAlignment="1">
      <alignment horizontal="center" vertical="center" wrapText="1"/>
    </xf>
    <xf numFmtId="0" fontId="4" fillId="0" borderId="0" xfId="0" applyFont="1" applyBorder="1" applyAlignment="1">
      <alignment horizontal="left" vertical="center" wrapText="1"/>
    </xf>
    <xf numFmtId="10" fontId="4" fillId="0" borderId="1" xfId="0" applyNumberFormat="1" applyFont="1" applyBorder="1" applyAlignment="1">
      <alignment horizontal="left" vertical="center" wrapText="1"/>
    </xf>
    <xf numFmtId="10" fontId="1" fillId="0" borderId="6" xfId="0" applyNumberFormat="1" applyFont="1" applyBorder="1" applyAlignment="1">
      <alignment horizontal="center" vertical="center" wrapText="1"/>
    </xf>
    <xf numFmtId="0" fontId="1" fillId="0" borderId="9" xfId="0" applyFont="1" applyBorder="1" applyAlignment="1">
      <alignment horizontal="center" vertical="center" wrapText="1"/>
    </xf>
    <xf numFmtId="10" fontId="1" fillId="0" borderId="11" xfId="0" applyNumberFormat="1" applyFont="1" applyBorder="1" applyAlignment="1">
      <alignment horizontal="center" vertical="center" wrapText="1"/>
    </xf>
    <xf numFmtId="10" fontId="1" fillId="0" borderId="14" xfId="0" applyNumberFormat="1" applyFont="1" applyBorder="1" applyAlignment="1">
      <alignment horizontal="center" vertical="center" wrapText="1"/>
    </xf>
    <xf numFmtId="10" fontId="4" fillId="0" borderId="2" xfId="0" applyNumberFormat="1" applyFont="1" applyBorder="1" applyAlignment="1">
      <alignment horizontal="center" vertical="center" wrapText="1"/>
    </xf>
    <xf numFmtId="10" fontId="4" fillId="0" borderId="12"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7" fillId="0" borderId="0" xfId="136" applyFont="1">
      <alignment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1" fillId="2" borderId="0" xfId="136" applyFont="1" applyFill="1">
      <alignment vertical="center"/>
    </xf>
    <xf numFmtId="0" fontId="10" fillId="0" borderId="0" xfId="136" applyFont="1">
      <alignment vertical="center"/>
    </xf>
    <xf numFmtId="0" fontId="1" fillId="0" borderId="0" xfId="136" applyFont="1">
      <alignment vertical="center"/>
    </xf>
    <xf numFmtId="0" fontId="7" fillId="0" borderId="0" xfId="136" applyFont="1" applyFill="1">
      <alignment vertical="center"/>
    </xf>
    <xf numFmtId="0" fontId="1" fillId="0" borderId="0" xfId="136" applyFont="1" applyFill="1">
      <alignment vertical="center"/>
    </xf>
    <xf numFmtId="0" fontId="0" fillId="0" borderId="0" xfId="136" applyFont="1">
      <alignment vertical="center"/>
    </xf>
    <xf numFmtId="0" fontId="11" fillId="0" borderId="0" xfId="136" applyFont="1" applyAlignment="1">
      <alignment horizontal="center" vertical="center"/>
    </xf>
    <xf numFmtId="0" fontId="0" fillId="0" borderId="1" xfId="136" applyFont="1" applyBorder="1" applyAlignment="1">
      <alignment horizontal="left" vertical="center"/>
    </xf>
    <xf numFmtId="0" fontId="0" fillId="0" borderId="1" xfId="0" applyFont="1" applyBorder="1" applyAlignment="1">
      <alignment vertical="center"/>
    </xf>
    <xf numFmtId="0" fontId="0" fillId="0" borderId="1" xfId="136" applyFont="1" applyBorder="1" applyAlignment="1">
      <alignment vertical="center"/>
    </xf>
    <xf numFmtId="0" fontId="1" fillId="0" borderId="2" xfId="136" applyFont="1" applyBorder="1" applyAlignment="1">
      <alignment horizontal="center" vertical="center"/>
    </xf>
    <xf numFmtId="0" fontId="1" fillId="0" borderId="3" xfId="136" applyFont="1" applyBorder="1" applyAlignment="1">
      <alignment horizontal="center" vertical="center"/>
    </xf>
    <xf numFmtId="0" fontId="1" fillId="2" borderId="3" xfId="136" applyFont="1" applyFill="1" applyBorder="1" applyAlignment="1">
      <alignment horizontal="center" vertical="center" wrapText="1"/>
    </xf>
    <xf numFmtId="0" fontId="1" fillId="0" borderId="3" xfId="136" applyFont="1" applyBorder="1" applyAlignment="1">
      <alignment horizontal="center" vertical="center" wrapText="1"/>
    </xf>
    <xf numFmtId="0" fontId="1" fillId="0" borderId="11" xfId="136" applyFont="1" applyBorder="1" applyAlignment="1">
      <alignment horizontal="center" vertical="center" wrapText="1"/>
    </xf>
    <xf numFmtId="0" fontId="1" fillId="0" borderId="6" xfId="136" applyFont="1" applyBorder="1" applyAlignment="1">
      <alignment horizontal="center" vertical="center" wrapText="1"/>
    </xf>
    <xf numFmtId="0" fontId="1" fillId="0" borderId="9" xfId="136" applyFont="1" applyBorder="1" applyAlignment="1">
      <alignment horizontal="center" vertical="center"/>
    </xf>
    <xf numFmtId="0" fontId="1" fillId="2" borderId="9" xfId="136" applyFont="1" applyFill="1" applyBorder="1" applyAlignment="1">
      <alignment horizontal="center" vertical="center" wrapText="1"/>
    </xf>
    <xf numFmtId="0" fontId="1" fillId="0" borderId="9" xfId="136" applyFont="1" applyBorder="1" applyAlignment="1">
      <alignment horizontal="center" vertical="center" wrapText="1"/>
    </xf>
    <xf numFmtId="0" fontId="1" fillId="0" borderId="2" xfId="136" applyFont="1" applyBorder="1" applyAlignment="1">
      <alignment horizontal="center" vertical="center" wrapText="1"/>
    </xf>
    <xf numFmtId="0" fontId="7" fillId="0"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199" fontId="7" fillId="2" borderId="9" xfId="136"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 fillId="2" borderId="15" xfId="0" applyFont="1" applyFill="1" applyBorder="1" applyAlignment="1">
      <alignment horizontal="left" vertical="center" wrapText="1"/>
    </xf>
    <xf numFmtId="0" fontId="1" fillId="2" borderId="2" xfId="0" applyFont="1" applyFill="1" applyBorder="1" applyAlignment="1">
      <alignment horizontal="center" vertical="center"/>
    </xf>
    <xf numFmtId="199" fontId="1" fillId="0" borderId="9" xfId="136" applyNumberFormat="1" applyFont="1" applyBorder="1" applyAlignment="1">
      <alignment horizontal="center" vertical="center" wrapText="1"/>
    </xf>
    <xf numFmtId="0" fontId="12" fillId="2" borderId="2"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199" fontId="13"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181" fontId="1" fillId="2" borderId="0" xfId="0" applyNumberFormat="1" applyFont="1" applyFill="1" applyAlignment="1">
      <alignment horizontal="center" vertical="center"/>
    </xf>
    <xf numFmtId="0" fontId="8" fillId="2" borderId="3" xfId="0" applyFont="1" applyFill="1" applyBorder="1" applyAlignment="1">
      <alignment horizontal="center" vertical="center" wrapText="1"/>
    </xf>
    <xf numFmtId="181" fontId="1" fillId="0" borderId="0" xfId="0" applyNumberFormat="1" applyFont="1" applyAlignment="1">
      <alignment horizontal="center" vertical="center"/>
    </xf>
    <xf numFmtId="199" fontId="13" fillId="2" borderId="3" xfId="0"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201" fontId="13" fillId="2" borderId="2" xfId="0" applyNumberFormat="1" applyFont="1" applyFill="1" applyBorder="1" applyAlignment="1">
      <alignment horizontal="left" vertical="center" wrapText="1"/>
    </xf>
    <xf numFmtId="199" fontId="9" fillId="2" borderId="0" xfId="0" applyNumberFormat="1" applyFont="1" applyFill="1" applyAlignment="1">
      <alignment horizontal="center" vertical="center" wrapText="1"/>
    </xf>
    <xf numFmtId="0" fontId="9"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201" fontId="1" fillId="2" borderId="2" xfId="0" applyNumberFormat="1" applyFont="1" applyFill="1" applyBorder="1" applyAlignment="1">
      <alignment horizontal="left" vertical="center" wrapText="1"/>
    </xf>
    <xf numFmtId="199" fontId="1" fillId="2" borderId="2" xfId="0" applyNumberFormat="1" applyFont="1" applyFill="1" applyBorder="1" applyAlignment="1">
      <alignment horizontal="center" vertical="center" wrapText="1"/>
    </xf>
    <xf numFmtId="199" fontId="1" fillId="2" borderId="2" xfId="136" applyNumberFormat="1" applyFont="1" applyFill="1" applyBorder="1" applyAlignment="1">
      <alignment horizontal="center" vertical="center" wrapText="1"/>
    </xf>
    <xf numFmtId="0" fontId="1" fillId="2" borderId="2" xfId="136"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3" fillId="2" borderId="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5" xfId="0" applyFont="1" applyFill="1" applyBorder="1" applyAlignment="1">
      <alignment horizontal="center" vertical="center" wrapText="1"/>
    </xf>
    <xf numFmtId="181" fontId="7" fillId="2" borderId="2" xfId="136"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181" fontId="1" fillId="2" borderId="2" xfId="136" applyNumberFormat="1" applyFont="1" applyFill="1" applyBorder="1" applyAlignment="1">
      <alignment horizontal="center" vertical="center" wrapText="1"/>
    </xf>
    <xf numFmtId="181" fontId="1" fillId="2" borderId="9" xfId="136" applyNumberFormat="1" applyFont="1" applyFill="1" applyBorder="1" applyAlignment="1">
      <alignment horizontal="center" vertical="center" wrapText="1"/>
    </xf>
    <xf numFmtId="181" fontId="1" fillId="2" borderId="2" xfId="0" applyNumberFormat="1" applyFont="1" applyFill="1" applyBorder="1" applyAlignment="1">
      <alignment horizontal="center" vertical="center" wrapText="1"/>
    </xf>
    <xf numFmtId="201" fontId="17" fillId="0" borderId="9" xfId="136" applyNumberFormat="1" applyFont="1" applyBorder="1" applyAlignment="1">
      <alignment horizontal="center" vertical="center"/>
    </xf>
    <xf numFmtId="181" fontId="1" fillId="0" borderId="2" xfId="0" applyNumberFormat="1" applyFont="1" applyFill="1" applyBorder="1" applyAlignment="1">
      <alignment horizontal="center" vertical="center" wrapText="1"/>
    </xf>
    <xf numFmtId="201" fontId="17" fillId="0" borderId="9" xfId="136" applyNumberFormat="1" applyFont="1" applyFill="1" applyBorder="1" applyAlignment="1">
      <alignment horizontal="center" vertical="center"/>
    </xf>
    <xf numFmtId="181" fontId="15" fillId="2" borderId="2" xfId="0" applyNumberFormat="1" applyFont="1" applyFill="1" applyBorder="1" applyAlignment="1">
      <alignment horizontal="center" vertical="center" wrapText="1"/>
    </xf>
    <xf numFmtId="181" fontId="13" fillId="2" borderId="2" xfId="0" applyNumberFormat="1" applyFont="1" applyFill="1" applyBorder="1" applyAlignment="1">
      <alignment horizontal="center" vertical="center" wrapText="1"/>
    </xf>
    <xf numFmtId="181" fontId="13" fillId="2" borderId="3" xfId="0" applyNumberFormat="1" applyFont="1" applyFill="1" applyBorder="1" applyAlignment="1">
      <alignment horizontal="center" vertical="center" wrapText="1"/>
    </xf>
    <xf numFmtId="201" fontId="13" fillId="2" borderId="2" xfId="0" applyNumberFormat="1" applyFont="1" applyFill="1" applyBorder="1" applyAlignment="1">
      <alignment horizontal="center" vertical="center" wrapText="1"/>
    </xf>
    <xf numFmtId="0" fontId="18" fillId="2" borderId="2" xfId="0" applyFont="1" applyFill="1" applyBorder="1" applyAlignment="1">
      <alignment horizontal="left" vertical="center" wrapText="1"/>
    </xf>
    <xf numFmtId="181" fontId="18" fillId="2" borderId="2" xfId="0" applyNumberFormat="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8" fillId="2" borderId="0" xfId="0" applyFont="1" applyFill="1" applyAlignment="1">
      <alignment horizontal="left" vertical="center" wrapText="1"/>
    </xf>
    <xf numFmtId="0" fontId="7" fillId="2" borderId="11" xfId="0" applyFont="1" applyFill="1" applyBorder="1" applyAlignment="1">
      <alignment horizontal="center" vertical="center" wrapText="1"/>
    </xf>
    <xf numFmtId="181" fontId="7" fillId="2" borderId="9" xfId="136"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181" fontId="1" fillId="0" borderId="9" xfId="136" applyNumberFormat="1" applyFont="1" applyBorder="1" applyAlignment="1">
      <alignment horizontal="center" vertical="center" wrapText="1"/>
    </xf>
    <xf numFmtId="0" fontId="1" fillId="0" borderId="2" xfId="0" applyFont="1" applyFill="1" applyBorder="1" applyAlignment="1">
      <alignment horizontal="left" vertical="center" wrapText="1"/>
    </xf>
    <xf numFmtId="201" fontId="1" fillId="0" borderId="2" xfId="136" applyNumberFormat="1" applyFont="1" applyBorder="1" applyAlignment="1">
      <alignment horizontal="center" vertical="center"/>
    </xf>
    <xf numFmtId="181" fontId="1" fillId="0" borderId="2" xfId="136" applyNumberFormat="1" applyFont="1" applyBorder="1" applyAlignment="1">
      <alignment horizontal="center" vertical="center" wrapText="1"/>
    </xf>
    <xf numFmtId="201" fontId="10" fillId="0" borderId="9" xfId="136" applyNumberFormat="1" applyFont="1" applyBorder="1" applyAlignment="1">
      <alignment horizontal="center" vertical="center"/>
    </xf>
    <xf numFmtId="199" fontId="10" fillId="2" borderId="9" xfId="0" applyNumberFormat="1" applyFont="1" applyFill="1" applyBorder="1" applyAlignment="1">
      <alignment horizontal="center" vertical="center" wrapText="1"/>
    </xf>
    <xf numFmtId="181" fontId="10" fillId="0" borderId="2" xfId="136" applyNumberFormat="1" applyFont="1" applyBorder="1" applyAlignment="1">
      <alignment horizontal="center" vertical="center" wrapText="1"/>
    </xf>
    <xf numFmtId="0" fontId="14" fillId="0" borderId="2" xfId="0" applyFont="1" applyBorder="1" applyAlignment="1">
      <alignment horizontal="left" vertical="center" wrapText="1"/>
    </xf>
    <xf numFmtId="181" fontId="4" fillId="2" borderId="2" xfId="0" applyNumberFormat="1" applyFont="1" applyFill="1" applyBorder="1" applyAlignment="1">
      <alignment horizontal="center" vertical="center"/>
    </xf>
    <xf numFmtId="201" fontId="1" fillId="0" borderId="9" xfId="136" applyNumberFormat="1" applyFont="1" applyBorder="1" applyAlignment="1">
      <alignment horizontal="center" vertical="center"/>
    </xf>
    <xf numFmtId="199" fontId="1" fillId="2" borderId="9" xfId="0" applyNumberFormat="1" applyFont="1" applyFill="1" applyBorder="1" applyAlignment="1">
      <alignment horizontal="center" vertical="center" wrapText="1"/>
    </xf>
    <xf numFmtId="0" fontId="0" fillId="0" borderId="1" xfId="136" applyFont="1" applyBorder="1" applyAlignment="1">
      <alignment horizontal="center" vertical="center"/>
    </xf>
    <xf numFmtId="0" fontId="1" fillId="0" borderId="5" xfId="136" applyFont="1" applyBorder="1" applyAlignment="1">
      <alignment horizontal="center" vertical="center" wrapText="1"/>
    </xf>
    <xf numFmtId="0" fontId="7" fillId="0" borderId="2" xfId="136" applyFont="1" applyBorder="1" applyAlignment="1">
      <alignment horizontal="center" vertical="center" wrapText="1"/>
    </xf>
    <xf numFmtId="199" fontId="1" fillId="0" borderId="2" xfId="136"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3" xfId="136" applyFont="1" applyBorder="1" applyAlignment="1">
      <alignment horizontal="left" vertical="center" wrapText="1"/>
    </xf>
    <xf numFmtId="181" fontId="13" fillId="2" borderId="3" xfId="0" applyNumberFormat="1" applyFont="1" applyFill="1" applyBorder="1" applyAlignment="1">
      <alignment horizontal="left" vertical="center" wrapText="1"/>
    </xf>
    <xf numFmtId="0" fontId="9" fillId="2" borderId="2" xfId="0" applyFont="1" applyFill="1" applyBorder="1" applyAlignment="1">
      <alignment horizontal="left" vertical="center" wrapText="1"/>
    </xf>
    <xf numFmtId="181" fontId="13" fillId="2" borderId="2" xfId="0" applyNumberFormat="1" applyFont="1" applyFill="1" applyBorder="1" applyAlignment="1">
      <alignment horizontal="left" vertical="center" wrapText="1"/>
    </xf>
    <xf numFmtId="0" fontId="13" fillId="2" borderId="9" xfId="0" applyFont="1" applyFill="1" applyBorder="1" applyAlignment="1">
      <alignment horizontal="left" vertical="center" wrapText="1"/>
    </xf>
    <xf numFmtId="199" fontId="13" fillId="2"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1" fillId="2" borderId="2" xfId="136" applyFont="1" applyFill="1" applyBorder="1" applyAlignment="1">
      <alignment horizontal="left" vertical="center" wrapText="1"/>
    </xf>
    <xf numFmtId="181" fontId="13" fillId="2" borderId="9" xfId="0" applyNumberFormat="1" applyFont="1" applyFill="1" applyBorder="1" applyAlignment="1">
      <alignment horizontal="center" vertical="center" wrapText="1"/>
    </xf>
    <xf numFmtId="199" fontId="13" fillId="2" borderId="3" xfId="0" applyNumberFormat="1" applyFont="1" applyFill="1" applyBorder="1" applyAlignment="1">
      <alignment horizontal="left" vertical="center" wrapText="1"/>
    </xf>
    <xf numFmtId="0" fontId="7" fillId="0" borderId="2" xfId="136" applyFont="1" applyBorder="1" applyAlignment="1">
      <alignment horizontal="left" vertical="center" wrapText="1"/>
    </xf>
    <xf numFmtId="181" fontId="1" fillId="2" borderId="10" xfId="136" applyNumberFormat="1" applyFont="1" applyFill="1" applyBorder="1" applyAlignment="1">
      <alignment horizontal="center" vertical="center" wrapText="1"/>
    </xf>
    <xf numFmtId="0" fontId="17" fillId="0" borderId="10" xfId="136" applyFont="1" applyBorder="1" applyAlignment="1">
      <alignment horizontal="center" vertical="center" wrapText="1"/>
    </xf>
    <xf numFmtId="0" fontId="17" fillId="0" borderId="9" xfId="136" applyFont="1" applyBorder="1" applyAlignment="1">
      <alignment horizontal="center" vertical="center" wrapText="1"/>
    </xf>
    <xf numFmtId="0" fontId="13" fillId="2" borderId="4" xfId="0" applyFont="1" applyFill="1" applyBorder="1" applyAlignment="1">
      <alignment horizontal="left" vertical="center" wrapText="1"/>
    </xf>
    <xf numFmtId="181" fontId="15" fillId="2" borderId="2" xfId="0" applyNumberFormat="1" applyFont="1" applyFill="1" applyBorder="1" applyAlignment="1">
      <alignment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13" fillId="2" borderId="7" xfId="0" applyFont="1" applyFill="1" applyBorder="1" applyAlignment="1">
      <alignment horizontal="left" vertical="center" wrapText="1"/>
    </xf>
    <xf numFmtId="0" fontId="1" fillId="0" borderId="2" xfId="136" applyFont="1" applyBorder="1" applyAlignment="1">
      <alignment horizontal="left" vertical="center" wrapText="1"/>
    </xf>
    <xf numFmtId="0" fontId="1" fillId="0" borderId="2" xfId="136" applyFont="1" applyFill="1" applyBorder="1" applyAlignment="1">
      <alignment horizontal="left" vertical="center"/>
    </xf>
    <xf numFmtId="181" fontId="10" fillId="0" borderId="9" xfId="136" applyNumberFormat="1" applyFont="1" applyBorder="1" applyAlignment="1">
      <alignment horizontal="center" vertical="center" wrapText="1"/>
    </xf>
    <xf numFmtId="181" fontId="9" fillId="2" borderId="2" xfId="0" applyNumberFormat="1" applyFont="1" applyFill="1" applyBorder="1" applyAlignment="1">
      <alignment horizontal="center" vertical="center" wrapText="1"/>
    </xf>
    <xf numFmtId="201" fontId="1" fillId="2" borderId="9" xfId="136" applyNumberFormat="1" applyFont="1" applyFill="1" applyBorder="1" applyAlignment="1">
      <alignment horizontal="center" vertical="center"/>
    </xf>
    <xf numFmtId="181" fontId="1" fillId="0" borderId="5" xfId="136" applyNumberFormat="1" applyFont="1" applyBorder="1" applyAlignment="1">
      <alignment horizontal="center" vertical="center" wrapText="1"/>
    </xf>
    <xf numFmtId="0" fontId="1" fillId="0" borderId="5" xfId="0" applyFont="1" applyBorder="1" applyAlignment="1">
      <alignment horizontal="left" vertical="center" wrapText="1"/>
    </xf>
    <xf numFmtId="181" fontId="14" fillId="2" borderId="2" xfId="0" applyNumberFormat="1"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 fillId="0" borderId="6" xfId="0" applyFont="1" applyBorder="1" applyAlignment="1">
      <alignment horizontal="left" vertical="center" wrapText="1"/>
    </xf>
    <xf numFmtId="181" fontId="14" fillId="2" borderId="9" xfId="0" applyNumberFormat="1" applyFont="1" applyFill="1" applyBorder="1" applyAlignment="1">
      <alignment horizontal="center" vertical="center"/>
    </xf>
    <xf numFmtId="181" fontId="1" fillId="0" borderId="10" xfId="136" applyNumberFormat="1" applyFont="1" applyBorder="1" applyAlignment="1">
      <alignment horizontal="center" vertical="center" wrapText="1"/>
    </xf>
    <xf numFmtId="0" fontId="1" fillId="0" borderId="3" xfId="0" applyFont="1" applyFill="1" applyBorder="1" applyAlignment="1">
      <alignment horizontal="left" vertical="center" wrapText="1"/>
    </xf>
    <xf numFmtId="0" fontId="14" fillId="0" borderId="2" xfId="0" applyFont="1" applyFill="1" applyBorder="1" applyAlignment="1">
      <alignment horizontal="left" vertical="center"/>
    </xf>
    <xf numFmtId="0" fontId="1" fillId="0" borderId="2" xfId="0" applyFont="1" applyFill="1" applyBorder="1" applyAlignment="1">
      <alignment horizontal="left" vertical="center"/>
    </xf>
    <xf numFmtId="0" fontId="16" fillId="2" borderId="2" xfId="0" applyFont="1" applyFill="1" applyBorder="1" applyAlignment="1">
      <alignment horizontal="left" vertical="center" wrapText="1"/>
    </xf>
    <xf numFmtId="181" fontId="16"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181" fontId="1" fillId="2" borderId="2" xfId="0" applyNumberFormat="1" applyFont="1" applyFill="1" applyBorder="1" applyAlignment="1">
      <alignment horizontal="center" vertical="center"/>
    </xf>
    <xf numFmtId="0" fontId="20" fillId="0" borderId="2" xfId="0" applyFont="1" applyBorder="1" applyAlignment="1">
      <alignment horizontal="left" vertical="center" wrapText="1"/>
    </xf>
    <xf numFmtId="0" fontId="1" fillId="0" borderId="11" xfId="0" applyFont="1" applyFill="1" applyBorder="1" applyAlignment="1">
      <alignment horizontal="left" vertical="center"/>
    </xf>
    <xf numFmtId="0" fontId="21" fillId="0" borderId="2" xfId="0" applyFont="1" applyBorder="1" applyAlignment="1">
      <alignment horizontal="left" vertical="center" wrapText="1"/>
    </xf>
    <xf numFmtId="181" fontId="21" fillId="2" borderId="2" xfId="0" applyNumberFormat="1" applyFont="1" applyFill="1" applyBorder="1" applyAlignment="1">
      <alignment horizontal="center" vertical="center" wrapText="1"/>
    </xf>
    <xf numFmtId="0" fontId="1" fillId="2" borderId="11" xfId="0" applyFont="1" applyFill="1" applyBorder="1" applyAlignment="1">
      <alignment horizontal="left" vertical="center" wrapText="1"/>
    </xf>
    <xf numFmtId="0" fontId="6" fillId="0" borderId="2" xfId="0" applyFont="1" applyFill="1" applyBorder="1" applyAlignment="1">
      <alignment horizontal="left" vertical="center" wrapText="1"/>
    </xf>
    <xf numFmtId="199" fontId="1" fillId="2" borderId="2" xfId="0" applyNumberFormat="1" applyFont="1" applyFill="1" applyBorder="1" applyAlignment="1">
      <alignment horizontal="center" vertical="center"/>
    </xf>
    <xf numFmtId="199" fontId="1" fillId="0" borderId="2" xfId="0" applyNumberFormat="1" applyFont="1" applyFill="1" applyBorder="1" applyAlignment="1">
      <alignment horizontal="center" vertical="center" wrapText="1"/>
    </xf>
    <xf numFmtId="199" fontId="1" fillId="2" borderId="9" xfId="136" applyNumberFormat="1" applyFont="1" applyFill="1" applyBorder="1" applyAlignment="1">
      <alignment horizontal="center" vertical="center" wrapText="1"/>
    </xf>
    <xf numFmtId="0" fontId="7" fillId="0" borderId="2" xfId="136" applyFont="1" applyBorder="1" applyAlignment="1">
      <alignment horizontal="center" vertical="center"/>
    </xf>
    <xf numFmtId="181" fontId="22" fillId="2" borderId="2" xfId="0" applyNumberFormat="1" applyFont="1" applyFill="1" applyBorder="1" applyAlignment="1">
      <alignment horizontal="center" vertical="center"/>
    </xf>
    <xf numFmtId="0" fontId="23" fillId="0" borderId="13" xfId="136" applyFont="1" applyFill="1" applyBorder="1" applyAlignment="1">
      <alignment horizontal="left" vertical="center" wrapText="1"/>
    </xf>
    <xf numFmtId="0" fontId="23" fillId="0" borderId="0" xfId="136" applyFont="1" applyFill="1" applyBorder="1" applyAlignment="1">
      <alignment horizontal="left" vertical="center" wrapText="1"/>
    </xf>
    <xf numFmtId="202" fontId="1" fillId="0" borderId="0" xfId="136" applyNumberFormat="1" applyFont="1" applyBorder="1" applyAlignment="1">
      <alignment horizontal="center" vertical="center"/>
    </xf>
    <xf numFmtId="0" fontId="1" fillId="0" borderId="2" xfId="136" applyFont="1" applyFill="1" applyBorder="1" applyAlignment="1">
      <alignment horizontal="left" vertical="center" wrapText="1"/>
    </xf>
    <xf numFmtId="0" fontId="1" fillId="0" borderId="5" xfId="136" applyFont="1" applyFill="1" applyBorder="1" applyAlignment="1">
      <alignment horizontal="left" vertical="center" wrapText="1"/>
    </xf>
    <xf numFmtId="0" fontId="1" fillId="0" borderId="5" xfId="136" applyFont="1" applyFill="1" applyBorder="1" applyAlignment="1">
      <alignment horizontal="left" vertical="center"/>
    </xf>
    <xf numFmtId="0" fontId="1" fillId="0" borderId="0" xfId="136" applyFont="1" applyAlignment="1">
      <alignment horizontal="center" vertical="center"/>
    </xf>
    <xf numFmtId="0" fontId="0" fillId="0" borderId="0" xfId="136" applyFont="1" applyBorder="1" applyAlignment="1">
      <alignment horizontal="left" vertical="center"/>
    </xf>
    <xf numFmtId="31" fontId="0" fillId="0" borderId="1" xfId="136" applyNumberFormat="1" applyFont="1" applyBorder="1" applyAlignment="1">
      <alignment vertical="center"/>
    </xf>
    <xf numFmtId="181" fontId="1" fillId="0" borderId="0" xfId="136" applyNumberFormat="1" applyFont="1" applyFill="1" applyBorder="1" applyAlignment="1">
      <alignment horizontal="center" vertical="center"/>
    </xf>
    <xf numFmtId="0" fontId="1" fillId="0" borderId="0" xfId="136" applyFont="1" applyBorder="1">
      <alignment vertical="center"/>
    </xf>
    <xf numFmtId="202" fontId="7" fillId="0" borderId="0" xfId="136" applyNumberFormat="1" applyFont="1" applyBorder="1" applyAlignment="1">
      <alignment horizontal="center" vertical="center"/>
    </xf>
    <xf numFmtId="0" fontId="13" fillId="2" borderId="2" xfId="0" applyFont="1" applyFill="1" applyBorder="1" applyAlignment="1" quotePrefix="1">
      <alignment horizontal="left" vertical="center" wrapText="1"/>
    </xf>
  </cellXfs>
  <cellStyles count="447">
    <cellStyle name="常规" xfId="0" builtinId="0"/>
    <cellStyle name="货币[0]" xfId="1" builtinId="7"/>
    <cellStyle name="货币" xfId="2" builtinId="4"/>
    <cellStyle name="好_05玉溪" xfId="3"/>
    <cellStyle name="20% - 强调文字颜色 3" xfId="4" builtinId="38"/>
    <cellStyle name="输入" xfId="5" builtinId="20"/>
    <cellStyle name="args.style" xfId="6"/>
    <cellStyle name="千位分隔[0]" xfId="7" builtinId="6"/>
    <cellStyle name="Accent2 - 40%" xfId="8"/>
    <cellStyle name="千位分隔" xfId="9" builtinId="3"/>
    <cellStyle name="好_汇总" xfId="10"/>
    <cellStyle name="40% - 强调文字颜色 3" xfId="11" builtinId="39"/>
    <cellStyle name="计算 2" xfId="12"/>
    <cellStyle name="差" xfId="13" builtinId="27"/>
    <cellStyle name="超链接" xfId="14" builtinId="8"/>
    <cellStyle name="日期" xfId="15"/>
    <cellStyle name="差_奖励补助测算5.23新" xfId="16"/>
    <cellStyle name="Accent2 - 60%" xfId="17"/>
    <cellStyle name="60% - 强调文字颜色 3" xfId="18" builtinId="40"/>
    <cellStyle name="好_1003牟定县" xfId="19"/>
    <cellStyle name="百分比" xfId="20" builtinId="5"/>
    <cellStyle name="差_2009年一般性转移支付标准工资_奖励补助测算5.22测试" xfId="21"/>
    <cellStyle name="差_2008年县级公安保障标准落实奖励经费分配测算" xfId="22"/>
    <cellStyle name="RowLevel_0" xfId="23"/>
    <cellStyle name="_单户" xfId="24"/>
    <cellStyle name="已访问的超链接" xfId="25" builtinId="9"/>
    <cellStyle name="注释" xfId="26" builtinId="10"/>
    <cellStyle name="常规 6" xfId="27"/>
    <cellStyle name="_ET_STYLE_NoName_00__Sheet3" xfId="28"/>
    <cellStyle name="60% - 强调文字颜色 2" xfId="29" builtinId="36"/>
    <cellStyle name="差_2006年分析表" xfId="30"/>
    <cellStyle name="差_2007年政法部门业务指标" xfId="31"/>
    <cellStyle name="差_教师绩效工资测算表（离退休按各地上报数测算）2009年1月1日" xfId="32"/>
    <cellStyle name="标题 4" xfId="33" builtinId="19"/>
    <cellStyle name="差_指标五" xfId="34"/>
    <cellStyle name="好_奖励补助测算5.23新" xfId="35"/>
    <cellStyle name="警告文本" xfId="36" builtinId="11"/>
    <cellStyle name="差_奖励补助测算5.22测试" xfId="37"/>
    <cellStyle name="标题" xfId="38" builtinId="15"/>
    <cellStyle name="解释性文本" xfId="39" builtinId="53"/>
    <cellStyle name="百分比 4" xfId="40"/>
    <cellStyle name="标题 1" xfId="41" builtinId="16"/>
    <cellStyle name="标题 2" xfId="42" builtinId="17"/>
    <cellStyle name="60% - 强调文字颜色 1" xfId="43" builtinId="32"/>
    <cellStyle name="标题 3" xfId="44" builtinId="18"/>
    <cellStyle name="60% - 强调文字颜色 4" xfId="45" builtinId="44"/>
    <cellStyle name="输出" xfId="46" builtinId="21"/>
    <cellStyle name="Input" xfId="47"/>
    <cellStyle name="计算" xfId="48" builtinId="22"/>
    <cellStyle name="40% - 强调文字颜色 4 2" xfId="49"/>
    <cellStyle name="检查单元格" xfId="50" builtinId="23"/>
    <cellStyle name="好_2009年一般性转移支付标准工资_地方配套按人均增幅控制8.30一般预算平均增幅、人均可用财力平均增幅两次控制、社会治安系数调整、案件数调整xl" xfId="51"/>
    <cellStyle name="20% - 强调文字颜色 6" xfId="52" builtinId="50"/>
    <cellStyle name="Currency [0]" xfId="53"/>
    <cellStyle name="好_三季度－表二" xfId="54"/>
    <cellStyle name="强调文字颜色 2" xfId="55" builtinId="33"/>
    <cellStyle name="差_教育厅提供义务教育及高中教师人数（2009年1月6日）" xfId="56"/>
    <cellStyle name="链接单元格" xfId="57" builtinId="24"/>
    <cellStyle name="差_Book2" xfId="58"/>
    <cellStyle name="汇总" xfId="59" builtinId="25"/>
    <cellStyle name="好" xfId="60" builtinId="26"/>
    <cellStyle name="Heading 3" xfId="61"/>
    <cellStyle name="适中" xfId="62" builtinId="28"/>
    <cellStyle name="20% - 强调文字颜色 5" xfId="63" builtinId="46"/>
    <cellStyle name="强调文字颜色 1" xfId="64" builtinId="29"/>
    <cellStyle name="20% - 强调文字颜色 1" xfId="65" builtinId="30"/>
    <cellStyle name="40% - 强调文字颜色 1" xfId="66" builtinId="31"/>
    <cellStyle name="输出 2" xfId="67"/>
    <cellStyle name="20% - 强调文字颜色 2" xfId="68" builtinId="34"/>
    <cellStyle name="40% - 强调文字颜色 2" xfId="69" builtinId="35"/>
    <cellStyle name="千位分隔[0] 2" xfId="70"/>
    <cellStyle name="强调文字颜色 3" xfId="71" builtinId="37"/>
    <cellStyle name="PSChar" xfId="72"/>
    <cellStyle name="强调文字颜色 4" xfId="73" builtinId="41"/>
    <cellStyle name="20% - 强调文字颜色 4" xfId="74" builtinId="42"/>
    <cellStyle name="40% - 强调文字颜色 4" xfId="75" builtinId="43"/>
    <cellStyle name="强调文字颜色 5" xfId="76" builtinId="45"/>
    <cellStyle name="40% - 强调文字颜色 5" xfId="77" builtinId="47"/>
    <cellStyle name="差_2006年全省财力计算表（中央、决算）" xfId="78"/>
    <cellStyle name="60% - 强调文字颜色 5" xfId="79" builtinId="48"/>
    <cellStyle name="强调文字颜色 6" xfId="80" builtinId="49"/>
    <cellStyle name="_弱电系统设备配置报价清单" xfId="81"/>
    <cellStyle name="好_业务工作量指标" xfId="82"/>
    <cellStyle name="适中 2" xfId="83"/>
    <cellStyle name="40% - 强调文字颜色 6" xfId="84" builtinId="51"/>
    <cellStyle name="60% - 强调文字颜色 6" xfId="85" builtinId="52"/>
    <cellStyle name="_ET_STYLE_NoName_00__Book1" xfId="86"/>
    <cellStyle name="_ET_STYLE_NoName_00_" xfId="87"/>
    <cellStyle name="_Book1_1" xfId="88"/>
    <cellStyle name="好_汇总-县级财政报表附表" xfId="89"/>
    <cellStyle name="_20100326高清市院遂宁检察院1080P配置清单26日改" xfId="90"/>
    <cellStyle name="好_2008年县级公安保障标准落实奖励经费分配测算" xfId="91"/>
    <cellStyle name="20% - Accent2" xfId="92"/>
    <cellStyle name="20% - Accent3" xfId="93"/>
    <cellStyle name="??" xfId="94"/>
    <cellStyle name="_1" xfId="95"/>
    <cellStyle name="_Book1" xfId="96"/>
    <cellStyle name="_Book1_2" xfId="97"/>
    <cellStyle name="Accent2 - 20%" xfId="98"/>
    <cellStyle name="_ET_STYLE_NoName_00__Book1_1" xfId="99"/>
    <cellStyle name="20% - Accent1" xfId="100"/>
    <cellStyle name="0,0_x000d_&#10;NA_x000d_&#10;" xfId="101"/>
    <cellStyle name="Accent1 - 20%" xfId="102"/>
    <cellStyle name="20% - Accent4" xfId="103"/>
    <cellStyle name="20% - Accent5" xfId="104"/>
    <cellStyle name="20% - Accent6" xfId="105"/>
    <cellStyle name="20% - 强调文字颜色 1 2" xfId="106"/>
    <cellStyle name="差_奖励补助测算5.24冯铸" xfId="107"/>
    <cellStyle name="20% - 强调文字颜色 2 2" xfId="108"/>
    <cellStyle name="20% - 强调文字颜色 3 2" xfId="109"/>
    <cellStyle name="Heading 2" xfId="110"/>
    <cellStyle name="好_03昭通" xfId="111"/>
    <cellStyle name="20% - 强调文字颜色 4 2" xfId="112"/>
    <cellStyle name="Mon閠aire_!!!GO" xfId="113"/>
    <cellStyle name="常规 3" xfId="114"/>
    <cellStyle name="20% - 强调文字颜色 5 2" xfId="115"/>
    <cellStyle name="寘嬫愗傝_Region Orders (2)" xfId="116"/>
    <cellStyle name="콤마_BOILER-CO1" xfId="117"/>
    <cellStyle name="20% - 强调文字颜色 6 2" xfId="118"/>
    <cellStyle name="40% - Accent1" xfId="119"/>
    <cellStyle name="40% - Accent2" xfId="120"/>
    <cellStyle name="40% - Accent3" xfId="121"/>
    <cellStyle name="40% - Accent4" xfId="122"/>
    <cellStyle name="Normal - Style1" xfId="123"/>
    <cellStyle name="40% - Accent5" xfId="124"/>
    <cellStyle name="好_不用软件计算9.1不考虑经费管理评价xl" xfId="125"/>
    <cellStyle name="警告文本 2" xfId="126"/>
    <cellStyle name="40% - Accent6" xfId="127"/>
    <cellStyle name="好_00省级(定稿)" xfId="128"/>
    <cellStyle name="好_第五部分(才淼、饶永宏）" xfId="129"/>
    <cellStyle name="40% - 强调文字颜色 1 2" xfId="130"/>
    <cellStyle name="差_指标四" xfId="131"/>
    <cellStyle name="40% - 强调文字颜色 2 2" xfId="132"/>
    <cellStyle name="好_奖励补助测算7.25" xfId="133"/>
    <cellStyle name="40% - 强调文字颜色 3 2" xfId="134"/>
    <cellStyle name="40% - 强调文字颜色 5 2" xfId="135"/>
    <cellStyle name="常规_楚雄州建设用地供应计划表、供地计划表--新" xfId="136"/>
    <cellStyle name="好_2006年分析表" xfId="137"/>
    <cellStyle name="40% - 强调文字颜色 6 2" xfId="138"/>
    <cellStyle name="差_03昭通" xfId="139"/>
    <cellStyle name="好_下半年禁毒办案经费分配2544.3万元" xfId="140"/>
    <cellStyle name="60% - Accent1" xfId="141"/>
    <cellStyle name="强调 2" xfId="142"/>
    <cellStyle name="60% - Accent2" xfId="143"/>
    <cellStyle name="部门" xfId="144"/>
    <cellStyle name="常规 2 2" xfId="145"/>
    <cellStyle name="强调 3" xfId="146"/>
    <cellStyle name="60% - Accent3" xfId="147"/>
    <cellStyle name="常规 2 3" xfId="148"/>
    <cellStyle name="60% - Accent4" xfId="149"/>
    <cellStyle name="per.style" xfId="150"/>
    <cellStyle name="PSInt" xfId="151"/>
    <cellStyle name="常规 2 4" xfId="152"/>
    <cellStyle name="60% - Accent5" xfId="153"/>
    <cellStyle name="差_云南农村义务教育统计表" xfId="154"/>
    <cellStyle name="常规 2 5" xfId="155"/>
    <cellStyle name="强调文字颜色 4 2" xfId="156"/>
    <cellStyle name="60% - Accent6" xfId="157"/>
    <cellStyle name="t" xfId="158"/>
    <cellStyle name="常规 2 6" xfId="159"/>
    <cellStyle name="好_检验表" xfId="160"/>
    <cellStyle name="60% - 强调文字颜色 1 2" xfId="161"/>
    <cellStyle name="Heading 4" xfId="162"/>
    <cellStyle name="商品名称" xfId="163"/>
    <cellStyle name="콤마 [0]_BOILER-CO1" xfId="164"/>
    <cellStyle name="60% - 强调文字颜色 2 2" xfId="165"/>
    <cellStyle name="常规 5" xfId="166"/>
    <cellStyle name="60% - 强调文字颜色 3 2" xfId="167"/>
    <cellStyle name="60% - 强调文字颜色 4 2" xfId="168"/>
    <cellStyle name="Neutral" xfId="169"/>
    <cellStyle name="60% - 强调文字颜色 5 2" xfId="170"/>
    <cellStyle name="60% - 强调文字颜色 6 2" xfId="171"/>
    <cellStyle name="好_2007年人员分部门统计表" xfId="172"/>
    <cellStyle name="6mal" xfId="173"/>
    <cellStyle name="Accent1" xfId="174"/>
    <cellStyle name="Accent1 - 40%" xfId="175"/>
    <cellStyle name="差_2006年基础数据" xfId="176"/>
    <cellStyle name="Accent1 - 60%" xfId="177"/>
    <cellStyle name="Accent1_公安安全支出补充表5.14" xfId="178"/>
    <cellStyle name="Percent [2]" xfId="179"/>
    <cellStyle name="Accent2" xfId="180"/>
    <cellStyle name="Accent2_公安安全支出补充表5.14" xfId="181"/>
    <cellStyle name="Accent3" xfId="182"/>
    <cellStyle name="差_2007年检察院案件数" xfId="183"/>
    <cellStyle name="Accent3 - 20%" xfId="184"/>
    <cellStyle name="Milliers_!!!GO" xfId="185"/>
    <cellStyle name="好_指标四" xfId="186"/>
    <cellStyle name="Accent3 - 40%" xfId="187"/>
    <cellStyle name="Mon閠aire [0]_!!!GO" xfId="188"/>
    <cellStyle name="好_0502通海县" xfId="189"/>
    <cellStyle name="Accent3 - 60%" xfId="190"/>
    <cellStyle name="好_2009年一般性转移支付标准工资_~4190974" xfId="191"/>
    <cellStyle name="Accent3_公安安全支出补充表5.14" xfId="192"/>
    <cellStyle name="Accent4" xfId="193"/>
    <cellStyle name="Accent4 - 20%" xfId="194"/>
    <cellStyle name="Accent4 - 40%" xfId="195"/>
    <cellStyle name="Accent4 - 60%" xfId="196"/>
    <cellStyle name="捠壿 [0.00]_Region Orders (2)" xfId="197"/>
    <cellStyle name="Accent4_公安安全支出补充表5.14" xfId="198"/>
    <cellStyle name="Header1" xfId="199"/>
    <cellStyle name="Accent5" xfId="200"/>
    <cellStyle name="好_2009年一般性转移支付标准工资_~5676413" xfId="201"/>
    <cellStyle name="Accent5 - 20%" xfId="202"/>
    <cellStyle name="好_11大理" xfId="203"/>
    <cellStyle name="Accent5 - 40%" xfId="204"/>
    <cellStyle name="千分位[0]_ 白土" xfId="205"/>
    <cellStyle name="Accent5 - 60%" xfId="206"/>
    <cellStyle name="Accent5_公安安全支出补充表5.14" xfId="207"/>
    <cellStyle name="Accent6" xfId="208"/>
    <cellStyle name="Accent6 - 20%" xfId="209"/>
    <cellStyle name="好_M03" xfId="210"/>
    <cellStyle name="Accent6 - 40%" xfId="211"/>
    <cellStyle name="Accent6 - 60%" xfId="212"/>
    <cellStyle name="Accent6_公安安全支出补充表5.14" xfId="213"/>
    <cellStyle name="常规 4" xfId="214"/>
    <cellStyle name="Bad" xfId="215"/>
    <cellStyle name="昗弨_Pacific Region P&amp;L" xfId="216"/>
    <cellStyle name="Calc Currency (0)" xfId="217"/>
    <cellStyle name="Calculation" xfId="218"/>
    <cellStyle name="PSHeading" xfId="219"/>
    <cellStyle name="差_530623_2006年县级财政报表附表" xfId="220"/>
    <cellStyle name="Check Cell" xfId="221"/>
    <cellStyle name="ColLevel_0" xfId="222"/>
    <cellStyle name="Comma [0]" xfId="223"/>
    <cellStyle name="comma zerodec" xfId="224"/>
    <cellStyle name="통화_BOILER-CO1" xfId="225"/>
    <cellStyle name="Comma_!!!GO" xfId="226"/>
    <cellStyle name="Currency_!!!GO" xfId="227"/>
    <cellStyle name="分级显示列_1_Book1" xfId="228"/>
    <cellStyle name="样式 1" xfId="229"/>
    <cellStyle name="Currency1" xfId="230"/>
    <cellStyle name="Date" xfId="231"/>
    <cellStyle name="差_云南省2008年中小学教职工情况（教育厅提供20090101加工整理）" xfId="232"/>
    <cellStyle name="好_指标五" xfId="233"/>
    <cellStyle name="Dollar (zero dec)" xfId="234"/>
    <cellStyle name="Explanatory Text" xfId="235"/>
    <cellStyle name="差_1110洱源县" xfId="236"/>
    <cellStyle name="强调文字颜色 1 2" xfId="237"/>
    <cellStyle name="e鯪9Y_x000b_" xfId="238"/>
    <cellStyle name="Fixed" xfId="239"/>
    <cellStyle name="Good" xfId="240"/>
    <cellStyle name="Grey" xfId="241"/>
    <cellStyle name="标题 2 2" xfId="242"/>
    <cellStyle name="Header2" xfId="243"/>
    <cellStyle name="Heading 1" xfId="244"/>
    <cellStyle name="HEADING1" xfId="245"/>
    <cellStyle name="HEADING2" xfId="246"/>
    <cellStyle name="差_地方配套按人均增幅控制8.31（调整结案率后）xl" xfId="247"/>
    <cellStyle name="Input [yellow]" xfId="248"/>
    <cellStyle name="Input Cells" xfId="249"/>
    <cellStyle name="Linked Cell" xfId="250"/>
    <cellStyle name="归盒啦_95" xfId="251"/>
    <cellStyle name="检查单元格 2" xfId="252"/>
    <cellStyle name="Linked Cells" xfId="253"/>
    <cellStyle name="Millares [0]_96 Risk" xfId="254"/>
    <cellStyle name="Millares_96 Risk" xfId="255"/>
    <cellStyle name="差_奖励补助测算7.25" xfId="256"/>
    <cellStyle name="Milliers [0]_!!!GO" xfId="257"/>
    <cellStyle name="Moneda [0]_96 Risk" xfId="258"/>
    <cellStyle name="差_县级基础数据" xfId="259"/>
    <cellStyle name="烹拳 [0]_ +Foil &amp; -FOIL &amp; PAPER" xfId="260"/>
    <cellStyle name="Moneda_96 Risk" xfId="261"/>
    <cellStyle name="差_2009年一般性转移支付标准工资_奖励补助测算7.23" xfId="262"/>
    <cellStyle name="New Times Roman" xfId="263"/>
    <cellStyle name="no dec" xfId="264"/>
    <cellStyle name="Norma,_laroux_4_营业在建 (2)_E21" xfId="265"/>
    <cellStyle name="Normal_!!!GO" xfId="266"/>
    <cellStyle name="好_历年教师人数" xfId="267"/>
    <cellStyle name="Note" xfId="268"/>
    <cellStyle name="Output" xfId="269"/>
    <cellStyle name="Percent_!!!GO" xfId="270"/>
    <cellStyle name="Pourcentage_pldt" xfId="271"/>
    <cellStyle name="标题 5" xfId="272"/>
    <cellStyle name="好_第一部分：综合全" xfId="273"/>
    <cellStyle name="PSDate" xfId="274"/>
    <cellStyle name="PSDec" xfId="275"/>
    <cellStyle name="PSSpacer" xfId="276"/>
    <cellStyle name="差_00省级(打印)" xfId="277"/>
    <cellStyle name="sstot" xfId="278"/>
    <cellStyle name="Standard_AREAS" xfId="279"/>
    <cellStyle name="t_HVAC Equipment (3)" xfId="280"/>
    <cellStyle name="Title" xfId="281"/>
    <cellStyle name="常规 2" xfId="282"/>
    <cellStyle name="Total" xfId="283"/>
    <cellStyle name="Warning Text" xfId="284"/>
    <cellStyle name="烹拳_ +Foil &amp; -FOIL &amp; PAPER" xfId="285"/>
    <cellStyle name="百分比 2" xfId="286"/>
    <cellStyle name="百分比 3" xfId="287"/>
    <cellStyle name="捠壿_Region Orders (2)" xfId="288"/>
    <cellStyle name="编号" xfId="289"/>
    <cellStyle name="未定义" xfId="290"/>
    <cellStyle name="통화 [0]_BOILER-CO1" xfId="291"/>
    <cellStyle name="标题 1 2" xfId="292"/>
    <cellStyle name="标题 3 2" xfId="293"/>
    <cellStyle name="标题 4 2" xfId="294"/>
    <cellStyle name="千位分隔 3" xfId="295"/>
    <cellStyle name="标题1" xfId="296"/>
    <cellStyle name="好_00省级(打印)" xfId="297"/>
    <cellStyle name="表标题" xfId="298"/>
    <cellStyle name="差_丽江汇总" xfId="299"/>
    <cellStyle name="差 2" xfId="300"/>
    <cellStyle name="差_~4190974" xfId="301"/>
    <cellStyle name="差_~5676413" xfId="302"/>
    <cellStyle name="差_00省级(定稿)" xfId="303"/>
    <cellStyle name="差_0502通海县" xfId="304"/>
    <cellStyle name="差_05玉溪" xfId="305"/>
    <cellStyle name="差_0605石屏县" xfId="306"/>
    <cellStyle name="差_1003牟定县" xfId="307"/>
    <cellStyle name="千分位_ 白土" xfId="308"/>
    <cellStyle name="差_11大理" xfId="309"/>
    <cellStyle name="差_2、土地面积、人口、粮食产量基本情况" xfId="310"/>
    <cellStyle name="差_2006年水利统计指标统计表" xfId="311"/>
    <cellStyle name="差_2006年在职人员情况" xfId="312"/>
    <cellStyle name="差_2007年可用财力" xfId="313"/>
    <cellStyle name="差_业务工作量指标" xfId="314"/>
    <cellStyle name="好_县级基础数据" xfId="315"/>
    <cellStyle name="差_2007年人员分部门统计表" xfId="316"/>
    <cellStyle name="差_2008云南省分县市中小学教职工统计表（教育厅提供）" xfId="317"/>
    <cellStyle name="差_2009年一般性转移支付标准工资" xfId="318"/>
    <cellStyle name="差_2009年一般性转移支付标准工资_~4190974" xfId="319"/>
    <cellStyle name="差_下半年禁吸戒毒经费1000万元" xfId="320"/>
    <cellStyle name="差_2009年一般性转移支付标准工资_~5676413" xfId="321"/>
    <cellStyle name="差_2009年一般性转移支付标准工资_不用软件计算9.1不考虑经费管理评价xl" xfId="322"/>
    <cellStyle name="差_2009年一般性转移支付标准工资_地方配套按人均增幅控制8.30xl" xfId="323"/>
    <cellStyle name="差_2009年一般性转移支付标准工资_地方配套按人均增幅控制8.30一般预算平均增幅、人均可用财力平均增幅两次控制、社会治安系数调整、案件数调整xl" xfId="324"/>
    <cellStyle name="好_云南省2008年中小学教师人数统计表" xfId="325"/>
    <cellStyle name="差_2009年一般性转移支付标准工资_地方配套按人均增幅控制8.31（调整结案率后）xl" xfId="326"/>
    <cellStyle name="差_2009年一般性转移支付标准工资_奖励补助测算5.23新" xfId="327"/>
    <cellStyle name="差_2009年一般性转移支付标准工资_奖励补助测算5.24冯铸" xfId="328"/>
    <cellStyle name="差_义务教育阶段教职工人数（教育厅提供最终）" xfId="329"/>
    <cellStyle name="差_云南省2008年中小学教师人数统计表" xfId="330"/>
    <cellStyle name="差_2009年一般性转移支付标准工资_奖励补助测算7.25" xfId="331"/>
    <cellStyle name="差_2009年一般性转移支付标准工资_奖励补助测算7.25 (version 1) (version 1)" xfId="332"/>
    <cellStyle name="差_530629_2006年县级财政报表附表" xfId="333"/>
    <cellStyle name="差_5334_2006年迪庆县级财政报表附表" xfId="334"/>
    <cellStyle name="差_Book1" xfId="335"/>
    <cellStyle name="差_地方配套按人均增幅控制8.30xl" xfId="336"/>
    <cellStyle name="好_地方配套按人均增幅控制8.31（调整结案率后）xl" xfId="337"/>
    <cellStyle name="差_Book1_1" xfId="338"/>
    <cellStyle name="差_M01-2(州市补助收入)" xfId="339"/>
    <cellStyle name="差_M03" xfId="340"/>
    <cellStyle name="差_不用软件计算9.1不考虑经费管理评价xl" xfId="341"/>
    <cellStyle name="好_奖励补助测算5.22测试" xfId="342"/>
    <cellStyle name="差_财政供养人员" xfId="343"/>
    <cellStyle name="差_财政支出对上级的依赖程度" xfId="344"/>
    <cellStyle name="差_城建部门" xfId="345"/>
    <cellStyle name="好_Book2" xfId="346"/>
    <cellStyle name="强调文字颜色 6 2" xfId="347"/>
    <cellStyle name="差_地方配套按人均增幅控制8.30一般预算平均增幅、人均可用财力平均增幅两次控制、社会治安系数调整、案件数调整xl" xfId="348"/>
    <cellStyle name="差_第五部分(才淼、饶永宏）" xfId="349"/>
    <cellStyle name="差_第一部分：综合全" xfId="350"/>
    <cellStyle name="差_高中教师人数（教育厅1.6日提供）" xfId="351"/>
    <cellStyle name="差_汇总" xfId="352"/>
    <cellStyle name="差_汇总-县级财政报表附表" xfId="353"/>
    <cellStyle name="分级显示行_1_13区汇总" xfId="354"/>
    <cellStyle name="差_基础数据分析" xfId="355"/>
    <cellStyle name="差_检验表" xfId="356"/>
    <cellStyle name="差_检验表（调整后）" xfId="357"/>
    <cellStyle name="差_奖励补助测算7.23" xfId="358"/>
    <cellStyle name="差_奖励补助测算7.25 (version 1) (version 1)" xfId="359"/>
    <cellStyle name="差_历年教师人数" xfId="360"/>
    <cellStyle name="差_三季度－表二" xfId="361"/>
    <cellStyle name="差_卫生部门" xfId="362"/>
    <cellStyle name="差_文体广播部门" xfId="363"/>
    <cellStyle name="好_M01-2(州市补助收入)" xfId="364"/>
    <cellStyle name="差_下半年禁毒办案经费分配2544.3万元" xfId="365"/>
    <cellStyle name="差_县级公安机关公用经费标准奖励测算方案（定稿）" xfId="366"/>
    <cellStyle name="差_云南省2008年转移支付测算——州市本级考核部分及政策性测算" xfId="367"/>
    <cellStyle name="常规 2 2 2" xfId="368"/>
    <cellStyle name="常规 2 7" xfId="369"/>
    <cellStyle name="常规 2 8" xfId="370"/>
    <cellStyle name="输入 2" xfId="371"/>
    <cellStyle name="常规 2_高中教师人数（教育厅1.6日提供）" xfId="372"/>
    <cellStyle name="常规 7" xfId="373"/>
    <cellStyle name="常规_住_1" xfId="374"/>
    <cellStyle name="好 2" xfId="375"/>
    <cellStyle name="好_~4190974" xfId="376"/>
    <cellStyle name="好_2007年检察院案件数" xfId="377"/>
    <cellStyle name="好_~5676413" xfId="378"/>
    <cellStyle name="好_高中教师人数（教育厅1.6日提供）" xfId="379"/>
    <cellStyle name="好_0605石屏县" xfId="380"/>
    <cellStyle name="好_1110洱源县" xfId="381"/>
    <cellStyle name="好_奖励补助测算7.25 (version 1) (version 1)" xfId="382"/>
    <cellStyle name="好_2、土地面积、人口、粮食产量基本情况" xfId="383"/>
    <cellStyle name="好_2009年一般性转移支付标准工资_地方配套按人均增幅控制8.30xl" xfId="384"/>
    <cellStyle name="好_2006年基础数据" xfId="385"/>
    <cellStyle name="好_2006年全省财力计算表（中央、决算）" xfId="386"/>
    <cellStyle name="好_2006年水利统计指标统计表" xfId="387"/>
    <cellStyle name="好_奖励补助测算5.24冯铸" xfId="388"/>
    <cellStyle name="好_2006年在职人员情况" xfId="389"/>
    <cellStyle name="好_2007年可用财力" xfId="390"/>
    <cellStyle name="好_2007年政法部门业务指标" xfId="391"/>
    <cellStyle name="好_2008云南省分县市中小学教职工统计表（教育厅提供）" xfId="392"/>
    <cellStyle name="好_2009年一般性转移支付标准工资" xfId="393"/>
    <cellStyle name="霓付_ +Foil &amp; -FOIL &amp; PAPER" xfId="394"/>
    <cellStyle name="好_2009年一般性转移支付标准工资_不用软件计算9.1不考虑经费管理评价xl" xfId="395"/>
    <cellStyle name="好_2009年一般性转移支付标准工资_地方配套按人均增幅控制8.31（调整结案率后）xl" xfId="396"/>
    <cellStyle name="好_2009年一般性转移支付标准工资_奖励补助测算5.22测试" xfId="397"/>
    <cellStyle name="好_2009年一般性转移支付标准工资_奖励补助测算5.23新" xfId="398"/>
    <cellStyle name="好_2009年一般性转移支付标准工资_奖励补助测算5.24冯铸" xfId="399"/>
    <cellStyle name="好_2009年一般性转移支付标准工资_奖励补助测算7.23" xfId="400"/>
    <cellStyle name="好_2009年一般性转移支付标准工资_奖励补助测算7.25" xfId="401"/>
    <cellStyle name="好_2009年一般性转移支付标准工资_奖励补助测算7.25 (version 1) (version 1)" xfId="402"/>
    <cellStyle name="好_530623_2006年县级财政报表附表" xfId="403"/>
    <cellStyle name="好_卫生部门" xfId="404"/>
    <cellStyle name="好_530629_2006年县级财政报表附表" xfId="405"/>
    <cellStyle name="好_5334_2006年迪庆县级财政报表附表" xfId="406"/>
    <cellStyle name="好_Book1" xfId="407"/>
    <cellStyle name="好_Book1_1" xfId="408"/>
    <cellStyle name="千位分隔 2" xfId="409"/>
    <cellStyle name="好_财政供养人员" xfId="410"/>
    <cellStyle name="好_财政支出对上级的依赖程度" xfId="411"/>
    <cellStyle name="好_城建部门" xfId="412"/>
    <cellStyle name="汇总 2" xfId="413"/>
    <cellStyle name="好_地方配套按人均增幅控制8.30xl" xfId="414"/>
    <cellStyle name="注释 2" xfId="415"/>
    <cellStyle name="好_地方配套按人均增幅控制8.30一般预算平均增幅、人均可用财力平均增幅两次控制、社会治安系数调整、案件数调整xl" xfId="416"/>
    <cellStyle name="好_基础数据分析" xfId="417"/>
    <cellStyle name="强调 1" xfId="418"/>
    <cellStyle name="好_检验表（调整后）" xfId="419"/>
    <cellStyle name="好_奖励补助测算7.23" xfId="420"/>
    <cellStyle name="好_教师绩效工资测算表（离退休按各地上报数测算）2009年1月1日" xfId="421"/>
    <cellStyle name="好_教育厅提供义务教育及高中教师人数（2009年1月6日）" xfId="422"/>
    <cellStyle name="好_丽江汇总" xfId="423"/>
    <cellStyle name="好_文体广播部门" xfId="424"/>
    <cellStyle name="好_下半年禁吸戒毒经费1000万元" xfId="425"/>
    <cellStyle name="好_县级公安机关公用经费标准奖励测算方案（定稿）" xfId="426"/>
    <cellStyle name="好_云南省2008年中小学教职工情况（教育厅提供20090101加工整理）" xfId="427"/>
    <cellStyle name="好_义务教育阶段教职工人数（教育厅提供最终）" xfId="428"/>
    <cellStyle name="好_云南农村义务教育统计表" xfId="429"/>
    <cellStyle name="好_云南省2008年转移支付测算——州市本级考核部分及政策性测算" xfId="430"/>
    <cellStyle name="解释性文本 2" xfId="431"/>
    <cellStyle name="借出原因" xfId="432"/>
    <cellStyle name="链接单元格 2" xfId="433"/>
    <cellStyle name="霓付 [0]_ +Foil &amp; -FOIL &amp; PAPER" xfId="434"/>
    <cellStyle name="普通_ 白土" xfId="435"/>
    <cellStyle name="千位[0]_ 方正PC" xfId="436"/>
    <cellStyle name="千位_ 方正PC" xfId="437"/>
    <cellStyle name="钎霖_4岿角利" xfId="438"/>
    <cellStyle name="强调文字颜色 2 2" xfId="439"/>
    <cellStyle name="强调文字颜色 3 2" xfId="440"/>
    <cellStyle name="强调文字颜色 5 2" xfId="441"/>
    <cellStyle name="数量" xfId="442"/>
    <cellStyle name="数字" xfId="443"/>
    <cellStyle name="小数" xfId="444"/>
    <cellStyle name="寘嬫愗傝 [0.00]_Region Orders (2)" xfId="445"/>
    <cellStyle name="표준_0N-HANDLING " xfId="44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externalLink" Target="externalLinks/externalLink1.xml"/><Relationship Id="rId29" Type="http://schemas.openxmlformats.org/officeDocument/2006/relationships/theme" Target="theme/theme1.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ttp:\\70.0.165.100\DOCUME~1\zq\LOCALS~1\Temp\&#25919;&#27861;&#21475;&#24120;&#29992;&#32479;&#35745;&#36164;&#26009;\&#19977;&#23395;&#24230;&#27719;&#24635;\&#39044;&#31639;\2006&#39044;&#31639;&#25253;&#3492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ttp:\\70.0.165.100\DOCUME~1\zq\LOCALS~1\Temp\&#36130;&#25919;&#20379;&#20859;&#20154;&#21592;&#20449;&#24687;&#34920;\&#25945;&#32946;\&#27896;&#27700;&#22235;&#2001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10.124.1.30\cgi-bin\read_attach\application\octet-stream1MKxqC5YTFM=\&#25509;&#25910;&#25991;&#20214;&#30446;&#24405;\&#39044;&#31639;&#32929;212052004-5-13%2016&#65306;33&#65306;36\2004&#24180;&#24120;&#29992;\2004&#26376;&#2525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ocuments%20and%20Settings\Dell\&#26700;&#38754;\&#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70.0.165.100\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一般预算收入"/>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工商税收"/>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农业人口"/>
    </sheetNames>
    <sheetDataSet>
      <sheetData sheetId="0"/>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农业用地"/>
    </sheetNames>
    <sheetDataSet>
      <sheetData sheetId="0"/>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Define"/>
      <sheetName val="C01-1"/>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四月份月报"/>
    </sheetNames>
    <sheetDataSet>
      <sheetData sheetId="0"/>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行政区划"/>
    </sheetNames>
    <sheetDataSet>
      <sheetData sheetId="0"/>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2002年一般预算收入"/>
    </sheetNames>
    <sheetDataSet>
      <sheetData sheetId="0"/>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总人口"/>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13 铁路配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GDP"/>
    </sheetNames>
    <sheetDataSet>
      <sheetData sheetId="0"/>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60"/>
  </sheetPr>
  <dimension ref="A1:Q121"/>
  <sheetViews>
    <sheetView tabSelected="1" workbookViewId="0">
      <selection activeCell="C10" sqref="C10"/>
    </sheetView>
  </sheetViews>
  <sheetFormatPr defaultColWidth="7.875" defaultRowHeight="12"/>
  <cols>
    <col min="1" max="1" width="6" style="66" customWidth="1"/>
    <col min="2" max="2" width="25.5" style="66" customWidth="1"/>
    <col min="3" max="3" width="19.625" style="66" customWidth="1"/>
    <col min="4" max="4" width="10" style="64" customWidth="1"/>
    <col min="5" max="5" width="9.25" style="66" customWidth="1"/>
    <col min="6" max="6" width="10.125" style="66" customWidth="1"/>
    <col min="7" max="7" width="9" style="66" customWidth="1"/>
    <col min="8" max="9" width="7.875" style="66" customWidth="1"/>
    <col min="10" max="10" width="9.125" style="66" customWidth="1"/>
    <col min="11" max="11" width="11" style="66" customWidth="1"/>
    <col min="12" max="12" width="8.25" style="66" customWidth="1"/>
    <col min="13" max="13" width="7.875" style="66" customWidth="1"/>
    <col min="14" max="14" width="7.75" style="66" customWidth="1"/>
    <col min="15" max="15" width="46.375" style="66" customWidth="1"/>
    <col min="16" max="16384" width="7.875" style="66"/>
  </cols>
  <sheetData>
    <row r="1" ht="17.25" customHeight="1" spans="1:1">
      <c r="A1" s="69" t="s">
        <v>0</v>
      </c>
    </row>
    <row r="2" ht="19.5" customHeight="1" spans="1:15">
      <c r="A2" s="70" t="s">
        <v>1</v>
      </c>
      <c r="B2" s="70"/>
      <c r="C2" s="70"/>
      <c r="D2" s="70"/>
      <c r="E2" s="70"/>
      <c r="F2" s="70"/>
      <c r="G2" s="70"/>
      <c r="H2" s="70"/>
      <c r="I2" s="70"/>
      <c r="J2" s="70"/>
      <c r="K2" s="70"/>
      <c r="L2" s="70"/>
      <c r="M2" s="70"/>
      <c r="N2" s="70"/>
      <c r="O2" s="70"/>
    </row>
    <row r="3" ht="20.25" customHeight="1" spans="1:15">
      <c r="A3" s="66" t="s">
        <v>2</v>
      </c>
      <c r="E3" s="71" t="s">
        <v>3</v>
      </c>
      <c r="F3" s="72"/>
      <c r="G3" s="72"/>
      <c r="H3" s="73" t="s">
        <v>4</v>
      </c>
      <c r="I3" s="72"/>
      <c r="J3" s="72"/>
      <c r="K3" s="152" t="s">
        <v>5</v>
      </c>
      <c r="L3" s="152"/>
      <c r="M3" s="152"/>
      <c r="N3" s="152"/>
      <c r="O3" s="152"/>
    </row>
    <row r="4" ht="21.75" customHeight="1" spans="1:15">
      <c r="A4" s="74" t="s">
        <v>6</v>
      </c>
      <c r="B4" s="75" t="s">
        <v>7</v>
      </c>
      <c r="C4" s="75" t="s">
        <v>8</v>
      </c>
      <c r="D4" s="76" t="s">
        <v>9</v>
      </c>
      <c r="E4" s="77" t="s">
        <v>10</v>
      </c>
      <c r="F4" s="77" t="s">
        <v>11</v>
      </c>
      <c r="G4" s="78" t="s">
        <v>12</v>
      </c>
      <c r="H4" s="79"/>
      <c r="I4" s="79"/>
      <c r="J4" s="79"/>
      <c r="K4" s="77" t="s">
        <v>13</v>
      </c>
      <c r="L4" s="77" t="s">
        <v>14</v>
      </c>
      <c r="M4" s="77" t="s">
        <v>15</v>
      </c>
      <c r="N4" s="77" t="s">
        <v>16</v>
      </c>
      <c r="O4" s="83" t="s">
        <v>17</v>
      </c>
    </row>
    <row r="5" ht="21.75" customHeight="1" spans="1:15">
      <c r="A5" s="74"/>
      <c r="B5" s="80"/>
      <c r="C5" s="80"/>
      <c r="D5" s="81"/>
      <c r="E5" s="82"/>
      <c r="F5" s="82"/>
      <c r="G5" s="83" t="s">
        <v>18</v>
      </c>
      <c r="H5" s="78" t="s">
        <v>19</v>
      </c>
      <c r="I5" s="153"/>
      <c r="J5" s="83" t="s">
        <v>20</v>
      </c>
      <c r="K5" s="82"/>
      <c r="L5" s="82"/>
      <c r="M5" s="82"/>
      <c r="N5" s="82"/>
      <c r="O5" s="83"/>
    </row>
    <row r="6" s="61" customFormat="1" ht="26.25" customHeight="1" spans="1:15">
      <c r="A6" s="84" t="s">
        <v>21</v>
      </c>
      <c r="B6" s="85" t="s">
        <v>22</v>
      </c>
      <c r="C6" s="86" t="s">
        <v>23</v>
      </c>
      <c r="D6" s="87">
        <f t="shared" ref="D6:N6" si="0">SUM(D7:D30)</f>
        <v>83.9718</v>
      </c>
      <c r="E6" s="87">
        <f t="shared" si="0"/>
        <v>6.8498</v>
      </c>
      <c r="F6" s="87">
        <f t="shared" si="0"/>
        <v>9.547</v>
      </c>
      <c r="G6" s="87">
        <f t="shared" si="0"/>
        <v>32.5715</v>
      </c>
      <c r="H6" s="87">
        <f t="shared" si="0"/>
        <v>0.1054</v>
      </c>
      <c r="I6" s="87">
        <f t="shared" si="0"/>
        <v>0.1054</v>
      </c>
      <c r="J6" s="87">
        <f t="shared" si="0"/>
        <v>32.4661</v>
      </c>
      <c r="K6" s="87">
        <f t="shared" si="0"/>
        <v>35.0035</v>
      </c>
      <c r="L6" s="87">
        <f t="shared" si="0"/>
        <v>0</v>
      </c>
      <c r="M6" s="87">
        <f t="shared" si="0"/>
        <v>0</v>
      </c>
      <c r="N6" s="87">
        <f t="shared" si="0"/>
        <v>0</v>
      </c>
      <c r="O6" s="154" t="s">
        <v>24</v>
      </c>
    </row>
    <row r="7" ht="30.75" customHeight="1" spans="1:15">
      <c r="A7" s="88">
        <v>1</v>
      </c>
      <c r="B7" s="89" t="s">
        <v>25</v>
      </c>
      <c r="C7" s="90" t="s">
        <v>26</v>
      </c>
      <c r="D7" s="91">
        <v>0.324</v>
      </c>
      <c r="E7" s="92"/>
      <c r="F7" s="92"/>
      <c r="G7" s="92"/>
      <c r="H7" s="92"/>
      <c r="I7" s="155"/>
      <c r="J7" s="92"/>
      <c r="K7" s="156">
        <v>0.324</v>
      </c>
      <c r="L7" s="92"/>
      <c r="M7" s="92"/>
      <c r="N7" s="92"/>
      <c r="O7" s="157" t="s">
        <v>27</v>
      </c>
    </row>
    <row r="8" s="62" customFormat="1" ht="30.75" customHeight="1" spans="1:15">
      <c r="A8" s="93">
        <v>2</v>
      </c>
      <c r="B8" s="94" t="s">
        <v>28</v>
      </c>
      <c r="C8" s="95" t="s">
        <v>26</v>
      </c>
      <c r="D8" s="96">
        <v>1.5968</v>
      </c>
      <c r="E8" s="97"/>
      <c r="F8" s="96">
        <v>1.5968</v>
      </c>
      <c r="G8" s="96"/>
      <c r="H8" s="96"/>
      <c r="I8" s="97"/>
      <c r="J8" s="131"/>
      <c r="K8" s="155"/>
      <c r="L8" s="100"/>
      <c r="M8" s="100"/>
      <c r="N8" s="100"/>
      <c r="O8" s="158" t="s">
        <v>29</v>
      </c>
    </row>
    <row r="9" s="62" customFormat="1" ht="30.75" customHeight="1" spans="1:15">
      <c r="A9" s="88">
        <v>3</v>
      </c>
      <c r="B9" s="98" t="s">
        <v>30</v>
      </c>
      <c r="C9" s="95" t="s">
        <v>31</v>
      </c>
      <c r="D9" s="99">
        <v>0.7404</v>
      </c>
      <c r="E9" s="100"/>
      <c r="F9" s="101">
        <v>0.7404</v>
      </c>
      <c r="G9" s="96"/>
      <c r="H9" s="102"/>
      <c r="I9" s="97"/>
      <c r="J9" s="131"/>
      <c r="K9" s="92"/>
      <c r="L9" s="100"/>
      <c r="M9" s="100"/>
      <c r="N9" s="100"/>
      <c r="O9" s="158" t="s">
        <v>32</v>
      </c>
    </row>
    <row r="10" s="62" customFormat="1" ht="30.75" customHeight="1" spans="1:15">
      <c r="A10" s="93">
        <v>4</v>
      </c>
      <c r="B10" s="98" t="s">
        <v>33</v>
      </c>
      <c r="C10" s="95" t="s">
        <v>31</v>
      </c>
      <c r="D10" s="96">
        <f>0.0491+0.0563</f>
        <v>0.1054</v>
      </c>
      <c r="E10" s="100"/>
      <c r="F10" s="102"/>
      <c r="G10" s="96">
        <f>I10</f>
        <v>0.1054</v>
      </c>
      <c r="H10" s="96">
        <f>0.0491+0.0563</f>
        <v>0.1054</v>
      </c>
      <c r="I10" s="96">
        <f>0.0491+0.0563</f>
        <v>0.1054</v>
      </c>
      <c r="J10" s="131"/>
      <c r="K10" s="92"/>
      <c r="L10" s="100"/>
      <c r="M10" s="100"/>
      <c r="N10" s="100"/>
      <c r="O10" s="158" t="s">
        <v>34</v>
      </c>
    </row>
    <row r="11" s="63" customFormat="1" ht="30.75" customHeight="1" spans="1:15">
      <c r="A11" s="88">
        <v>5</v>
      </c>
      <c r="B11" s="103" t="s">
        <v>35</v>
      </c>
      <c r="C11" s="103" t="s">
        <v>36</v>
      </c>
      <c r="D11" s="104">
        <f>3.1105+1.6381</f>
        <v>4.7486</v>
      </c>
      <c r="E11" s="105"/>
      <c r="F11" s="106">
        <f>D11</f>
        <v>4.7486</v>
      </c>
      <c r="G11" s="96"/>
      <c r="H11" s="106"/>
      <c r="I11" s="109"/>
      <c r="J11" s="131"/>
      <c r="K11" s="92"/>
      <c r="L11" s="109"/>
      <c r="M11" s="109"/>
      <c r="N11" s="109"/>
      <c r="O11" s="95" t="s">
        <v>37</v>
      </c>
    </row>
    <row r="12" s="62" customFormat="1" ht="30.75" customHeight="1" spans="1:15">
      <c r="A12" s="93">
        <v>6</v>
      </c>
      <c r="B12" s="103" t="s">
        <v>38</v>
      </c>
      <c r="C12" s="95" t="s">
        <v>39</v>
      </c>
      <c r="D12" s="96">
        <v>5.0786</v>
      </c>
      <c r="E12" s="96"/>
      <c r="F12" s="96"/>
      <c r="G12" s="96"/>
      <c r="H12" s="96"/>
      <c r="I12" s="97"/>
      <c r="J12" s="131"/>
      <c r="K12" s="96">
        <f>D12</f>
        <v>5.0786</v>
      </c>
      <c r="L12" s="97"/>
      <c r="M12" s="97"/>
      <c r="N12" s="97"/>
      <c r="O12" s="103" t="s">
        <v>40</v>
      </c>
    </row>
    <row r="13" s="62" customFormat="1" ht="30.75" customHeight="1" spans="1:15">
      <c r="A13" s="88">
        <v>7</v>
      </c>
      <c r="B13" s="103" t="s">
        <v>41</v>
      </c>
      <c r="C13" s="103" t="s">
        <v>42</v>
      </c>
      <c r="D13" s="96">
        <v>1.5878</v>
      </c>
      <c r="E13" s="96">
        <v>1.5878</v>
      </c>
      <c r="F13" s="96"/>
      <c r="G13" s="96"/>
      <c r="H13" s="96"/>
      <c r="I13" s="97"/>
      <c r="J13" s="131"/>
      <c r="K13" s="110"/>
      <c r="L13" s="97"/>
      <c r="M13" s="97"/>
      <c r="N13" s="97"/>
      <c r="O13" s="159" t="s">
        <v>29</v>
      </c>
    </row>
    <row r="14" s="62" customFormat="1" ht="30.75" customHeight="1" spans="1:15">
      <c r="A14" s="93">
        <v>8</v>
      </c>
      <c r="B14" s="103" t="s">
        <v>43</v>
      </c>
      <c r="C14" s="95" t="s">
        <v>44</v>
      </c>
      <c r="D14" s="96">
        <f>3.6923+1.0856</f>
        <v>4.7779</v>
      </c>
      <c r="E14" s="96">
        <f>D14-K14</f>
        <v>3.7779</v>
      </c>
      <c r="F14" s="96"/>
      <c r="G14" s="96"/>
      <c r="H14" s="96"/>
      <c r="I14" s="97"/>
      <c r="J14" s="131"/>
      <c r="K14" s="110">
        <v>1</v>
      </c>
      <c r="L14" s="97"/>
      <c r="M14" s="97"/>
      <c r="N14" s="97"/>
      <c r="O14" s="160" t="s">
        <v>45</v>
      </c>
    </row>
    <row r="15" s="63" customFormat="1" ht="30.75" customHeight="1" spans="1:15">
      <c r="A15" s="88">
        <v>9</v>
      </c>
      <c r="B15" s="103" t="s">
        <v>46</v>
      </c>
      <c r="C15" s="107" t="s">
        <v>47</v>
      </c>
      <c r="D15" s="96">
        <f>8.4267</f>
        <v>8.4267</v>
      </c>
      <c r="E15" s="106"/>
      <c r="F15" s="106"/>
      <c r="G15" s="96">
        <f>J15</f>
        <v>6.4267</v>
      </c>
      <c r="H15" s="106"/>
      <c r="I15" s="109"/>
      <c r="J15" s="96">
        <f>8.4267-2</f>
        <v>6.4267</v>
      </c>
      <c r="K15" s="110">
        <v>2</v>
      </c>
      <c r="L15" s="109"/>
      <c r="M15" s="109"/>
      <c r="N15" s="109"/>
      <c r="O15" s="161" t="s">
        <v>48</v>
      </c>
    </row>
    <row r="16" s="63" customFormat="1" ht="30.75" customHeight="1" spans="1:15">
      <c r="A16" s="93">
        <v>10</v>
      </c>
      <c r="B16" s="103" t="s">
        <v>49</v>
      </c>
      <c r="C16" s="107" t="s">
        <v>47</v>
      </c>
      <c r="D16" s="96">
        <v>1.1403</v>
      </c>
      <c r="E16" s="102"/>
      <c r="F16" s="106"/>
      <c r="G16" s="96"/>
      <c r="H16" s="106"/>
      <c r="I16" s="109"/>
      <c r="J16" s="131"/>
      <c r="K16" s="102">
        <f>D16</f>
        <v>1.1403</v>
      </c>
      <c r="L16" s="109"/>
      <c r="M16" s="109"/>
      <c r="N16" s="109"/>
      <c r="O16" s="161" t="s">
        <v>50</v>
      </c>
    </row>
    <row r="17" s="63" customFormat="1" ht="30.75" customHeight="1" spans="1:15">
      <c r="A17" s="88">
        <v>11</v>
      </c>
      <c r="B17" s="103" t="s">
        <v>51</v>
      </c>
      <c r="C17" s="107" t="s">
        <v>52</v>
      </c>
      <c r="D17" s="96">
        <f>7.0456+2.314</f>
        <v>9.3596</v>
      </c>
      <c r="E17" s="106"/>
      <c r="F17" s="106"/>
      <c r="G17" s="108">
        <f>D17-K17</f>
        <v>6.3596</v>
      </c>
      <c r="H17" s="106"/>
      <c r="I17" s="109"/>
      <c r="J17" s="131">
        <f>G17</f>
        <v>6.3596</v>
      </c>
      <c r="K17" s="96">
        <v>3</v>
      </c>
      <c r="L17" s="109"/>
      <c r="M17" s="109"/>
      <c r="N17" s="109"/>
      <c r="O17" s="95" t="s">
        <v>53</v>
      </c>
    </row>
    <row r="18" s="63" customFormat="1" ht="30.75" customHeight="1" spans="1:15">
      <c r="A18" s="93">
        <v>12</v>
      </c>
      <c r="B18" s="103" t="s">
        <v>54</v>
      </c>
      <c r="C18" s="107" t="s">
        <v>55</v>
      </c>
      <c r="D18" s="96">
        <v>1.5416</v>
      </c>
      <c r="E18" s="106">
        <v>0.3125</v>
      </c>
      <c r="F18" s="106"/>
      <c r="G18" s="109"/>
      <c r="H18" s="106"/>
      <c r="I18" s="109"/>
      <c r="J18" s="131"/>
      <c r="K18" s="96">
        <f>D18-E18</f>
        <v>1.2291</v>
      </c>
      <c r="L18" s="109"/>
      <c r="M18" s="109"/>
      <c r="N18" s="109"/>
      <c r="O18" s="161" t="s">
        <v>56</v>
      </c>
    </row>
    <row r="19" s="63" customFormat="1" ht="30.75" customHeight="1" spans="1:15">
      <c r="A19" s="88">
        <v>13</v>
      </c>
      <c r="B19" s="103" t="s">
        <v>57</v>
      </c>
      <c r="C19" s="107" t="s">
        <v>58</v>
      </c>
      <c r="D19" s="96">
        <v>1.1716</v>
      </c>
      <c r="E19" s="96">
        <v>1.1716</v>
      </c>
      <c r="F19" s="106"/>
      <c r="G19" s="109"/>
      <c r="H19" s="106"/>
      <c r="I19" s="109"/>
      <c r="J19" s="131"/>
      <c r="K19" s="110"/>
      <c r="L19" s="109"/>
      <c r="M19" s="109"/>
      <c r="N19" s="109"/>
      <c r="O19" s="161" t="s">
        <v>59</v>
      </c>
    </row>
    <row r="20" s="63" customFormat="1" ht="51.75" customHeight="1" spans="1:15">
      <c r="A20" s="93">
        <v>14</v>
      </c>
      <c r="B20" s="103" t="s">
        <v>60</v>
      </c>
      <c r="C20" s="107" t="s">
        <v>61</v>
      </c>
      <c r="D20" s="96">
        <f>0.6333+0.1416+0.7438+1.673+1.3545</f>
        <v>4.5462</v>
      </c>
      <c r="E20" s="106"/>
      <c r="F20" s="106"/>
      <c r="G20" s="109"/>
      <c r="H20" s="106"/>
      <c r="I20" s="109"/>
      <c r="J20" s="131"/>
      <c r="K20" s="96">
        <v>4.5462</v>
      </c>
      <c r="L20" s="109"/>
      <c r="M20" s="109"/>
      <c r="N20" s="109"/>
      <c r="O20" s="161" t="s">
        <v>62</v>
      </c>
    </row>
    <row r="21" s="63" customFormat="1" ht="26.25" customHeight="1" spans="1:15">
      <c r="A21" s="88">
        <v>15</v>
      </c>
      <c r="B21" s="103" t="s">
        <v>63</v>
      </c>
      <c r="C21" s="107" t="s">
        <v>64</v>
      </c>
      <c r="D21" s="96">
        <v>0.7641</v>
      </c>
      <c r="E21" s="106"/>
      <c r="F21" s="106"/>
      <c r="G21" s="96"/>
      <c r="H21" s="106"/>
      <c r="I21" s="109"/>
      <c r="J21" s="131"/>
      <c r="K21" s="96">
        <v>0.7641</v>
      </c>
      <c r="L21" s="109"/>
      <c r="M21" s="109"/>
      <c r="N21" s="109"/>
      <c r="O21" s="161" t="s">
        <v>65</v>
      </c>
    </row>
    <row r="22" s="63" customFormat="1" ht="24.75" customHeight="1" spans="1:15">
      <c r="A22" s="93">
        <v>16</v>
      </c>
      <c r="B22" s="103" t="s">
        <v>66</v>
      </c>
      <c r="C22" s="107" t="s">
        <v>67</v>
      </c>
      <c r="D22" s="96">
        <f>0.3705+6.113</f>
        <v>6.4835</v>
      </c>
      <c r="E22" s="110"/>
      <c r="F22" s="106"/>
      <c r="G22" s="96"/>
      <c r="H22" s="106"/>
      <c r="I22" s="109"/>
      <c r="J22" s="131"/>
      <c r="K22" s="96">
        <f>D22</f>
        <v>6.4835</v>
      </c>
      <c r="L22" s="109"/>
      <c r="M22" s="109"/>
      <c r="N22" s="109"/>
      <c r="O22" s="161" t="s">
        <v>68</v>
      </c>
    </row>
    <row r="23" s="63" customFormat="1" ht="26.25" customHeight="1" spans="1:15">
      <c r="A23" s="88">
        <v>17</v>
      </c>
      <c r="B23" s="103" t="s">
        <v>69</v>
      </c>
      <c r="C23" s="107" t="s">
        <v>70</v>
      </c>
      <c r="D23" s="96">
        <v>1.2768</v>
      </c>
      <c r="E23" s="109"/>
      <c r="F23" s="110">
        <v>1.2768</v>
      </c>
      <c r="G23" s="96"/>
      <c r="H23" s="106"/>
      <c r="I23" s="109"/>
      <c r="J23" s="131"/>
      <c r="K23" s="110"/>
      <c r="L23" s="109"/>
      <c r="M23" s="109"/>
      <c r="N23" s="109"/>
      <c r="O23" s="161" t="s">
        <v>71</v>
      </c>
    </row>
    <row r="24" s="63" customFormat="1" ht="30.75" customHeight="1" spans="1:15">
      <c r="A24" s="93">
        <v>18</v>
      </c>
      <c r="B24" s="103" t="s">
        <v>72</v>
      </c>
      <c r="C24" s="103" t="s">
        <v>73</v>
      </c>
      <c r="D24" s="96">
        <v>1.1844</v>
      </c>
      <c r="E24" s="109"/>
      <c r="F24" s="110">
        <v>1.1844</v>
      </c>
      <c r="G24" s="96"/>
      <c r="H24" s="106"/>
      <c r="I24" s="109"/>
      <c r="J24" s="131"/>
      <c r="K24" s="106"/>
      <c r="L24" s="109"/>
      <c r="M24" s="109"/>
      <c r="N24" s="109"/>
      <c r="O24" s="161" t="s">
        <v>74</v>
      </c>
    </row>
    <row r="25" s="63" customFormat="1" ht="30.75" customHeight="1" spans="1:15">
      <c r="A25" s="88">
        <v>19</v>
      </c>
      <c r="B25" s="107" t="s">
        <v>75</v>
      </c>
      <c r="C25" s="107" t="s">
        <v>76</v>
      </c>
      <c r="D25" s="96">
        <v>2.019</v>
      </c>
      <c r="E25" s="110"/>
      <c r="F25" s="110"/>
      <c r="G25" s="109"/>
      <c r="H25" s="106"/>
      <c r="I25" s="109"/>
      <c r="J25" s="131"/>
      <c r="K25" s="96">
        <v>2.019</v>
      </c>
      <c r="L25" s="109"/>
      <c r="M25" s="109"/>
      <c r="N25" s="109"/>
      <c r="O25" s="95" t="s">
        <v>77</v>
      </c>
    </row>
    <row r="26" s="63" customFormat="1" ht="48.75" customHeight="1" spans="1:15">
      <c r="A26" s="93">
        <v>20</v>
      </c>
      <c r="B26" s="107" t="s">
        <v>78</v>
      </c>
      <c r="C26" s="107" t="s">
        <v>78</v>
      </c>
      <c r="D26" s="96">
        <v>13.13</v>
      </c>
      <c r="E26" s="110"/>
      <c r="F26" s="110"/>
      <c r="G26" s="109">
        <v>11.06</v>
      </c>
      <c r="H26" s="106"/>
      <c r="J26" s="109">
        <v>11.06</v>
      </c>
      <c r="K26" s="162">
        <v>2.07</v>
      </c>
      <c r="L26" s="163"/>
      <c r="M26" s="163"/>
      <c r="N26" s="163"/>
      <c r="O26" s="95" t="s">
        <v>79</v>
      </c>
    </row>
    <row r="27" s="64" customFormat="1" ht="30.75" customHeight="1" spans="1:15">
      <c r="A27" s="111">
        <v>21</v>
      </c>
      <c r="B27" s="112" t="s">
        <v>80</v>
      </c>
      <c r="C27" s="112" t="s">
        <v>81</v>
      </c>
      <c r="D27" s="113">
        <v>4.0833</v>
      </c>
      <c r="E27" s="114"/>
      <c r="F27" s="115"/>
      <c r="G27" s="115">
        <v>4.0833</v>
      </c>
      <c r="H27" s="115"/>
      <c r="I27" s="115"/>
      <c r="J27" s="115">
        <v>4.0833</v>
      </c>
      <c r="K27" s="81"/>
      <c r="L27" s="81"/>
      <c r="M27" s="81"/>
      <c r="N27" s="81"/>
      <c r="O27" s="164" t="s">
        <v>82</v>
      </c>
    </row>
    <row r="28" s="64" customFormat="1" ht="30.75" customHeight="1" spans="1:15">
      <c r="A28" s="116">
        <v>22</v>
      </c>
      <c r="B28" s="112" t="s">
        <v>83</v>
      </c>
      <c r="C28" s="112" t="s">
        <v>84</v>
      </c>
      <c r="D28" s="113">
        <v>4.5365</v>
      </c>
      <c r="E28" s="114"/>
      <c r="F28" s="115"/>
      <c r="G28" s="115">
        <v>4.5365</v>
      </c>
      <c r="H28" s="115"/>
      <c r="I28" s="115"/>
      <c r="J28" s="115">
        <v>4.5365</v>
      </c>
      <c r="K28" s="81"/>
      <c r="L28" s="81"/>
      <c r="M28" s="81"/>
      <c r="N28" s="81"/>
      <c r="O28" s="164" t="s">
        <v>85</v>
      </c>
    </row>
    <row r="29" s="63" customFormat="1" ht="30.75" customHeight="1" spans="1:15">
      <c r="A29" s="88">
        <v>23</v>
      </c>
      <c r="B29" s="117" t="s">
        <v>86</v>
      </c>
      <c r="C29" s="103" t="s">
        <v>87</v>
      </c>
      <c r="D29" s="110">
        <v>3.9487</v>
      </c>
      <c r="E29" s="110"/>
      <c r="F29" s="110"/>
      <c r="G29" s="110"/>
      <c r="H29" s="110"/>
      <c r="I29" s="109"/>
      <c r="J29" s="131"/>
      <c r="K29" s="110">
        <f>D29</f>
        <v>3.9487</v>
      </c>
      <c r="L29" s="109"/>
      <c r="M29" s="109"/>
      <c r="N29" s="109"/>
      <c r="O29" s="95" t="s">
        <v>88</v>
      </c>
    </row>
    <row r="30" s="63" customFormat="1" ht="30.75" customHeight="1" spans="1:15">
      <c r="A30" s="93">
        <v>24</v>
      </c>
      <c r="B30" s="95" t="s">
        <v>89</v>
      </c>
      <c r="C30" s="103" t="s">
        <v>90</v>
      </c>
      <c r="D30" s="118">
        <v>1.4</v>
      </c>
      <c r="E30" s="110"/>
      <c r="F30" s="110"/>
      <c r="G30" s="110"/>
      <c r="H30" s="110"/>
      <c r="I30" s="109"/>
      <c r="J30" s="165"/>
      <c r="K30" s="110">
        <v>1.4</v>
      </c>
      <c r="L30" s="109"/>
      <c r="M30" s="109"/>
      <c r="N30" s="109"/>
      <c r="O30" s="166" t="s">
        <v>91</v>
      </c>
    </row>
    <row r="31" s="61" customFormat="1" ht="26.25" customHeight="1" spans="1:15">
      <c r="A31" s="119" t="s">
        <v>92</v>
      </c>
      <c r="B31" s="120" t="s">
        <v>93</v>
      </c>
      <c r="C31" s="121" t="s">
        <v>94</v>
      </c>
      <c r="D31" s="122">
        <f>SUM(D32:D51)</f>
        <v>115.3077</v>
      </c>
      <c r="E31" s="122">
        <f t="shared" ref="E31:N31" si="1">SUM(E32:E51)</f>
        <v>0.1203</v>
      </c>
      <c r="F31" s="122">
        <f t="shared" si="1"/>
        <v>101.6662</v>
      </c>
      <c r="G31" s="122">
        <f t="shared" si="1"/>
        <v>0</v>
      </c>
      <c r="H31" s="122">
        <f t="shared" si="1"/>
        <v>0</v>
      </c>
      <c r="I31" s="122">
        <f t="shared" si="1"/>
        <v>0</v>
      </c>
      <c r="J31" s="122">
        <f t="shared" si="1"/>
        <v>0</v>
      </c>
      <c r="K31" s="122">
        <f t="shared" si="1"/>
        <v>13.5212</v>
      </c>
      <c r="L31" s="122">
        <f t="shared" si="1"/>
        <v>0</v>
      </c>
      <c r="M31" s="122">
        <f t="shared" si="1"/>
        <v>0</v>
      </c>
      <c r="N31" s="122">
        <f t="shared" si="1"/>
        <v>0</v>
      </c>
      <c r="O31" s="167"/>
    </row>
    <row r="32" s="64" customFormat="1" ht="26.25" customHeight="1" spans="1:15">
      <c r="A32" s="111">
        <v>1</v>
      </c>
      <c r="B32" s="123" t="s">
        <v>95</v>
      </c>
      <c r="C32" s="123" t="s">
        <v>96</v>
      </c>
      <c r="D32" s="124">
        <v>0.1203</v>
      </c>
      <c r="E32" s="124">
        <v>0.1203</v>
      </c>
      <c r="F32" s="124"/>
      <c r="G32" s="124"/>
      <c r="H32" s="124"/>
      <c r="I32" s="124"/>
      <c r="J32" s="124"/>
      <c r="K32" s="124"/>
      <c r="L32" s="124"/>
      <c r="M32" s="124"/>
      <c r="N32" s="124"/>
      <c r="O32" s="164" t="s">
        <v>97</v>
      </c>
    </row>
    <row r="33" s="64" customFormat="1" ht="26.25" customHeight="1" spans="1:15">
      <c r="A33" s="111">
        <v>2</v>
      </c>
      <c r="B33" s="123" t="s">
        <v>98</v>
      </c>
      <c r="C33" s="123" t="s">
        <v>99</v>
      </c>
      <c r="D33" s="124">
        <v>0.6254</v>
      </c>
      <c r="E33" s="125"/>
      <c r="F33" s="125">
        <v>0.6254</v>
      </c>
      <c r="G33" s="125"/>
      <c r="H33" s="125"/>
      <c r="I33" s="168"/>
      <c r="J33" s="125"/>
      <c r="K33" s="125"/>
      <c r="L33" s="125"/>
      <c r="M33" s="125"/>
      <c r="N33" s="125"/>
      <c r="O33" s="164" t="s">
        <v>100</v>
      </c>
    </row>
    <row r="34" s="65" customFormat="1" ht="37.5" customHeight="1" spans="1:15">
      <c r="A34" s="111">
        <v>3</v>
      </c>
      <c r="B34" s="103" t="s">
        <v>101</v>
      </c>
      <c r="C34" s="95" t="s">
        <v>102</v>
      </c>
      <c r="D34" s="126">
        <v>20.1504</v>
      </c>
      <c r="E34" s="127"/>
      <c r="F34" s="128">
        <v>20.1504</v>
      </c>
      <c r="G34" s="127"/>
      <c r="H34" s="129"/>
      <c r="I34" s="169"/>
      <c r="J34" s="170"/>
      <c r="K34" s="170"/>
      <c r="L34" s="170"/>
      <c r="M34" s="170"/>
      <c r="N34" s="170"/>
      <c r="O34" s="95" t="s">
        <v>103</v>
      </c>
    </row>
    <row r="35" s="65" customFormat="1" ht="26.25" customHeight="1" spans="1:15">
      <c r="A35" s="111">
        <v>4</v>
      </c>
      <c r="B35" s="103" t="s">
        <v>104</v>
      </c>
      <c r="C35" s="95" t="s">
        <v>105</v>
      </c>
      <c r="D35" s="126">
        <v>13.1325</v>
      </c>
      <c r="E35" s="127"/>
      <c r="F35" s="128">
        <v>13.1325</v>
      </c>
      <c r="G35" s="127"/>
      <c r="H35" s="129"/>
      <c r="I35" s="169"/>
      <c r="J35" s="170"/>
      <c r="K35" s="170"/>
      <c r="L35" s="170"/>
      <c r="M35" s="170"/>
      <c r="N35" s="170"/>
      <c r="O35" s="95" t="s">
        <v>103</v>
      </c>
    </row>
    <row r="36" s="65" customFormat="1" ht="26.25" customHeight="1" spans="1:15">
      <c r="A36" s="111">
        <v>5</v>
      </c>
      <c r="B36" s="103" t="s">
        <v>106</v>
      </c>
      <c r="C36" s="95" t="s">
        <v>107</v>
      </c>
      <c r="D36" s="126">
        <v>7.1882</v>
      </c>
      <c r="E36" s="127"/>
      <c r="F36" s="128">
        <v>7.1882</v>
      </c>
      <c r="G36" s="127"/>
      <c r="H36" s="129"/>
      <c r="I36" s="169"/>
      <c r="J36" s="170"/>
      <c r="K36" s="170"/>
      <c r="L36" s="170"/>
      <c r="M36" s="170"/>
      <c r="N36" s="170"/>
      <c r="O36" s="95" t="s">
        <v>103</v>
      </c>
    </row>
    <row r="37" s="65" customFormat="1" ht="45" customHeight="1" spans="1:15">
      <c r="A37" s="111">
        <v>6</v>
      </c>
      <c r="B37" s="103" t="s">
        <v>108</v>
      </c>
      <c r="C37" s="95" t="s">
        <v>105</v>
      </c>
      <c r="D37" s="126">
        <f>31.4838+0.4717+2.3637</f>
        <v>34.3192</v>
      </c>
      <c r="E37" s="127"/>
      <c r="F37" s="128">
        <f>D37</f>
        <v>34.3192</v>
      </c>
      <c r="G37" s="127"/>
      <c r="H37" s="129"/>
      <c r="I37" s="169"/>
      <c r="J37" s="170"/>
      <c r="K37" s="170"/>
      <c r="L37" s="170"/>
      <c r="M37" s="170"/>
      <c r="N37" s="170"/>
      <c r="O37" s="166" t="s">
        <v>109</v>
      </c>
    </row>
    <row r="38" s="62" customFormat="1" ht="39.75" customHeight="1" spans="1:15">
      <c r="A38" s="111">
        <v>7</v>
      </c>
      <c r="B38" s="117" t="s">
        <v>110</v>
      </c>
      <c r="C38" s="95" t="s">
        <v>111</v>
      </c>
      <c r="D38" s="130">
        <v>3.9343</v>
      </c>
      <c r="F38" s="130">
        <v>3.9343</v>
      </c>
      <c r="G38" s="131"/>
      <c r="H38" s="132"/>
      <c r="I38" s="110"/>
      <c r="J38" s="131"/>
      <c r="K38" s="97"/>
      <c r="L38" s="97"/>
      <c r="M38" s="97"/>
      <c r="N38" s="97"/>
      <c r="O38" s="171" t="s">
        <v>112</v>
      </c>
    </row>
    <row r="39" s="62" customFormat="1" ht="34.5" customHeight="1" spans="1:15">
      <c r="A39" s="111">
        <v>8</v>
      </c>
      <c r="B39" s="95" t="s">
        <v>113</v>
      </c>
      <c r="C39" s="94" t="s">
        <v>114</v>
      </c>
      <c r="D39" s="131">
        <v>4.4323</v>
      </c>
      <c r="E39" s="130"/>
      <c r="F39" s="130">
        <f>D39</f>
        <v>4.4323</v>
      </c>
      <c r="G39" s="131"/>
      <c r="H39" s="132"/>
      <c r="I39" s="97"/>
      <c r="J39" s="131"/>
      <c r="K39" s="172"/>
      <c r="L39" s="97"/>
      <c r="M39" s="97"/>
      <c r="N39" s="97"/>
      <c r="O39" s="171" t="s">
        <v>112</v>
      </c>
    </row>
    <row r="40" s="63" customFormat="1" ht="31.5" customHeight="1" spans="1:15">
      <c r="A40" s="111">
        <v>9</v>
      </c>
      <c r="B40" s="95" t="s">
        <v>115</v>
      </c>
      <c r="C40" s="95" t="s">
        <v>116</v>
      </c>
      <c r="D40" s="110">
        <f>1.9404+0.8321</f>
        <v>2.7725</v>
      </c>
      <c r="E40" s="133"/>
      <c r="F40" s="106"/>
      <c r="G40" s="110"/>
      <c r="H40" s="106"/>
      <c r="I40" s="109"/>
      <c r="J40" s="131"/>
      <c r="K40" s="130">
        <v>2.7725</v>
      </c>
      <c r="L40" s="109"/>
      <c r="M40" s="109"/>
      <c r="N40" s="109"/>
      <c r="O40" s="95" t="s">
        <v>117</v>
      </c>
    </row>
    <row r="41" s="63" customFormat="1" ht="20.25" customHeight="1" spans="1:15">
      <c r="A41" s="111">
        <v>10</v>
      </c>
      <c r="B41" s="103" t="s">
        <v>118</v>
      </c>
      <c r="C41" s="94" t="s">
        <v>119</v>
      </c>
      <c r="D41" s="110">
        <v>0.5647</v>
      </c>
      <c r="E41" s="133"/>
      <c r="F41" s="106"/>
      <c r="G41" s="109"/>
      <c r="H41" s="106"/>
      <c r="I41" s="109"/>
      <c r="J41" s="131"/>
      <c r="K41" s="104">
        <v>0.5647</v>
      </c>
      <c r="L41" s="109"/>
      <c r="M41" s="109"/>
      <c r="N41" s="109"/>
      <c r="O41" s="95" t="s">
        <v>120</v>
      </c>
    </row>
    <row r="42" s="63" customFormat="1" ht="23.25" customHeight="1" spans="1:15">
      <c r="A42" s="111">
        <v>11</v>
      </c>
      <c r="B42" s="103" t="s">
        <v>121</v>
      </c>
      <c r="C42" s="94" t="s">
        <v>122</v>
      </c>
      <c r="D42" s="104">
        <v>0.0932</v>
      </c>
      <c r="E42" s="133"/>
      <c r="F42" s="106"/>
      <c r="G42" s="109"/>
      <c r="H42" s="106"/>
      <c r="I42" s="109"/>
      <c r="J42" s="131"/>
      <c r="K42" s="104">
        <v>0.0932</v>
      </c>
      <c r="L42" s="109"/>
      <c r="M42" s="109"/>
      <c r="N42" s="109"/>
      <c r="O42" s="95" t="s">
        <v>123</v>
      </c>
    </row>
    <row r="43" s="63" customFormat="1" ht="31.5" customHeight="1" spans="1:15">
      <c r="A43" s="111">
        <v>12</v>
      </c>
      <c r="B43" s="95" t="s">
        <v>124</v>
      </c>
      <c r="C43" s="103" t="s">
        <v>125</v>
      </c>
      <c r="D43" s="104">
        <v>5.0086</v>
      </c>
      <c r="E43" s="133"/>
      <c r="F43" s="106"/>
      <c r="G43" s="109"/>
      <c r="H43" s="110"/>
      <c r="I43" s="109"/>
      <c r="J43" s="131"/>
      <c r="K43" s="104">
        <v>5.0086</v>
      </c>
      <c r="L43" s="109"/>
      <c r="M43" s="109"/>
      <c r="N43" s="109"/>
      <c r="O43" s="95" t="s">
        <v>126</v>
      </c>
    </row>
    <row r="44" s="63" customFormat="1" ht="31.5" customHeight="1" spans="1:15">
      <c r="A44" s="111">
        <v>13</v>
      </c>
      <c r="B44" s="103" t="s">
        <v>127</v>
      </c>
      <c r="C44" s="117" t="s">
        <v>128</v>
      </c>
      <c r="D44" s="104">
        <v>15.3349</v>
      </c>
      <c r="E44" s="133"/>
      <c r="F44" s="104">
        <v>15.3349</v>
      </c>
      <c r="G44" s="109"/>
      <c r="H44" s="110"/>
      <c r="I44" s="109"/>
      <c r="J44" s="131"/>
      <c r="K44" s="173"/>
      <c r="L44" s="109"/>
      <c r="M44" s="109"/>
      <c r="N44" s="109"/>
      <c r="O44" s="95" t="s">
        <v>129</v>
      </c>
    </row>
    <row r="45" s="62" customFormat="1" ht="62.25" customHeight="1" spans="1:15">
      <c r="A45" s="111">
        <v>14</v>
      </c>
      <c r="B45" s="94" t="s">
        <v>130</v>
      </c>
      <c r="C45" s="117" t="s">
        <v>128</v>
      </c>
      <c r="D45" s="130">
        <v>0.7858</v>
      </c>
      <c r="E45" s="130"/>
      <c r="F45" s="130">
        <v>0.7858</v>
      </c>
      <c r="G45" s="131"/>
      <c r="I45" s="97"/>
      <c r="J45" s="132"/>
      <c r="K45" s="174"/>
      <c r="L45" s="100"/>
      <c r="M45" s="100"/>
      <c r="N45" s="100"/>
      <c r="O45" s="94" t="s">
        <v>131</v>
      </c>
    </row>
    <row r="46" s="63" customFormat="1" ht="24.75" customHeight="1" spans="1:15">
      <c r="A46" s="111">
        <v>15</v>
      </c>
      <c r="B46" s="134" t="s">
        <v>132</v>
      </c>
      <c r="C46" s="134" t="s">
        <v>133</v>
      </c>
      <c r="D46" s="135">
        <v>1.181</v>
      </c>
      <c r="E46" s="133"/>
      <c r="F46" s="135">
        <v>1.181</v>
      </c>
      <c r="G46" s="109"/>
      <c r="H46" s="136"/>
      <c r="I46" s="109"/>
      <c r="J46" s="131"/>
      <c r="K46" s="173"/>
      <c r="L46" s="109"/>
      <c r="M46" s="109"/>
      <c r="N46" s="109"/>
      <c r="O46" s="94" t="s">
        <v>134</v>
      </c>
    </row>
    <row r="47" s="63" customFormat="1" ht="24.75" customHeight="1" spans="1:15">
      <c r="A47" s="111">
        <v>16</v>
      </c>
      <c r="B47" s="134" t="s">
        <v>135</v>
      </c>
      <c r="C47" s="134" t="s">
        <v>136</v>
      </c>
      <c r="D47" s="135">
        <v>0.3397</v>
      </c>
      <c r="E47" s="133"/>
      <c r="F47" s="135">
        <v>0.3397</v>
      </c>
      <c r="G47" s="109"/>
      <c r="H47" s="106"/>
      <c r="I47" s="173"/>
      <c r="J47" s="131"/>
      <c r="K47" s="173"/>
      <c r="L47" s="109"/>
      <c r="M47" s="109"/>
      <c r="N47" s="109"/>
      <c r="O47" s="175"/>
    </row>
    <row r="48" s="63" customFormat="1" ht="24.75" customHeight="1" spans="1:15">
      <c r="A48" s="111">
        <v>17</v>
      </c>
      <c r="B48" s="137" t="s">
        <v>137</v>
      </c>
      <c r="C48" s="134" t="s">
        <v>138</v>
      </c>
      <c r="D48" s="135">
        <v>2.0709</v>
      </c>
      <c r="E48" s="133"/>
      <c r="F48" s="106"/>
      <c r="G48" s="109"/>
      <c r="H48" s="106"/>
      <c r="I48" s="173"/>
      <c r="J48" s="131"/>
      <c r="K48" s="135">
        <v>2.0709</v>
      </c>
      <c r="L48" s="109"/>
      <c r="M48" s="109"/>
      <c r="N48" s="109"/>
      <c r="O48" s="175"/>
    </row>
    <row r="49" s="63" customFormat="1" ht="24.75" customHeight="1" spans="1:15">
      <c r="A49" s="111">
        <v>18</v>
      </c>
      <c r="B49" s="134" t="s">
        <v>139</v>
      </c>
      <c r="C49" s="134" t="s">
        <v>140</v>
      </c>
      <c r="D49" s="135">
        <v>1.2514</v>
      </c>
      <c r="E49" s="133"/>
      <c r="F49" s="106"/>
      <c r="G49" s="109"/>
      <c r="H49" s="106"/>
      <c r="I49" s="173"/>
      <c r="J49" s="131"/>
      <c r="K49" s="135">
        <v>1.2514</v>
      </c>
      <c r="L49" s="109"/>
      <c r="M49" s="109"/>
      <c r="N49" s="109"/>
      <c r="O49" s="175"/>
    </row>
    <row r="50" s="63" customFormat="1" ht="24.75" customHeight="1" spans="1:15">
      <c r="A50" s="111">
        <v>19</v>
      </c>
      <c r="B50" s="134" t="s">
        <v>141</v>
      </c>
      <c r="C50" s="134" t="s">
        <v>142</v>
      </c>
      <c r="D50" s="132">
        <v>1.7599</v>
      </c>
      <c r="E50" s="133"/>
      <c r="F50" s="106"/>
      <c r="G50" s="109"/>
      <c r="H50" s="106"/>
      <c r="I50" s="173"/>
      <c r="J50" s="131"/>
      <c r="K50" s="132">
        <v>1.7599</v>
      </c>
      <c r="L50" s="109"/>
      <c r="M50" s="109"/>
      <c r="N50" s="109"/>
      <c r="O50" s="161"/>
    </row>
    <row r="51" s="63" customFormat="1" ht="24.75" customHeight="1" spans="1:15">
      <c r="A51" s="111">
        <v>20</v>
      </c>
      <c r="B51" s="103" t="s">
        <v>143</v>
      </c>
      <c r="C51" s="103" t="s">
        <v>144</v>
      </c>
      <c r="D51" s="130">
        <v>0.2425</v>
      </c>
      <c r="E51" s="133"/>
      <c r="F51" s="130">
        <v>0.2425</v>
      </c>
      <c r="G51" s="109"/>
      <c r="H51" s="110"/>
      <c r="I51" s="109"/>
      <c r="J51" s="131"/>
      <c r="K51" s="173"/>
      <c r="L51" s="109"/>
      <c r="M51" s="109"/>
      <c r="N51" s="109"/>
      <c r="O51" s="95" t="s">
        <v>145</v>
      </c>
    </row>
    <row r="52" s="61" customFormat="1" ht="26.25" customHeight="1" spans="1:15">
      <c r="A52" s="84" t="s">
        <v>146</v>
      </c>
      <c r="B52" s="85" t="s">
        <v>147</v>
      </c>
      <c r="C52" s="138" t="s">
        <v>148</v>
      </c>
      <c r="D52" s="139">
        <f>SUM(D53:D74)</f>
        <v>64.31</v>
      </c>
      <c r="E52" s="139">
        <f t="shared" ref="E52:N52" si="2">SUM(E53:E74)</f>
        <v>2.4965</v>
      </c>
      <c r="F52" s="139">
        <f t="shared" si="2"/>
        <v>19.2623</v>
      </c>
      <c r="G52" s="139">
        <f t="shared" si="2"/>
        <v>16.7576</v>
      </c>
      <c r="H52" s="139">
        <f t="shared" si="2"/>
        <v>1.1576</v>
      </c>
      <c r="I52" s="139">
        <f t="shared" si="2"/>
        <v>1.1576</v>
      </c>
      <c r="J52" s="139">
        <f t="shared" si="2"/>
        <v>15.6</v>
      </c>
      <c r="K52" s="139">
        <f t="shared" si="2"/>
        <v>25.7936</v>
      </c>
      <c r="L52" s="139">
        <f t="shared" si="2"/>
        <v>0</v>
      </c>
      <c r="M52" s="139">
        <f t="shared" si="2"/>
        <v>0</v>
      </c>
      <c r="N52" s="139">
        <f t="shared" si="2"/>
        <v>0</v>
      </c>
      <c r="O52" s="167"/>
    </row>
    <row r="53" ht="42" customHeight="1" spans="1:15">
      <c r="A53" s="88">
        <v>1</v>
      </c>
      <c r="B53" s="140" t="s">
        <v>149</v>
      </c>
      <c r="C53" s="89" t="s">
        <v>150</v>
      </c>
      <c r="D53" s="125">
        <f>0.714+1.4635</f>
        <v>2.1775</v>
      </c>
      <c r="E53" s="141"/>
      <c r="F53" s="125">
        <f>0.714+1.4635</f>
        <v>2.1775</v>
      </c>
      <c r="G53" s="141"/>
      <c r="H53" s="141"/>
      <c r="I53" s="141"/>
      <c r="J53" s="141"/>
      <c r="K53" s="141"/>
      <c r="L53" s="141"/>
      <c r="M53" s="141"/>
      <c r="N53" s="141"/>
      <c r="O53" s="176" t="s">
        <v>151</v>
      </c>
    </row>
    <row r="54" s="65" customFormat="1" ht="26.25" customHeight="1" spans="1:15">
      <c r="A54" s="88">
        <v>2</v>
      </c>
      <c r="B54" s="142" t="s">
        <v>152</v>
      </c>
      <c r="C54" s="89" t="s">
        <v>150</v>
      </c>
      <c r="D54" s="113">
        <v>15.5169</v>
      </c>
      <c r="E54" s="143"/>
      <c r="F54" s="113">
        <v>15.5169</v>
      </c>
      <c r="G54" s="144"/>
      <c r="H54" s="144"/>
      <c r="I54" s="144"/>
      <c r="J54" s="144"/>
      <c r="K54" s="141"/>
      <c r="L54" s="141"/>
      <c r="M54" s="141"/>
      <c r="N54" s="141"/>
      <c r="O54" s="177" t="s">
        <v>153</v>
      </c>
    </row>
    <row r="55" s="65" customFormat="1" ht="26.25" customHeight="1" spans="1:15">
      <c r="A55" s="88">
        <v>3</v>
      </c>
      <c r="B55" s="95" t="s">
        <v>154</v>
      </c>
      <c r="C55" s="219" t="s">
        <v>155</v>
      </c>
      <c r="D55" s="110">
        <f>2.0101+0.5378</f>
        <v>2.5479</v>
      </c>
      <c r="E55" s="145"/>
      <c r="F55" s="146"/>
      <c r="G55" s="147"/>
      <c r="H55" s="147"/>
      <c r="I55" s="147"/>
      <c r="J55" s="147"/>
      <c r="K55" s="110">
        <f>2.0101+0.5378</f>
        <v>2.5479</v>
      </c>
      <c r="L55" s="178"/>
      <c r="M55" s="178"/>
      <c r="N55" s="178"/>
      <c r="O55" s="166" t="s">
        <v>156</v>
      </c>
    </row>
    <row r="56" s="65" customFormat="1" ht="26.25" customHeight="1" spans="1:15">
      <c r="A56" s="88">
        <v>4</v>
      </c>
      <c r="B56" s="103" t="s">
        <v>157</v>
      </c>
      <c r="C56" s="95" t="s">
        <v>158</v>
      </c>
      <c r="D56" s="104">
        <v>0.9796</v>
      </c>
      <c r="E56" s="145"/>
      <c r="F56" s="146"/>
      <c r="G56" s="147"/>
      <c r="H56" s="147"/>
      <c r="I56" s="147"/>
      <c r="J56" s="147"/>
      <c r="K56" s="104">
        <v>0.9796</v>
      </c>
      <c r="L56" s="147"/>
      <c r="M56" s="147"/>
      <c r="N56" s="147"/>
      <c r="O56" s="166" t="s">
        <v>159</v>
      </c>
    </row>
    <row r="57" s="62" customFormat="1" ht="24" customHeight="1" spans="1:15">
      <c r="A57" s="88">
        <v>5</v>
      </c>
      <c r="B57" s="103" t="s">
        <v>160</v>
      </c>
      <c r="C57" s="95" t="s">
        <v>161</v>
      </c>
      <c r="D57" s="130">
        <v>0.7284</v>
      </c>
      <c r="E57" s="130">
        <v>0.7284</v>
      </c>
      <c r="F57" s="96"/>
      <c r="G57" s="109"/>
      <c r="H57" s="96"/>
      <c r="I57" s="109"/>
      <c r="J57" s="131"/>
      <c r="K57" s="104"/>
      <c r="L57" s="109"/>
      <c r="M57" s="109"/>
      <c r="N57" s="109"/>
      <c r="O57" s="166" t="s">
        <v>162</v>
      </c>
    </row>
    <row r="58" s="62" customFormat="1" ht="27.75" customHeight="1" spans="1:15">
      <c r="A58" s="88">
        <v>6</v>
      </c>
      <c r="B58" s="148" t="s">
        <v>163</v>
      </c>
      <c r="C58" s="89" t="s">
        <v>164</v>
      </c>
      <c r="D58" s="149">
        <v>0.8245</v>
      </c>
      <c r="E58" s="109"/>
      <c r="F58" s="96"/>
      <c r="G58" s="109"/>
      <c r="H58" s="96"/>
      <c r="I58" s="109"/>
      <c r="J58" s="131"/>
      <c r="K58" s="149">
        <v>0.8245</v>
      </c>
      <c r="L58" s="109"/>
      <c r="M58" s="109"/>
      <c r="N58" s="109"/>
      <c r="O58" s="166" t="s">
        <v>165</v>
      </c>
    </row>
    <row r="59" s="62" customFormat="1" ht="27.75" customHeight="1" spans="1:15">
      <c r="A59" s="88">
        <v>7</v>
      </c>
      <c r="B59" s="148" t="s">
        <v>166</v>
      </c>
      <c r="C59" s="89" t="s">
        <v>164</v>
      </c>
      <c r="D59" s="149">
        <v>0.8211</v>
      </c>
      <c r="E59" s="109"/>
      <c r="F59" s="96"/>
      <c r="G59" s="109"/>
      <c r="H59" s="96"/>
      <c r="I59" s="109"/>
      <c r="J59" s="131"/>
      <c r="K59" s="149">
        <v>0.8211</v>
      </c>
      <c r="L59" s="109"/>
      <c r="M59" s="109"/>
      <c r="N59" s="109"/>
      <c r="O59" s="166" t="s">
        <v>165</v>
      </c>
    </row>
    <row r="60" s="62" customFormat="1" ht="42" customHeight="1" spans="1:15">
      <c r="A60" s="88">
        <v>8</v>
      </c>
      <c r="B60" s="148" t="s">
        <v>167</v>
      </c>
      <c r="C60" s="89" t="s">
        <v>168</v>
      </c>
      <c r="D60" s="149">
        <f>0.183+0.343+0.7312</f>
        <v>1.2572</v>
      </c>
      <c r="E60" s="109"/>
      <c r="F60" s="96"/>
      <c r="G60" s="109"/>
      <c r="H60" s="96"/>
      <c r="I60" s="109"/>
      <c r="J60" s="131"/>
      <c r="K60" s="149">
        <f>0.183+0.343+0.7312</f>
        <v>1.2572</v>
      </c>
      <c r="L60" s="109"/>
      <c r="M60" s="109"/>
      <c r="N60" s="109"/>
      <c r="O60" s="166" t="s">
        <v>169</v>
      </c>
    </row>
    <row r="61" s="66" customFormat="1" ht="21" customHeight="1" spans="1:15">
      <c r="A61" s="88">
        <v>9</v>
      </c>
      <c r="B61" s="142" t="s">
        <v>170</v>
      </c>
      <c r="C61" s="89" t="s">
        <v>171</v>
      </c>
      <c r="D61" s="113">
        <v>12.0857</v>
      </c>
      <c r="E61" s="150"/>
      <c r="F61" s="151"/>
      <c r="G61" s="144"/>
      <c r="H61" s="144"/>
      <c r="I61" s="144"/>
      <c r="J61" s="144"/>
      <c r="K61" s="113">
        <v>12.0857</v>
      </c>
      <c r="L61" s="141"/>
      <c r="M61" s="141"/>
      <c r="N61" s="141"/>
      <c r="O61" s="177" t="s">
        <v>172</v>
      </c>
    </row>
    <row r="62" s="62" customFormat="1" ht="24.75" customHeight="1" spans="1:15">
      <c r="A62" s="88">
        <v>10</v>
      </c>
      <c r="B62" s="89" t="s">
        <v>173</v>
      </c>
      <c r="C62" s="89" t="s">
        <v>174</v>
      </c>
      <c r="D62" s="149">
        <v>2.818</v>
      </c>
      <c r="E62" s="109"/>
      <c r="F62" s="96"/>
      <c r="G62" s="109"/>
      <c r="H62" s="96"/>
      <c r="I62" s="109"/>
      <c r="J62" s="131"/>
      <c r="K62" s="149">
        <v>2.818</v>
      </c>
      <c r="L62" s="109"/>
      <c r="M62" s="109"/>
      <c r="N62" s="109"/>
      <c r="O62" s="166" t="s">
        <v>165</v>
      </c>
    </row>
    <row r="63" s="62" customFormat="1" ht="27.75" customHeight="1" spans="1:15">
      <c r="A63" s="88">
        <v>11</v>
      </c>
      <c r="B63" s="103" t="s">
        <v>175</v>
      </c>
      <c r="C63" s="95" t="s">
        <v>176</v>
      </c>
      <c r="D63" s="130">
        <v>0.5427</v>
      </c>
      <c r="E63" s="110"/>
      <c r="F63" s="96"/>
      <c r="G63" s="109"/>
      <c r="H63" s="96"/>
      <c r="I63" s="109"/>
      <c r="J63" s="131"/>
      <c r="K63" s="130">
        <v>0.5427</v>
      </c>
      <c r="L63" s="109"/>
      <c r="M63" s="109"/>
      <c r="N63" s="109"/>
      <c r="O63" s="166" t="s">
        <v>145</v>
      </c>
    </row>
    <row r="64" s="62" customFormat="1" ht="27.75" customHeight="1" spans="1:15">
      <c r="A64" s="88">
        <v>12</v>
      </c>
      <c r="B64" s="103" t="s">
        <v>177</v>
      </c>
      <c r="C64" s="95" t="s">
        <v>178</v>
      </c>
      <c r="D64" s="130">
        <v>1.5679</v>
      </c>
      <c r="E64" s="110"/>
      <c r="F64" s="130">
        <v>1.5679</v>
      </c>
      <c r="G64" s="109"/>
      <c r="H64" s="96"/>
      <c r="I64" s="109"/>
      <c r="J64" s="131"/>
      <c r="K64" s="104"/>
      <c r="L64" s="109"/>
      <c r="M64" s="109"/>
      <c r="N64" s="109"/>
      <c r="O64" s="166" t="s">
        <v>162</v>
      </c>
    </row>
    <row r="65" s="62" customFormat="1" ht="27.75" customHeight="1" spans="1:15">
      <c r="A65" s="88">
        <v>13</v>
      </c>
      <c r="B65" s="103" t="s">
        <v>179</v>
      </c>
      <c r="C65" s="95" t="s">
        <v>180</v>
      </c>
      <c r="D65" s="130">
        <v>1.1576</v>
      </c>
      <c r="E65" s="110"/>
      <c r="F65" s="96"/>
      <c r="G65" s="179">
        <f>H65</f>
        <v>1.1576</v>
      </c>
      <c r="H65" s="130">
        <v>1.1576</v>
      </c>
      <c r="I65" s="130">
        <v>1.1576</v>
      </c>
      <c r="J65" s="131"/>
      <c r="K65" s="147"/>
      <c r="L65" s="109"/>
      <c r="M65" s="109"/>
      <c r="N65" s="109"/>
      <c r="O65" s="166" t="s">
        <v>162</v>
      </c>
    </row>
    <row r="66" s="62" customFormat="1" ht="27.75" customHeight="1" spans="1:15">
      <c r="A66" s="88">
        <v>14</v>
      </c>
      <c r="B66" s="95" t="s">
        <v>181</v>
      </c>
      <c r="C66" s="95" t="s">
        <v>182</v>
      </c>
      <c r="D66" s="104">
        <v>10</v>
      </c>
      <c r="E66" s="110"/>
      <c r="F66" s="96"/>
      <c r="G66" s="109">
        <f>J66</f>
        <v>10</v>
      </c>
      <c r="H66" s="96"/>
      <c r="I66" s="109"/>
      <c r="J66" s="104">
        <v>10</v>
      </c>
      <c r="K66" s="147"/>
      <c r="L66" s="109"/>
      <c r="M66" s="109"/>
      <c r="N66" s="109"/>
      <c r="O66" s="166" t="s">
        <v>183</v>
      </c>
    </row>
    <row r="67" s="62" customFormat="1" ht="27.75" customHeight="1" spans="1:15">
      <c r="A67" s="88">
        <v>15</v>
      </c>
      <c r="B67" s="103" t="s">
        <v>184</v>
      </c>
      <c r="C67" s="95" t="s">
        <v>185</v>
      </c>
      <c r="D67" s="135">
        <v>1.9514</v>
      </c>
      <c r="E67" s="110"/>
      <c r="F67" s="96"/>
      <c r="G67" s="109"/>
      <c r="H67" s="96"/>
      <c r="I67" s="109"/>
      <c r="J67" s="131"/>
      <c r="K67" s="135">
        <v>1.9514</v>
      </c>
      <c r="L67" s="109"/>
      <c r="M67" s="109"/>
      <c r="N67" s="109"/>
      <c r="O67" s="166" t="s">
        <v>186</v>
      </c>
    </row>
    <row r="68" s="62" customFormat="1" ht="27.75" customHeight="1" spans="1:15">
      <c r="A68" s="88">
        <v>16</v>
      </c>
      <c r="B68" s="103" t="s">
        <v>187</v>
      </c>
      <c r="C68" s="95" t="s">
        <v>188</v>
      </c>
      <c r="D68" s="130">
        <v>0.4334</v>
      </c>
      <c r="E68" s="110"/>
      <c r="F68" s="96"/>
      <c r="G68" s="109"/>
      <c r="H68" s="96"/>
      <c r="I68" s="109"/>
      <c r="J68" s="131"/>
      <c r="K68" s="130">
        <v>0.4334</v>
      </c>
      <c r="L68" s="109"/>
      <c r="M68" s="109"/>
      <c r="N68" s="109"/>
      <c r="O68" s="166" t="s">
        <v>189</v>
      </c>
    </row>
    <row r="69" s="63" customFormat="1" ht="21" customHeight="1" spans="1:15">
      <c r="A69" s="88">
        <v>17</v>
      </c>
      <c r="B69" s="94" t="s">
        <v>190</v>
      </c>
      <c r="C69" s="95" t="s">
        <v>191</v>
      </c>
      <c r="D69" s="110">
        <v>0.6719</v>
      </c>
      <c r="E69" s="110"/>
      <c r="F69" s="110"/>
      <c r="G69" s="109"/>
      <c r="H69" s="96"/>
      <c r="I69" s="109"/>
      <c r="J69" s="131"/>
      <c r="K69" s="110">
        <v>0.6719</v>
      </c>
      <c r="L69" s="109"/>
      <c r="M69" s="109"/>
      <c r="N69" s="109"/>
      <c r="O69" s="94" t="s">
        <v>192</v>
      </c>
    </row>
    <row r="70" s="65" customFormat="1" ht="26.25" customHeight="1" spans="1:15">
      <c r="A70" s="88">
        <v>18</v>
      </c>
      <c r="B70" s="89" t="s">
        <v>193</v>
      </c>
      <c r="C70" s="89" t="s">
        <v>194</v>
      </c>
      <c r="D70" s="113">
        <v>5.6</v>
      </c>
      <c r="E70" s="180"/>
      <c r="F70" s="151"/>
      <c r="G70" s="144">
        <v>5.6</v>
      </c>
      <c r="H70" s="144"/>
      <c r="I70" s="144"/>
      <c r="J70" s="144">
        <v>5.6</v>
      </c>
      <c r="K70" s="144"/>
      <c r="L70" s="144"/>
      <c r="M70" s="144"/>
      <c r="N70" s="144"/>
      <c r="O70" s="210" t="s">
        <v>195</v>
      </c>
    </row>
    <row r="71" s="65" customFormat="1" ht="32.25" customHeight="1" spans="1:15">
      <c r="A71" s="88">
        <v>19</v>
      </c>
      <c r="B71" s="89" t="s">
        <v>196</v>
      </c>
      <c r="C71" s="89" t="s">
        <v>194</v>
      </c>
      <c r="D71" s="113">
        <v>0.3386</v>
      </c>
      <c r="E71" s="113">
        <v>0.3386</v>
      </c>
      <c r="F71" s="151"/>
      <c r="G71" s="181"/>
      <c r="H71" s="144"/>
      <c r="I71" s="144"/>
      <c r="J71" s="144"/>
      <c r="K71" s="181"/>
      <c r="L71" s="144"/>
      <c r="M71" s="144"/>
      <c r="N71" s="144"/>
      <c r="O71" s="211" t="s">
        <v>197</v>
      </c>
    </row>
    <row r="72" s="65" customFormat="1" ht="26.25" customHeight="1" spans="1:15">
      <c r="A72" s="88">
        <v>20</v>
      </c>
      <c r="B72" s="98" t="s">
        <v>198</v>
      </c>
      <c r="C72" s="182" t="s">
        <v>199</v>
      </c>
      <c r="D72" s="183">
        <v>1.4295</v>
      </c>
      <c r="E72" s="183">
        <v>1.4295</v>
      </c>
      <c r="F72" s="151"/>
      <c r="G72" s="181"/>
      <c r="H72" s="144"/>
      <c r="I72" s="144"/>
      <c r="J72" s="144"/>
      <c r="K72" s="181"/>
      <c r="L72" s="144"/>
      <c r="M72" s="144"/>
      <c r="N72" s="144"/>
      <c r="O72" s="212" t="s">
        <v>82</v>
      </c>
    </row>
    <row r="73" s="65" customFormat="1" ht="26.25" customHeight="1" spans="1:15">
      <c r="A73" s="88">
        <v>21</v>
      </c>
      <c r="B73" s="184" t="s">
        <v>200</v>
      </c>
      <c r="C73" s="182" t="s">
        <v>201</v>
      </c>
      <c r="D73" s="183">
        <v>0.5934</v>
      </c>
      <c r="E73" s="180"/>
      <c r="F73" s="151"/>
      <c r="G73" s="181"/>
      <c r="H73" s="144"/>
      <c r="I73" s="144"/>
      <c r="J73" s="144"/>
      <c r="K73" s="183">
        <v>0.5934</v>
      </c>
      <c r="L73" s="144"/>
      <c r="M73" s="144"/>
      <c r="N73" s="144"/>
      <c r="O73" s="212" t="s">
        <v>202</v>
      </c>
    </row>
    <row r="74" s="65" customFormat="1" ht="26.25" customHeight="1" spans="1:15">
      <c r="A74" s="88">
        <v>22</v>
      </c>
      <c r="B74" s="185" t="s">
        <v>203</v>
      </c>
      <c r="C74" s="186" t="s">
        <v>204</v>
      </c>
      <c r="D74" s="187">
        <v>0.2668</v>
      </c>
      <c r="E74" s="180"/>
      <c r="F74" s="151"/>
      <c r="G74" s="188"/>
      <c r="H74" s="141"/>
      <c r="I74" s="141"/>
      <c r="J74" s="141"/>
      <c r="K74" s="187">
        <v>0.2668</v>
      </c>
      <c r="L74" s="141"/>
      <c r="M74" s="141"/>
      <c r="N74" s="141"/>
      <c r="O74" s="212" t="s">
        <v>205</v>
      </c>
    </row>
    <row r="75" ht="26.25" customHeight="1" spans="1:15">
      <c r="A75" s="84" t="s">
        <v>206</v>
      </c>
      <c r="B75" s="85" t="s">
        <v>207</v>
      </c>
      <c r="C75" s="138" t="s">
        <v>208</v>
      </c>
      <c r="D75" s="87">
        <f>SUM(D76:D105)</f>
        <v>23.9404</v>
      </c>
      <c r="E75" s="87">
        <f t="shared" ref="E75:N75" si="3">SUM(E76:E105)</f>
        <v>1.1772</v>
      </c>
      <c r="F75" s="87">
        <f t="shared" si="3"/>
        <v>5.2893</v>
      </c>
      <c r="G75" s="87">
        <f t="shared" si="3"/>
        <v>2.7225</v>
      </c>
      <c r="H75" s="87">
        <f t="shared" si="3"/>
        <v>0</v>
      </c>
      <c r="I75" s="87">
        <f t="shared" si="3"/>
        <v>0</v>
      </c>
      <c r="J75" s="87">
        <f t="shared" si="3"/>
        <v>2.7225</v>
      </c>
      <c r="K75" s="87">
        <f t="shared" si="3"/>
        <v>15.2514</v>
      </c>
      <c r="L75" s="87">
        <f t="shared" si="3"/>
        <v>0</v>
      </c>
      <c r="M75" s="87">
        <f t="shared" si="3"/>
        <v>0</v>
      </c>
      <c r="N75" s="87">
        <f t="shared" si="3"/>
        <v>0</v>
      </c>
      <c r="O75" s="83"/>
    </row>
    <row r="76" s="66" customFormat="1" ht="26.25" customHeight="1" spans="1:15">
      <c r="A76" s="74">
        <v>1</v>
      </c>
      <c r="B76" s="189" t="s">
        <v>209</v>
      </c>
      <c r="C76" s="190" t="s">
        <v>210</v>
      </c>
      <c r="D76" s="126">
        <v>3.5334</v>
      </c>
      <c r="E76" s="126"/>
      <c r="F76" s="82"/>
      <c r="G76" s="83">
        <v>2.5</v>
      </c>
      <c r="H76" s="83"/>
      <c r="I76" s="83"/>
      <c r="J76" s="83">
        <v>2.5</v>
      </c>
      <c r="K76" s="126">
        <v>1.5334</v>
      </c>
      <c r="L76" s="82"/>
      <c r="M76" s="82"/>
      <c r="N76" s="82"/>
      <c r="O76" s="176" t="s">
        <v>211</v>
      </c>
    </row>
    <row r="77" s="66" customFormat="1" ht="26.25" customHeight="1" spans="1:15">
      <c r="A77" s="74">
        <v>2</v>
      </c>
      <c r="B77" s="191" t="s">
        <v>212</v>
      </c>
      <c r="C77" s="191" t="s">
        <v>213</v>
      </c>
      <c r="D77" s="126">
        <v>1.3477</v>
      </c>
      <c r="E77" s="82"/>
      <c r="F77" s="126">
        <v>1.3477</v>
      </c>
      <c r="G77" s="83"/>
      <c r="H77" s="83"/>
      <c r="I77" s="83"/>
      <c r="J77" s="83"/>
      <c r="K77" s="126"/>
      <c r="L77" s="82"/>
      <c r="M77" s="82"/>
      <c r="N77" s="82"/>
      <c r="O77" s="176" t="s">
        <v>211</v>
      </c>
    </row>
    <row r="78" s="66" customFormat="1" ht="26.25" customHeight="1" spans="1:15">
      <c r="A78" s="74">
        <v>3</v>
      </c>
      <c r="B78" s="148" t="s">
        <v>214</v>
      </c>
      <c r="C78" s="191" t="s">
        <v>215</v>
      </c>
      <c r="D78" s="126">
        <f>0.7795+0.1476</f>
        <v>0.9271</v>
      </c>
      <c r="E78" s="82"/>
      <c r="F78" s="82"/>
      <c r="G78" s="83"/>
      <c r="H78" s="83"/>
      <c r="I78" s="83"/>
      <c r="J78" s="83"/>
      <c r="K78" s="126">
        <f>0.7795+0.1476</f>
        <v>0.9271</v>
      </c>
      <c r="L78" s="82"/>
      <c r="M78" s="82"/>
      <c r="N78" s="82"/>
      <c r="O78" s="176" t="s">
        <v>216</v>
      </c>
    </row>
    <row r="79" s="66" customFormat="1" ht="26.25" customHeight="1" spans="1:15">
      <c r="A79" s="74">
        <v>4</v>
      </c>
      <c r="B79" s="148" t="s">
        <v>217</v>
      </c>
      <c r="C79" s="191" t="s">
        <v>218</v>
      </c>
      <c r="D79" s="183">
        <v>0.0533</v>
      </c>
      <c r="E79" s="82"/>
      <c r="F79" s="82"/>
      <c r="G79" s="83"/>
      <c r="H79" s="83"/>
      <c r="I79" s="83"/>
      <c r="J79" s="83"/>
      <c r="K79" s="183">
        <v>0.0533</v>
      </c>
      <c r="L79" s="82"/>
      <c r="M79" s="82"/>
      <c r="N79" s="82"/>
      <c r="O79" s="176" t="s">
        <v>219</v>
      </c>
    </row>
    <row r="80" s="66" customFormat="1" ht="26.25" customHeight="1" spans="1:15">
      <c r="A80" s="74">
        <v>5</v>
      </c>
      <c r="B80" s="98" t="s">
        <v>220</v>
      </c>
      <c r="C80" s="191" t="s">
        <v>218</v>
      </c>
      <c r="D80" s="126">
        <v>0.092</v>
      </c>
      <c r="E80" s="82"/>
      <c r="F80" s="82"/>
      <c r="G80" s="126">
        <v>0.092</v>
      </c>
      <c r="H80" s="83"/>
      <c r="I80" s="83"/>
      <c r="J80" s="126">
        <v>0.092</v>
      </c>
      <c r="K80" s="126"/>
      <c r="L80" s="82"/>
      <c r="M80" s="82"/>
      <c r="N80" s="82"/>
      <c r="O80" s="176" t="s">
        <v>221</v>
      </c>
    </row>
    <row r="81" s="66" customFormat="1" ht="26.25" customHeight="1" spans="1:15">
      <c r="A81" s="74">
        <v>6</v>
      </c>
      <c r="B81" s="192" t="s">
        <v>222</v>
      </c>
      <c r="C81" s="191" t="s">
        <v>223</v>
      </c>
      <c r="D81" s="193">
        <v>0.2493</v>
      </c>
      <c r="E81" s="82"/>
      <c r="F81" s="82"/>
      <c r="G81" s="83"/>
      <c r="H81" s="83"/>
      <c r="I81" s="83"/>
      <c r="J81" s="83"/>
      <c r="K81" s="193">
        <v>0.2493</v>
      </c>
      <c r="L81" s="82"/>
      <c r="M81" s="82"/>
      <c r="N81" s="82"/>
      <c r="O81" s="176" t="s">
        <v>224</v>
      </c>
    </row>
    <row r="82" s="66" customFormat="1" ht="26.25" customHeight="1" spans="1:15">
      <c r="A82" s="74">
        <v>7</v>
      </c>
      <c r="B82" s="189" t="s">
        <v>225</v>
      </c>
      <c r="C82" s="189" t="s">
        <v>225</v>
      </c>
      <c r="D82" s="126">
        <v>0.4022</v>
      </c>
      <c r="E82" s="126">
        <v>0.4022</v>
      </c>
      <c r="F82" s="82"/>
      <c r="G82" s="83"/>
      <c r="H82" s="83"/>
      <c r="I82" s="83"/>
      <c r="J82" s="83"/>
      <c r="K82" s="128"/>
      <c r="L82" s="82"/>
      <c r="M82" s="82"/>
      <c r="N82" s="82"/>
      <c r="O82" s="176" t="s">
        <v>211</v>
      </c>
    </row>
    <row r="83" s="66" customFormat="1" ht="37.5" customHeight="1" spans="1:15">
      <c r="A83" s="74">
        <v>8</v>
      </c>
      <c r="B83" s="142" t="s">
        <v>226</v>
      </c>
      <c r="C83" s="191" t="s">
        <v>223</v>
      </c>
      <c r="D83" s="126">
        <v>3.0036</v>
      </c>
      <c r="E83" s="82"/>
      <c r="F83" s="82"/>
      <c r="G83" s="83"/>
      <c r="H83" s="83"/>
      <c r="I83" s="83"/>
      <c r="J83" s="83"/>
      <c r="K83" s="126">
        <v>3.0036</v>
      </c>
      <c r="L83" s="82"/>
      <c r="M83" s="82"/>
      <c r="N83" s="82"/>
      <c r="O83" s="176" t="s">
        <v>227</v>
      </c>
    </row>
    <row r="84" s="66" customFormat="1" ht="26.25" customHeight="1" spans="1:15">
      <c r="A84" s="74">
        <v>9</v>
      </c>
      <c r="B84" s="189" t="s">
        <v>228</v>
      </c>
      <c r="C84" s="190" t="s">
        <v>229</v>
      </c>
      <c r="D84" s="194">
        <v>0.2323</v>
      </c>
      <c r="E84" s="194">
        <v>0.2323</v>
      </c>
      <c r="F84" s="82"/>
      <c r="G84" s="83"/>
      <c r="H84" s="83"/>
      <c r="I84" s="83"/>
      <c r="J84" s="83"/>
      <c r="K84" s="128"/>
      <c r="L84" s="82"/>
      <c r="M84" s="82"/>
      <c r="N84" s="82"/>
      <c r="O84" s="176" t="s">
        <v>211</v>
      </c>
    </row>
    <row r="85" s="66" customFormat="1" ht="26.25" customHeight="1" spans="1:15">
      <c r="A85" s="74">
        <v>10</v>
      </c>
      <c r="B85" s="189" t="s">
        <v>230</v>
      </c>
      <c r="C85" s="191" t="s">
        <v>229</v>
      </c>
      <c r="D85" s="194">
        <v>0.3418</v>
      </c>
      <c r="E85" s="194">
        <v>0.3418</v>
      </c>
      <c r="F85" s="82"/>
      <c r="G85" s="83"/>
      <c r="H85" s="83"/>
      <c r="I85" s="83"/>
      <c r="J85" s="83"/>
      <c r="K85" s="128"/>
      <c r="L85" s="82"/>
      <c r="M85" s="82"/>
      <c r="N85" s="82"/>
      <c r="O85" s="176" t="s">
        <v>211</v>
      </c>
    </row>
    <row r="86" s="66" customFormat="1" ht="26.25" customHeight="1" spans="1:15">
      <c r="A86" s="74">
        <v>11</v>
      </c>
      <c r="B86" s="191" t="s">
        <v>231</v>
      </c>
      <c r="C86" s="191" t="s">
        <v>232</v>
      </c>
      <c r="D86" s="195">
        <v>0.7011</v>
      </c>
      <c r="E86" s="83"/>
      <c r="F86" s="195">
        <v>0.7011</v>
      </c>
      <c r="G86" s="83"/>
      <c r="H86" s="83"/>
      <c r="I86" s="83"/>
      <c r="J86" s="83"/>
      <c r="K86" s="128"/>
      <c r="L86" s="82"/>
      <c r="M86" s="82"/>
      <c r="N86" s="82"/>
      <c r="O86" s="176" t="s">
        <v>211</v>
      </c>
    </row>
    <row r="87" s="66" customFormat="1" ht="26.25" customHeight="1" spans="1:15">
      <c r="A87" s="74">
        <v>12</v>
      </c>
      <c r="B87" s="191" t="s">
        <v>233</v>
      </c>
      <c r="C87" s="191" t="s">
        <v>233</v>
      </c>
      <c r="D87" s="126">
        <v>0.1583</v>
      </c>
      <c r="E87" s="82"/>
      <c r="F87" s="82"/>
      <c r="G87" s="83"/>
      <c r="H87" s="83"/>
      <c r="I87" s="83"/>
      <c r="J87" s="83"/>
      <c r="K87" s="126">
        <v>0.1583</v>
      </c>
      <c r="L87" s="82"/>
      <c r="M87" s="82"/>
      <c r="N87" s="82"/>
      <c r="O87" s="176" t="s">
        <v>211</v>
      </c>
    </row>
    <row r="88" s="66" customFormat="1" ht="26.25" customHeight="1" spans="1:15">
      <c r="A88" s="74">
        <v>13</v>
      </c>
      <c r="B88" s="191" t="s">
        <v>234</v>
      </c>
      <c r="C88" s="191" t="s">
        <v>234</v>
      </c>
      <c r="D88" s="126">
        <v>2.2224</v>
      </c>
      <c r="E88" s="82"/>
      <c r="F88" s="82"/>
      <c r="G88" s="83"/>
      <c r="H88" s="83"/>
      <c r="I88" s="83"/>
      <c r="J88" s="83"/>
      <c r="K88" s="126">
        <v>2.2224</v>
      </c>
      <c r="L88" s="82"/>
      <c r="M88" s="82"/>
      <c r="N88" s="82"/>
      <c r="O88" s="176" t="s">
        <v>211</v>
      </c>
    </row>
    <row r="89" s="66" customFormat="1" ht="26.25" customHeight="1" spans="1:15">
      <c r="A89" s="74">
        <v>14</v>
      </c>
      <c r="B89" s="196" t="s">
        <v>235</v>
      </c>
      <c r="C89" s="197" t="s">
        <v>236</v>
      </c>
      <c r="D89" s="126">
        <v>0.4</v>
      </c>
      <c r="E89" s="82"/>
      <c r="F89" s="82"/>
      <c r="G89" s="83"/>
      <c r="H89" s="83"/>
      <c r="I89" s="83"/>
      <c r="J89" s="83"/>
      <c r="K89" s="126">
        <v>0.4</v>
      </c>
      <c r="L89" s="82"/>
      <c r="M89" s="82"/>
      <c r="N89" s="82"/>
      <c r="O89" s="176" t="s">
        <v>237</v>
      </c>
    </row>
    <row r="90" s="66" customFormat="1" ht="26.25" customHeight="1" spans="1:15">
      <c r="A90" s="74">
        <v>15</v>
      </c>
      <c r="B90" s="196" t="s">
        <v>238</v>
      </c>
      <c r="C90" s="197" t="s">
        <v>236</v>
      </c>
      <c r="D90" s="126">
        <v>0.3747</v>
      </c>
      <c r="E90" s="82"/>
      <c r="F90" s="82"/>
      <c r="G90" s="83"/>
      <c r="H90" s="83"/>
      <c r="I90" s="83"/>
      <c r="J90" s="83"/>
      <c r="K90" s="126">
        <v>0.3747</v>
      </c>
      <c r="L90" s="82"/>
      <c r="M90" s="82"/>
      <c r="N90" s="82"/>
      <c r="O90" s="176" t="s">
        <v>239</v>
      </c>
    </row>
    <row r="91" s="66" customFormat="1" ht="26.25" customHeight="1" spans="1:15">
      <c r="A91" s="74">
        <v>16</v>
      </c>
      <c r="B91" s="196" t="s">
        <v>240</v>
      </c>
      <c r="C91" s="197" t="s">
        <v>241</v>
      </c>
      <c r="D91" s="126">
        <v>0.6617</v>
      </c>
      <c r="E91" s="82"/>
      <c r="F91" s="82"/>
      <c r="G91" s="83"/>
      <c r="H91" s="83"/>
      <c r="I91" s="83"/>
      <c r="J91" s="83"/>
      <c r="K91" s="126">
        <v>0.6617</v>
      </c>
      <c r="L91" s="82"/>
      <c r="M91" s="82"/>
      <c r="N91" s="82"/>
      <c r="O91" s="176" t="s">
        <v>242</v>
      </c>
    </row>
    <row r="92" s="66" customFormat="1" ht="26.25" customHeight="1" spans="1:15">
      <c r="A92" s="74">
        <v>17</v>
      </c>
      <c r="B92" s="142" t="s">
        <v>243</v>
      </c>
      <c r="C92" s="197" t="s">
        <v>244</v>
      </c>
      <c r="D92" s="126">
        <v>0.1305</v>
      </c>
      <c r="E92" s="82"/>
      <c r="F92" s="82"/>
      <c r="G92" s="83">
        <v>0.1305</v>
      </c>
      <c r="H92" s="83"/>
      <c r="I92" s="83"/>
      <c r="J92" s="83">
        <v>0.1305</v>
      </c>
      <c r="K92" s="126"/>
      <c r="L92" s="82"/>
      <c r="M92" s="82"/>
      <c r="N92" s="82"/>
      <c r="O92" s="176" t="s">
        <v>245</v>
      </c>
    </row>
    <row r="93" s="66" customFormat="1" ht="26.25" customHeight="1" spans="1:15">
      <c r="A93" s="74">
        <v>18</v>
      </c>
      <c r="B93" s="198" t="s">
        <v>246</v>
      </c>
      <c r="C93" s="197" t="s">
        <v>241</v>
      </c>
      <c r="D93" s="199">
        <v>0.179</v>
      </c>
      <c r="E93" s="81"/>
      <c r="F93" s="81"/>
      <c r="G93" s="115"/>
      <c r="H93" s="115"/>
      <c r="I93" s="115"/>
      <c r="J93" s="115"/>
      <c r="K93" s="199">
        <v>0.179</v>
      </c>
      <c r="L93" s="82"/>
      <c r="M93" s="82"/>
      <c r="N93" s="82"/>
      <c r="O93" s="176" t="s">
        <v>247</v>
      </c>
    </row>
    <row r="94" s="66" customFormat="1" ht="26.25" customHeight="1" spans="1:15">
      <c r="A94" s="74">
        <v>19</v>
      </c>
      <c r="B94" s="198" t="s">
        <v>248</v>
      </c>
      <c r="C94" s="197" t="s">
        <v>249</v>
      </c>
      <c r="D94" s="199">
        <v>0.6861</v>
      </c>
      <c r="E94" s="81"/>
      <c r="F94" s="81"/>
      <c r="G94" s="115"/>
      <c r="H94" s="115"/>
      <c r="I94" s="115"/>
      <c r="J94" s="115"/>
      <c r="K94" s="199">
        <v>0.6861</v>
      </c>
      <c r="L94" s="82"/>
      <c r="M94" s="82"/>
      <c r="N94" s="82"/>
      <c r="O94" s="176" t="s">
        <v>247</v>
      </c>
    </row>
    <row r="95" s="66" customFormat="1" ht="26.25" customHeight="1" spans="1:15">
      <c r="A95" s="74">
        <v>20</v>
      </c>
      <c r="B95" s="98" t="s">
        <v>250</v>
      </c>
      <c r="C95" s="197" t="s">
        <v>251</v>
      </c>
      <c r="D95" s="126">
        <v>1.2006</v>
      </c>
      <c r="E95" s="82"/>
      <c r="F95" s="126">
        <v>1.2006</v>
      </c>
      <c r="G95" s="83"/>
      <c r="H95" s="83"/>
      <c r="I95" s="83"/>
      <c r="J95" s="83"/>
      <c r="K95" s="126"/>
      <c r="L95" s="82"/>
      <c r="M95" s="82"/>
      <c r="N95" s="82"/>
      <c r="O95" s="176" t="s">
        <v>82</v>
      </c>
    </row>
    <row r="96" s="61" customFormat="1" ht="26.25" customHeight="1" spans="1:15">
      <c r="A96" s="74">
        <v>21</v>
      </c>
      <c r="B96" s="140" t="s">
        <v>252</v>
      </c>
      <c r="C96" s="200" t="s">
        <v>253</v>
      </c>
      <c r="D96" s="126">
        <v>0.2009</v>
      </c>
      <c r="E96" s="126">
        <v>0.2009</v>
      </c>
      <c r="F96" s="82"/>
      <c r="G96" s="83"/>
      <c r="H96" s="83"/>
      <c r="I96" s="83"/>
      <c r="J96" s="83"/>
      <c r="K96" s="128"/>
      <c r="L96" s="82"/>
      <c r="M96" s="82"/>
      <c r="N96" s="82"/>
      <c r="O96" s="176" t="s">
        <v>254</v>
      </c>
    </row>
    <row r="97" s="66" customFormat="1" ht="26.25" customHeight="1" spans="1:15">
      <c r="A97" s="74">
        <v>22</v>
      </c>
      <c r="B97" s="201" t="s">
        <v>255</v>
      </c>
      <c r="C97" s="197" t="s">
        <v>256</v>
      </c>
      <c r="D97" s="126">
        <v>0.054</v>
      </c>
      <c r="E97" s="82"/>
      <c r="F97" s="82"/>
      <c r="G97" s="83"/>
      <c r="H97" s="83"/>
      <c r="I97" s="83"/>
      <c r="J97" s="213"/>
      <c r="K97" s="83">
        <v>0.054</v>
      </c>
      <c r="L97" s="82"/>
      <c r="M97" s="82"/>
      <c r="N97" s="82"/>
      <c r="O97" s="176" t="s">
        <v>257</v>
      </c>
    </row>
    <row r="98" s="61" customFormat="1" ht="26.25" customHeight="1" spans="1:15">
      <c r="A98" s="74">
        <v>23</v>
      </c>
      <c r="B98" s="142" t="s">
        <v>258</v>
      </c>
      <c r="C98" s="142" t="s">
        <v>259</v>
      </c>
      <c r="D98" s="202">
        <v>0.6088</v>
      </c>
      <c r="E98" s="74"/>
      <c r="F98" s="82"/>
      <c r="G98" s="83"/>
      <c r="H98" s="83"/>
      <c r="I98" s="83"/>
      <c r="J98" s="83"/>
      <c r="K98" s="202">
        <v>0.6088</v>
      </c>
      <c r="L98" s="82"/>
      <c r="M98" s="82"/>
      <c r="N98" s="82"/>
      <c r="O98" s="176" t="s">
        <v>260</v>
      </c>
    </row>
    <row r="99" s="61" customFormat="1" ht="26.25" customHeight="1" spans="1:15">
      <c r="A99" s="74">
        <v>24</v>
      </c>
      <c r="B99" s="142" t="s">
        <v>261</v>
      </c>
      <c r="C99" s="142" t="s">
        <v>262</v>
      </c>
      <c r="D99" s="202">
        <v>0.2306</v>
      </c>
      <c r="E99" s="74"/>
      <c r="F99" s="82"/>
      <c r="G99" s="83"/>
      <c r="H99" s="83"/>
      <c r="I99" s="83"/>
      <c r="J99" s="83"/>
      <c r="K99" s="202">
        <v>0.2306</v>
      </c>
      <c r="L99" s="82"/>
      <c r="M99" s="82"/>
      <c r="N99" s="82"/>
      <c r="O99" s="176" t="s">
        <v>260</v>
      </c>
    </row>
    <row r="100" s="61" customFormat="1" ht="26.25" customHeight="1" spans="1:15">
      <c r="A100" s="74">
        <v>25</v>
      </c>
      <c r="B100" s="142" t="s">
        <v>263</v>
      </c>
      <c r="C100" s="142" t="s">
        <v>264</v>
      </c>
      <c r="D100" s="113">
        <v>2.0399</v>
      </c>
      <c r="E100" s="74"/>
      <c r="F100" s="203">
        <v>2.0399</v>
      </c>
      <c r="G100" s="83"/>
      <c r="H100" s="83"/>
      <c r="I100" s="83"/>
      <c r="J100" s="83"/>
      <c r="K100" s="126"/>
      <c r="L100" s="82"/>
      <c r="M100" s="82"/>
      <c r="N100" s="82"/>
      <c r="O100" s="176" t="s">
        <v>265</v>
      </c>
    </row>
    <row r="101" s="61" customFormat="1" ht="26.25" customHeight="1" spans="1:15">
      <c r="A101" s="74">
        <v>26</v>
      </c>
      <c r="B101" s="98" t="s">
        <v>266</v>
      </c>
      <c r="C101" s="200" t="s">
        <v>267</v>
      </c>
      <c r="D101" s="183">
        <v>0.2674</v>
      </c>
      <c r="E101" s="126"/>
      <c r="F101" s="82"/>
      <c r="G101" s="83"/>
      <c r="H101" s="83"/>
      <c r="I101" s="83"/>
      <c r="J101" s="83"/>
      <c r="K101" s="183">
        <v>0.2674</v>
      </c>
      <c r="L101" s="82"/>
      <c r="M101" s="82"/>
      <c r="N101" s="82"/>
      <c r="O101" s="176" t="s">
        <v>268</v>
      </c>
    </row>
    <row r="102" s="66" customFormat="1" ht="26.25" customHeight="1" spans="1:15">
      <c r="A102" s="74">
        <v>27</v>
      </c>
      <c r="B102" s="191" t="s">
        <v>269</v>
      </c>
      <c r="C102" s="191" t="s">
        <v>270</v>
      </c>
      <c r="D102" s="195">
        <v>0.2397</v>
      </c>
      <c r="E102" s="82"/>
      <c r="F102" s="82"/>
      <c r="G102" s="83"/>
      <c r="H102" s="83"/>
      <c r="I102" s="83"/>
      <c r="J102" s="83"/>
      <c r="K102" s="195">
        <v>0.2397</v>
      </c>
      <c r="L102" s="82"/>
      <c r="M102" s="82"/>
      <c r="N102" s="82"/>
      <c r="O102" s="176" t="s">
        <v>211</v>
      </c>
    </row>
    <row r="103" s="66" customFormat="1" ht="26.25" customHeight="1" spans="1:15">
      <c r="A103" s="74">
        <v>28</v>
      </c>
      <c r="B103" s="140" t="s">
        <v>271</v>
      </c>
      <c r="C103" s="200" t="s">
        <v>272</v>
      </c>
      <c r="D103" s="126">
        <v>1.7104</v>
      </c>
      <c r="E103" s="82"/>
      <c r="F103" s="82"/>
      <c r="G103" s="83"/>
      <c r="H103" s="83"/>
      <c r="I103" s="83"/>
      <c r="J103" s="83"/>
      <c r="K103" s="126">
        <v>1.7104</v>
      </c>
      <c r="L103" s="82"/>
      <c r="M103" s="82"/>
      <c r="N103" s="82"/>
      <c r="O103" s="176" t="s">
        <v>273</v>
      </c>
    </row>
    <row r="104" ht="26.25" customHeight="1" spans="1:15">
      <c r="A104" s="74">
        <v>29</v>
      </c>
      <c r="B104" s="140" t="s">
        <v>274</v>
      </c>
      <c r="C104" s="200" t="s">
        <v>274</v>
      </c>
      <c r="D104" s="111">
        <v>0.6934</v>
      </c>
      <c r="E104" s="92"/>
      <c r="F104" s="92"/>
      <c r="G104" s="92"/>
      <c r="H104" s="92"/>
      <c r="I104" s="92"/>
      <c r="J104" s="92"/>
      <c r="K104" s="111">
        <v>0.6934</v>
      </c>
      <c r="L104" s="92"/>
      <c r="M104" s="92"/>
      <c r="N104" s="92"/>
      <c r="O104" s="123" t="s">
        <v>275</v>
      </c>
    </row>
    <row r="105" ht="25.5" customHeight="1" spans="1:15">
      <c r="A105" s="74">
        <v>30</v>
      </c>
      <c r="B105" s="189" t="s">
        <v>276</v>
      </c>
      <c r="C105" s="200" t="s">
        <v>277</v>
      </c>
      <c r="D105" s="204">
        <v>0.9982</v>
      </c>
      <c r="E105" s="92"/>
      <c r="F105" s="92"/>
      <c r="G105" s="92"/>
      <c r="H105" s="92"/>
      <c r="I105" s="92"/>
      <c r="J105" s="92"/>
      <c r="K105" s="204">
        <v>0.9982</v>
      </c>
      <c r="L105" s="92"/>
      <c r="M105" s="92"/>
      <c r="N105" s="92"/>
      <c r="O105" s="142" t="s">
        <v>278</v>
      </c>
    </row>
    <row r="106" s="67" customFormat="1" ht="28.5" customHeight="1" spans="1:17">
      <c r="A106" s="205"/>
      <c r="B106" s="84" t="s">
        <v>279</v>
      </c>
      <c r="C106" s="205"/>
      <c r="D106" s="206">
        <v>288.0299</v>
      </c>
      <c r="E106" s="206">
        <f t="shared" ref="E106:N106" si="4">E75+E52+E31+E6</f>
        <v>10.6438</v>
      </c>
      <c r="F106" s="206">
        <f t="shared" si="4"/>
        <v>135.7648</v>
      </c>
      <c r="G106" s="206">
        <f t="shared" si="4"/>
        <v>52.0516</v>
      </c>
      <c r="H106" s="206">
        <f t="shared" si="4"/>
        <v>1.263</v>
      </c>
      <c r="I106" s="206">
        <f t="shared" si="4"/>
        <v>1.263</v>
      </c>
      <c r="J106" s="206">
        <f t="shared" si="4"/>
        <v>50.7886</v>
      </c>
      <c r="K106" s="206">
        <f t="shared" si="4"/>
        <v>89.5697</v>
      </c>
      <c r="L106" s="206">
        <f t="shared" si="4"/>
        <v>0</v>
      </c>
      <c r="M106" s="206">
        <f t="shared" si="4"/>
        <v>0</v>
      </c>
      <c r="N106" s="206">
        <f t="shared" si="4"/>
        <v>0</v>
      </c>
      <c r="O106" s="84"/>
      <c r="Q106" s="218"/>
    </row>
    <row r="107" ht="21" customHeight="1" spans="6:14">
      <c r="F107" s="69"/>
      <c r="G107" s="69"/>
      <c r="I107" s="214"/>
      <c r="J107" s="214"/>
      <c r="K107" s="69" t="s">
        <v>280</v>
      </c>
      <c r="L107" s="215"/>
      <c r="M107" s="73"/>
      <c r="N107" s="69"/>
    </row>
    <row r="108" s="68" customFormat="1" ht="15.75" customHeight="1" spans="1:15">
      <c r="A108" s="207" t="s">
        <v>281</v>
      </c>
      <c r="B108" s="207"/>
      <c r="C108" s="207"/>
      <c r="D108" s="207"/>
      <c r="E108" s="207"/>
      <c r="F108" s="207"/>
      <c r="G108" s="207"/>
      <c r="H108" s="207"/>
      <c r="I108" s="207"/>
      <c r="J108" s="207"/>
      <c r="K108" s="207"/>
      <c r="L108" s="207"/>
      <c r="M108" s="207"/>
      <c r="N108" s="207"/>
      <c r="O108" s="207"/>
    </row>
    <row r="109" s="68" customFormat="1" ht="15.75" customHeight="1" spans="1:15">
      <c r="A109" s="208"/>
      <c r="B109" s="208"/>
      <c r="C109" s="208"/>
      <c r="D109" s="208"/>
      <c r="E109" s="208"/>
      <c r="F109" s="208"/>
      <c r="G109" s="208"/>
      <c r="H109" s="208"/>
      <c r="I109" s="208"/>
      <c r="J109" s="208"/>
      <c r="K109" s="208"/>
      <c r="L109" s="208"/>
      <c r="M109" s="208"/>
      <c r="N109" s="208"/>
      <c r="O109" s="208"/>
    </row>
    <row r="113" spans="12:13">
      <c r="L113" s="209"/>
      <c r="M113" s="209"/>
    </row>
    <row r="114" spans="13:13">
      <c r="M114" s="216"/>
    </row>
    <row r="115" spans="13:13">
      <c r="M115" s="209"/>
    </row>
    <row r="116" spans="8:15">
      <c r="H116" s="209"/>
      <c r="I116" s="209"/>
      <c r="J116" s="209"/>
      <c r="K116" s="209"/>
      <c r="L116" s="209"/>
      <c r="M116" s="209"/>
      <c r="N116" s="209"/>
      <c r="O116" s="209"/>
    </row>
    <row r="117" spans="10:13">
      <c r="J117" s="209"/>
      <c r="M117" s="217"/>
    </row>
    <row r="118" spans="10:13">
      <c r="J118" s="209"/>
      <c r="K118" s="209"/>
      <c r="L118" s="209"/>
      <c r="M118" s="217"/>
    </row>
    <row r="119" spans="10:13">
      <c r="J119" s="209"/>
      <c r="K119" s="217"/>
      <c r="L119" s="217"/>
      <c r="M119" s="217"/>
    </row>
    <row r="120" spans="10:13">
      <c r="J120" s="209"/>
      <c r="K120" s="209"/>
      <c r="L120" s="209"/>
      <c r="M120" s="209"/>
    </row>
    <row r="121" spans="10:10">
      <c r="J121" s="217"/>
    </row>
  </sheetData>
  <mergeCells count="24">
    <mergeCell ref="A2:O2"/>
    <mergeCell ref="E3:G3"/>
    <mergeCell ref="H3:J3"/>
    <mergeCell ref="K3:O3"/>
    <mergeCell ref="G4:J4"/>
    <mergeCell ref="H5:I5"/>
    <mergeCell ref="I107:J107"/>
    <mergeCell ref="L113:M113"/>
    <mergeCell ref="K116:L116"/>
    <mergeCell ref="J118:K118"/>
    <mergeCell ref="K120:L120"/>
    <mergeCell ref="A4:A5"/>
    <mergeCell ref="B4:B5"/>
    <mergeCell ref="C4:C5"/>
    <mergeCell ref="D4:D5"/>
    <mergeCell ref="E4:E5"/>
    <mergeCell ref="F4:F5"/>
    <mergeCell ref="K4:K5"/>
    <mergeCell ref="L4:L5"/>
    <mergeCell ref="M4:M5"/>
    <mergeCell ref="N4:N5"/>
    <mergeCell ref="O4:O5"/>
    <mergeCell ref="O46:O50"/>
    <mergeCell ref="A108:O109"/>
  </mergeCells>
  <pageMargins left="0.51" right="0.31" top="0.39" bottom="0.2" header="0.51" footer="0.31"/>
  <pageSetup paperSize="8" scale="9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2"/>
  </sheetPr>
  <dimension ref="A1:S21"/>
  <sheetViews>
    <sheetView workbookViewId="0">
      <selection activeCell="A32" sqref="A32"/>
    </sheetView>
  </sheetViews>
  <sheetFormatPr defaultColWidth="7.75" defaultRowHeight="14.25"/>
  <cols>
    <col min="2" max="2" width="7" style="1" customWidth="1"/>
    <col min="3" max="3" width="9.875" style="2" customWidth="1"/>
    <col min="4" max="4" width="8.625" style="3" customWidth="1"/>
    <col min="5" max="5" width="8.25" style="3" customWidth="1"/>
    <col min="6" max="6" width="7.625" style="3" customWidth="1"/>
    <col min="7" max="8" width="7.25" style="4" customWidth="1"/>
    <col min="9" max="9" width="6.625" style="4" customWidth="1"/>
    <col min="10" max="10" width="5.375" style="4" customWidth="1"/>
    <col min="11" max="11" width="5.875" style="4" customWidth="1"/>
    <col min="12" max="12" width="7" style="4" customWidth="1"/>
    <col min="13" max="13" width="5.25" style="4" customWidth="1"/>
    <col min="14" max="14" width="6.75" style="4" customWidth="1"/>
    <col min="15" max="15" width="4.875" style="4" customWidth="1"/>
    <col min="16" max="16" width="9.125" style="3" customWidth="1"/>
    <col min="17" max="17" width="7.5" style="4" customWidth="1"/>
    <col min="18" max="18" width="7.875" style="5" customWidth="1"/>
    <col min="19" max="19" width="7.875" style="4" customWidth="1"/>
    <col min="20" max="20" width="7.875" style="1" customWidth="1"/>
    <col min="21" max="21" width="9.875" style="1" customWidth="1"/>
    <col min="22" max="255" width="7.875" style="1" customWidth="1"/>
  </cols>
  <sheetData>
    <row r="1" ht="21.95" customHeight="1" spans="4:18">
      <c r="D1" s="6" t="s">
        <v>282</v>
      </c>
      <c r="E1" s="6"/>
      <c r="F1" s="6"/>
      <c r="G1" s="7"/>
      <c r="H1" s="7"/>
      <c r="I1" s="7"/>
      <c r="J1" s="7"/>
      <c r="K1" s="7"/>
      <c r="L1" s="7"/>
      <c r="M1" s="7"/>
      <c r="N1" s="7"/>
      <c r="O1" s="7"/>
      <c r="P1" s="6"/>
      <c r="Q1" s="7"/>
      <c r="R1" s="51"/>
    </row>
    <row r="2" ht="27" customHeight="1" spans="1:18">
      <c r="A2" s="8" t="s">
        <v>283</v>
      </c>
      <c r="B2" s="8"/>
      <c r="C2" s="8"/>
      <c r="D2" s="8"/>
      <c r="E2" s="8"/>
      <c r="F2" s="8"/>
      <c r="G2" s="9"/>
      <c r="H2" s="9"/>
      <c r="I2" s="9"/>
      <c r="J2" s="9"/>
      <c r="K2" s="9"/>
      <c r="L2" s="9"/>
      <c r="M2" s="9"/>
      <c r="N2" s="9"/>
      <c r="O2" s="9"/>
      <c r="P2" s="43" t="s">
        <v>284</v>
      </c>
      <c r="Q2" s="52"/>
      <c r="R2" s="53"/>
    </row>
    <row r="3" ht="18" customHeight="1" spans="1:19">
      <c r="A3" s="10" t="s">
        <v>6</v>
      </c>
      <c r="B3" s="11" t="s">
        <v>7</v>
      </c>
      <c r="C3" s="12" t="s">
        <v>8</v>
      </c>
      <c r="D3" s="13" t="s">
        <v>285</v>
      </c>
      <c r="E3" s="14"/>
      <c r="F3" s="14"/>
      <c r="G3" s="15" t="s">
        <v>19</v>
      </c>
      <c r="H3" s="15"/>
      <c r="I3" s="15"/>
      <c r="J3" s="15"/>
      <c r="K3" s="15"/>
      <c r="L3" s="15"/>
      <c r="M3" s="15"/>
      <c r="N3" s="15"/>
      <c r="O3" s="15"/>
      <c r="P3" s="32" t="s">
        <v>20</v>
      </c>
      <c r="Q3" s="25"/>
      <c r="R3" s="54" t="s">
        <v>286</v>
      </c>
      <c r="S3" s="25" t="s">
        <v>287</v>
      </c>
    </row>
    <row r="4" ht="25.5" customHeight="1" spans="1:19">
      <c r="A4" s="16"/>
      <c r="B4" s="17"/>
      <c r="C4" s="18"/>
      <c r="D4" s="13"/>
      <c r="E4" s="14"/>
      <c r="F4" s="14"/>
      <c r="G4" s="19" t="s">
        <v>288</v>
      </c>
      <c r="H4" s="19"/>
      <c r="I4" s="44" t="s">
        <v>289</v>
      </c>
      <c r="J4" s="15"/>
      <c r="K4" s="15"/>
      <c r="L4" s="45"/>
      <c r="M4" s="19" t="s">
        <v>290</v>
      </c>
      <c r="N4" s="19"/>
      <c r="O4" s="19" t="s">
        <v>291</v>
      </c>
      <c r="P4" s="46" t="s">
        <v>18</v>
      </c>
      <c r="Q4" s="55" t="s">
        <v>292</v>
      </c>
      <c r="R4" s="56"/>
      <c r="S4" s="25"/>
    </row>
    <row r="5" ht="36" customHeight="1" spans="1:19">
      <c r="A5" s="16"/>
      <c r="B5" s="20"/>
      <c r="C5" s="21"/>
      <c r="D5" s="13" t="s">
        <v>279</v>
      </c>
      <c r="E5" s="14" t="s">
        <v>293</v>
      </c>
      <c r="F5" s="14" t="s">
        <v>294</v>
      </c>
      <c r="G5" s="19" t="s">
        <v>295</v>
      </c>
      <c r="H5" s="19" t="s">
        <v>296</v>
      </c>
      <c r="I5" s="47" t="s">
        <v>18</v>
      </c>
      <c r="J5" s="20" t="s">
        <v>295</v>
      </c>
      <c r="K5" s="20" t="s">
        <v>296</v>
      </c>
      <c r="L5" s="20" t="s">
        <v>297</v>
      </c>
      <c r="M5" s="19" t="s">
        <v>298</v>
      </c>
      <c r="N5" s="19" t="s">
        <v>299</v>
      </c>
      <c r="O5" s="19"/>
      <c r="P5" s="46"/>
      <c r="Q5" s="25"/>
      <c r="R5" s="56"/>
      <c r="S5" s="25"/>
    </row>
    <row r="6" ht="24.75" customHeight="1" spans="1:19">
      <c r="A6" s="16">
        <v>1</v>
      </c>
      <c r="B6" s="19"/>
      <c r="C6" s="13"/>
      <c r="D6" s="22"/>
      <c r="E6" s="23"/>
      <c r="F6" s="23"/>
      <c r="G6" s="24"/>
      <c r="H6" s="24"/>
      <c r="I6" s="23"/>
      <c r="J6" s="24"/>
      <c r="K6" s="24"/>
      <c r="L6" s="23"/>
      <c r="M6" s="29"/>
      <c r="N6" s="29"/>
      <c r="O6" s="29"/>
      <c r="P6" s="23"/>
      <c r="Q6" s="24"/>
      <c r="R6" s="56"/>
      <c r="S6" s="25"/>
    </row>
    <row r="7" ht="23.25" customHeight="1" spans="1:19">
      <c r="A7" s="16">
        <v>2</v>
      </c>
      <c r="B7" s="25"/>
      <c r="C7" s="26"/>
      <c r="D7" s="12"/>
      <c r="E7" s="27"/>
      <c r="F7" s="12"/>
      <c r="G7" s="28"/>
      <c r="H7" s="29"/>
      <c r="I7" s="29"/>
      <c r="J7" s="29"/>
      <c r="K7" s="29"/>
      <c r="L7" s="29"/>
      <c r="M7" s="29"/>
      <c r="N7" s="28"/>
      <c r="O7" s="29"/>
      <c r="P7" s="27"/>
      <c r="Q7" s="29"/>
      <c r="R7" s="56"/>
      <c r="S7" s="25"/>
    </row>
    <row r="8" ht="22.5" customHeight="1" spans="1:19">
      <c r="A8" s="16">
        <v>3</v>
      </c>
      <c r="B8" s="30"/>
      <c r="C8" s="31"/>
      <c r="D8" s="32"/>
      <c r="E8" s="32"/>
      <c r="F8" s="31"/>
      <c r="G8" s="24"/>
      <c r="H8" s="24"/>
      <c r="I8" s="24"/>
      <c r="J8" s="24"/>
      <c r="K8" s="24"/>
      <c r="L8" s="24"/>
      <c r="M8" s="48"/>
      <c r="N8" s="19"/>
      <c r="O8" s="19"/>
      <c r="P8" s="14"/>
      <c r="Q8" s="25"/>
      <c r="R8" s="54"/>
      <c r="S8" s="25"/>
    </row>
    <row r="9" ht="21" customHeight="1" spans="1:19">
      <c r="A9" s="16">
        <v>4</v>
      </c>
      <c r="B9" s="33"/>
      <c r="C9" s="26"/>
      <c r="D9" s="13"/>
      <c r="E9" s="14"/>
      <c r="F9" s="14"/>
      <c r="G9" s="24"/>
      <c r="H9" s="24"/>
      <c r="I9" s="24"/>
      <c r="J9" s="24"/>
      <c r="K9" s="24"/>
      <c r="L9" s="24"/>
      <c r="M9" s="24"/>
      <c r="N9" s="24"/>
      <c r="O9" s="24"/>
      <c r="P9" s="14"/>
      <c r="Q9" s="23"/>
      <c r="R9" s="56"/>
      <c r="S9" s="25"/>
    </row>
    <row r="10" ht="21" customHeight="1" spans="1:19">
      <c r="A10" s="16">
        <v>5</v>
      </c>
      <c r="B10" s="25"/>
      <c r="C10" s="34"/>
      <c r="D10" s="13"/>
      <c r="E10" s="14"/>
      <c r="F10" s="14"/>
      <c r="G10" s="24"/>
      <c r="H10" s="24"/>
      <c r="I10" s="24"/>
      <c r="J10" s="24"/>
      <c r="K10" s="24"/>
      <c r="L10" s="24"/>
      <c r="M10" s="24"/>
      <c r="N10" s="23"/>
      <c r="O10" s="24"/>
      <c r="P10" s="14"/>
      <c r="Q10" s="23"/>
      <c r="R10" s="56"/>
      <c r="S10" s="25"/>
    </row>
    <row r="11" ht="21" customHeight="1" spans="1:19">
      <c r="A11" s="16">
        <v>6</v>
      </c>
      <c r="B11" s="25"/>
      <c r="C11" s="34"/>
      <c r="D11" s="13"/>
      <c r="E11" s="14"/>
      <c r="F11" s="14"/>
      <c r="G11" s="24"/>
      <c r="H11" s="24"/>
      <c r="I11" s="24"/>
      <c r="J11" s="24"/>
      <c r="K11" s="24"/>
      <c r="L11" s="24"/>
      <c r="M11" s="24"/>
      <c r="N11" s="35"/>
      <c r="O11" s="24"/>
      <c r="P11" s="14"/>
      <c r="Q11" s="35"/>
      <c r="R11" s="56"/>
      <c r="S11" s="25"/>
    </row>
    <row r="12" ht="21" customHeight="1" spans="1:19">
      <c r="A12" s="16">
        <v>7</v>
      </c>
      <c r="B12" s="25"/>
      <c r="C12" s="32"/>
      <c r="D12" s="14"/>
      <c r="E12" s="14"/>
      <c r="F12" s="14"/>
      <c r="G12" s="24"/>
      <c r="H12" s="24"/>
      <c r="I12" s="24"/>
      <c r="J12" s="24"/>
      <c r="K12" s="24"/>
      <c r="L12" s="24"/>
      <c r="M12" s="24"/>
      <c r="N12" s="35"/>
      <c r="O12" s="24"/>
      <c r="P12" s="14"/>
      <c r="Q12" s="35"/>
      <c r="R12" s="56"/>
      <c r="S12" s="25"/>
    </row>
    <row r="13" ht="21" customHeight="1" spans="1:19">
      <c r="A13" s="16">
        <v>8</v>
      </c>
      <c r="B13" s="33"/>
      <c r="C13" s="26"/>
      <c r="D13" s="12"/>
      <c r="E13" s="27"/>
      <c r="F13" s="27"/>
      <c r="G13" s="29"/>
      <c r="H13" s="29"/>
      <c r="I13" s="29"/>
      <c r="J13" s="29"/>
      <c r="K13" s="29"/>
      <c r="L13" s="29"/>
      <c r="M13" s="29"/>
      <c r="N13" s="28"/>
      <c r="O13" s="29"/>
      <c r="P13" s="27"/>
      <c r="Q13" s="28"/>
      <c r="R13" s="57"/>
      <c r="S13" s="25"/>
    </row>
    <row r="14" ht="21" customHeight="1" spans="1:19">
      <c r="A14" s="16">
        <v>9</v>
      </c>
      <c r="B14" s="25"/>
      <c r="C14" s="32"/>
      <c r="D14" s="14"/>
      <c r="E14" s="14"/>
      <c r="F14" s="14"/>
      <c r="G14" s="35"/>
      <c r="H14" s="24"/>
      <c r="I14" s="24"/>
      <c r="J14" s="24"/>
      <c r="K14" s="24"/>
      <c r="L14" s="35"/>
      <c r="M14" s="35"/>
      <c r="N14" s="19"/>
      <c r="O14" s="24"/>
      <c r="P14" s="49"/>
      <c r="Q14" s="35"/>
      <c r="R14" s="58"/>
      <c r="S14" s="25"/>
    </row>
    <row r="15" ht="21" customHeight="1" spans="1:19">
      <c r="A15" s="16">
        <v>10</v>
      </c>
      <c r="B15" s="36"/>
      <c r="C15" s="37"/>
      <c r="D15" s="38"/>
      <c r="E15" s="38"/>
      <c r="F15" s="38"/>
      <c r="G15" s="39"/>
      <c r="H15" s="40"/>
      <c r="I15" s="23"/>
      <c r="J15" s="40"/>
      <c r="K15" s="40"/>
      <c r="L15" s="39"/>
      <c r="M15" s="39"/>
      <c r="N15" s="19"/>
      <c r="O15" s="40"/>
      <c r="P15" s="50"/>
      <c r="Q15" s="39"/>
      <c r="R15" s="59"/>
      <c r="S15" s="55"/>
    </row>
    <row r="16" ht="28.5" customHeight="1" spans="1:19">
      <c r="A16" s="41" t="s">
        <v>300</v>
      </c>
      <c r="B16" s="41"/>
      <c r="C16" s="41"/>
      <c r="D16" s="41"/>
      <c r="E16" s="41"/>
      <c r="F16" s="41"/>
      <c r="G16" s="41"/>
      <c r="H16" s="41"/>
      <c r="I16" s="41"/>
      <c r="J16" s="41"/>
      <c r="K16" s="41"/>
      <c r="L16" s="41"/>
      <c r="M16" s="41"/>
      <c r="N16" s="41"/>
      <c r="O16" s="41"/>
      <c r="P16" s="41"/>
      <c r="Q16" s="41"/>
      <c r="R16" s="41"/>
      <c r="S16" s="60"/>
    </row>
    <row r="21" spans="5:5">
      <c r="E21" s="42"/>
    </row>
  </sheetData>
  <mergeCells count="18">
    <mergeCell ref="D1:R1"/>
    <mergeCell ref="A2:F2"/>
    <mergeCell ref="P2:R2"/>
    <mergeCell ref="G3:O3"/>
    <mergeCell ref="P3:Q3"/>
    <mergeCell ref="G4:H4"/>
    <mergeCell ref="I4:L4"/>
    <mergeCell ref="M4:N4"/>
    <mergeCell ref="A16:S16"/>
    <mergeCell ref="A3:A5"/>
    <mergeCell ref="B3:B5"/>
    <mergeCell ref="C3:C5"/>
    <mergeCell ref="O4:O5"/>
    <mergeCell ref="P4:P5"/>
    <mergeCell ref="Q4:Q5"/>
    <mergeCell ref="R3:R5"/>
    <mergeCell ref="S3:S5"/>
    <mergeCell ref="D3:F4"/>
  </mergeCells>
  <pageMargins left="0.48" right="0.02" top="1" bottom="1" header="0.5" footer="0.5"/>
  <pageSetup paperSize="9"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vt:lpstr>
      <vt:lpstr>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卢伟亮</cp:lastModifiedBy>
  <cp:revision>1</cp:revision>
  <dcterms:created xsi:type="dcterms:W3CDTF">1996-12-17T01:32:00Z</dcterms:created>
  <cp:lastPrinted>2020-02-10T07:17:00Z</cp:lastPrinted>
  <dcterms:modified xsi:type="dcterms:W3CDTF">2023-09-06T03:14:16Z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155EA3B68E8740F69FFA799E64F9BE01_13</vt:lpwstr>
  </property>
</Properties>
</file>