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30" windowHeight="1175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14" r:id="rId5"/>
    <sheet name="基本支出预算表" sheetId="6" r:id="rId6"/>
    <sheet name="基金预算支出情况表" sheetId="15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政府采购表" sheetId="13" r:id="rId12"/>
  </sheets>
  <definedNames>
    <definedName name="_xlnm._FilterDatabase" localSheetId="4" hidden="1">一般公共预算支出表!$A$8:$AB$69</definedName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sharedStrings.xml><?xml version="1.0" encoding="utf-8"?>
<sst xmlns="http://schemas.openxmlformats.org/spreadsheetml/2006/main" count="998" uniqueCount="485">
  <si>
    <t>6-1 部门财务收支总体情况表</t>
  </si>
  <si>
    <t>单位名称：新平县古城街道办事处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</si>
  <si>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</si>
  <si>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</si>
  <si>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</si>
  <si>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</si>
  <si>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</si>
  <si>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</si>
  <si>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</si>
  <si>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</si>
  <si>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</si>
  <si>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</si>
  <si>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</si>
  <si>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</si>
  <si>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</si>
  <si>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</si>
  <si>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</si>
  <si>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</si>
  <si>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</si>
  <si>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</si>
  <si>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</si>
  <si>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</si>
  <si>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</si>
  <si>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</si>
  <si>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</si>
  <si>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</si>
  <si>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</si>
  <si>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</si>
  <si>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</si>
  <si>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</si>
  <si>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</si>
  <si>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</si>
  <si>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</si>
  <si>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</si>
  <si>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</si>
  <si>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</si>
  <si>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</si>
  <si>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</si>
  <si>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</si>
  <si>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</si>
  <si>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</si>
  <si>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</si>
  <si>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</si>
  <si>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2018年预算数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</si>
  <si>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</si>
  <si>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</si>
  <si>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</si>
  <si>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</si>
  <si>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</si>
  <si>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</si>
  <si>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</si>
  <si>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</si>
  <si>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</si>
  <si>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</si>
  <si>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</si>
  <si>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</si>
  <si>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</si>
  <si>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</si>
  <si>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</si>
  <si>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</si>
  <si>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</si>
  <si>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</si>
  <si>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</si>
  <si>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</si>
  <si>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</si>
  <si>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</si>
  <si>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</si>
  <si>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</si>
  <si>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</si>
  <si>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</si>
  <si>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</si>
  <si>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</si>
  <si>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</si>
  <si>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</si>
  <si>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</si>
  <si>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</si>
  <si>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</si>
  <si>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</si>
  <si>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</si>
  <si>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</si>
  <si>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</si>
  <si>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</si>
  <si>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</si>
  <si>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</si>
  <si>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</si>
  <si>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</si>
  <si>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</si>
  <si>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</si>
  <si>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</si>
  <si>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</si>
  <si>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</si>
  <si>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</si>
  <si>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</si>
  <si>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</si>
  <si>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</si>
  <si>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</si>
  <si>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</si>
  <si>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</si>
  <si>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</si>
  <si>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</si>
  <si>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</si>
  <si>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</si>
  <si>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</si>
  <si>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</si>
  <si>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</si>
  <si>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</si>
  <si>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</si>
  <si>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</si>
  <si>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</si>
  <si>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</si>
  <si>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　　一般公共服务</t>
  </si>
  <si>
    <t>　　人大事务</t>
  </si>
  <si>
    <t>　　行政运行</t>
  </si>
  <si>
    <t xml:space="preserve">    政府办公厅（室）及相关机构事务</t>
  </si>
  <si>
    <t xml:space="preserve">    行政运行</t>
  </si>
  <si>
    <t xml:space="preserve">    财政事务</t>
  </si>
  <si>
    <t>　　其他财政事务支出</t>
  </si>
  <si>
    <t xml:space="preserve">    党委办公厅（室）及相关机构事务</t>
  </si>
  <si>
    <t xml:space="preserve">    教育支出</t>
  </si>
  <si>
    <t xml:space="preserve">    职业教育</t>
  </si>
  <si>
    <t xml:space="preserve">    初等职业教育</t>
  </si>
  <si>
    <t xml:space="preserve">    科学技术支出</t>
  </si>
  <si>
    <t xml:space="preserve">    科技条件与服务</t>
  </si>
  <si>
    <t xml:space="preserve">    机构运行</t>
  </si>
  <si>
    <t xml:space="preserve">    科学技术普及</t>
  </si>
  <si>
    <t xml:space="preserve">    文化体育与传媒支出</t>
  </si>
  <si>
    <t xml:space="preserve">    文化</t>
  </si>
  <si>
    <t xml:space="preserve">    群众文化</t>
  </si>
  <si>
    <t xml:space="preserve">    社会保障和就业支出</t>
  </si>
  <si>
    <t xml:space="preserve">    人力资源和社会保障管理事务</t>
  </si>
  <si>
    <t xml:space="preserve">    社会保险经办机构</t>
  </si>
  <si>
    <t xml:space="preserve">    民政管理事务</t>
  </si>
  <si>
    <t xml:space="preserve">    其他民政管理事务支出</t>
  </si>
  <si>
    <t xml:space="preserve">  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</si>
  <si>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</si>
  <si>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</si>
  <si>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</si>
  <si>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</si>
  <si>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</si>
  <si>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</si>
  <si>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</si>
  <si>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医疗卫生与计划生育支出</t>
  </si>
  <si>
    <t xml:space="preserve">  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</si>
  <si>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</si>
  <si>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</si>
  <si>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</si>
  <si>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城乡社区支出</t>
  </si>
  <si>
    <t xml:space="preserve">    城乡社区规划与管理</t>
  </si>
  <si>
    <t xml:space="preserve">    农林水支出</t>
  </si>
  <si>
    <t xml:space="preserve">    农业</t>
  </si>
  <si>
    <t xml:space="preserve">    事业运行</t>
  </si>
  <si>
    <t>　　林业</t>
  </si>
  <si>
    <t xml:space="preserve">    林业事业机构</t>
  </si>
  <si>
    <t xml:space="preserve">    水利</t>
  </si>
  <si>
    <t xml:space="preserve">    水利行业业务管理</t>
  </si>
  <si>
    <t xml:space="preserve">    农村综合改革</t>
  </si>
  <si>
    <t xml:space="preserve">    对村民委员会和村党支部的补助</t>
  </si>
  <si>
    <t xml:space="preserve">    交通运输支出</t>
  </si>
  <si>
    <t xml:space="preserve">    公路水路运输</t>
  </si>
  <si>
    <t xml:space="preserve">    公路运输管理</t>
  </si>
  <si>
    <t>215</t>
  </si>
  <si>
    <t xml:space="preserve">    资源勘探信息等支出</t>
  </si>
  <si>
    <t>21508</t>
  </si>
  <si>
    <t xml:space="preserve">    支持中小企业发展和管理支出</t>
  </si>
  <si>
    <t>2150899</t>
  </si>
  <si>
    <t xml:space="preserve">    其他支持中小企业发展和管理支出</t>
  </si>
  <si>
    <t xml:space="preserve">    住房保障支出</t>
  </si>
  <si>
    <t>22102</t>
  </si>
  <si>
    <t xml:space="preserve">    住房改革支出</t>
  </si>
  <si>
    <t>2210201</t>
  </si>
  <si>
    <t xml:space="preserve">    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</si>
  <si>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</si>
  <si>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</si>
  <si>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</si>
  <si>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</si>
  <si>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</si>
  <si>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</si>
  <si>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</si>
  <si>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</si>
  <si>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</si>
  <si>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</si>
  <si>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</si>
  <si>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</si>
  <si>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</si>
  <si>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</si>
  <si>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</si>
  <si>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</si>
  <si>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</si>
  <si>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</si>
  <si>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</si>
  <si>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</si>
  <si>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</si>
  <si>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</si>
  <si>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</si>
  <si>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</si>
  <si>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</si>
  <si>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</si>
  <si>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</si>
  <si>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</si>
  <si>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</si>
  <si>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</si>
  <si>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</si>
  <si>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</si>
  <si>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</si>
  <si>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</si>
  <si>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</si>
  <si>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</si>
  <si>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</si>
  <si>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</si>
  <si>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</si>
  <si>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</si>
  <si>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</si>
  <si>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</si>
  <si>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</si>
  <si>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</si>
  <si>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</si>
  <si>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</si>
  <si>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</si>
  <si>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</si>
  <si>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</si>
  <si>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</si>
  <si>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</si>
  <si>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</si>
  <si>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</si>
  <si>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</si>
  <si>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</si>
  <si>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</si>
  <si>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</si>
  <si>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</si>
  <si>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</si>
  <si>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</si>
  <si>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</si>
  <si>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</si>
  <si>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</si>
  <si>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</si>
  <si>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</si>
  <si>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</si>
  <si>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</si>
  <si>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</si>
  <si>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</si>
  <si>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</si>
  <si>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</si>
  <si>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</si>
  <si>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</si>
  <si>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</si>
  <si>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</si>
  <si>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</si>
  <si>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</si>
  <si>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</si>
  <si>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</si>
  <si>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</si>
  <si>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</si>
  <si>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</si>
  <si>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</si>
  <si>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</si>
  <si>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</si>
  <si>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</si>
  <si>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</si>
  <si>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</si>
  <si>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</si>
  <si>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</si>
  <si>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</si>
  <si>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</si>
  <si>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</si>
  <si>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</si>
  <si>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</si>
  <si>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</si>
  <si>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</si>
  <si>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</si>
  <si>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</si>
  <si>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</si>
  <si>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政府性基金预算支出表</t>
  </si>
  <si>
    <t>功能科目</t>
  </si>
  <si>
    <t>政府性基金预算支出</t>
  </si>
  <si>
    <t>科目名称</t>
  </si>
  <si>
    <t>支出总计</t>
  </si>
  <si>
    <t>备注：此页无数据。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</si>
  <si>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</si>
  <si>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</si>
  <si>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</si>
  <si>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</si>
  <si>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</si>
  <si>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</si>
  <si>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</si>
  <si>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</si>
  <si>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</si>
  <si>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</si>
  <si>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</si>
  <si>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</si>
  <si>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</si>
  <si>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</si>
  <si>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</si>
  <si>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</si>
  <si>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</si>
  <si>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</si>
  <si>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</si>
  <si>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</si>
  <si>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</si>
  <si>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</si>
  <si>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</si>
  <si>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</si>
  <si>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</si>
  <si>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</si>
  <si>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</si>
  <si>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</si>
  <si>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</si>
  <si>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</si>
  <si>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</si>
  <si>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</si>
  <si>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</si>
  <si>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</si>
  <si>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</si>
  <si>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</si>
  <si>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</si>
  <si>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</si>
  <si>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</si>
  <si>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</si>
  <si>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</si>
  <si>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</si>
  <si>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</si>
  <si>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</si>
  <si>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</si>
  <si>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</si>
  <si>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</si>
  <si>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</si>
  <si>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</si>
  <si>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</si>
  <si>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</si>
  <si>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</si>
  <si>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</si>
  <si>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</si>
  <si>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</si>
  <si>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</si>
  <si>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</si>
  <si>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</si>
  <si>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</si>
  <si>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</si>
  <si>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</si>
  <si>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</si>
  <si>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</si>
  <si>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</si>
  <si>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</si>
  <si>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</si>
  <si>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</si>
  <si>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</si>
  <si>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</si>
  <si>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</si>
  <si>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</si>
  <si>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</si>
  <si>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</si>
  <si>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</si>
  <si>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</si>
  <si>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</si>
  <si>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</si>
  <si>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</si>
  <si>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</si>
  <si>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</si>
  <si>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</si>
  <si>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</si>
  <si>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</si>
  <si>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</si>
  <si>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</si>
  <si>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</si>
  <si>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</si>
  <si>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</si>
  <si>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</si>
  <si>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</si>
  <si>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</si>
  <si>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</si>
  <si>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</si>
  <si>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</si>
  <si>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</si>
  <si>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</si>
  <si>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</si>
  <si>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</si>
  <si>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</si>
  <si>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</si>
  <si>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</si>
  <si>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</si>
  <si>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</si>
  <si>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</si>
  <si>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</si>
  <si>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</si>
  <si>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</si>
  <si>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</si>
  <si>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</si>
  <si>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</si>
  <si>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</si>
  <si>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</si>
  <si>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</si>
  <si>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</si>
  <si>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</si>
  <si>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</si>
  <si>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</si>
  <si>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</si>
  <si>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</si>
  <si>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</si>
  <si>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</si>
  <si>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</si>
  <si>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</si>
  <si>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</si>
  <si>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</si>
  <si>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</si>
  <si>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</si>
  <si>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</si>
  <si>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</si>
  <si>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</si>
  <si>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</si>
  <si>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</si>
  <si>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</si>
  <si>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</si>
  <si>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</si>
  <si>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</si>
  <si>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</si>
  <si>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</si>
  <si>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</si>
  <si>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</si>
  <si>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</si>
  <si>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</si>
  <si>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</si>
  <si>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</si>
  <si>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</si>
  <si>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</si>
  <si>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</si>
  <si>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</si>
  <si>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</si>
  <si>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</si>
  <si>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</si>
  <si>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</si>
  <si>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</si>
  <si>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</si>
  <si>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</si>
  <si>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支  出  总  计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</si>
  <si>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</si>
  <si>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</si>
  <si>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</si>
  <si>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</si>
  <si>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</si>
  <si>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</si>
  <si>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</si>
  <si>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</si>
  <si>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</si>
  <si>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</si>
  <si>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</si>
  <si>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</si>
  <si>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</si>
  <si>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</si>
  <si>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</si>
  <si>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</si>
  <si>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</si>
  <si>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</si>
  <si>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</si>
  <si>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</si>
  <si>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</si>
  <si>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</si>
  <si>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</si>
  <si>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</si>
  <si>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</si>
  <si>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6-11 县本级项目支出绩效目标表（另文下达）</t>
  </si>
  <si>
    <t>6-12部门政府采购情况表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</si>
  <si>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</si>
  <si>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</si>
  <si>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</si>
  <si>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</si>
  <si>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</si>
  <si>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</si>
  <si>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</si>
  <si>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</si>
  <si>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</si>
  <si>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政府办公厅室及相关事务</t>
  </si>
  <si>
    <t>计算机</t>
  </si>
  <si>
    <t>台</t>
  </si>
  <si>
    <t>打印机</t>
  </si>
  <si>
    <t>电视机</t>
  </si>
  <si>
    <t>办公家具</t>
  </si>
  <si>
    <t>套</t>
  </si>
  <si>
    <t>空气调节设备</t>
  </si>
  <si>
    <t>摄影摄像设备</t>
  </si>
  <si>
    <t>群众文化</t>
  </si>
  <si>
    <t>复印机</t>
  </si>
  <si>
    <t>投影仪</t>
  </si>
  <si>
    <t>会议音视频系统</t>
  </si>
  <si>
    <t>农业</t>
  </si>
  <si>
    <t>人办资源和社会保障事务</t>
  </si>
  <si>
    <t>财政事务</t>
  </si>
</sst>
</file>

<file path=xl/styles.xml><?xml version="1.0" encoding="utf-8"?>
<styleSheet xmlns="http://schemas.openxmlformats.org/spreadsheetml/2006/main">
  <numFmts count="14">
    <numFmt numFmtId="176" formatCode="0.00;_퐀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/mm/dd"/>
    <numFmt numFmtId="43" formatCode="_ * #,##0.00_ ;_ * \-#,##0.00_ ;_ * &quot;-&quot;??_ ;_ @_ "/>
    <numFmt numFmtId="178" formatCode="#,##0.00_ ;[Red]\-#,##0.00\ "/>
    <numFmt numFmtId="179" formatCode="0_);[Red]\(0\)"/>
    <numFmt numFmtId="180" formatCode="[$-10804]#,##0.00;\-#,##0.00;\ "/>
    <numFmt numFmtId="181" formatCode="[$-10804]#,##0.00#;\(\-#,##0.00#\);\ "/>
    <numFmt numFmtId="182" formatCode="#,##0.00_ "/>
    <numFmt numFmtId="183" formatCode="0.00_ "/>
    <numFmt numFmtId="184" formatCode="0.00;_䀀"/>
    <numFmt numFmtId="185" formatCode="[$-10804]#,##0.00;\(\-#,##0.00\);\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2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33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20" borderId="37" applyNumberFormat="0" applyAlignment="0" applyProtection="0">
      <alignment vertical="center"/>
    </xf>
    <xf numFmtId="0" fontId="40" fillId="20" borderId="34" applyNumberFormat="0" applyAlignment="0" applyProtection="0">
      <alignment vertical="center"/>
    </xf>
    <xf numFmtId="0" fontId="41" fillId="23" borderId="39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0" borderId="0"/>
    <xf numFmtId="0" fontId="24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/>
    <xf numFmtId="0" fontId="19" fillId="0" borderId="0">
      <alignment vertical="center"/>
    </xf>
    <xf numFmtId="0" fontId="16" fillId="0" borderId="0"/>
    <xf numFmtId="0" fontId="1" fillId="0" borderId="0"/>
    <xf numFmtId="176" fontId="20" fillId="0" borderId="0" applyFont="0" applyFill="0" applyBorder="0" applyAlignment="0" applyProtection="0"/>
  </cellStyleXfs>
  <cellXfs count="25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4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vertical="center" wrapText="1"/>
    </xf>
    <xf numFmtId="0" fontId="9" fillId="0" borderId="1" xfId="54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80" fontId="14" fillId="0" borderId="15" xfId="0" applyNumberFormat="1" applyFont="1" applyBorder="1" applyAlignment="1" applyProtection="1">
      <alignment horizontal="center" vertical="center" wrapText="1" readingOrder="1"/>
      <protection locked="0"/>
    </xf>
    <xf numFmtId="181" fontId="14" fillId="3" borderId="15" xfId="0" applyNumberFormat="1" applyFont="1" applyFill="1" applyBorder="1" applyAlignment="1" applyProtection="1">
      <alignment horizontal="center" vertical="center" wrapText="1" readingOrder="1"/>
      <protection locked="0"/>
    </xf>
    <xf numFmtId="18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80" fontId="9" fillId="0" borderId="15" xfId="0" applyNumberFormat="1" applyFont="1" applyBorder="1" applyAlignment="1" applyProtection="1">
      <alignment horizontal="center" vertical="center" wrapText="1" readingOrder="1"/>
      <protection locked="0"/>
    </xf>
    <xf numFmtId="181" fontId="9" fillId="3" borderId="15" xfId="0" applyNumberFormat="1" applyFont="1" applyFill="1" applyBorder="1" applyAlignment="1" applyProtection="1">
      <alignment horizontal="center" vertical="center" wrapText="1" readingOrder="1"/>
      <protection locked="0"/>
    </xf>
    <xf numFmtId="180" fontId="12" fillId="0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vertical="center" wrapText="1"/>
    </xf>
    <xf numFmtId="180" fontId="6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Fill="1" applyBorder="1" applyAlignment="1">
      <alignment horizontal="center" wrapText="1"/>
    </xf>
    <xf numFmtId="49" fontId="3" fillId="0" borderId="1" xfId="53" applyNumberFormat="1" applyFont="1" applyFill="1" applyBorder="1" applyAlignment="1">
      <alignment vertical="center" wrapText="1"/>
    </xf>
    <xf numFmtId="0" fontId="6" fillId="0" borderId="16" xfId="0" applyFont="1" applyBorder="1" applyAlignment="1" applyProtection="1">
      <alignment horizontal="center" vertical="center" wrapText="1" readingOrder="1"/>
      <protection locked="0"/>
    </xf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>
      <alignment wrapText="1"/>
    </xf>
    <xf numFmtId="180" fontId="7" fillId="0" borderId="16" xfId="0" applyNumberFormat="1" applyFont="1" applyBorder="1" applyAlignment="1" applyProtection="1">
      <alignment horizontal="center" vertical="center" wrapText="1" readingOrder="1"/>
      <protection locked="0"/>
    </xf>
    <xf numFmtId="49" fontId="3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0" fontId="7" fillId="0" borderId="15" xfId="0" applyFont="1" applyBorder="1" applyAlignment="1" applyProtection="1">
      <alignment horizontal="center" vertical="center" wrapText="1" readingOrder="1"/>
      <protection locked="0"/>
    </xf>
    <xf numFmtId="0" fontId="16" fillId="0" borderId="0" xfId="55"/>
    <xf numFmtId="0" fontId="5" fillId="2" borderId="0" xfId="55" applyFont="1" applyFill="1" applyAlignment="1">
      <alignment horizontal="center" vertical="center" wrapText="1"/>
    </xf>
    <xf numFmtId="0" fontId="6" fillId="0" borderId="0" xfId="55" applyNumberFormat="1" applyFont="1" applyFill="1" applyBorder="1" applyAlignment="1" applyProtection="1">
      <alignment horizontal="left" vertical="center"/>
    </xf>
    <xf numFmtId="49" fontId="1" fillId="0" borderId="0" xfId="55" applyNumberFormat="1" applyFont="1" applyFill="1" applyBorder="1" applyAlignment="1"/>
    <xf numFmtId="0" fontId="1" fillId="0" borderId="0" xfId="55" applyFont="1" applyFill="1" applyBorder="1" applyAlignment="1"/>
    <xf numFmtId="0" fontId="4" fillId="0" borderId="0" xfId="55" applyNumberFormat="1" applyFont="1" applyFill="1" applyBorder="1" applyAlignment="1" applyProtection="1">
      <alignment horizontal="right"/>
    </xf>
    <xf numFmtId="49" fontId="6" fillId="0" borderId="1" xfId="55" applyNumberFormat="1" applyFont="1" applyFill="1" applyBorder="1" applyAlignment="1" applyProtection="1">
      <alignment horizontal="center" vertical="center" wrapText="1"/>
    </xf>
    <xf numFmtId="0" fontId="6" fillId="0" borderId="7" xfId="55" applyNumberFormat="1" applyFont="1" applyFill="1" applyBorder="1" applyAlignment="1" applyProtection="1">
      <alignment horizontal="center" vertical="center"/>
    </xf>
    <xf numFmtId="0" fontId="6" fillId="0" borderId="8" xfId="55" applyNumberFormat="1" applyFont="1" applyFill="1" applyBorder="1" applyAlignment="1" applyProtection="1">
      <alignment horizontal="center" vertical="center"/>
    </xf>
    <xf numFmtId="0" fontId="6" fillId="0" borderId="9" xfId="55" applyNumberFormat="1" applyFont="1" applyFill="1" applyBorder="1" applyAlignment="1" applyProtection="1">
      <alignment horizontal="center" vertical="center"/>
    </xf>
    <xf numFmtId="49" fontId="6" fillId="0" borderId="1" xfId="55" applyNumberFormat="1" applyFont="1" applyFill="1" applyBorder="1" applyAlignment="1" applyProtection="1">
      <alignment horizontal="center" vertical="center"/>
    </xf>
    <xf numFmtId="0" fontId="6" fillId="0" borderId="1" xfId="55" applyNumberFormat="1" applyFont="1" applyFill="1" applyBorder="1" applyAlignment="1" applyProtection="1">
      <alignment horizontal="center" vertical="center"/>
    </xf>
    <xf numFmtId="49" fontId="3" fillId="0" borderId="1" xfId="55" applyNumberFormat="1" applyFont="1" applyFill="1" applyBorder="1" applyAlignment="1"/>
    <xf numFmtId="49" fontId="3" fillId="0" borderId="1" xfId="55" applyNumberFormat="1" applyFont="1" applyFill="1" applyBorder="1" applyAlignment="1">
      <alignment horizontal="center"/>
    </xf>
    <xf numFmtId="0" fontId="3" fillId="0" borderId="1" xfId="55" applyFont="1" applyFill="1" applyBorder="1" applyAlignment="1">
      <alignment horizontal="center"/>
    </xf>
    <xf numFmtId="0" fontId="3" fillId="0" borderId="1" xfId="55" applyFont="1" applyFill="1" applyBorder="1" applyAlignment="1"/>
    <xf numFmtId="0" fontId="17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Alignment="1">
      <alignment horizontal="center" vertical="center"/>
    </xf>
    <xf numFmtId="0" fontId="1" fillId="0" borderId="14" xfId="5" applyFont="1" applyFill="1" applyBorder="1" applyAlignment="1">
      <alignment horizontal="left" wrapText="1"/>
    </xf>
    <xf numFmtId="0" fontId="18" fillId="0" borderId="17" xfId="5" applyFont="1" applyFill="1" applyBorder="1" applyAlignment="1">
      <alignment horizontal="center" vertical="center" wrapText="1"/>
    </xf>
    <xf numFmtId="0" fontId="18" fillId="0" borderId="12" xfId="5" applyFont="1" applyFill="1" applyBorder="1" applyAlignment="1">
      <alignment horizontal="center" vertical="center" wrapText="1"/>
    </xf>
    <xf numFmtId="0" fontId="18" fillId="0" borderId="18" xfId="5" applyFont="1" applyFill="1" applyBorder="1" applyAlignment="1">
      <alignment horizontal="center" vertical="center" wrapText="1"/>
    </xf>
    <xf numFmtId="0" fontId="18" fillId="0" borderId="19" xfId="5" applyFont="1" applyFill="1" applyBorder="1" applyAlignment="1">
      <alignment horizontal="center" vertical="center" wrapText="1"/>
    </xf>
    <xf numFmtId="0" fontId="18" fillId="0" borderId="20" xfId="5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8" fillId="0" borderId="2" xfId="5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18" fillId="0" borderId="5" xfId="5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19" fillId="0" borderId="1" xfId="5" applyFont="1" applyFill="1" applyBorder="1" applyAlignment="1">
      <alignment horizontal="center" vertical="center" wrapText="1"/>
    </xf>
    <xf numFmtId="0" fontId="19" fillId="0" borderId="7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180" fontId="2" fillId="0" borderId="1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0" xfId="5" applyFont="1" applyFill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53" applyFont="1" applyFill="1" applyBorder="1" applyAlignment="1">
      <alignment horizontal="left" vertical="center"/>
    </xf>
    <xf numFmtId="0" fontId="20" fillId="0" borderId="0" xfId="53" applyFont="1" applyFill="1" applyBorder="1" applyAlignment="1">
      <alignment horizontal="left" vertical="center"/>
    </xf>
    <xf numFmtId="0" fontId="20" fillId="0" borderId="0" xfId="46" applyFont="1" applyFill="1" applyBorder="1" applyAlignment="1">
      <alignment horizontal="center" vertical="center"/>
    </xf>
    <xf numFmtId="0" fontId="4" fillId="0" borderId="15" xfId="46" applyFont="1" applyFill="1" applyBorder="1" applyAlignment="1" applyProtection="1">
      <alignment horizontal="center" vertical="center" wrapText="1" readingOrder="1"/>
      <protection locked="0"/>
    </xf>
    <xf numFmtId="0" fontId="20" fillId="0" borderId="21" xfId="46" applyFont="1" applyFill="1" applyBorder="1" applyAlignment="1" applyProtection="1">
      <alignment vertical="top" wrapText="1"/>
      <protection locked="0"/>
    </xf>
    <xf numFmtId="0" fontId="20" fillId="0" borderId="22" xfId="46" applyFont="1" applyFill="1" applyBorder="1" applyAlignment="1" applyProtection="1">
      <alignment vertical="top" wrapText="1"/>
      <protection locked="0"/>
    </xf>
    <xf numFmtId="0" fontId="4" fillId="0" borderId="13" xfId="46" applyFont="1" applyFill="1" applyBorder="1" applyAlignment="1" applyProtection="1">
      <alignment horizontal="center" vertical="center" wrapText="1" readingOrder="1"/>
      <protection locked="0"/>
    </xf>
    <xf numFmtId="0" fontId="20" fillId="0" borderId="23" xfId="46" applyFont="1" applyFill="1" applyBorder="1" applyAlignment="1" applyProtection="1">
      <alignment horizontal="center" vertical="center" wrapText="1"/>
      <protection locked="0"/>
    </xf>
    <xf numFmtId="0" fontId="20" fillId="0" borderId="24" xfId="46" applyFont="1" applyFill="1" applyBorder="1" applyAlignment="1" applyProtection="1">
      <alignment vertical="top" wrapText="1"/>
      <protection locked="0"/>
    </xf>
    <xf numFmtId="0" fontId="20" fillId="0" borderId="0" xfId="46" applyFont="1" applyFill="1" applyBorder="1" applyAlignment="1"/>
    <xf numFmtId="0" fontId="20" fillId="0" borderId="25" xfId="46" applyFont="1" applyFill="1" applyBorder="1" applyAlignment="1" applyProtection="1">
      <alignment vertical="top" wrapText="1"/>
      <protection locked="0"/>
    </xf>
    <xf numFmtId="0" fontId="4" fillId="0" borderId="4" xfId="46" applyFont="1" applyFill="1" applyBorder="1" applyAlignment="1" applyProtection="1">
      <alignment horizontal="center" vertical="center" wrapText="1" readingOrder="1"/>
      <protection locked="0"/>
    </xf>
    <xf numFmtId="0" fontId="20" fillId="0" borderId="16" xfId="46" applyFont="1" applyFill="1" applyBorder="1" applyAlignment="1" applyProtection="1">
      <alignment vertical="top" wrapText="1"/>
      <protection locked="0"/>
    </xf>
    <xf numFmtId="0" fontId="20" fillId="0" borderId="26" xfId="46" applyFont="1" applyFill="1" applyBorder="1" applyAlignment="1" applyProtection="1">
      <alignment vertical="top" wrapText="1"/>
      <protection locked="0"/>
    </xf>
    <xf numFmtId="0" fontId="20" fillId="0" borderId="27" xfId="46" applyFont="1" applyFill="1" applyBorder="1" applyAlignment="1" applyProtection="1">
      <alignment vertical="top" wrapText="1"/>
      <protection locked="0"/>
    </xf>
    <xf numFmtId="0" fontId="4" fillId="0" borderId="28" xfId="46" applyFont="1" applyFill="1" applyBorder="1" applyAlignment="1" applyProtection="1">
      <alignment horizontal="center" vertical="center" wrapText="1" readingOrder="1"/>
      <protection locked="0"/>
    </xf>
    <xf numFmtId="0" fontId="4" fillId="0" borderId="29" xfId="46" applyFont="1" applyFill="1" applyBorder="1" applyAlignment="1" applyProtection="1">
      <alignment horizontal="center" vertical="center" wrapText="1" readingOrder="1"/>
      <protection locked="0"/>
    </xf>
    <xf numFmtId="0" fontId="4" fillId="0" borderId="6" xfId="46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46" applyFont="1" applyFill="1" applyBorder="1" applyAlignment="1" applyProtection="1">
      <alignment horizontal="center" vertical="center" wrapText="1" readingOrder="1"/>
      <protection locked="0"/>
    </xf>
    <xf numFmtId="0" fontId="4" fillId="0" borderId="1" xfId="46" applyFont="1" applyFill="1" applyBorder="1" applyAlignment="1" applyProtection="1">
      <alignment horizontal="center" vertical="center" wrapText="1" readingOrder="1"/>
      <protection locked="0"/>
    </xf>
    <xf numFmtId="182" fontId="4" fillId="0" borderId="1" xfId="46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80" fontId="4" fillId="0" borderId="15" xfId="46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1" xfId="46" applyFont="1" applyFill="1" applyBorder="1" applyAlignment="1">
      <alignment horizontal="center" vertical="center" wrapText="1" readingOrder="1"/>
    </xf>
    <xf numFmtId="0" fontId="4" fillId="0" borderId="28" xfId="46" applyFont="1" applyFill="1" applyBorder="1" applyAlignment="1" applyProtection="1">
      <alignment horizontal="left" vertical="center" wrapText="1" readingOrder="1"/>
      <protection locked="0"/>
    </xf>
    <xf numFmtId="0" fontId="1" fillId="0" borderId="1" xfId="50" applyFont="1" applyFill="1" applyBorder="1" applyAlignment="1" applyProtection="1">
      <alignment horizontal="left" vertical="center" wrapText="1"/>
    </xf>
    <xf numFmtId="180" fontId="4" fillId="0" borderId="28" xfId="46" applyNumberFormat="1" applyFont="1" applyFill="1" applyBorder="1" applyAlignment="1" applyProtection="1">
      <alignment horizontal="center" vertical="center" wrapText="1" readingOrder="1"/>
      <protection locked="0"/>
    </xf>
    <xf numFmtId="180" fontId="4" fillId="0" borderId="29" xfId="46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30" xfId="46" applyFont="1" applyFill="1" applyBorder="1" applyAlignment="1" applyProtection="1">
      <alignment horizontal="left" vertical="center" wrapText="1" readingOrder="1"/>
      <protection locked="0"/>
    </xf>
    <xf numFmtId="180" fontId="4" fillId="0" borderId="13" xfId="46" applyNumberFormat="1" applyFont="1" applyFill="1" applyBorder="1" applyAlignment="1" applyProtection="1">
      <alignment horizontal="center" vertical="center" wrapText="1" readingOrder="1"/>
      <protection locked="0"/>
    </xf>
    <xf numFmtId="180" fontId="4" fillId="0" borderId="30" xfId="46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2" xfId="46" applyFont="1" applyFill="1" applyBorder="1" applyAlignment="1">
      <alignment horizontal="center" vertical="center" wrapText="1" readingOrder="1"/>
    </xf>
    <xf numFmtId="180" fontId="4" fillId="0" borderId="22" xfId="46" applyNumberFormat="1" applyFont="1" applyFill="1" applyBorder="1" applyAlignment="1" applyProtection="1">
      <alignment horizontal="center" vertical="center" wrapText="1" readingOrder="1"/>
      <protection locked="0"/>
    </xf>
    <xf numFmtId="180" fontId="8" fillId="0" borderId="1" xfId="0" applyNumberFormat="1" applyFont="1" applyFill="1" applyBorder="1" applyAlignment="1">
      <alignment horizontal="center" vertical="center" wrapText="1" readingOrder="1"/>
    </xf>
    <xf numFmtId="0" fontId="4" fillId="0" borderId="16" xfId="46" applyFont="1" applyFill="1" applyBorder="1" applyAlignment="1" applyProtection="1">
      <alignment horizontal="left" vertical="center" wrapText="1" readingOrder="1"/>
      <protection locked="0"/>
    </xf>
    <xf numFmtId="180" fontId="4" fillId="0" borderId="6" xfId="46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5" xfId="46" applyFont="1" applyFill="1" applyBorder="1" applyAlignment="1">
      <alignment horizontal="center" vertical="center" wrapText="1" readingOrder="1"/>
    </xf>
    <xf numFmtId="183" fontId="8" fillId="0" borderId="1" xfId="0" applyNumberFormat="1" applyFont="1" applyFill="1" applyBorder="1" applyAlignment="1">
      <alignment horizontal="center" vertical="center" wrapText="1" readingOrder="1"/>
    </xf>
    <xf numFmtId="0" fontId="4" fillId="0" borderId="7" xfId="46" applyFont="1" applyFill="1" applyBorder="1" applyAlignment="1" applyProtection="1">
      <alignment horizontal="left" vertical="center" wrapText="1" readingOrder="1"/>
      <protection locked="0"/>
    </xf>
    <xf numFmtId="180" fontId="4" fillId="0" borderId="23" xfId="46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82" fontId="8" fillId="0" borderId="1" xfId="0" applyNumberFormat="1" applyFont="1" applyFill="1" applyBorder="1" applyAlignment="1">
      <alignment horizontal="center" vertical="center" wrapText="1" readingOrder="1"/>
    </xf>
    <xf numFmtId="180" fontId="4" fillId="0" borderId="1" xfId="46" applyNumberFormat="1" applyFont="1" applyFill="1" applyBorder="1" applyAlignment="1" applyProtection="1">
      <alignment horizontal="center" vertical="center" wrapText="1" readingOrder="1"/>
      <protection locked="0"/>
    </xf>
    <xf numFmtId="184" fontId="8" fillId="0" borderId="1" xfId="46" applyNumberFormat="1" applyFont="1" applyFill="1" applyBorder="1" applyAlignment="1">
      <alignment horizontal="center" vertical="center" wrapText="1" readingOrder="1"/>
    </xf>
    <xf numFmtId="183" fontId="8" fillId="0" borderId="1" xfId="46" applyNumberFormat="1" applyFont="1" applyFill="1" applyBorder="1" applyAlignment="1">
      <alignment horizontal="center" vertical="center" wrapText="1" readingOrder="1"/>
    </xf>
    <xf numFmtId="0" fontId="4" fillId="0" borderId="31" xfId="46" applyFont="1" applyFill="1" applyBorder="1" applyAlignment="1" applyProtection="1">
      <alignment horizontal="center" vertical="center" wrapText="1" readingOrder="1"/>
      <protection locked="0"/>
    </xf>
    <xf numFmtId="0" fontId="4" fillId="0" borderId="8" xfId="46" applyFont="1" applyFill="1" applyBorder="1" applyAlignment="1" applyProtection="1">
      <alignment horizontal="center" vertical="center" wrapText="1" readingOrder="1"/>
      <protection locked="0"/>
    </xf>
    <xf numFmtId="0" fontId="4" fillId="0" borderId="32" xfId="46" applyFont="1" applyFill="1" applyBorder="1" applyAlignment="1" applyProtection="1">
      <alignment horizontal="center" vertical="center" wrapText="1" readingOrder="1"/>
      <protection locked="0"/>
    </xf>
    <xf numFmtId="0" fontId="20" fillId="0" borderId="29" xfId="46" applyFont="1" applyFill="1" applyBorder="1" applyAlignment="1" applyProtection="1">
      <alignment horizontal="center" vertical="center" wrapText="1"/>
      <protection locked="0"/>
    </xf>
    <xf numFmtId="0" fontId="4" fillId="0" borderId="23" xfId="46" applyFont="1" applyFill="1" applyBorder="1" applyAlignment="1" applyProtection="1">
      <alignment horizontal="center" vertical="center" wrapText="1" readingOrder="1"/>
      <protection locked="0"/>
    </xf>
    <xf numFmtId="0" fontId="4" fillId="0" borderId="22" xfId="46" applyFont="1" applyFill="1" applyBorder="1" applyAlignment="1" applyProtection="1">
      <alignment horizontal="center" vertical="center" wrapText="1" readingOrder="1"/>
      <protection locked="0"/>
    </xf>
    <xf numFmtId="0" fontId="4" fillId="0" borderId="27" xfId="46" applyFont="1" applyFill="1" applyBorder="1" applyAlignment="1" applyProtection="1">
      <alignment horizontal="center" vertical="center" wrapText="1" readingOrder="1"/>
      <protection locked="0"/>
    </xf>
    <xf numFmtId="176" fontId="8" fillId="0" borderId="1" xfId="46" applyNumberFormat="1" applyFont="1" applyFill="1" applyBorder="1" applyAlignment="1">
      <alignment horizontal="center" vertical="center" wrapText="1" readingOrder="1"/>
    </xf>
    <xf numFmtId="0" fontId="4" fillId="0" borderId="30" xfId="46" applyFont="1" applyFill="1" applyBorder="1" applyAlignment="1" applyProtection="1">
      <alignment horizontal="center" vertical="center" wrapText="1" readingOrder="1"/>
      <protection locked="0"/>
    </xf>
    <xf numFmtId="0" fontId="4" fillId="0" borderId="16" xfId="46" applyFont="1" applyFill="1" applyBorder="1" applyAlignment="1" applyProtection="1">
      <alignment horizontal="center" vertical="center" wrapText="1" readingOrder="1"/>
      <protection locked="0"/>
    </xf>
    <xf numFmtId="43" fontId="1" fillId="0" borderId="1" xfId="57" applyNumberFormat="1" applyFont="1" applyFill="1" applyBorder="1" applyAlignment="1">
      <alignment horizontal="center" vertical="center" wrapText="1" readingOrder="1"/>
    </xf>
    <xf numFmtId="0" fontId="20" fillId="0" borderId="22" xfId="46" applyFont="1" applyFill="1" applyBorder="1" applyAlignment="1" applyProtection="1">
      <alignment horizontal="center" vertical="center" wrapText="1"/>
      <protection locked="0"/>
    </xf>
    <xf numFmtId="0" fontId="20" fillId="0" borderId="16" xfId="46" applyFont="1" applyFill="1" applyBorder="1" applyAlignment="1" applyProtection="1">
      <alignment horizontal="center" vertical="center" wrapText="1"/>
      <protection locked="0"/>
    </xf>
    <xf numFmtId="0" fontId="20" fillId="0" borderId="27" xfId="46" applyFont="1" applyFill="1" applyBorder="1" applyAlignment="1" applyProtection="1">
      <alignment horizontal="center" vertical="center" wrapText="1"/>
      <protection locked="0"/>
    </xf>
    <xf numFmtId="0" fontId="8" fillId="0" borderId="9" xfId="46" applyFont="1" applyFill="1" applyBorder="1" applyAlignment="1">
      <alignment horizontal="center" vertical="center" wrapText="1"/>
    </xf>
    <xf numFmtId="0" fontId="8" fillId="0" borderId="12" xfId="46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8" fillId="0" borderId="19" xfId="46" applyFont="1" applyFill="1" applyBorder="1" applyAlignment="1">
      <alignment horizontal="center" vertical="center" wrapText="1"/>
    </xf>
    <xf numFmtId="0" fontId="8" fillId="0" borderId="1" xfId="46" applyFont="1" applyFill="1" applyBorder="1" applyAlignment="1">
      <alignment horizontal="center" vertical="center" wrapText="1"/>
    </xf>
    <xf numFmtId="183" fontId="8" fillId="0" borderId="1" xfId="0" applyNumberFormat="1" applyFont="1" applyFill="1" applyBorder="1" applyAlignment="1">
      <alignment horizontal="center" vertical="center" wrapText="1"/>
    </xf>
    <xf numFmtId="182" fontId="8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1" xfId="56" applyNumberFormat="1" applyFont="1" applyFill="1" applyBorder="1" applyAlignment="1" applyProtection="1">
      <alignment horizontal="center" vertical="center"/>
    </xf>
    <xf numFmtId="0" fontId="6" fillId="0" borderId="1" xfId="56" applyNumberFormat="1" applyFont="1" applyFill="1" applyBorder="1" applyAlignment="1" applyProtection="1">
      <alignment horizontal="center" vertical="center" wrapText="1"/>
    </xf>
    <xf numFmtId="0" fontId="6" fillId="0" borderId="1" xfId="56" applyNumberFormat="1" applyFont="1" applyFill="1" applyBorder="1" applyAlignment="1" applyProtection="1">
      <alignment vertical="center"/>
    </xf>
    <xf numFmtId="185" fontId="6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" xfId="56" applyFont="1" applyFill="1" applyBorder="1" applyAlignment="1">
      <alignment vertical="center"/>
    </xf>
    <xf numFmtId="0" fontId="6" fillId="0" borderId="1" xfId="56" applyNumberFormat="1" applyFont="1" applyFill="1" applyBorder="1" applyAlignment="1" applyProtection="1">
      <alignment horizontal="left" vertical="center"/>
    </xf>
    <xf numFmtId="182" fontId="6" fillId="0" borderId="1" xfId="56" applyNumberFormat="1" applyFont="1" applyFill="1" applyBorder="1" applyAlignment="1" applyProtection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22" fillId="0" borderId="1" xfId="56" applyNumberFormat="1" applyFont="1" applyFill="1" applyBorder="1" applyAlignment="1" applyProtection="1">
      <alignment horizontal="center" vertical="center"/>
    </xf>
    <xf numFmtId="185" fontId="7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NumberFormat="1" applyFont="1" applyFill="1" applyBorder="1" applyAlignment="1" applyProtection="1">
      <alignment horizontal="center" vertical="center"/>
    </xf>
    <xf numFmtId="178" fontId="22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4" fillId="0" borderId="0" xfId="0" applyNumberFormat="1" applyFont="1" applyFill="1" applyBorder="1" applyAlignment="1" applyProtection="1"/>
    <xf numFmtId="182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0" fontId="23" fillId="0" borderId="1" xfId="56" applyNumberFormat="1" applyFont="1" applyFill="1" applyBorder="1" applyAlignment="1" applyProtection="1">
      <alignment vertical="center"/>
    </xf>
    <xf numFmtId="185" fontId="6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/>
    <xf numFmtId="0" fontId="2" fillId="0" borderId="0" xfId="0" applyFont="1" applyFill="1" applyBorder="1" applyAlignment="1"/>
    <xf numFmtId="0" fontId="3" fillId="0" borderId="1" xfId="56" applyFont="1" applyFill="1" applyBorder="1"/>
    <xf numFmtId="182" fontId="6" fillId="0" borderId="7" xfId="56" applyNumberFormat="1" applyFont="1" applyFill="1" applyBorder="1" applyAlignment="1" applyProtection="1">
      <alignment horizontal="center" vertical="center"/>
    </xf>
    <xf numFmtId="0" fontId="6" fillId="0" borderId="7" xfId="56" applyNumberFormat="1" applyFont="1" applyFill="1" applyBorder="1" applyAlignment="1" applyProtection="1">
      <alignment horizontal="center"/>
    </xf>
    <xf numFmtId="0" fontId="7" fillId="0" borderId="6" xfId="56" applyNumberFormat="1" applyFont="1" applyFill="1" applyBorder="1" applyAlignment="1" applyProtection="1">
      <alignment horizontal="center" vertical="center"/>
    </xf>
    <xf numFmtId="0" fontId="7" fillId="0" borderId="1" xfId="56" applyNumberFormat="1" applyFont="1" applyFill="1" applyBorder="1" applyAlignment="1" applyProtection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千位分隔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abSelected="1" workbookViewId="0">
      <selection activeCell="A43" sqref="A43"/>
    </sheetView>
  </sheetViews>
  <sheetFormatPr defaultColWidth="8" defaultRowHeight="14.25" customHeight="1" outlineLevelCol="3"/>
  <cols>
    <col min="1" max="1" width="35.7272727272727" style="5" customWidth="1"/>
    <col min="2" max="2" width="37.7272727272727" style="88" customWidth="1"/>
    <col min="3" max="3" width="35.3636363636364" style="5" customWidth="1"/>
    <col min="4" max="4" width="40.3636363636364" style="88" customWidth="1"/>
    <col min="5" max="16384" width="8" style="5"/>
  </cols>
  <sheetData>
    <row r="1" ht="14" spans="1:3">
      <c r="A1" s="244"/>
      <c r="B1" s="92"/>
      <c r="C1" s="244"/>
    </row>
    <row r="2" ht="21" spans="1:4">
      <c r="A2" s="8" t="s">
        <v>0</v>
      </c>
      <c r="B2" s="8"/>
      <c r="C2" s="8"/>
      <c r="D2" s="8"/>
    </row>
    <row r="3" ht="19.5" customHeight="1" spans="1:4">
      <c r="A3" s="9" t="s">
        <v>1</v>
      </c>
      <c r="B3" s="229"/>
      <c r="C3" s="229"/>
      <c r="D3" s="92" t="s">
        <v>2</v>
      </c>
    </row>
    <row r="4" ht="19.5" customHeight="1" spans="1:4">
      <c r="A4" s="230" t="s">
        <v>3</v>
      </c>
      <c r="B4" s="230"/>
      <c r="C4" s="230" t="s">
        <v>4</v>
      </c>
      <c r="D4" s="230"/>
    </row>
    <row r="5" ht="19.5" customHeight="1" spans="1:4">
      <c r="A5" s="230" t="s">
        <v>5</v>
      </c>
      <c r="B5" s="230" t="s">
        <v>6</v>
      </c>
      <c r="C5" s="230" t="s">
        <v>7</v>
      </c>
      <c r="D5" s="230" t="s">
        <v>6</v>
      </c>
    </row>
    <row r="6" ht="19.5" customHeight="1" spans="1:4">
      <c r="A6" s="230"/>
      <c r="B6" s="230"/>
      <c r="C6" s="230"/>
      <c r="D6" s="230"/>
    </row>
    <row r="7" s="243" customFormat="1" ht="17.25" customHeight="1" spans="1:4">
      <c r="A7" s="249" t="s">
        <v>8</v>
      </c>
      <c r="B7" s="233">
        <v>1649.10192</v>
      </c>
      <c r="C7" s="235" t="s">
        <v>9</v>
      </c>
      <c r="D7" s="233">
        <v>612.2324</v>
      </c>
    </row>
    <row r="8" s="243" customFormat="1" ht="17.25" customHeight="1" spans="1:4">
      <c r="A8" s="232" t="s">
        <v>10</v>
      </c>
      <c r="B8" s="236"/>
      <c r="C8" s="235" t="s">
        <v>11</v>
      </c>
      <c r="D8" s="236"/>
    </row>
    <row r="9" s="243" customFormat="1" ht="17.25" customHeight="1" spans="1:4">
      <c r="A9" s="232" t="s">
        <v>12</v>
      </c>
      <c r="B9" s="236"/>
      <c r="C9" s="235" t="s">
        <v>13</v>
      </c>
      <c r="D9" s="236"/>
    </row>
    <row r="10" s="243" customFormat="1" ht="17.25" customHeight="1" spans="1:4">
      <c r="A10" s="232" t="s">
        <v>14</v>
      </c>
      <c r="B10" s="236"/>
      <c r="C10" s="235" t="s">
        <v>15</v>
      </c>
      <c r="D10" s="236"/>
    </row>
    <row r="11" s="243" customFormat="1" ht="17.25" customHeight="1" spans="1:4">
      <c r="A11" s="232" t="s">
        <v>16</v>
      </c>
      <c r="B11" s="236"/>
      <c r="C11" s="235" t="s">
        <v>17</v>
      </c>
      <c r="D11" s="233">
        <v>11.3733</v>
      </c>
    </row>
    <row r="12" s="243" customFormat="1" ht="17.25" customHeight="1" spans="1:4">
      <c r="A12" s="232" t="s">
        <v>18</v>
      </c>
      <c r="B12" s="236"/>
      <c r="C12" s="235" t="s">
        <v>19</v>
      </c>
      <c r="D12" s="233">
        <v>24.2624</v>
      </c>
    </row>
    <row r="13" s="243" customFormat="1" ht="17.25" customHeight="1" spans="1:4">
      <c r="A13" s="232" t="s">
        <v>20</v>
      </c>
      <c r="B13" s="236"/>
      <c r="C13" s="235" t="s">
        <v>21</v>
      </c>
      <c r="D13" s="233">
        <v>12.6552</v>
      </c>
    </row>
    <row r="14" s="243" customFormat="1" ht="17.25" customHeight="1" spans="1:4">
      <c r="A14" s="253"/>
      <c r="B14" s="236"/>
      <c r="C14" s="235" t="s">
        <v>22</v>
      </c>
      <c r="D14" s="233">
        <v>259.091896</v>
      </c>
    </row>
    <row r="15" s="243" customFormat="1" ht="17.25" customHeight="1" spans="1:4">
      <c r="A15" s="253"/>
      <c r="B15" s="236"/>
      <c r="C15" s="235" t="s">
        <v>23</v>
      </c>
      <c r="D15" s="233">
        <v>74.078824</v>
      </c>
    </row>
    <row r="16" s="243" customFormat="1" ht="17.25" customHeight="1" spans="1:4">
      <c r="A16" s="253"/>
      <c r="B16" s="236"/>
      <c r="C16" s="235" t="s">
        <v>24</v>
      </c>
      <c r="D16" s="233">
        <v>0</v>
      </c>
    </row>
    <row r="17" s="243" customFormat="1" ht="17.25" customHeight="1" spans="1:4">
      <c r="A17" s="253"/>
      <c r="B17" s="254"/>
      <c r="C17" s="235" t="s">
        <v>25</v>
      </c>
      <c r="D17" s="233">
        <v>95.5027</v>
      </c>
    </row>
    <row r="18" s="243" customFormat="1" ht="17.25" customHeight="1" spans="1:4">
      <c r="A18" s="253"/>
      <c r="B18" s="255"/>
      <c r="C18" s="235" t="s">
        <v>26</v>
      </c>
      <c r="D18" s="233">
        <v>434.3241</v>
      </c>
    </row>
    <row r="19" s="243" customFormat="1" ht="17.25" customHeight="1" spans="1:4">
      <c r="A19" s="253"/>
      <c r="B19" s="255"/>
      <c r="C19" s="235" t="s">
        <v>27</v>
      </c>
      <c r="D19" s="233">
        <v>12.2735</v>
      </c>
    </row>
    <row r="20" s="243" customFormat="1" ht="17.25" customHeight="1" spans="1:4">
      <c r="A20" s="253"/>
      <c r="B20" s="255"/>
      <c r="C20" s="232" t="s">
        <v>28</v>
      </c>
      <c r="D20" s="233">
        <v>23.7624</v>
      </c>
    </row>
    <row r="21" s="243" customFormat="1" ht="17.25" customHeight="1" spans="1:4">
      <c r="A21" s="234"/>
      <c r="B21" s="255"/>
      <c r="C21" s="232" t="s">
        <v>29</v>
      </c>
      <c r="D21" s="233">
        <v>0</v>
      </c>
    </row>
    <row r="22" s="243" customFormat="1" ht="17.25" customHeight="1" spans="1:4">
      <c r="A22" s="235"/>
      <c r="B22" s="255"/>
      <c r="C22" s="232" t="s">
        <v>30</v>
      </c>
      <c r="D22" s="233">
        <v>0</v>
      </c>
    </row>
    <row r="23" s="243" customFormat="1" ht="17.25" customHeight="1" spans="1:4">
      <c r="A23" s="235"/>
      <c r="B23" s="255"/>
      <c r="C23" s="232" t="s">
        <v>31</v>
      </c>
      <c r="D23" s="233">
        <v>0</v>
      </c>
    </row>
    <row r="24" s="243" customFormat="1" ht="17.25" customHeight="1" spans="1:4">
      <c r="A24" s="235"/>
      <c r="B24" s="255"/>
      <c r="C24" s="232" t="s">
        <v>32</v>
      </c>
      <c r="D24" s="233">
        <v>0</v>
      </c>
    </row>
    <row r="25" s="243" customFormat="1" ht="17.25" customHeight="1" spans="1:4">
      <c r="A25" s="235"/>
      <c r="B25" s="255"/>
      <c r="C25" s="232" t="s">
        <v>33</v>
      </c>
      <c r="D25" s="233">
        <v>89.5452</v>
      </c>
    </row>
    <row r="26" s="243" customFormat="1" ht="17.25" customHeight="1" spans="1:4">
      <c r="A26" s="235"/>
      <c r="B26" s="255"/>
      <c r="C26" s="232" t="s">
        <v>34</v>
      </c>
      <c r="D26" s="236"/>
    </row>
    <row r="27" s="243" customFormat="1" ht="17.25" customHeight="1" spans="1:4">
      <c r="A27" s="235"/>
      <c r="B27" s="255"/>
      <c r="C27" s="232" t="s">
        <v>35</v>
      </c>
      <c r="D27" s="236"/>
    </row>
    <row r="28" s="243" customFormat="1" ht="17.25" customHeight="1" spans="1:4">
      <c r="A28" s="235"/>
      <c r="B28" s="255"/>
      <c r="C28" s="232" t="s">
        <v>36</v>
      </c>
      <c r="D28" s="236"/>
    </row>
    <row r="29" s="252" customFormat="1" ht="17.25" customHeight="1" spans="1:4">
      <c r="A29" s="256" t="s">
        <v>37</v>
      </c>
      <c r="B29" s="239">
        <v>1649.10192</v>
      </c>
      <c r="C29" s="257" t="s">
        <v>38</v>
      </c>
      <c r="D29" s="239">
        <v>1649.10192</v>
      </c>
    </row>
    <row r="31" ht="29.25" customHeight="1" spans="1:2">
      <c r="A31" s="242"/>
      <c r="B31" s="24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551181102362" right="0.590551181102362" top="0.196850393700787" bottom="0.196850393700787" header="0.196850393700787" footer="0.196850393700787"/>
  <pageSetup paperSize="9" scale="91" orientation="landscape" blackAndWhite="1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8" sqref="A8"/>
    </sheetView>
  </sheetViews>
  <sheetFormatPr defaultColWidth="8" defaultRowHeight="13" outlineLevelCol="7"/>
  <cols>
    <col min="1" max="1" width="25.3636363636364" style="40"/>
    <col min="2" max="2" width="25.3636363636364" style="40" customWidth="1"/>
    <col min="3" max="5" width="20.6363636363636" style="40" customWidth="1"/>
    <col min="6" max="6" width="22" style="40" customWidth="1"/>
    <col min="7" max="7" width="16.4545454545455" style="40" customWidth="1"/>
    <col min="8" max="8" width="17.6363636363636" style="40" customWidth="1"/>
    <col min="9" max="16384" width="8" style="40"/>
  </cols>
  <sheetData>
    <row r="1" customFormat="1" ht="14" spans="1:5">
      <c r="A1" s="41"/>
      <c r="B1" s="42"/>
      <c r="C1" s="42"/>
      <c r="D1" s="42"/>
      <c r="E1" s="42"/>
    </row>
    <row r="2" ht="21" spans="1:8">
      <c r="A2" s="8" t="s">
        <v>446</v>
      </c>
      <c r="B2" s="8"/>
      <c r="C2" s="8"/>
      <c r="D2" s="8"/>
      <c r="E2" s="8"/>
      <c r="F2" s="8"/>
      <c r="G2" s="8"/>
      <c r="H2" s="8"/>
    </row>
    <row r="3" ht="14" spans="1:1">
      <c r="A3" s="9" t="s">
        <v>1</v>
      </c>
    </row>
    <row r="4" ht="44.25" customHeight="1" spans="1:8">
      <c r="A4" s="43" t="s">
        <v>447</v>
      </c>
      <c r="B4" s="43" t="s">
        <v>448</v>
      </c>
      <c r="C4" s="43" t="s">
        <v>449</v>
      </c>
      <c r="D4" s="43" t="s">
        <v>450</v>
      </c>
      <c r="E4" s="43" t="s">
        <v>451</v>
      </c>
      <c r="F4" s="43" t="s">
        <v>452</v>
      </c>
      <c r="G4" s="43" t="s">
        <v>453</v>
      </c>
      <c r="H4" s="43" t="s">
        <v>454</v>
      </c>
    </row>
    <row r="5" ht="15" spans="1:8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ht="33" customHeight="1" spans="1:8">
      <c r="A6" s="44" t="s">
        <v>455</v>
      </c>
      <c r="B6" s="44"/>
      <c r="C6" s="44"/>
      <c r="D6" s="44"/>
      <c r="E6" s="43"/>
      <c r="F6" s="43"/>
      <c r="G6" s="43"/>
      <c r="H6" s="43"/>
    </row>
    <row r="7" ht="24" customHeight="1" spans="1:8">
      <c r="A7" s="45" t="s">
        <v>456</v>
      </c>
      <c r="B7" s="45"/>
      <c r="C7" s="45"/>
      <c r="D7" s="45"/>
      <c r="E7" s="43"/>
      <c r="F7" s="43"/>
      <c r="G7" s="43"/>
      <c r="H7" s="43"/>
    </row>
    <row r="8" ht="24" customHeight="1" spans="1:8">
      <c r="A8" s="45" t="s">
        <v>457</v>
      </c>
      <c r="B8" s="45"/>
      <c r="C8" s="45"/>
      <c r="D8" s="45"/>
      <c r="E8" s="43"/>
      <c r="F8" s="43"/>
      <c r="G8" s="43"/>
      <c r="H8" s="43"/>
    </row>
    <row r="9" spans="1:1">
      <c r="A9" s="40" t="s">
        <v>276</v>
      </c>
    </row>
  </sheetData>
  <mergeCells count="1">
    <mergeCell ref="A2:H2"/>
  </mergeCells>
  <pageMargins left="0.748031496062992" right="0.748031496062992" top="0.984251968503937" bottom="0.984251968503937" header="0.511811023622047" footer="0.511811023622047"/>
  <pageSetup paperSize="9" scale="78" orientation="landscape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17" sqref="C17"/>
    </sheetView>
  </sheetViews>
  <sheetFormatPr defaultColWidth="8" defaultRowHeight="13" outlineLevelCol="7"/>
  <cols>
    <col min="1" max="1" width="25.3636363636364" style="40"/>
    <col min="2" max="2" width="25.3636363636364" style="40" customWidth="1"/>
    <col min="3" max="5" width="20.6363636363636" style="40" customWidth="1"/>
    <col min="6" max="6" width="22" style="40" customWidth="1"/>
    <col min="7" max="7" width="16.4545454545455" style="40" customWidth="1"/>
    <col min="8" max="8" width="17.6363636363636" style="40" customWidth="1"/>
    <col min="9" max="16384" width="8" style="40"/>
  </cols>
  <sheetData>
    <row r="1" customFormat="1" ht="14" spans="1:5">
      <c r="A1" s="41"/>
      <c r="B1" s="42"/>
      <c r="C1" s="42"/>
      <c r="D1" s="42"/>
      <c r="E1" s="42"/>
    </row>
    <row r="2" ht="21" spans="1:8">
      <c r="A2" s="8" t="s">
        <v>458</v>
      </c>
      <c r="B2" s="8"/>
      <c r="C2" s="8"/>
      <c r="D2" s="8"/>
      <c r="E2" s="8"/>
      <c r="F2" s="8"/>
      <c r="G2" s="8"/>
      <c r="H2" s="8"/>
    </row>
    <row r="3" ht="25" customHeight="1" spans="1:1">
      <c r="A3" s="9" t="s">
        <v>1</v>
      </c>
    </row>
    <row r="4" ht="44.25" customHeight="1" spans="1:8">
      <c r="A4" s="43" t="s">
        <v>447</v>
      </c>
      <c r="B4" s="43" t="s">
        <v>448</v>
      </c>
      <c r="C4" s="43" t="s">
        <v>449</v>
      </c>
      <c r="D4" s="43" t="s">
        <v>450</v>
      </c>
      <c r="E4" s="43" t="s">
        <v>451</v>
      </c>
      <c r="F4" s="43" t="s">
        <v>452</v>
      </c>
      <c r="G4" s="43" t="s">
        <v>453</v>
      </c>
      <c r="H4" s="43" t="s">
        <v>454</v>
      </c>
    </row>
    <row r="5" ht="15" spans="1:8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ht="33" customHeight="1" spans="1:8">
      <c r="A6" s="44" t="s">
        <v>455</v>
      </c>
      <c r="B6" s="44"/>
      <c r="C6" s="44"/>
      <c r="D6" s="44"/>
      <c r="E6" s="43"/>
      <c r="F6" s="43"/>
      <c r="G6" s="43"/>
      <c r="H6" s="43"/>
    </row>
    <row r="7" ht="24" customHeight="1" spans="1:8">
      <c r="A7" s="45" t="s">
        <v>456</v>
      </c>
      <c r="B7" s="45"/>
      <c r="C7" s="45"/>
      <c r="D7" s="45"/>
      <c r="E7" s="43"/>
      <c r="F7" s="43"/>
      <c r="G7" s="43"/>
      <c r="H7" s="43"/>
    </row>
    <row r="8" ht="24" customHeight="1" spans="1:8">
      <c r="A8" s="45" t="s">
        <v>457</v>
      </c>
      <c r="B8" s="45"/>
      <c r="C8" s="45"/>
      <c r="D8" s="45"/>
      <c r="E8" s="43"/>
      <c r="F8" s="43"/>
      <c r="G8" s="43"/>
      <c r="H8" s="43"/>
    </row>
    <row r="9" spans="1:1">
      <c r="A9" s="40" t="s">
        <v>276</v>
      </c>
    </row>
  </sheetData>
  <mergeCells count="1">
    <mergeCell ref="A2:H2"/>
  </mergeCells>
  <pageMargins left="0.748031496062992" right="0.748031496062992" top="0.984251968503937" bottom="0.984251968503937" header="0.511811023622047" footer="0.511811023622047"/>
  <pageSetup paperSize="9" scale="78" orientation="landscape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A43" sqref="A43"/>
    </sheetView>
  </sheetViews>
  <sheetFormatPr defaultColWidth="8" defaultRowHeight="14.25" customHeight="1"/>
  <cols>
    <col min="1" max="1" width="24.3636363636364" style="4" customWidth="1"/>
    <col min="2" max="2" width="15.7272727272727" style="4" customWidth="1"/>
    <col min="3" max="3" width="5.27272727272727" style="1" customWidth="1"/>
    <col min="4" max="4" width="3.27272727272727" style="1" customWidth="1"/>
    <col min="5" max="5" width="4.27272727272727" style="1" customWidth="1"/>
    <col min="6" max="6" width="9" style="1" customWidth="1"/>
    <col min="7" max="7" width="10.2727272727273" style="1" customWidth="1"/>
    <col min="8" max="10" width="7.27272727272727" style="1" customWidth="1"/>
    <col min="11" max="13" width="8.72727272727273" style="1" customWidth="1"/>
    <col min="14" max="15" width="10.6363636363636" style="1" customWidth="1"/>
    <col min="16" max="18" width="8.72727272727273" style="1" customWidth="1"/>
    <col min="19" max="20" width="8" style="1" customWidth="1"/>
    <col min="21" max="21" width="11.0909090909091" style="1" customWidth="1"/>
    <col min="22" max="22" width="9.09090909090909" style="1" customWidth="1"/>
    <col min="23" max="16384" width="8" style="5"/>
  </cols>
  <sheetData>
    <row r="1" ht="13.5" customHeight="1" spans="1:22">
      <c r="A1" s="6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V1" s="7"/>
    </row>
    <row r="2" ht="27.75" customHeight="1" spans="1:22">
      <c r="A2" s="8" t="s">
        <v>459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ht="24" customHeight="1" spans="1:22">
      <c r="A3" s="9" t="s">
        <v>1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U3" s="36" t="s">
        <v>40</v>
      </c>
      <c r="V3" s="36"/>
    </row>
    <row r="4" s="1" customFormat="1" ht="15.75" customHeight="1" spans="1:22">
      <c r="A4" s="11" t="s">
        <v>460</v>
      </c>
      <c r="B4" s="12" t="s">
        <v>461</v>
      </c>
      <c r="C4" s="12" t="s">
        <v>462</v>
      </c>
      <c r="D4" s="12" t="s">
        <v>463</v>
      </c>
      <c r="E4" s="12" t="s">
        <v>464</v>
      </c>
      <c r="F4" s="12" t="s">
        <v>465</v>
      </c>
      <c r="G4" s="11" t="s">
        <v>466</v>
      </c>
      <c r="H4" s="13" t="s">
        <v>174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="1" customFormat="1" ht="17.25" customHeight="1" spans="1:22">
      <c r="A5" s="11"/>
      <c r="B5" s="14"/>
      <c r="C5" s="14"/>
      <c r="D5" s="14"/>
      <c r="E5" s="14"/>
      <c r="F5" s="14"/>
      <c r="G5" s="11"/>
      <c r="H5" s="15" t="s">
        <v>66</v>
      </c>
      <c r="I5" s="32" t="s">
        <v>178</v>
      </c>
      <c r="J5" s="33"/>
      <c r="K5" s="33"/>
      <c r="L5" s="33"/>
      <c r="M5" s="33"/>
      <c r="N5" s="33"/>
      <c r="O5" s="33"/>
      <c r="P5" s="34"/>
      <c r="Q5" s="35" t="s">
        <v>467</v>
      </c>
      <c r="R5" s="11" t="s">
        <v>468</v>
      </c>
      <c r="S5" s="37" t="s">
        <v>177</v>
      </c>
      <c r="T5" s="37"/>
      <c r="U5" s="37"/>
      <c r="V5" s="37"/>
    </row>
    <row r="6" s="1" customFormat="1" ht="56" spans="1:22">
      <c r="A6" s="11"/>
      <c r="B6" s="16"/>
      <c r="C6" s="16"/>
      <c r="D6" s="16"/>
      <c r="E6" s="16"/>
      <c r="F6" s="16"/>
      <c r="G6" s="11"/>
      <c r="H6" s="17"/>
      <c r="I6" s="35" t="s">
        <v>70</v>
      </c>
      <c r="J6" s="35" t="s">
        <v>181</v>
      </c>
      <c r="K6" s="35" t="s">
        <v>182</v>
      </c>
      <c r="L6" s="35" t="s">
        <v>183</v>
      </c>
      <c r="M6" s="35" t="s">
        <v>184</v>
      </c>
      <c r="N6" s="11" t="s">
        <v>185</v>
      </c>
      <c r="O6" s="11" t="s">
        <v>186</v>
      </c>
      <c r="P6" s="11" t="s">
        <v>187</v>
      </c>
      <c r="Q6" s="38"/>
      <c r="R6" s="11"/>
      <c r="S6" s="39" t="s">
        <v>70</v>
      </c>
      <c r="T6" s="39" t="s">
        <v>188</v>
      </c>
      <c r="U6" s="39" t="s">
        <v>189</v>
      </c>
      <c r="V6" s="39" t="s">
        <v>190</v>
      </c>
    </row>
    <row r="7" s="1" customFormat="1" ht="24" customHeight="1" spans="1:2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</row>
    <row r="8" s="2" customFormat="1" ht="24" customHeight="1" spans="1:22">
      <c r="A8" s="18" t="s">
        <v>66</v>
      </c>
      <c r="B8" s="19"/>
      <c r="C8" s="20"/>
      <c r="D8" s="21"/>
      <c r="E8" s="21"/>
      <c r="F8" s="21"/>
      <c r="G8" s="21"/>
      <c r="H8" s="22">
        <f>SUM(H9:H29)</f>
        <v>53.25</v>
      </c>
      <c r="I8" s="22">
        <f>SUM(I9:I29)</f>
        <v>53.25</v>
      </c>
      <c r="J8" s="22">
        <f>SUM(J9:J29)</f>
        <v>53.25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="3" customFormat="1" ht="24" customHeight="1" spans="1:22">
      <c r="A9" s="23" t="s">
        <v>469</v>
      </c>
      <c r="B9" s="24" t="s">
        <v>470</v>
      </c>
      <c r="C9" s="25"/>
      <c r="D9" s="11" t="s">
        <v>471</v>
      </c>
      <c r="E9" s="26">
        <v>25</v>
      </c>
      <c r="F9" s="27"/>
      <c r="G9" s="11"/>
      <c r="H9" s="25">
        <v>12.5</v>
      </c>
      <c r="I9" s="25">
        <v>12.5</v>
      </c>
      <c r="J9" s="25">
        <v>12.5</v>
      </c>
      <c r="K9" s="25"/>
      <c r="L9" s="25"/>
      <c r="M9" s="25"/>
      <c r="N9" s="25"/>
      <c r="O9" s="25"/>
      <c r="P9" s="25"/>
      <c r="Q9" s="25"/>
      <c r="R9" s="25"/>
      <c r="S9" s="29"/>
      <c r="T9" s="29"/>
      <c r="U9" s="29"/>
      <c r="V9" s="29"/>
    </row>
    <row r="10" s="3" customFormat="1" ht="24" customHeight="1" spans="1:22">
      <c r="A10" s="23" t="s">
        <v>469</v>
      </c>
      <c r="B10" s="28" t="s">
        <v>472</v>
      </c>
      <c r="C10" s="29"/>
      <c r="D10" s="11" t="s">
        <v>471</v>
      </c>
      <c r="E10" s="26">
        <v>15</v>
      </c>
      <c r="F10" s="29"/>
      <c r="G10" s="29"/>
      <c r="H10" s="29">
        <v>4.05</v>
      </c>
      <c r="I10" s="29">
        <v>4.05</v>
      </c>
      <c r="J10" s="29">
        <v>4.05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="3" customFormat="1" ht="24" customHeight="1" spans="1:22">
      <c r="A11" s="23" t="s">
        <v>469</v>
      </c>
      <c r="B11" s="28" t="s">
        <v>473</v>
      </c>
      <c r="C11" s="29"/>
      <c r="D11" s="11" t="s">
        <v>471</v>
      </c>
      <c r="E11" s="26">
        <v>3</v>
      </c>
      <c r="F11" s="30"/>
      <c r="G11" s="30"/>
      <c r="H11" s="29">
        <v>2.4</v>
      </c>
      <c r="I11" s="29">
        <v>2.4</v>
      </c>
      <c r="J11" s="29">
        <v>2.4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="3" customFormat="1" ht="24" customHeight="1" spans="1:22">
      <c r="A12" s="23" t="s">
        <v>469</v>
      </c>
      <c r="B12" s="28" t="s">
        <v>474</v>
      </c>
      <c r="C12" s="29"/>
      <c r="D12" s="29" t="s">
        <v>475</v>
      </c>
      <c r="E12" s="26">
        <v>10</v>
      </c>
      <c r="F12" s="30"/>
      <c r="G12" s="30"/>
      <c r="H12" s="29">
        <v>3</v>
      </c>
      <c r="I12" s="29">
        <v>3</v>
      </c>
      <c r="J12" s="29">
        <v>3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="3" customFormat="1" ht="24" customHeight="1" spans="1:22">
      <c r="A13" s="23" t="s">
        <v>469</v>
      </c>
      <c r="B13" s="28" t="s">
        <v>476</v>
      </c>
      <c r="C13" s="29"/>
      <c r="D13" s="11" t="s">
        <v>471</v>
      </c>
      <c r="E13" s="26">
        <v>4</v>
      </c>
      <c r="F13" s="30"/>
      <c r="G13" s="30"/>
      <c r="H13" s="29">
        <v>1.6</v>
      </c>
      <c r="I13" s="29">
        <v>1.6</v>
      </c>
      <c r="J13" s="29">
        <v>1.6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="3" customFormat="1" ht="24" customHeight="1" spans="1:22">
      <c r="A14" s="23" t="s">
        <v>469</v>
      </c>
      <c r="B14" s="28" t="s">
        <v>477</v>
      </c>
      <c r="C14" s="29"/>
      <c r="D14" s="11" t="s">
        <v>471</v>
      </c>
      <c r="E14" s="26">
        <v>4</v>
      </c>
      <c r="F14" s="30"/>
      <c r="G14" s="30"/>
      <c r="H14" s="29">
        <v>2.4</v>
      </c>
      <c r="I14" s="29">
        <v>2.4</v>
      </c>
      <c r="J14" s="29">
        <v>2.4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="3" customFormat="1" ht="24" customHeight="1" spans="1:22">
      <c r="A15" s="23" t="s">
        <v>469</v>
      </c>
      <c r="B15" s="28" t="s">
        <v>477</v>
      </c>
      <c r="C15" s="29"/>
      <c r="D15" s="11" t="s">
        <v>471</v>
      </c>
      <c r="E15" s="26">
        <v>2</v>
      </c>
      <c r="F15" s="30"/>
      <c r="G15" s="30"/>
      <c r="H15" s="29">
        <v>2.6</v>
      </c>
      <c r="I15" s="29">
        <v>2.6</v>
      </c>
      <c r="J15" s="29">
        <v>2.6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="3" customFormat="1" ht="24" customHeight="1" spans="1:22">
      <c r="A16" s="23" t="s">
        <v>469</v>
      </c>
      <c r="B16" s="24" t="s">
        <v>470</v>
      </c>
      <c r="C16" s="29"/>
      <c r="D16" s="11" t="s">
        <v>471</v>
      </c>
      <c r="E16" s="26">
        <v>5</v>
      </c>
      <c r="F16" s="30"/>
      <c r="G16" s="30"/>
      <c r="H16" s="29">
        <v>2.5</v>
      </c>
      <c r="I16" s="29">
        <v>2.5</v>
      </c>
      <c r="J16" s="29">
        <v>2.5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="3" customFormat="1" ht="24" customHeight="1" spans="1:22">
      <c r="A17" s="28" t="s">
        <v>478</v>
      </c>
      <c r="B17" s="24" t="s">
        <v>470</v>
      </c>
      <c r="C17" s="29"/>
      <c r="D17" s="11" t="s">
        <v>471</v>
      </c>
      <c r="E17" s="26">
        <v>2</v>
      </c>
      <c r="F17" s="30"/>
      <c r="G17" s="30"/>
      <c r="H17" s="29">
        <v>1.1</v>
      </c>
      <c r="I17" s="29">
        <v>1.1</v>
      </c>
      <c r="J17" s="29">
        <v>1.1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="3" customFormat="1" ht="24" customHeight="1" spans="1:22">
      <c r="A18" s="28" t="s">
        <v>478</v>
      </c>
      <c r="B18" s="24" t="s">
        <v>470</v>
      </c>
      <c r="C18" s="29"/>
      <c r="D18" s="11" t="s">
        <v>471</v>
      </c>
      <c r="E18" s="26">
        <v>1</v>
      </c>
      <c r="F18" s="30"/>
      <c r="G18" s="30"/>
      <c r="H18" s="29">
        <v>0.7</v>
      </c>
      <c r="I18" s="29">
        <v>0.7</v>
      </c>
      <c r="J18" s="29">
        <v>0.7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="3" customFormat="1" ht="24" customHeight="1" spans="1:22">
      <c r="A19" s="28" t="s">
        <v>478</v>
      </c>
      <c r="B19" s="28" t="s">
        <v>479</v>
      </c>
      <c r="C19" s="29"/>
      <c r="D19" s="11" t="s">
        <v>471</v>
      </c>
      <c r="E19" s="26">
        <v>1</v>
      </c>
      <c r="F19" s="30"/>
      <c r="G19" s="30"/>
      <c r="H19" s="29">
        <v>2</v>
      </c>
      <c r="I19" s="29">
        <v>2</v>
      </c>
      <c r="J19" s="29">
        <v>2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="3" customFormat="1" ht="24" customHeight="1" spans="1:22">
      <c r="A20" s="28" t="s">
        <v>478</v>
      </c>
      <c r="B20" s="28" t="s">
        <v>476</v>
      </c>
      <c r="C20" s="29"/>
      <c r="D20" s="11" t="s">
        <v>471</v>
      </c>
      <c r="E20" s="29">
        <v>3</v>
      </c>
      <c r="F20" s="29"/>
      <c r="G20" s="29"/>
      <c r="H20" s="29">
        <v>0.9</v>
      </c>
      <c r="I20" s="29">
        <v>0.9</v>
      </c>
      <c r="J20" s="29">
        <v>0.9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="3" customFormat="1" ht="24" customHeight="1" spans="1:22">
      <c r="A21" s="28" t="s">
        <v>478</v>
      </c>
      <c r="B21" s="28" t="s">
        <v>480</v>
      </c>
      <c r="C21" s="29"/>
      <c r="D21" s="11" t="s">
        <v>471</v>
      </c>
      <c r="E21" s="29">
        <v>1</v>
      </c>
      <c r="F21" s="29"/>
      <c r="G21" s="29"/>
      <c r="H21" s="29">
        <v>0.8</v>
      </c>
      <c r="I21" s="29">
        <v>0.8</v>
      </c>
      <c r="J21" s="29">
        <v>0.8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="3" customFormat="1" ht="24" customHeight="1" spans="1:22">
      <c r="A22" s="28" t="s">
        <v>478</v>
      </c>
      <c r="B22" s="28" t="s">
        <v>481</v>
      </c>
      <c r="C22" s="29"/>
      <c r="D22" s="31" t="s">
        <v>475</v>
      </c>
      <c r="E22" s="29">
        <v>1</v>
      </c>
      <c r="F22" s="29"/>
      <c r="G22" s="29"/>
      <c r="H22" s="29">
        <v>1.5</v>
      </c>
      <c r="I22" s="29">
        <v>1.5</v>
      </c>
      <c r="J22" s="29">
        <v>1.5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="3" customFormat="1" ht="24" customHeight="1" spans="1:22">
      <c r="A23" s="28" t="s">
        <v>478</v>
      </c>
      <c r="B23" s="28" t="s">
        <v>474</v>
      </c>
      <c r="C23" s="29"/>
      <c r="D23" s="29" t="s">
        <v>475</v>
      </c>
      <c r="E23" s="29">
        <v>2</v>
      </c>
      <c r="F23" s="29"/>
      <c r="G23" s="29"/>
      <c r="H23" s="29">
        <v>6.8</v>
      </c>
      <c r="I23" s="29">
        <v>6.8</v>
      </c>
      <c r="J23" s="29">
        <v>6.8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="3" customFormat="1" ht="24" customHeight="1" spans="1:22">
      <c r="A24" s="28" t="s">
        <v>482</v>
      </c>
      <c r="B24" s="28" t="s">
        <v>477</v>
      </c>
      <c r="C24" s="29"/>
      <c r="D24" s="11" t="s">
        <v>471</v>
      </c>
      <c r="E24" s="29">
        <v>2</v>
      </c>
      <c r="F24" s="29"/>
      <c r="G24" s="29"/>
      <c r="H24" s="29">
        <v>1.5</v>
      </c>
      <c r="I24" s="29">
        <v>1.5</v>
      </c>
      <c r="J24" s="29">
        <v>1.5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="3" customFormat="1" ht="24" customHeight="1" spans="1:22">
      <c r="A25" s="28" t="s">
        <v>483</v>
      </c>
      <c r="B25" s="24" t="s">
        <v>470</v>
      </c>
      <c r="C25" s="29"/>
      <c r="D25" s="11" t="s">
        <v>471</v>
      </c>
      <c r="E25" s="29">
        <v>2</v>
      </c>
      <c r="F25" s="29"/>
      <c r="G25" s="29"/>
      <c r="H25" s="29">
        <v>1</v>
      </c>
      <c r="I25" s="29">
        <v>1</v>
      </c>
      <c r="J25" s="29">
        <v>1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="3" customFormat="1" ht="24" customHeight="1" spans="1:22">
      <c r="A26" s="28" t="s">
        <v>484</v>
      </c>
      <c r="B26" s="24" t="s">
        <v>470</v>
      </c>
      <c r="C26" s="29"/>
      <c r="D26" s="11" t="s">
        <v>471</v>
      </c>
      <c r="E26" s="29">
        <v>5</v>
      </c>
      <c r="F26" s="29"/>
      <c r="G26" s="29"/>
      <c r="H26" s="29">
        <v>3</v>
      </c>
      <c r="I26" s="29">
        <v>3</v>
      </c>
      <c r="J26" s="29">
        <v>3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="3" customFormat="1" ht="24" customHeight="1" spans="1:22">
      <c r="A27" s="28" t="s">
        <v>484</v>
      </c>
      <c r="B27" s="28" t="s">
        <v>472</v>
      </c>
      <c r="C27" s="29"/>
      <c r="D27" s="11" t="s">
        <v>471</v>
      </c>
      <c r="E27" s="29">
        <v>1</v>
      </c>
      <c r="F27" s="29"/>
      <c r="G27" s="29"/>
      <c r="H27" s="29">
        <v>0.3</v>
      </c>
      <c r="I27" s="29">
        <v>0.3</v>
      </c>
      <c r="J27" s="29">
        <v>0.3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="3" customFormat="1" ht="24" customHeight="1" spans="1:22">
      <c r="A28" s="28" t="s">
        <v>484</v>
      </c>
      <c r="B28" s="28" t="s">
        <v>479</v>
      </c>
      <c r="C28" s="29"/>
      <c r="D28" s="11" t="s">
        <v>471</v>
      </c>
      <c r="E28" s="29">
        <v>1</v>
      </c>
      <c r="F28" s="29"/>
      <c r="G28" s="29"/>
      <c r="H28" s="29">
        <v>2</v>
      </c>
      <c r="I28" s="29">
        <v>2</v>
      </c>
      <c r="J28" s="29">
        <v>2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="3" customFormat="1" ht="24" customHeight="1" spans="1:22">
      <c r="A29" s="28" t="s">
        <v>484</v>
      </c>
      <c r="B29" s="24" t="s">
        <v>470</v>
      </c>
      <c r="C29" s="29"/>
      <c r="D29" s="11" t="s">
        <v>471</v>
      </c>
      <c r="E29" s="29">
        <v>1</v>
      </c>
      <c r="F29" s="29"/>
      <c r="G29" s="29"/>
      <c r="H29" s="29">
        <v>0.6</v>
      </c>
      <c r="I29" s="29">
        <v>0.6</v>
      </c>
      <c r="J29" s="29">
        <v>0.6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</sheetData>
  <mergeCells count="16">
    <mergeCell ref="A2:V2"/>
    <mergeCell ref="U3:V3"/>
    <mergeCell ref="H4:V4"/>
    <mergeCell ref="I5:P5"/>
    <mergeCell ref="S5:V5"/>
    <mergeCell ref="A8:C8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48031496062992" right="0.748031496062992" top="0.984251968503937" bottom="0.984251968503937" header="0.511811023622047" footer="0.511811023622047"/>
  <pageSetup paperSize="9" scale="6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4"/>
  <sheetViews>
    <sheetView workbookViewId="0">
      <selection activeCell="A43" sqref="A43"/>
    </sheetView>
  </sheetViews>
  <sheetFormatPr defaultColWidth="9" defaultRowHeight="14" outlineLevelCol="2"/>
  <cols>
    <col min="1" max="1" width="12.2727272727273" customWidth="1"/>
    <col min="2" max="2" width="39.9090909090909" customWidth="1"/>
    <col min="3" max="3" width="38.9090909090909" style="71" customWidth="1"/>
  </cols>
  <sheetData>
    <row r="1" ht="20.15" customHeight="1" spans="2:3">
      <c r="B1" s="248"/>
      <c r="C1" s="248"/>
    </row>
    <row r="2" ht="40" customHeight="1" spans="2:3">
      <c r="B2" s="8" t="s">
        <v>39</v>
      </c>
      <c r="C2" s="8"/>
    </row>
    <row r="3" s="5" customFormat="1" ht="39" customHeight="1" spans="2:3">
      <c r="B3" s="9" t="s">
        <v>1</v>
      </c>
      <c r="C3" s="7" t="s">
        <v>40</v>
      </c>
    </row>
    <row r="4" s="5" customFormat="1" ht="27" customHeight="1" spans="2:3">
      <c r="B4" s="13" t="s">
        <v>5</v>
      </c>
      <c r="C4" s="13" t="s">
        <v>41</v>
      </c>
    </row>
    <row r="5" s="5" customFormat="1" ht="27" customHeight="1" spans="2:3">
      <c r="B5" s="13"/>
      <c r="C5" s="13"/>
    </row>
    <row r="6" s="5" customFormat="1" ht="32.15" customHeight="1" spans="2:3">
      <c r="B6" s="249" t="s">
        <v>8</v>
      </c>
      <c r="C6" s="250">
        <v>1649.10192</v>
      </c>
    </row>
    <row r="7" s="5" customFormat="1" ht="32.15" customHeight="1" spans="2:3">
      <c r="B7" s="232" t="s">
        <v>10</v>
      </c>
      <c r="C7" s="245"/>
    </row>
    <row r="8" s="5" customFormat="1" ht="32.15" customHeight="1" spans="2:3">
      <c r="B8" s="232" t="s">
        <v>12</v>
      </c>
      <c r="C8" s="245"/>
    </row>
    <row r="9" s="5" customFormat="1" ht="32.15" customHeight="1" spans="2:3">
      <c r="B9" s="232" t="s">
        <v>14</v>
      </c>
      <c r="C9" s="245"/>
    </row>
    <row r="10" s="5" customFormat="1" ht="32.15" customHeight="1" spans="2:3">
      <c r="B10" s="232" t="s">
        <v>16</v>
      </c>
      <c r="C10" s="245"/>
    </row>
    <row r="11" s="5" customFormat="1" ht="32.15" customHeight="1" spans="2:3">
      <c r="B11" s="232" t="s">
        <v>18</v>
      </c>
      <c r="C11" s="245"/>
    </row>
    <row r="12" s="5" customFormat="1" ht="32.15" customHeight="1" spans="2:3">
      <c r="B12" s="232" t="s">
        <v>20</v>
      </c>
      <c r="C12" s="245"/>
    </row>
    <row r="13" s="5" customFormat="1" ht="32.15" customHeight="1" spans="2:3">
      <c r="B13" s="251"/>
      <c r="C13" s="245"/>
    </row>
    <row r="14" s="5" customFormat="1" ht="32.15" customHeight="1" spans="2:3">
      <c r="B14" s="246" t="s">
        <v>37</v>
      </c>
      <c r="C14" s="250">
        <v>1649.10192</v>
      </c>
    </row>
  </sheetData>
  <mergeCells count="4">
    <mergeCell ref="B1:C1"/>
    <mergeCell ref="B2:C2"/>
    <mergeCell ref="B4:B5"/>
    <mergeCell ref="C4:C5"/>
  </mergeCells>
  <printOptions horizontalCentered="1"/>
  <pageMargins left="0.393700787401575" right="0.39370078740157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A43" sqref="A43"/>
    </sheetView>
  </sheetViews>
  <sheetFormatPr defaultColWidth="8" defaultRowHeight="14.25" customHeight="1" outlineLevelCol="2"/>
  <cols>
    <col min="1" max="1" width="5" customWidth="1"/>
    <col min="2" max="2" width="37.4545454545455" style="5" customWidth="1"/>
    <col min="3" max="3" width="42.6363636363636" style="88" customWidth="1"/>
    <col min="4" max="16383" width="8" style="5"/>
  </cols>
  <sheetData>
    <row r="1" s="5" customFormat="1" ht="13" spans="2:3">
      <c r="B1" s="244"/>
      <c r="C1" s="88"/>
    </row>
    <row r="2" s="5" customFormat="1" ht="52" customHeight="1" spans="2:3">
      <c r="B2" s="8" t="s">
        <v>42</v>
      </c>
      <c r="C2" s="8"/>
    </row>
    <row r="3" s="5" customFormat="1" ht="19.5" customHeight="1" spans="2:3">
      <c r="B3" s="9" t="s">
        <v>1</v>
      </c>
      <c r="C3" s="92" t="s">
        <v>2</v>
      </c>
    </row>
    <row r="4" s="243" customFormat="1" ht="28" customHeight="1" spans="2:3">
      <c r="B4" s="13" t="s">
        <v>7</v>
      </c>
      <c r="C4" s="13" t="s">
        <v>43</v>
      </c>
    </row>
    <row r="5" s="243" customFormat="1" ht="28" customHeight="1" spans="2:3">
      <c r="B5" s="13"/>
      <c r="C5" s="13"/>
    </row>
    <row r="6" s="243" customFormat="1" ht="24" customHeight="1" spans="2:3">
      <c r="B6" s="235" t="s">
        <v>9</v>
      </c>
      <c r="C6" s="233">
        <v>612.2324</v>
      </c>
    </row>
    <row r="7" s="243" customFormat="1" ht="24" customHeight="1" spans="2:3">
      <c r="B7" s="235" t="s">
        <v>11</v>
      </c>
      <c r="C7" s="233">
        <v>0</v>
      </c>
    </row>
    <row r="8" s="243" customFormat="1" ht="24" customHeight="1" spans="2:3">
      <c r="B8" s="235" t="s">
        <v>13</v>
      </c>
      <c r="C8" s="233">
        <v>0</v>
      </c>
    </row>
    <row r="9" s="243" customFormat="1" ht="24" customHeight="1" spans="2:3">
      <c r="B9" s="235" t="s">
        <v>15</v>
      </c>
      <c r="C9" s="233">
        <v>0</v>
      </c>
    </row>
    <row r="10" s="243" customFormat="1" ht="24" customHeight="1" spans="2:3">
      <c r="B10" s="235" t="s">
        <v>17</v>
      </c>
      <c r="C10" s="233">
        <v>11.3733</v>
      </c>
    </row>
    <row r="11" s="243" customFormat="1" ht="24" customHeight="1" spans="2:3">
      <c r="B11" s="235" t="s">
        <v>19</v>
      </c>
      <c r="C11" s="233">
        <v>24.2624</v>
      </c>
    </row>
    <row r="12" s="243" customFormat="1" ht="24" customHeight="1" spans="2:3">
      <c r="B12" s="235" t="s">
        <v>21</v>
      </c>
      <c r="C12" s="233">
        <v>12.6552</v>
      </c>
    </row>
    <row r="13" s="243" customFormat="1" ht="24" customHeight="1" spans="2:3">
      <c r="B13" s="235" t="s">
        <v>22</v>
      </c>
      <c r="C13" s="233">
        <v>259.091896</v>
      </c>
    </row>
    <row r="14" s="243" customFormat="1" ht="24" customHeight="1" spans="2:3">
      <c r="B14" s="235" t="s">
        <v>23</v>
      </c>
      <c r="C14" s="233">
        <v>74.078824</v>
      </c>
    </row>
    <row r="15" s="243" customFormat="1" ht="24" customHeight="1" spans="2:3">
      <c r="B15" s="235" t="s">
        <v>24</v>
      </c>
      <c r="C15" s="233">
        <v>0</v>
      </c>
    </row>
    <row r="16" s="243" customFormat="1" ht="24" customHeight="1" spans="2:3">
      <c r="B16" s="235" t="s">
        <v>25</v>
      </c>
      <c r="C16" s="233">
        <v>95.5027</v>
      </c>
    </row>
    <row r="17" s="243" customFormat="1" ht="24" customHeight="1" spans="2:3">
      <c r="B17" s="235" t="s">
        <v>26</v>
      </c>
      <c r="C17" s="233">
        <v>434.3241</v>
      </c>
    </row>
    <row r="18" s="243" customFormat="1" ht="24" customHeight="1" spans="2:3">
      <c r="B18" s="235" t="s">
        <v>27</v>
      </c>
      <c r="C18" s="233">
        <v>12.2735</v>
      </c>
    </row>
    <row r="19" s="243" customFormat="1" ht="24" customHeight="1" spans="2:3">
      <c r="B19" s="232" t="s">
        <v>28</v>
      </c>
      <c r="C19" s="233">
        <v>23.7624</v>
      </c>
    </row>
    <row r="20" s="243" customFormat="1" ht="24" customHeight="1" spans="2:3">
      <c r="B20" s="232" t="s">
        <v>29</v>
      </c>
      <c r="C20" s="245"/>
    </row>
    <row r="21" s="243" customFormat="1" ht="24" customHeight="1" spans="2:3">
      <c r="B21" s="232" t="s">
        <v>30</v>
      </c>
      <c r="C21" s="245"/>
    </row>
    <row r="22" s="243" customFormat="1" ht="24" customHeight="1" spans="2:3">
      <c r="B22" s="232" t="s">
        <v>31</v>
      </c>
      <c r="C22" s="245"/>
    </row>
    <row r="23" s="243" customFormat="1" ht="24" customHeight="1" spans="2:3">
      <c r="B23" s="232" t="s">
        <v>32</v>
      </c>
      <c r="C23" s="245"/>
    </row>
    <row r="24" s="243" customFormat="1" ht="24" customHeight="1" spans="2:3">
      <c r="B24" s="232" t="s">
        <v>33</v>
      </c>
      <c r="C24" s="233">
        <v>89.5452</v>
      </c>
    </row>
    <row r="25" s="243" customFormat="1" ht="24" customHeight="1" spans="2:3">
      <c r="B25" s="232" t="s">
        <v>34</v>
      </c>
      <c r="C25" s="245"/>
    </row>
    <row r="26" s="243" customFormat="1" ht="24" customHeight="1" spans="2:3">
      <c r="B26" s="232" t="s">
        <v>35</v>
      </c>
      <c r="C26" s="245"/>
    </row>
    <row r="27" s="243" customFormat="1" ht="24" customHeight="1" spans="2:3">
      <c r="B27" s="232" t="s">
        <v>36</v>
      </c>
      <c r="C27" s="245"/>
    </row>
    <row r="28" s="243" customFormat="1" ht="24" customHeight="1" spans="2:3">
      <c r="B28" s="246" t="s">
        <v>38</v>
      </c>
      <c r="C28" s="247">
        <f>SUM(C6:C27)</f>
        <v>1649.10192</v>
      </c>
    </row>
    <row r="29" s="5" customFormat="1" customHeight="1" spans="3:3">
      <c r="C29" s="88"/>
    </row>
    <row r="30" s="5" customFormat="1" ht="29.25" customHeight="1" spans="3:3">
      <c r="C30" s="88"/>
    </row>
  </sheetData>
  <mergeCells count="3">
    <mergeCell ref="B2:C2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A43" sqref="A43"/>
    </sheetView>
  </sheetViews>
  <sheetFormatPr defaultColWidth="8" defaultRowHeight="14.25" customHeight="1" outlineLevelCol="3"/>
  <cols>
    <col min="1" max="1" width="40.9090909090909" style="40" customWidth="1"/>
    <col min="2" max="2" width="34" style="1" customWidth="1"/>
    <col min="3" max="3" width="42.4545454545455" style="40" customWidth="1"/>
    <col min="4" max="4" width="31.9090909090909" style="1" customWidth="1"/>
    <col min="5" max="16384" width="8" style="40"/>
  </cols>
  <sheetData>
    <row r="1" ht="14" spans="1:3">
      <c r="A1" s="228"/>
      <c r="B1" s="7"/>
      <c r="C1" s="228"/>
    </row>
    <row r="2" ht="33" customHeight="1" spans="1:4">
      <c r="A2" s="8" t="s">
        <v>44</v>
      </c>
      <c r="B2" s="8"/>
      <c r="C2" s="8"/>
      <c r="D2" s="8"/>
    </row>
    <row r="3" ht="14" spans="1:4">
      <c r="A3" s="9" t="s">
        <v>1</v>
      </c>
      <c r="B3" s="229"/>
      <c r="C3" s="229"/>
      <c r="D3" s="92" t="s">
        <v>2</v>
      </c>
    </row>
    <row r="4" ht="19.5" customHeight="1" spans="1:4">
      <c r="A4" s="230" t="s">
        <v>3</v>
      </c>
      <c r="B4" s="230"/>
      <c r="C4" s="230" t="s">
        <v>4</v>
      </c>
      <c r="D4" s="230"/>
    </row>
    <row r="5" ht="21.75" customHeight="1" spans="1:4">
      <c r="A5" s="230" t="s">
        <v>5</v>
      </c>
      <c r="B5" s="231" t="s">
        <v>6</v>
      </c>
      <c r="C5" s="230" t="s">
        <v>45</v>
      </c>
      <c r="D5" s="231" t="s">
        <v>6</v>
      </c>
    </row>
    <row r="6" ht="17.25" customHeight="1" spans="1:4">
      <c r="A6" s="230"/>
      <c r="B6" s="231"/>
      <c r="C6" s="230"/>
      <c r="D6" s="231"/>
    </row>
    <row r="7" ht="14" spans="1:4">
      <c r="A7" s="232" t="s">
        <v>46</v>
      </c>
      <c r="B7" s="233">
        <v>1649.10192</v>
      </c>
      <c r="C7" s="234" t="s">
        <v>9</v>
      </c>
      <c r="D7" s="233">
        <v>612.2324</v>
      </c>
    </row>
    <row r="8" ht="14" spans="1:4">
      <c r="A8" s="232" t="s">
        <v>47</v>
      </c>
      <c r="B8" s="233">
        <v>1649.10192</v>
      </c>
      <c r="C8" s="235" t="s">
        <v>11</v>
      </c>
      <c r="D8" s="233">
        <v>0</v>
      </c>
    </row>
    <row r="9" ht="14" spans="1:4">
      <c r="A9" s="232" t="s">
        <v>48</v>
      </c>
      <c r="B9" s="233">
        <v>1649.10192</v>
      </c>
      <c r="C9" s="235" t="s">
        <v>13</v>
      </c>
      <c r="D9" s="233">
        <v>0</v>
      </c>
    </row>
    <row r="10" ht="14" spans="1:4">
      <c r="A10" s="232" t="s">
        <v>49</v>
      </c>
      <c r="B10" s="236"/>
      <c r="C10" s="235" t="s">
        <v>15</v>
      </c>
      <c r="D10" s="233">
        <v>0</v>
      </c>
    </row>
    <row r="11" ht="14" spans="1:4">
      <c r="A11" s="232" t="s">
        <v>50</v>
      </c>
      <c r="B11" s="236"/>
      <c r="C11" s="235" t="s">
        <v>17</v>
      </c>
      <c r="D11" s="233">
        <v>11.3733</v>
      </c>
    </row>
    <row r="12" ht="14" spans="1:4">
      <c r="A12" s="232" t="s">
        <v>51</v>
      </c>
      <c r="B12" s="236"/>
      <c r="C12" s="235" t="s">
        <v>19</v>
      </c>
      <c r="D12" s="233">
        <v>24.2624</v>
      </c>
    </row>
    <row r="13" ht="14" spans="1:4">
      <c r="A13" s="232" t="s">
        <v>52</v>
      </c>
      <c r="B13" s="236"/>
      <c r="C13" s="235" t="s">
        <v>21</v>
      </c>
      <c r="D13" s="233">
        <v>12.6552</v>
      </c>
    </row>
    <row r="14" ht="14" spans="1:4">
      <c r="A14" s="232" t="s">
        <v>53</v>
      </c>
      <c r="B14" s="236"/>
      <c r="C14" s="235" t="s">
        <v>22</v>
      </c>
      <c r="D14" s="233">
        <v>259.091896</v>
      </c>
    </row>
    <row r="15" ht="14" spans="1:4">
      <c r="A15" s="232" t="s">
        <v>54</v>
      </c>
      <c r="B15" s="237"/>
      <c r="C15" s="235" t="s">
        <v>23</v>
      </c>
      <c r="D15" s="233">
        <v>74.078824</v>
      </c>
    </row>
    <row r="16" ht="14" spans="1:4">
      <c r="A16" s="232" t="s">
        <v>55</v>
      </c>
      <c r="B16" s="236"/>
      <c r="C16" s="235" t="s">
        <v>24</v>
      </c>
      <c r="D16" s="233">
        <v>0</v>
      </c>
    </row>
    <row r="17" ht="14" spans="1:4">
      <c r="A17" s="232" t="s">
        <v>56</v>
      </c>
      <c r="B17" s="236"/>
      <c r="C17" s="235" t="s">
        <v>25</v>
      </c>
      <c r="D17" s="233">
        <v>95.5027</v>
      </c>
    </row>
    <row r="18" ht="14" spans="1:4">
      <c r="A18" s="232"/>
      <c r="B18" s="236"/>
      <c r="C18" s="235" t="s">
        <v>26</v>
      </c>
      <c r="D18" s="233">
        <v>434.3241</v>
      </c>
    </row>
    <row r="19" ht="14" spans="1:4">
      <c r="A19" s="232"/>
      <c r="B19" s="236"/>
      <c r="C19" s="235" t="s">
        <v>27</v>
      </c>
      <c r="D19" s="233">
        <v>12.2735</v>
      </c>
    </row>
    <row r="20" ht="14" spans="1:4">
      <c r="A20" s="232"/>
      <c r="B20" s="236"/>
      <c r="C20" s="235" t="s">
        <v>28</v>
      </c>
      <c r="D20" s="233">
        <v>23.7624</v>
      </c>
    </row>
    <row r="21" ht="14" spans="1:4">
      <c r="A21" s="232"/>
      <c r="B21" s="236"/>
      <c r="C21" s="232" t="s">
        <v>29</v>
      </c>
      <c r="D21" s="236"/>
    </row>
    <row r="22" ht="14" spans="1:4">
      <c r="A22" s="232"/>
      <c r="B22" s="230"/>
      <c r="C22" s="232" t="s">
        <v>30</v>
      </c>
      <c r="D22" s="236"/>
    </row>
    <row r="23" ht="14" spans="1:4">
      <c r="A23" s="232"/>
      <c r="B23" s="230"/>
      <c r="C23" s="232" t="s">
        <v>31</v>
      </c>
      <c r="D23" s="236"/>
    </row>
    <row r="24" ht="14" spans="1:4">
      <c r="A24" s="232"/>
      <c r="B24" s="230"/>
      <c r="C24" s="232" t="s">
        <v>32</v>
      </c>
      <c r="D24" s="236"/>
    </row>
    <row r="25" ht="14" spans="1:4">
      <c r="A25" s="234"/>
      <c r="B25" s="230"/>
      <c r="C25" s="232" t="s">
        <v>33</v>
      </c>
      <c r="D25" s="233">
        <v>89.5452</v>
      </c>
    </row>
    <row r="26" ht="14" spans="1:4">
      <c r="A26" s="235"/>
      <c r="B26" s="230"/>
      <c r="C26" s="232" t="s">
        <v>34</v>
      </c>
      <c r="D26" s="236"/>
    </row>
    <row r="27" ht="14" spans="1:4">
      <c r="A27" s="234"/>
      <c r="B27" s="230"/>
      <c r="C27" s="232" t="s">
        <v>35</v>
      </c>
      <c r="D27" s="236"/>
    </row>
    <row r="28" ht="14" spans="1:4">
      <c r="A28" s="235"/>
      <c r="B28" s="230"/>
      <c r="C28" s="232" t="s">
        <v>36</v>
      </c>
      <c r="D28" s="236"/>
    </row>
    <row r="29" s="227" customFormat="1" ht="14" spans="1:4">
      <c r="A29" s="238" t="s">
        <v>37</v>
      </c>
      <c r="B29" s="239">
        <v>1649.10192</v>
      </c>
      <c r="C29" s="238" t="s">
        <v>38</v>
      </c>
      <c r="D29" s="239">
        <v>1649.10192</v>
      </c>
    </row>
    <row r="30" customHeight="1" spans="1:4">
      <c r="A30" s="240"/>
      <c r="B30" s="241"/>
      <c r="C30" s="240"/>
      <c r="D30" s="241"/>
    </row>
    <row r="31" ht="54.75" customHeight="1" spans="1:4">
      <c r="A31" s="242"/>
      <c r="B31" s="242"/>
      <c r="C31" s="242"/>
      <c r="D31" s="242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551181102362" right="0.590551181102362" top="0.196850393700787" bottom="0.196850393700787" header="0.196850393700787" footer="0.196850393700787"/>
  <pageSetup paperSize="9" scale="91" orientation="landscape" blackAndWhite="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9"/>
  <sheetViews>
    <sheetView showZeros="0" workbookViewId="0">
      <pane xSplit="4" ySplit="9" topLeftCell="E22" activePane="bottomRight" state="frozen"/>
      <selection/>
      <selection pane="topRight"/>
      <selection pane="bottomLeft"/>
      <selection pane="bottomRight" activeCell="A43" sqref="A43:C43"/>
    </sheetView>
  </sheetViews>
  <sheetFormatPr defaultColWidth="9" defaultRowHeight="14"/>
  <cols>
    <col min="1" max="3" width="3.09090909090909" style="152" customWidth="1"/>
    <col min="4" max="4" width="35.2727272727273" style="153" customWidth="1"/>
    <col min="5" max="6" width="9.45454545454546" style="154" customWidth="1"/>
    <col min="7" max="7" width="11.4545454545455" style="154" customWidth="1"/>
    <col min="8" max="8" width="9.36363636363636" style="154" customWidth="1"/>
    <col min="9" max="9" width="6.72727272727273" style="154" customWidth="1"/>
    <col min="10" max="10" width="7.63636363636364" style="154" customWidth="1"/>
    <col min="11" max="11" width="9" style="154"/>
    <col min="12" max="12" width="9.27272727272727" style="154" customWidth="1"/>
    <col min="13" max="13" width="11" style="154" customWidth="1"/>
    <col min="14" max="14" width="10.4545454545455" style="154" customWidth="1"/>
    <col min="15" max="16" width="9" style="154"/>
    <col min="17" max="17" width="9.45454545454546" style="154" customWidth="1"/>
    <col min="18" max="18" width="9.54545454545454" style="154" customWidth="1"/>
    <col min="19" max="19" width="8.54545454545454" style="154" customWidth="1"/>
    <col min="20" max="20" width="7.36363636363636" style="154" customWidth="1"/>
    <col min="21" max="21" width="7.27272727272727" style="154" customWidth="1"/>
    <col min="22" max="22" width="9.54545454545454" style="154" customWidth="1"/>
    <col min="23" max="24" width="9" style="154"/>
    <col min="25" max="26" width="11.0909090909091" style="154" customWidth="1"/>
    <col min="27" max="28" width="9" style="154"/>
    <col min="29" max="16384" width="9" style="152"/>
  </cols>
  <sheetData>
    <row r="1" ht="29.25" customHeight="1" spans="1:28">
      <c r="A1" s="155" t="s">
        <v>57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</row>
    <row r="2" s="149" customFormat="1" ht="26" customHeight="1" spans="1:28">
      <c r="A2" s="156" t="s">
        <v>1</v>
      </c>
      <c r="B2" s="157"/>
      <c r="C2" s="157"/>
      <c r="D2" s="157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75" t="s">
        <v>40</v>
      </c>
      <c r="AA2" s="175"/>
      <c r="AB2" s="175"/>
    </row>
    <row r="3" ht="13.5" customHeight="1" spans="1:28">
      <c r="A3" s="159" t="s">
        <v>58</v>
      </c>
      <c r="B3" s="160"/>
      <c r="C3" s="161"/>
      <c r="D3" s="162" t="s">
        <v>59</v>
      </c>
      <c r="E3" s="159" t="s">
        <v>60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209"/>
      <c r="AA3" s="159" t="s">
        <v>61</v>
      </c>
      <c r="AB3" s="217"/>
    </row>
    <row r="4" ht="13.5" customHeight="1" spans="1:28">
      <c r="A4" s="164"/>
      <c r="B4" s="165"/>
      <c r="C4" s="166"/>
      <c r="D4" s="167"/>
      <c r="E4" s="159" t="s">
        <v>62</v>
      </c>
      <c r="F4" s="163"/>
      <c r="G4" s="163"/>
      <c r="H4" s="163"/>
      <c r="I4" s="163"/>
      <c r="J4" s="163"/>
      <c r="K4" s="163"/>
      <c r="L4" s="163"/>
      <c r="M4" s="163"/>
      <c r="N4" s="209"/>
      <c r="O4" s="162" t="s">
        <v>63</v>
      </c>
      <c r="P4" s="162" t="s">
        <v>64</v>
      </c>
      <c r="Q4" s="159" t="s">
        <v>65</v>
      </c>
      <c r="R4" s="163"/>
      <c r="S4" s="163"/>
      <c r="T4" s="163"/>
      <c r="U4" s="163"/>
      <c r="V4" s="163"/>
      <c r="W4" s="163"/>
      <c r="X4" s="163"/>
      <c r="Y4" s="163"/>
      <c r="Z4" s="209"/>
      <c r="AA4" s="218"/>
      <c r="AB4" s="219"/>
    </row>
    <row r="5" ht="13.5" customHeight="1" spans="1:28">
      <c r="A5" s="168"/>
      <c r="B5" s="169"/>
      <c r="C5" s="170"/>
      <c r="D5" s="167"/>
      <c r="E5" s="162" t="s">
        <v>66</v>
      </c>
      <c r="F5" s="159" t="s">
        <v>67</v>
      </c>
      <c r="G5" s="163"/>
      <c r="H5" s="163"/>
      <c r="I5" s="209"/>
      <c r="J5" s="171" t="s">
        <v>68</v>
      </c>
      <c r="K5" s="210"/>
      <c r="L5" s="210"/>
      <c r="M5" s="172"/>
      <c r="N5" s="162" t="s">
        <v>69</v>
      </c>
      <c r="O5" s="167"/>
      <c r="P5" s="167"/>
      <c r="Q5" s="162" t="s">
        <v>66</v>
      </c>
      <c r="R5" s="159" t="s">
        <v>67</v>
      </c>
      <c r="S5" s="163"/>
      <c r="T5" s="163"/>
      <c r="U5" s="209"/>
      <c r="V5" s="159" t="s">
        <v>68</v>
      </c>
      <c r="W5" s="163"/>
      <c r="X5" s="163"/>
      <c r="Y5" s="209"/>
      <c r="Z5" s="162" t="s">
        <v>69</v>
      </c>
      <c r="AA5" s="162" t="s">
        <v>70</v>
      </c>
      <c r="AB5" s="162" t="s">
        <v>71</v>
      </c>
    </row>
    <row r="6" spans="1:28">
      <c r="A6" s="162" t="s">
        <v>72</v>
      </c>
      <c r="B6" s="162" t="s">
        <v>73</v>
      </c>
      <c r="C6" s="162" t="s">
        <v>74</v>
      </c>
      <c r="D6" s="167"/>
      <c r="E6" s="167"/>
      <c r="F6" s="162" t="s">
        <v>70</v>
      </c>
      <c r="G6" s="171" t="s">
        <v>75</v>
      </c>
      <c r="H6" s="172"/>
      <c r="I6" s="211" t="s">
        <v>76</v>
      </c>
      <c r="J6" s="162" t="s">
        <v>66</v>
      </c>
      <c r="K6" s="162" t="s">
        <v>77</v>
      </c>
      <c r="L6" s="162" t="s">
        <v>78</v>
      </c>
      <c r="M6" s="162" t="s">
        <v>79</v>
      </c>
      <c r="N6" s="167"/>
      <c r="O6" s="167"/>
      <c r="P6" s="167"/>
      <c r="Q6" s="167"/>
      <c r="R6" s="214" t="s">
        <v>70</v>
      </c>
      <c r="S6" s="171" t="s">
        <v>75</v>
      </c>
      <c r="T6" s="172"/>
      <c r="U6" s="211" t="s">
        <v>76</v>
      </c>
      <c r="V6" s="214" t="s">
        <v>70</v>
      </c>
      <c r="W6" s="214" t="s">
        <v>77</v>
      </c>
      <c r="X6" s="214" t="s">
        <v>78</v>
      </c>
      <c r="Y6" s="214" t="s">
        <v>79</v>
      </c>
      <c r="Z6" s="167"/>
      <c r="AA6" s="167"/>
      <c r="AB6" s="167"/>
    </row>
    <row r="7" ht="29.5" customHeight="1" spans="1:28">
      <c r="A7" s="173"/>
      <c r="B7" s="173"/>
      <c r="C7" s="173"/>
      <c r="D7" s="173"/>
      <c r="E7" s="173"/>
      <c r="F7" s="173"/>
      <c r="G7" s="174" t="s">
        <v>80</v>
      </c>
      <c r="H7" s="174" t="s">
        <v>81</v>
      </c>
      <c r="I7" s="212"/>
      <c r="J7" s="173"/>
      <c r="K7" s="173"/>
      <c r="L7" s="173"/>
      <c r="M7" s="173"/>
      <c r="N7" s="173"/>
      <c r="O7" s="173"/>
      <c r="P7" s="173"/>
      <c r="Q7" s="173"/>
      <c r="R7" s="215"/>
      <c r="S7" s="174" t="s">
        <v>80</v>
      </c>
      <c r="T7" s="174" t="s">
        <v>81</v>
      </c>
      <c r="U7" s="212"/>
      <c r="V7" s="215"/>
      <c r="W7" s="215"/>
      <c r="X7" s="215"/>
      <c r="Y7" s="215"/>
      <c r="Z7" s="173"/>
      <c r="AA7" s="173"/>
      <c r="AB7" s="173"/>
    </row>
    <row r="8" s="150" customFormat="1" ht="21" customHeight="1" spans="1:28">
      <c r="A8" s="162" t="s">
        <v>82</v>
      </c>
      <c r="B8" s="162" t="s">
        <v>83</v>
      </c>
      <c r="C8" s="162" t="s">
        <v>84</v>
      </c>
      <c r="D8" s="162" t="s">
        <v>85</v>
      </c>
      <c r="E8" s="162" t="s">
        <v>86</v>
      </c>
      <c r="F8" s="162" t="s">
        <v>87</v>
      </c>
      <c r="G8" s="162" t="s">
        <v>88</v>
      </c>
      <c r="H8" s="162" t="s">
        <v>89</v>
      </c>
      <c r="I8" s="162" t="s">
        <v>90</v>
      </c>
      <c r="J8" s="162" t="s">
        <v>91</v>
      </c>
      <c r="K8" s="162" t="s">
        <v>92</v>
      </c>
      <c r="L8" s="162" t="s">
        <v>93</v>
      </c>
      <c r="M8" s="162" t="s">
        <v>94</v>
      </c>
      <c r="N8" s="162" t="s">
        <v>95</v>
      </c>
      <c r="O8" s="162" t="s">
        <v>96</v>
      </c>
      <c r="P8" s="162" t="s">
        <v>97</v>
      </c>
      <c r="Q8" s="162" t="s">
        <v>98</v>
      </c>
      <c r="R8" s="162" t="s">
        <v>99</v>
      </c>
      <c r="S8" s="162" t="s">
        <v>100</v>
      </c>
      <c r="T8" s="162" t="s">
        <v>101</v>
      </c>
      <c r="U8" s="162" t="s">
        <v>102</v>
      </c>
      <c r="V8" s="162" t="s">
        <v>103</v>
      </c>
      <c r="W8" s="162" t="s">
        <v>104</v>
      </c>
      <c r="X8" s="162" t="s">
        <v>105</v>
      </c>
      <c r="Y8" s="162" t="s">
        <v>106</v>
      </c>
      <c r="Z8" s="162" t="s">
        <v>107</v>
      </c>
      <c r="AA8" s="162" t="s">
        <v>108</v>
      </c>
      <c r="AB8" s="162" t="s">
        <v>109</v>
      </c>
    </row>
    <row r="9" s="151" customFormat="1" ht="29.5" customHeight="1" spans="1:28">
      <c r="A9" s="175"/>
      <c r="B9" s="175"/>
      <c r="C9" s="175"/>
      <c r="D9" s="176" t="s">
        <v>66</v>
      </c>
      <c r="E9" s="177">
        <f>SUM(E10+E20+E23+E28+E31+E44+E49+E52+E61+E64+E67)</f>
        <v>1649.1048</v>
      </c>
      <c r="F9" s="177">
        <f t="shared" ref="F9:Z9" si="0">SUM(F10+F20+F23+F28+F31+F44+F49+F52+F61+F64+F67)</f>
        <v>1133.0762</v>
      </c>
      <c r="G9" s="177">
        <f t="shared" si="0"/>
        <v>636.2666</v>
      </c>
      <c r="H9" s="177">
        <f t="shared" si="0"/>
        <v>496.8096</v>
      </c>
      <c r="I9" s="177">
        <f t="shared" si="0"/>
        <v>0</v>
      </c>
      <c r="J9" s="177">
        <f t="shared" si="0"/>
        <v>298.9</v>
      </c>
      <c r="K9" s="177">
        <f t="shared" si="0"/>
        <v>4</v>
      </c>
      <c r="L9" s="177">
        <f t="shared" si="0"/>
        <v>17</v>
      </c>
      <c r="M9" s="177">
        <f t="shared" si="0"/>
        <v>28.32</v>
      </c>
      <c r="N9" s="177">
        <f t="shared" si="0"/>
        <v>217.1186</v>
      </c>
      <c r="O9" s="177">
        <f t="shared" si="0"/>
        <v>0</v>
      </c>
      <c r="P9" s="177">
        <f t="shared" si="0"/>
        <v>0</v>
      </c>
      <c r="Q9" s="177">
        <f t="shared" si="0"/>
        <v>1573.3586</v>
      </c>
      <c r="R9" s="177">
        <f t="shared" si="0"/>
        <v>1051.74</v>
      </c>
      <c r="S9" s="177">
        <f t="shared" si="0"/>
        <v>574.73</v>
      </c>
      <c r="T9" s="177">
        <f t="shared" si="0"/>
        <v>477.01</v>
      </c>
      <c r="U9" s="177">
        <f t="shared" si="0"/>
        <v>0</v>
      </c>
      <c r="V9" s="177">
        <f t="shared" si="0"/>
        <v>304.5</v>
      </c>
      <c r="W9" s="177">
        <f t="shared" si="0"/>
        <v>4</v>
      </c>
      <c r="X9" s="177">
        <f t="shared" si="0"/>
        <v>17</v>
      </c>
      <c r="Y9" s="177">
        <f t="shared" si="0"/>
        <v>28.32</v>
      </c>
      <c r="Z9" s="177">
        <f t="shared" si="0"/>
        <v>217.1186</v>
      </c>
      <c r="AA9" s="177">
        <f t="shared" ref="AA9:AB9" si="1">SUM(AA10+AA20+AA23+AA28+AA31+AA44+AA49+AA52+AA61+AA64+AA67)</f>
        <v>0</v>
      </c>
      <c r="AB9" s="177">
        <f t="shared" si="1"/>
        <v>0</v>
      </c>
    </row>
    <row r="10" s="151" customFormat="1" ht="13" spans="1:28">
      <c r="A10" s="178">
        <v>201</v>
      </c>
      <c r="B10" s="178"/>
      <c r="C10" s="178"/>
      <c r="D10" s="179" t="s">
        <v>110</v>
      </c>
      <c r="E10" s="180">
        <f>SUM(E11+E13+E15+E18)</f>
        <v>612.2324</v>
      </c>
      <c r="F10" s="180">
        <f t="shared" ref="F10:AA10" si="2">SUM(F11+F13+F15+F18)</f>
        <v>461.4724</v>
      </c>
      <c r="G10" s="180">
        <f t="shared" si="2"/>
        <v>461.4724</v>
      </c>
      <c r="H10" s="180">
        <f t="shared" si="2"/>
        <v>0</v>
      </c>
      <c r="I10" s="180">
        <f t="shared" si="2"/>
        <v>0</v>
      </c>
      <c r="J10" s="180">
        <f t="shared" si="2"/>
        <v>149.56</v>
      </c>
      <c r="K10" s="180">
        <f t="shared" si="2"/>
        <v>2</v>
      </c>
      <c r="L10" s="180">
        <f t="shared" si="2"/>
        <v>7</v>
      </c>
      <c r="M10" s="180">
        <f t="shared" si="2"/>
        <v>28.32</v>
      </c>
      <c r="N10" s="180">
        <f t="shared" si="2"/>
        <v>1.2</v>
      </c>
      <c r="O10" s="180">
        <f t="shared" si="2"/>
        <v>0</v>
      </c>
      <c r="P10" s="180">
        <f t="shared" si="2"/>
        <v>0</v>
      </c>
      <c r="Q10" s="180">
        <f t="shared" si="2"/>
        <v>559.73</v>
      </c>
      <c r="R10" s="180">
        <f t="shared" si="2"/>
        <v>403.07</v>
      </c>
      <c r="S10" s="180">
        <f t="shared" si="2"/>
        <v>403.07</v>
      </c>
      <c r="T10" s="180">
        <f t="shared" si="2"/>
        <v>0</v>
      </c>
      <c r="U10" s="180">
        <f t="shared" si="2"/>
        <v>0</v>
      </c>
      <c r="V10" s="180">
        <f t="shared" si="2"/>
        <v>155.46</v>
      </c>
      <c r="W10" s="180">
        <f t="shared" si="2"/>
        <v>2</v>
      </c>
      <c r="X10" s="180">
        <f t="shared" si="2"/>
        <v>7</v>
      </c>
      <c r="Y10" s="180">
        <f t="shared" si="2"/>
        <v>28.32</v>
      </c>
      <c r="Z10" s="180">
        <f t="shared" si="2"/>
        <v>1.2</v>
      </c>
      <c r="AA10" s="180">
        <f t="shared" si="2"/>
        <v>0</v>
      </c>
      <c r="AB10" s="180">
        <f t="shared" ref="AB10" si="3">SUM(AB11+AB13+AB15+AB18)</f>
        <v>0</v>
      </c>
    </row>
    <row r="11" s="151" customFormat="1" ht="13" spans="1:28">
      <c r="A11" s="178">
        <v>20101</v>
      </c>
      <c r="B11" s="178"/>
      <c r="C11" s="178"/>
      <c r="D11" s="179" t="s">
        <v>111</v>
      </c>
      <c r="E11" s="180">
        <v>19.681</v>
      </c>
      <c r="F11" s="180">
        <v>15.961</v>
      </c>
      <c r="G11" s="180">
        <v>15.961</v>
      </c>
      <c r="H11" s="181"/>
      <c r="I11" s="181"/>
      <c r="J11" s="180">
        <v>3.72</v>
      </c>
      <c r="K11" s="181"/>
      <c r="L11" s="181"/>
      <c r="M11" s="185">
        <v>0.9</v>
      </c>
      <c r="N11" s="181"/>
      <c r="O11" s="181"/>
      <c r="P11" s="181"/>
      <c r="Q11" s="180">
        <f>SUM(R11,V11,Z11)</f>
        <v>17.55</v>
      </c>
      <c r="R11" s="180">
        <f>SUM(S11:U11)</f>
        <v>13.83</v>
      </c>
      <c r="S11" s="180">
        <v>13.83</v>
      </c>
      <c r="T11" s="181"/>
      <c r="U11" s="181"/>
      <c r="V11" s="180">
        <v>3.72</v>
      </c>
      <c r="W11" s="181"/>
      <c r="X11" s="181"/>
      <c r="Y11" s="185">
        <v>0.9</v>
      </c>
      <c r="Z11" s="181"/>
      <c r="AA11" s="182">
        <v>0</v>
      </c>
      <c r="AB11" s="220"/>
    </row>
    <row r="12" s="151" customFormat="1" ht="13" spans="1:28">
      <c r="A12" s="178">
        <v>2010101</v>
      </c>
      <c r="B12" s="178"/>
      <c r="C12" s="178"/>
      <c r="D12" s="179" t="s">
        <v>112</v>
      </c>
      <c r="E12" s="180">
        <v>19.681</v>
      </c>
      <c r="F12" s="180">
        <v>15.961</v>
      </c>
      <c r="G12" s="180">
        <v>15.961</v>
      </c>
      <c r="H12" s="182">
        <v>0</v>
      </c>
      <c r="I12" s="182">
        <v>0</v>
      </c>
      <c r="J12" s="180">
        <v>3.72</v>
      </c>
      <c r="K12" s="182">
        <v>0</v>
      </c>
      <c r="L12" s="182">
        <v>0</v>
      </c>
      <c r="M12" s="185">
        <v>0.9</v>
      </c>
      <c r="N12" s="182">
        <v>0</v>
      </c>
      <c r="O12" s="182">
        <v>0</v>
      </c>
      <c r="P12" s="182">
        <v>0</v>
      </c>
      <c r="Q12" s="180">
        <f t="shared" ref="Q12:Q22" si="4">SUM(R12,V12,Z12)</f>
        <v>17.55</v>
      </c>
      <c r="R12" s="180">
        <f t="shared" ref="R12:R22" si="5">SUM(S12:U12)</f>
        <v>13.83</v>
      </c>
      <c r="S12" s="180">
        <v>13.83</v>
      </c>
      <c r="T12" s="182">
        <v>0</v>
      </c>
      <c r="U12" s="182">
        <v>0</v>
      </c>
      <c r="V12" s="180">
        <v>3.72</v>
      </c>
      <c r="W12" s="182">
        <v>0</v>
      </c>
      <c r="X12" s="182">
        <v>0</v>
      </c>
      <c r="Y12" s="185">
        <v>0.9</v>
      </c>
      <c r="Z12" s="182">
        <v>0</v>
      </c>
      <c r="AA12" s="182">
        <v>0</v>
      </c>
      <c r="AB12" s="220"/>
    </row>
    <row r="13" s="151" customFormat="1" ht="13" spans="1:28">
      <c r="A13" s="178">
        <v>20103</v>
      </c>
      <c r="B13" s="178"/>
      <c r="C13" s="178"/>
      <c r="D13" s="183" t="s">
        <v>113</v>
      </c>
      <c r="E13" s="180">
        <v>293.3788</v>
      </c>
      <c r="F13" s="180">
        <v>194.9688</v>
      </c>
      <c r="G13" s="180">
        <v>194.9688</v>
      </c>
      <c r="H13" s="182">
        <v>0</v>
      </c>
      <c r="I13" s="182">
        <v>0</v>
      </c>
      <c r="J13" s="180">
        <v>98.41</v>
      </c>
      <c r="K13" s="182">
        <v>1.3</v>
      </c>
      <c r="L13" s="182">
        <v>4.7</v>
      </c>
      <c r="M13" s="180">
        <v>12.24</v>
      </c>
      <c r="N13" s="180">
        <v>0</v>
      </c>
      <c r="O13" s="182">
        <v>0</v>
      </c>
      <c r="P13" s="182">
        <v>0</v>
      </c>
      <c r="Q13" s="180">
        <f t="shared" si="4"/>
        <v>269.37</v>
      </c>
      <c r="R13" s="180">
        <f t="shared" si="5"/>
        <v>170.96</v>
      </c>
      <c r="S13" s="180">
        <f t="shared" ref="S13:AB13" si="6">SUM(S14)</f>
        <v>170.96</v>
      </c>
      <c r="T13" s="180">
        <f t="shared" si="6"/>
        <v>0</v>
      </c>
      <c r="U13" s="180">
        <f t="shared" si="6"/>
        <v>0</v>
      </c>
      <c r="V13" s="180">
        <f t="shared" si="6"/>
        <v>98.41</v>
      </c>
      <c r="W13" s="182">
        <v>1.3</v>
      </c>
      <c r="X13" s="182">
        <v>4.7</v>
      </c>
      <c r="Y13" s="180">
        <f t="shared" si="6"/>
        <v>12.24</v>
      </c>
      <c r="Z13" s="180">
        <f t="shared" si="6"/>
        <v>0</v>
      </c>
      <c r="AA13" s="180">
        <f t="shared" si="6"/>
        <v>0</v>
      </c>
      <c r="AB13" s="180">
        <f t="shared" si="6"/>
        <v>0</v>
      </c>
    </row>
    <row r="14" s="151" customFormat="1" ht="13" spans="1:28">
      <c r="A14" s="178">
        <v>2010301</v>
      </c>
      <c r="B14" s="178"/>
      <c r="C14" s="178"/>
      <c r="D14" s="183" t="s">
        <v>114</v>
      </c>
      <c r="E14" s="180">
        <v>293.3788</v>
      </c>
      <c r="F14" s="180">
        <v>194.9688</v>
      </c>
      <c r="G14" s="180">
        <v>194.9688</v>
      </c>
      <c r="H14" s="182">
        <v>0</v>
      </c>
      <c r="I14" s="182">
        <v>0</v>
      </c>
      <c r="J14" s="180">
        <v>98.41</v>
      </c>
      <c r="K14" s="182">
        <v>1.3</v>
      </c>
      <c r="L14" s="182">
        <v>4.7</v>
      </c>
      <c r="M14" s="180">
        <v>12.24</v>
      </c>
      <c r="N14" s="180">
        <v>0</v>
      </c>
      <c r="O14" s="182">
        <v>0</v>
      </c>
      <c r="P14" s="182">
        <v>0</v>
      </c>
      <c r="Q14" s="180">
        <f t="shared" si="4"/>
        <v>269.37</v>
      </c>
      <c r="R14" s="180">
        <f t="shared" si="5"/>
        <v>170.96</v>
      </c>
      <c r="S14" s="216">
        <v>170.96</v>
      </c>
      <c r="T14" s="182">
        <v>0</v>
      </c>
      <c r="U14" s="182">
        <v>0</v>
      </c>
      <c r="V14" s="216">
        <v>98.41</v>
      </c>
      <c r="W14" s="182">
        <v>1.3</v>
      </c>
      <c r="X14" s="182">
        <v>4.7</v>
      </c>
      <c r="Y14" s="180">
        <v>12.24</v>
      </c>
      <c r="Z14" s="180">
        <v>0</v>
      </c>
      <c r="AA14" s="182">
        <v>0</v>
      </c>
      <c r="AB14" s="220"/>
    </row>
    <row r="15" s="151" customFormat="1" ht="13" spans="1:28">
      <c r="A15" s="178">
        <v>20106</v>
      </c>
      <c r="B15" s="178"/>
      <c r="C15" s="178"/>
      <c r="D15" s="183" t="s">
        <v>115</v>
      </c>
      <c r="E15" s="180">
        <v>116.3417</v>
      </c>
      <c r="F15" s="180">
        <v>100.2317</v>
      </c>
      <c r="G15" s="180">
        <v>100.2317</v>
      </c>
      <c r="H15" s="182">
        <v>0</v>
      </c>
      <c r="I15" s="182">
        <v>0</v>
      </c>
      <c r="J15" s="180">
        <v>16.11</v>
      </c>
      <c r="K15" s="182">
        <v>0</v>
      </c>
      <c r="L15" s="182">
        <v>0</v>
      </c>
      <c r="M15" s="180">
        <v>6.18</v>
      </c>
      <c r="N15" s="180">
        <v>0</v>
      </c>
      <c r="O15" s="182">
        <v>0</v>
      </c>
      <c r="P15" s="182">
        <v>0</v>
      </c>
      <c r="Q15" s="180">
        <f t="shared" si="4"/>
        <v>109.43</v>
      </c>
      <c r="R15" s="180">
        <f t="shared" si="5"/>
        <v>87.42</v>
      </c>
      <c r="S15" s="180">
        <f t="shared" ref="S15:AB15" si="7">SUM(S16+S17)</f>
        <v>87.42</v>
      </c>
      <c r="T15" s="180">
        <f t="shared" si="7"/>
        <v>0</v>
      </c>
      <c r="U15" s="180">
        <f t="shared" si="7"/>
        <v>0</v>
      </c>
      <c r="V15" s="180">
        <f t="shared" si="7"/>
        <v>22.01</v>
      </c>
      <c r="W15" s="180">
        <f t="shared" si="7"/>
        <v>0</v>
      </c>
      <c r="X15" s="180">
        <f t="shared" si="7"/>
        <v>0</v>
      </c>
      <c r="Y15" s="180">
        <f t="shared" si="7"/>
        <v>6.18</v>
      </c>
      <c r="Z15" s="180">
        <f t="shared" si="7"/>
        <v>0</v>
      </c>
      <c r="AA15" s="180">
        <f t="shared" si="7"/>
        <v>0</v>
      </c>
      <c r="AB15" s="180">
        <f t="shared" si="7"/>
        <v>0</v>
      </c>
    </row>
    <row r="16" s="151" customFormat="1" ht="13" spans="1:28">
      <c r="A16" s="178">
        <v>2010601</v>
      </c>
      <c r="B16" s="178"/>
      <c r="C16" s="178"/>
      <c r="D16" s="183" t="s">
        <v>114</v>
      </c>
      <c r="E16" s="180">
        <v>116.3417</v>
      </c>
      <c r="F16" s="180">
        <v>100.2317</v>
      </c>
      <c r="G16" s="180">
        <v>100.2317</v>
      </c>
      <c r="H16" s="182">
        <v>0</v>
      </c>
      <c r="I16" s="182">
        <v>0</v>
      </c>
      <c r="J16" s="180">
        <v>16.11</v>
      </c>
      <c r="K16" s="182">
        <v>0</v>
      </c>
      <c r="L16" s="182">
        <v>0</v>
      </c>
      <c r="M16" s="180">
        <v>6.18</v>
      </c>
      <c r="N16" s="180">
        <v>0</v>
      </c>
      <c r="O16" s="182">
        <v>0</v>
      </c>
      <c r="P16" s="182">
        <v>0</v>
      </c>
      <c r="Q16" s="180">
        <f t="shared" si="4"/>
        <v>103.53</v>
      </c>
      <c r="R16" s="180">
        <f t="shared" si="5"/>
        <v>87.42</v>
      </c>
      <c r="S16" s="180">
        <v>87.42</v>
      </c>
      <c r="T16" s="182">
        <v>0</v>
      </c>
      <c r="U16" s="182">
        <v>0</v>
      </c>
      <c r="V16" s="180">
        <v>16.11</v>
      </c>
      <c r="W16" s="182">
        <v>0</v>
      </c>
      <c r="X16" s="182">
        <v>0</v>
      </c>
      <c r="Y16" s="180">
        <v>6.18</v>
      </c>
      <c r="Z16" s="180">
        <v>0</v>
      </c>
      <c r="AA16" s="182">
        <v>0</v>
      </c>
      <c r="AB16" s="220"/>
    </row>
    <row r="17" s="151" customFormat="1" ht="13" spans="1:28">
      <c r="A17" s="178">
        <v>2010606</v>
      </c>
      <c r="B17" s="178"/>
      <c r="C17" s="178"/>
      <c r="D17" s="184" t="s">
        <v>116</v>
      </c>
      <c r="E17" s="180"/>
      <c r="F17" s="180"/>
      <c r="G17" s="180"/>
      <c r="H17" s="182"/>
      <c r="I17" s="182"/>
      <c r="J17" s="180"/>
      <c r="K17" s="182"/>
      <c r="L17" s="182"/>
      <c r="M17" s="180"/>
      <c r="N17" s="180"/>
      <c r="O17" s="182"/>
      <c r="P17" s="182"/>
      <c r="Q17" s="180">
        <f t="shared" si="4"/>
        <v>5.9</v>
      </c>
      <c r="R17" s="180">
        <f t="shared" si="5"/>
        <v>0</v>
      </c>
      <c r="S17" s="180"/>
      <c r="T17" s="182"/>
      <c r="U17" s="182"/>
      <c r="V17" s="180">
        <v>5.9</v>
      </c>
      <c r="W17" s="182"/>
      <c r="X17" s="182"/>
      <c r="Y17" s="180"/>
      <c r="Z17" s="180"/>
      <c r="AA17" s="182"/>
      <c r="AB17" s="220"/>
    </row>
    <row r="18" s="151" customFormat="1" ht="13" spans="1:28">
      <c r="A18" s="178">
        <v>20131</v>
      </c>
      <c r="B18" s="178"/>
      <c r="C18" s="178"/>
      <c r="D18" s="183" t="s">
        <v>117</v>
      </c>
      <c r="E18" s="180">
        <v>182.8309</v>
      </c>
      <c r="F18" s="180">
        <v>150.3109</v>
      </c>
      <c r="G18" s="180">
        <v>150.3109</v>
      </c>
      <c r="H18" s="182">
        <v>0</v>
      </c>
      <c r="I18" s="182">
        <v>0</v>
      </c>
      <c r="J18" s="180">
        <v>31.32</v>
      </c>
      <c r="K18" s="182">
        <v>0.7</v>
      </c>
      <c r="L18" s="182">
        <v>2.3</v>
      </c>
      <c r="M18" s="180">
        <v>9</v>
      </c>
      <c r="N18" s="180">
        <v>1.2</v>
      </c>
      <c r="O18" s="182">
        <v>0</v>
      </c>
      <c r="P18" s="182">
        <v>0</v>
      </c>
      <c r="Q18" s="180">
        <f t="shared" si="4"/>
        <v>163.38</v>
      </c>
      <c r="R18" s="180">
        <f t="shared" si="5"/>
        <v>130.86</v>
      </c>
      <c r="S18" s="180">
        <f t="shared" ref="S18:AB18" si="8">SUM(S19)</f>
        <v>130.86</v>
      </c>
      <c r="T18" s="180">
        <f t="shared" si="8"/>
        <v>0</v>
      </c>
      <c r="U18" s="180">
        <f t="shared" si="8"/>
        <v>0</v>
      </c>
      <c r="V18" s="180">
        <f t="shared" si="8"/>
        <v>31.32</v>
      </c>
      <c r="W18" s="182">
        <v>0.7</v>
      </c>
      <c r="X18" s="182">
        <v>2.3</v>
      </c>
      <c r="Y18" s="180">
        <f t="shared" si="8"/>
        <v>9</v>
      </c>
      <c r="Z18" s="180">
        <f t="shared" si="8"/>
        <v>1.2</v>
      </c>
      <c r="AA18" s="180">
        <f t="shared" si="8"/>
        <v>0</v>
      </c>
      <c r="AB18" s="180">
        <f t="shared" si="8"/>
        <v>0</v>
      </c>
    </row>
    <row r="19" s="151" customFormat="1" ht="13" spans="1:28">
      <c r="A19" s="178">
        <v>2013101</v>
      </c>
      <c r="B19" s="178"/>
      <c r="C19" s="178"/>
      <c r="D19" s="183" t="s">
        <v>114</v>
      </c>
      <c r="E19" s="180">
        <v>182.8309</v>
      </c>
      <c r="F19" s="180">
        <v>150.3109</v>
      </c>
      <c r="G19" s="180">
        <v>150.3109</v>
      </c>
      <c r="H19" s="182">
        <v>0</v>
      </c>
      <c r="I19" s="182">
        <v>0</v>
      </c>
      <c r="J19" s="180">
        <v>31.32</v>
      </c>
      <c r="K19" s="182">
        <v>0.7</v>
      </c>
      <c r="L19" s="182">
        <v>2.3</v>
      </c>
      <c r="M19" s="180">
        <v>9</v>
      </c>
      <c r="N19" s="180">
        <v>1.2</v>
      </c>
      <c r="O19" s="182">
        <v>0</v>
      </c>
      <c r="P19" s="182">
        <v>0</v>
      </c>
      <c r="Q19" s="180">
        <f t="shared" si="4"/>
        <v>163.38</v>
      </c>
      <c r="R19" s="180">
        <f t="shared" si="5"/>
        <v>130.86</v>
      </c>
      <c r="S19" s="180">
        <v>130.86</v>
      </c>
      <c r="T19" s="182">
        <v>0</v>
      </c>
      <c r="U19" s="182">
        <v>0</v>
      </c>
      <c r="V19" s="180">
        <v>31.32</v>
      </c>
      <c r="W19" s="182">
        <v>0.7</v>
      </c>
      <c r="X19" s="182">
        <v>2.3</v>
      </c>
      <c r="Y19" s="180">
        <v>9</v>
      </c>
      <c r="Z19" s="180">
        <v>1.2</v>
      </c>
      <c r="AA19" s="182">
        <v>0</v>
      </c>
      <c r="AB19" s="220"/>
    </row>
    <row r="20" s="151" customFormat="1" ht="13" spans="1:28">
      <c r="A20" s="178">
        <v>205</v>
      </c>
      <c r="B20" s="178"/>
      <c r="C20" s="178"/>
      <c r="D20" s="183" t="s">
        <v>118</v>
      </c>
      <c r="E20" s="180">
        <v>11.3733</v>
      </c>
      <c r="F20" s="185">
        <v>10.9033</v>
      </c>
      <c r="G20" s="182">
        <v>0</v>
      </c>
      <c r="H20" s="186">
        <v>10.9033</v>
      </c>
      <c r="I20" s="182">
        <v>0</v>
      </c>
      <c r="J20" s="180">
        <v>0.47</v>
      </c>
      <c r="K20" s="182">
        <v>0</v>
      </c>
      <c r="L20" s="182">
        <v>0</v>
      </c>
      <c r="M20" s="182">
        <v>0</v>
      </c>
      <c r="N20" s="180">
        <v>0</v>
      </c>
      <c r="O20" s="182">
        <v>0</v>
      </c>
      <c r="P20" s="182">
        <v>0</v>
      </c>
      <c r="Q20" s="180">
        <f t="shared" si="4"/>
        <v>10.83</v>
      </c>
      <c r="R20" s="180">
        <f t="shared" si="5"/>
        <v>10.36</v>
      </c>
      <c r="S20" s="190">
        <v>0</v>
      </c>
      <c r="T20" s="191">
        <v>10.36</v>
      </c>
      <c r="U20" s="190">
        <v>0</v>
      </c>
      <c r="V20" s="188">
        <v>0.47</v>
      </c>
      <c r="W20" s="190">
        <v>0</v>
      </c>
      <c r="X20" s="190">
        <v>0</v>
      </c>
      <c r="Y20" s="190">
        <v>0</v>
      </c>
      <c r="Z20" s="188">
        <v>0</v>
      </c>
      <c r="AA20" s="190">
        <v>0</v>
      </c>
      <c r="AB20" s="221"/>
    </row>
    <row r="21" s="151" customFormat="1" ht="13" spans="1:28">
      <c r="A21" s="178">
        <v>20503</v>
      </c>
      <c r="B21" s="178"/>
      <c r="C21" s="178"/>
      <c r="D21" s="183" t="s">
        <v>119</v>
      </c>
      <c r="E21" s="180">
        <v>11.3733</v>
      </c>
      <c r="F21" s="185">
        <v>10.9033</v>
      </c>
      <c r="G21" s="182">
        <v>0</v>
      </c>
      <c r="H21" s="186">
        <v>10.9033</v>
      </c>
      <c r="I21" s="182">
        <v>0</v>
      </c>
      <c r="J21" s="180">
        <v>0.47</v>
      </c>
      <c r="K21" s="182">
        <v>0</v>
      </c>
      <c r="L21" s="182">
        <v>0</v>
      </c>
      <c r="M21" s="182">
        <v>0</v>
      </c>
      <c r="N21" s="180">
        <v>0</v>
      </c>
      <c r="O21" s="182">
        <v>0</v>
      </c>
      <c r="P21" s="182">
        <v>0</v>
      </c>
      <c r="Q21" s="180">
        <f t="shared" si="4"/>
        <v>10.83</v>
      </c>
      <c r="R21" s="180">
        <f t="shared" si="5"/>
        <v>10.36</v>
      </c>
      <c r="S21" s="190">
        <v>0</v>
      </c>
      <c r="T21" s="191">
        <v>10.36</v>
      </c>
      <c r="U21" s="190">
        <v>0</v>
      </c>
      <c r="V21" s="188">
        <v>0.47</v>
      </c>
      <c r="W21" s="190">
        <v>0</v>
      </c>
      <c r="X21" s="190">
        <v>0</v>
      </c>
      <c r="Y21" s="190">
        <v>0</v>
      </c>
      <c r="Z21" s="188">
        <v>0</v>
      </c>
      <c r="AA21" s="190">
        <v>0</v>
      </c>
      <c r="AB21" s="221"/>
    </row>
    <row r="22" s="151" customFormat="1" ht="13" spans="1:28">
      <c r="A22" s="178">
        <v>2050301</v>
      </c>
      <c r="B22" s="178"/>
      <c r="C22" s="178"/>
      <c r="D22" s="187" t="s">
        <v>120</v>
      </c>
      <c r="E22" s="188">
        <v>11.3733</v>
      </c>
      <c r="F22" s="189">
        <v>10.9033</v>
      </c>
      <c r="G22" s="190">
        <v>0</v>
      </c>
      <c r="H22" s="191">
        <v>10.9033</v>
      </c>
      <c r="I22" s="190">
        <v>0</v>
      </c>
      <c r="J22" s="188">
        <v>0.47</v>
      </c>
      <c r="K22" s="190">
        <v>0</v>
      </c>
      <c r="L22" s="190">
        <v>0</v>
      </c>
      <c r="M22" s="190">
        <v>0</v>
      </c>
      <c r="N22" s="188">
        <v>0</v>
      </c>
      <c r="O22" s="190">
        <v>0</v>
      </c>
      <c r="P22" s="190">
        <v>0</v>
      </c>
      <c r="Q22" s="180">
        <f t="shared" si="4"/>
        <v>10.83</v>
      </c>
      <c r="R22" s="180">
        <f t="shared" si="5"/>
        <v>10.36</v>
      </c>
      <c r="S22" s="190">
        <v>0</v>
      </c>
      <c r="T22" s="191">
        <v>10.36</v>
      </c>
      <c r="U22" s="190">
        <v>0</v>
      </c>
      <c r="V22" s="188">
        <v>0.47</v>
      </c>
      <c r="W22" s="190">
        <v>0</v>
      </c>
      <c r="X22" s="190">
        <v>0</v>
      </c>
      <c r="Y22" s="190">
        <v>0</v>
      </c>
      <c r="Z22" s="188">
        <v>0</v>
      </c>
      <c r="AA22" s="190">
        <v>0</v>
      </c>
      <c r="AB22" s="221"/>
    </row>
    <row r="23" s="151" customFormat="1" ht="13" spans="1:28">
      <c r="A23" s="178">
        <v>206</v>
      </c>
      <c r="B23" s="178"/>
      <c r="C23" s="178"/>
      <c r="D23" s="183" t="s">
        <v>121</v>
      </c>
      <c r="E23" s="192">
        <f>SUM(E24+E26)</f>
        <v>24.2624</v>
      </c>
      <c r="F23" s="192">
        <f t="shared" ref="F23:Z23" si="9">SUM(F24+F26)</f>
        <v>23.0068</v>
      </c>
      <c r="G23" s="192">
        <f t="shared" si="9"/>
        <v>0</v>
      </c>
      <c r="H23" s="192">
        <f t="shared" si="9"/>
        <v>23.0068</v>
      </c>
      <c r="I23" s="192">
        <f t="shared" si="9"/>
        <v>0</v>
      </c>
      <c r="J23" s="192">
        <f t="shared" si="9"/>
        <v>0.94</v>
      </c>
      <c r="K23" s="192">
        <f t="shared" si="9"/>
        <v>0</v>
      </c>
      <c r="L23" s="192">
        <f t="shared" si="9"/>
        <v>0</v>
      </c>
      <c r="M23" s="192">
        <f t="shared" si="9"/>
        <v>0</v>
      </c>
      <c r="N23" s="192">
        <f t="shared" si="9"/>
        <v>0.3156</v>
      </c>
      <c r="O23" s="192">
        <f t="shared" si="9"/>
        <v>0</v>
      </c>
      <c r="P23" s="192">
        <f t="shared" si="9"/>
        <v>0</v>
      </c>
      <c r="Q23" s="192">
        <f t="shared" si="9"/>
        <v>23.0856</v>
      </c>
      <c r="R23" s="192">
        <f t="shared" si="9"/>
        <v>21.83</v>
      </c>
      <c r="S23" s="192">
        <f t="shared" si="9"/>
        <v>0</v>
      </c>
      <c r="T23" s="192">
        <f t="shared" si="9"/>
        <v>21.83</v>
      </c>
      <c r="U23" s="192">
        <f t="shared" si="9"/>
        <v>0</v>
      </c>
      <c r="V23" s="192">
        <f t="shared" si="9"/>
        <v>0.94</v>
      </c>
      <c r="W23" s="192">
        <f t="shared" si="9"/>
        <v>0</v>
      </c>
      <c r="X23" s="192">
        <f t="shared" si="9"/>
        <v>0</v>
      </c>
      <c r="Y23" s="192">
        <f t="shared" si="9"/>
        <v>0</v>
      </c>
      <c r="Z23" s="192">
        <f t="shared" si="9"/>
        <v>0.3156</v>
      </c>
      <c r="AA23" s="192">
        <f t="shared" ref="AA23:AB23" si="10">SUM(AA24+AA26)</f>
        <v>0</v>
      </c>
      <c r="AB23" s="222">
        <f t="shared" si="10"/>
        <v>0</v>
      </c>
    </row>
    <row r="24" s="151" customFormat="1" ht="13" spans="1:28">
      <c r="A24" s="178">
        <v>20605</v>
      </c>
      <c r="B24" s="178"/>
      <c r="C24" s="178"/>
      <c r="D24" s="193" t="s">
        <v>122</v>
      </c>
      <c r="E24" s="194">
        <v>0.3156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195">
        <v>0</v>
      </c>
      <c r="M24" s="195">
        <v>0</v>
      </c>
      <c r="N24" s="194">
        <v>0.3156</v>
      </c>
      <c r="O24" s="195">
        <v>0</v>
      </c>
      <c r="P24" s="195">
        <v>0</v>
      </c>
      <c r="Q24" s="180">
        <f t="shared" ref="Q24:Q30" si="11">SUM(R24,V24,Z24)</f>
        <v>0.3156</v>
      </c>
      <c r="R24" s="180">
        <f t="shared" ref="R24:R30" si="12">SUM(S24:U24)</f>
        <v>0</v>
      </c>
      <c r="S24" s="195">
        <v>0</v>
      </c>
      <c r="T24" s="195">
        <v>0</v>
      </c>
      <c r="U24" s="195">
        <v>0</v>
      </c>
      <c r="V24" s="195">
        <v>0</v>
      </c>
      <c r="W24" s="195">
        <v>0</v>
      </c>
      <c r="X24" s="195">
        <v>0</v>
      </c>
      <c r="Y24" s="195">
        <v>0</v>
      </c>
      <c r="Z24" s="194">
        <v>0.3156</v>
      </c>
      <c r="AA24" s="195">
        <v>0</v>
      </c>
      <c r="AB24" s="223"/>
    </row>
    <row r="25" s="151" customFormat="1" ht="13" spans="1:28">
      <c r="A25" s="178">
        <v>2060501</v>
      </c>
      <c r="B25" s="178"/>
      <c r="C25" s="178"/>
      <c r="D25" s="183" t="s">
        <v>123</v>
      </c>
      <c r="E25" s="180">
        <v>0.3156</v>
      </c>
      <c r="F25" s="182">
        <v>0</v>
      </c>
      <c r="G25" s="182">
        <v>0</v>
      </c>
      <c r="H25" s="182">
        <v>0</v>
      </c>
      <c r="I25" s="182">
        <v>0</v>
      </c>
      <c r="J25" s="182">
        <v>0</v>
      </c>
      <c r="K25" s="182">
        <v>0</v>
      </c>
      <c r="L25" s="182">
        <v>0</v>
      </c>
      <c r="M25" s="182">
        <v>0</v>
      </c>
      <c r="N25" s="180">
        <v>0.3156</v>
      </c>
      <c r="O25" s="182">
        <v>0</v>
      </c>
      <c r="P25" s="182">
        <v>0</v>
      </c>
      <c r="Q25" s="180">
        <f t="shared" si="11"/>
        <v>0.3156</v>
      </c>
      <c r="R25" s="180">
        <f t="shared" si="12"/>
        <v>0</v>
      </c>
      <c r="S25" s="182">
        <v>0</v>
      </c>
      <c r="T25" s="182">
        <v>0</v>
      </c>
      <c r="U25" s="182">
        <v>0</v>
      </c>
      <c r="V25" s="182">
        <v>0</v>
      </c>
      <c r="W25" s="182">
        <v>0</v>
      </c>
      <c r="X25" s="182">
        <v>0</v>
      </c>
      <c r="Y25" s="182">
        <v>0</v>
      </c>
      <c r="Z25" s="180">
        <v>0.3156</v>
      </c>
      <c r="AA25" s="182">
        <v>0</v>
      </c>
      <c r="AB25" s="224"/>
    </row>
    <row r="26" s="151" customFormat="1" ht="13" spans="1:28">
      <c r="A26" s="178">
        <v>20607</v>
      </c>
      <c r="B26" s="178"/>
      <c r="C26" s="178"/>
      <c r="D26" s="183" t="s">
        <v>124</v>
      </c>
      <c r="E26" s="180">
        <v>23.9468</v>
      </c>
      <c r="F26" s="185">
        <v>23.0068</v>
      </c>
      <c r="G26" s="182">
        <v>0</v>
      </c>
      <c r="H26" s="186">
        <v>23.0068</v>
      </c>
      <c r="I26" s="182">
        <v>0</v>
      </c>
      <c r="J26" s="180">
        <v>0.94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  <c r="P26" s="182">
        <v>0</v>
      </c>
      <c r="Q26" s="180">
        <f t="shared" si="11"/>
        <v>22.77</v>
      </c>
      <c r="R26" s="180">
        <f t="shared" si="12"/>
        <v>21.83</v>
      </c>
      <c r="S26" s="182">
        <v>0</v>
      </c>
      <c r="T26" s="186">
        <v>21.83</v>
      </c>
      <c r="U26" s="182">
        <v>0</v>
      </c>
      <c r="V26" s="180">
        <v>0.94</v>
      </c>
      <c r="W26" s="182">
        <v>0</v>
      </c>
      <c r="X26" s="182">
        <v>0</v>
      </c>
      <c r="Y26" s="182">
        <v>0</v>
      </c>
      <c r="Z26" s="182">
        <v>0</v>
      </c>
      <c r="AA26" s="182">
        <v>0</v>
      </c>
      <c r="AB26" s="224"/>
    </row>
    <row r="27" s="151" customFormat="1" ht="13" spans="1:28">
      <c r="A27" s="178">
        <v>2060701</v>
      </c>
      <c r="B27" s="178"/>
      <c r="C27" s="178"/>
      <c r="D27" s="183" t="s">
        <v>123</v>
      </c>
      <c r="E27" s="180">
        <v>23.9468</v>
      </c>
      <c r="F27" s="185">
        <v>23.0068</v>
      </c>
      <c r="G27" s="182">
        <v>0</v>
      </c>
      <c r="H27" s="186">
        <v>23.0068</v>
      </c>
      <c r="I27" s="182">
        <v>0</v>
      </c>
      <c r="J27" s="180">
        <v>0.94</v>
      </c>
      <c r="K27" s="182">
        <v>0</v>
      </c>
      <c r="L27" s="182">
        <v>0</v>
      </c>
      <c r="M27" s="182">
        <v>0</v>
      </c>
      <c r="N27" s="182">
        <v>0</v>
      </c>
      <c r="O27" s="182">
        <v>0</v>
      </c>
      <c r="P27" s="182">
        <v>0</v>
      </c>
      <c r="Q27" s="180">
        <f t="shared" si="11"/>
        <v>22.77</v>
      </c>
      <c r="R27" s="180">
        <f t="shared" si="12"/>
        <v>21.83</v>
      </c>
      <c r="S27" s="182">
        <v>0</v>
      </c>
      <c r="T27" s="186">
        <v>21.83</v>
      </c>
      <c r="U27" s="182">
        <v>0</v>
      </c>
      <c r="V27" s="180">
        <v>0.94</v>
      </c>
      <c r="W27" s="182">
        <v>0</v>
      </c>
      <c r="X27" s="182">
        <v>0</v>
      </c>
      <c r="Y27" s="182">
        <v>0</v>
      </c>
      <c r="Z27" s="182">
        <v>0</v>
      </c>
      <c r="AA27" s="182">
        <v>0</v>
      </c>
      <c r="AB27" s="224"/>
    </row>
    <row r="28" s="151" customFormat="1" ht="13" spans="1:28">
      <c r="A28" s="178">
        <v>207</v>
      </c>
      <c r="B28" s="178"/>
      <c r="C28" s="178"/>
      <c r="D28" s="183" t="s">
        <v>125</v>
      </c>
      <c r="E28" s="180">
        <v>12.6552</v>
      </c>
      <c r="F28" s="180">
        <v>11.9852</v>
      </c>
      <c r="G28" s="182">
        <v>0</v>
      </c>
      <c r="H28" s="180">
        <v>11.9852</v>
      </c>
      <c r="I28" s="182">
        <v>0</v>
      </c>
      <c r="J28" s="180">
        <v>0.67</v>
      </c>
      <c r="K28" s="182">
        <v>0</v>
      </c>
      <c r="L28" s="182">
        <v>0</v>
      </c>
      <c r="M28" s="182">
        <v>0</v>
      </c>
      <c r="N28" s="182">
        <v>0</v>
      </c>
      <c r="O28" s="182">
        <v>0</v>
      </c>
      <c r="P28" s="182">
        <v>0</v>
      </c>
      <c r="Q28" s="180">
        <f t="shared" si="11"/>
        <v>12.08</v>
      </c>
      <c r="R28" s="180">
        <f t="shared" si="12"/>
        <v>11.41</v>
      </c>
      <c r="S28" s="182">
        <v>0</v>
      </c>
      <c r="T28" s="180">
        <v>11.41</v>
      </c>
      <c r="U28" s="182">
        <v>0</v>
      </c>
      <c r="V28" s="180">
        <v>0.67</v>
      </c>
      <c r="W28" s="182">
        <v>0</v>
      </c>
      <c r="X28" s="182">
        <v>0</v>
      </c>
      <c r="Y28" s="182">
        <v>0</v>
      </c>
      <c r="Z28" s="182">
        <v>0</v>
      </c>
      <c r="AA28" s="182">
        <v>0</v>
      </c>
      <c r="AB28" s="224"/>
    </row>
    <row r="29" s="151" customFormat="1" ht="13" spans="1:28">
      <c r="A29" s="178">
        <v>20701</v>
      </c>
      <c r="B29" s="178"/>
      <c r="C29" s="178"/>
      <c r="D29" s="183" t="s">
        <v>126</v>
      </c>
      <c r="E29" s="180">
        <v>12.6552</v>
      </c>
      <c r="F29" s="180">
        <v>11.9852</v>
      </c>
      <c r="G29" s="182">
        <v>0</v>
      </c>
      <c r="H29" s="180">
        <v>11.9852</v>
      </c>
      <c r="I29" s="182">
        <v>0</v>
      </c>
      <c r="J29" s="180">
        <v>0.67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0">
        <f t="shared" si="11"/>
        <v>12.08</v>
      </c>
      <c r="R29" s="180">
        <f t="shared" si="12"/>
        <v>11.41</v>
      </c>
      <c r="S29" s="182">
        <v>0</v>
      </c>
      <c r="T29" s="180">
        <v>11.41</v>
      </c>
      <c r="U29" s="182">
        <v>0</v>
      </c>
      <c r="V29" s="180">
        <v>0.67</v>
      </c>
      <c r="W29" s="182">
        <v>0</v>
      </c>
      <c r="X29" s="182">
        <v>0</v>
      </c>
      <c r="Y29" s="182">
        <v>0</v>
      </c>
      <c r="Z29" s="182">
        <v>0</v>
      </c>
      <c r="AA29" s="182">
        <v>0</v>
      </c>
      <c r="AB29" s="224"/>
    </row>
    <row r="30" s="151" customFormat="1" ht="13" spans="1:28">
      <c r="A30" s="178">
        <v>2070109</v>
      </c>
      <c r="B30" s="178"/>
      <c r="C30" s="178"/>
      <c r="D30" s="187" t="s">
        <v>127</v>
      </c>
      <c r="E30" s="188">
        <v>12.6552</v>
      </c>
      <c r="F30" s="188">
        <v>11.9852</v>
      </c>
      <c r="G30" s="190">
        <v>0</v>
      </c>
      <c r="H30" s="188">
        <v>11.9852</v>
      </c>
      <c r="I30" s="190">
        <v>0</v>
      </c>
      <c r="J30" s="188">
        <v>0.67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80">
        <f t="shared" si="11"/>
        <v>12.08</v>
      </c>
      <c r="R30" s="180">
        <f t="shared" si="12"/>
        <v>11.41</v>
      </c>
      <c r="S30" s="190">
        <v>0</v>
      </c>
      <c r="T30" s="188">
        <v>11.41</v>
      </c>
      <c r="U30" s="190">
        <v>0</v>
      </c>
      <c r="V30" s="188">
        <v>0.67</v>
      </c>
      <c r="W30" s="190">
        <v>0</v>
      </c>
      <c r="X30" s="190">
        <v>0</v>
      </c>
      <c r="Y30" s="190">
        <v>0</v>
      </c>
      <c r="Z30" s="190">
        <v>0</v>
      </c>
      <c r="AA30" s="182">
        <v>0</v>
      </c>
      <c r="AB30" s="224"/>
    </row>
    <row r="31" s="151" customFormat="1" ht="13" spans="1:28">
      <c r="A31" s="178">
        <v>208</v>
      </c>
      <c r="B31" s="178"/>
      <c r="C31" s="178"/>
      <c r="D31" s="183" t="s">
        <v>128</v>
      </c>
      <c r="E31" s="196">
        <f>SUM(E32+E34+E36+E40)</f>
        <v>259.0871</v>
      </c>
      <c r="F31" s="196">
        <f t="shared" ref="F31:Z31" si="13">SUM(F32+F34+F36+F40)</f>
        <v>208.1571</v>
      </c>
      <c r="G31" s="196">
        <f t="shared" si="13"/>
        <v>84.3442</v>
      </c>
      <c r="H31" s="196">
        <f t="shared" si="13"/>
        <v>123.8129</v>
      </c>
      <c r="I31" s="196">
        <f t="shared" si="13"/>
        <v>0</v>
      </c>
      <c r="J31" s="196">
        <f t="shared" si="13"/>
        <v>19.72</v>
      </c>
      <c r="K31" s="196">
        <f t="shared" si="13"/>
        <v>1</v>
      </c>
      <c r="L31" s="196">
        <f t="shared" si="13"/>
        <v>5</v>
      </c>
      <c r="M31" s="196">
        <f t="shared" si="13"/>
        <v>0</v>
      </c>
      <c r="N31" s="196">
        <f t="shared" si="13"/>
        <v>31.2</v>
      </c>
      <c r="O31" s="196">
        <f t="shared" si="13"/>
        <v>0</v>
      </c>
      <c r="P31" s="196">
        <f t="shared" si="13"/>
        <v>0</v>
      </c>
      <c r="Q31" s="196">
        <f t="shared" si="13"/>
        <v>251.35</v>
      </c>
      <c r="R31" s="196">
        <f t="shared" si="13"/>
        <v>200.43</v>
      </c>
      <c r="S31" s="196">
        <f t="shared" si="13"/>
        <v>81.21</v>
      </c>
      <c r="T31" s="196">
        <f t="shared" si="13"/>
        <v>119.22</v>
      </c>
      <c r="U31" s="196">
        <f t="shared" si="13"/>
        <v>0</v>
      </c>
      <c r="V31" s="196">
        <f t="shared" si="13"/>
        <v>19.72</v>
      </c>
      <c r="W31" s="196">
        <f t="shared" si="13"/>
        <v>1</v>
      </c>
      <c r="X31" s="196">
        <f t="shared" si="13"/>
        <v>5</v>
      </c>
      <c r="Y31" s="196">
        <f t="shared" si="13"/>
        <v>0</v>
      </c>
      <c r="Z31" s="196">
        <f t="shared" si="13"/>
        <v>31.2</v>
      </c>
      <c r="AA31" s="196">
        <f t="shared" ref="AA31:AB31" si="14">SUM(AA32+AA34+AA36+AA40)</f>
        <v>0</v>
      </c>
      <c r="AB31" s="225">
        <f t="shared" si="14"/>
        <v>0</v>
      </c>
    </row>
    <row r="32" s="151" customFormat="1" ht="13" spans="1:28">
      <c r="A32" s="178">
        <v>20801</v>
      </c>
      <c r="B32" s="178"/>
      <c r="C32" s="178"/>
      <c r="D32" s="183" t="s">
        <v>129</v>
      </c>
      <c r="E32" s="196">
        <v>86.9029</v>
      </c>
      <c r="F32" s="196">
        <v>71.1229</v>
      </c>
      <c r="G32" s="196">
        <v>0</v>
      </c>
      <c r="H32" s="196">
        <v>71.1229</v>
      </c>
      <c r="I32" s="196">
        <v>0</v>
      </c>
      <c r="J32" s="196">
        <v>15.78</v>
      </c>
      <c r="K32" s="196">
        <v>0.5</v>
      </c>
      <c r="L32" s="196">
        <v>2.5</v>
      </c>
      <c r="M32" s="196">
        <v>0</v>
      </c>
      <c r="N32" s="196">
        <v>0</v>
      </c>
      <c r="O32" s="196">
        <v>0</v>
      </c>
      <c r="P32" s="196">
        <v>0</v>
      </c>
      <c r="Q32" s="180">
        <f t="shared" ref="Q32:Q35" si="15">SUM(R32,V32,Z32)</f>
        <v>82.31</v>
      </c>
      <c r="R32" s="180">
        <f t="shared" ref="R32:R35" si="16">SUM(S32:U32)</f>
        <v>66.53</v>
      </c>
      <c r="S32" s="196">
        <v>0</v>
      </c>
      <c r="T32" s="196">
        <v>66.53</v>
      </c>
      <c r="U32" s="196">
        <v>0</v>
      </c>
      <c r="V32" s="196">
        <v>15.78</v>
      </c>
      <c r="W32" s="196">
        <v>0.5</v>
      </c>
      <c r="X32" s="196">
        <v>2.5</v>
      </c>
      <c r="Y32" s="196">
        <v>0</v>
      </c>
      <c r="Z32" s="196">
        <v>0</v>
      </c>
      <c r="AA32" s="182">
        <v>0</v>
      </c>
      <c r="AB32" s="224"/>
    </row>
    <row r="33" s="151" customFormat="1" ht="13" spans="1:28">
      <c r="A33" s="178">
        <v>2080109</v>
      </c>
      <c r="B33" s="178"/>
      <c r="C33" s="178"/>
      <c r="D33" s="197" t="s">
        <v>130</v>
      </c>
      <c r="E33" s="196">
        <v>86.9029</v>
      </c>
      <c r="F33" s="196">
        <v>71.1229</v>
      </c>
      <c r="G33" s="196">
        <v>0</v>
      </c>
      <c r="H33" s="196">
        <v>71.1229</v>
      </c>
      <c r="I33" s="196">
        <v>0</v>
      </c>
      <c r="J33" s="196">
        <v>15.78</v>
      </c>
      <c r="K33" s="196">
        <v>0.5</v>
      </c>
      <c r="L33" s="196">
        <v>2.5</v>
      </c>
      <c r="M33" s="196">
        <v>0</v>
      </c>
      <c r="N33" s="196">
        <v>0</v>
      </c>
      <c r="O33" s="196">
        <v>0</v>
      </c>
      <c r="P33" s="196">
        <v>0</v>
      </c>
      <c r="Q33" s="180">
        <f t="shared" si="15"/>
        <v>82.31</v>
      </c>
      <c r="R33" s="180">
        <f t="shared" si="16"/>
        <v>66.53</v>
      </c>
      <c r="S33" s="196">
        <v>0</v>
      </c>
      <c r="T33" s="196">
        <v>66.53</v>
      </c>
      <c r="U33" s="196">
        <v>0</v>
      </c>
      <c r="V33" s="196">
        <v>15.78</v>
      </c>
      <c r="W33" s="196">
        <v>0.5</v>
      </c>
      <c r="X33" s="196">
        <v>2.5</v>
      </c>
      <c r="Y33" s="196">
        <v>0</v>
      </c>
      <c r="Z33" s="196">
        <v>0</v>
      </c>
      <c r="AA33" s="182">
        <v>0</v>
      </c>
      <c r="AB33" s="224"/>
    </row>
    <row r="34" s="151" customFormat="1" ht="13" spans="1:28">
      <c r="A34" s="178">
        <v>20802</v>
      </c>
      <c r="B34" s="178"/>
      <c r="C34" s="178"/>
      <c r="D34" s="183" t="s">
        <v>131</v>
      </c>
      <c r="E34" s="180">
        <v>31.1242</v>
      </c>
      <c r="F34" s="185">
        <v>27.1842</v>
      </c>
      <c r="G34" s="198">
        <v>27.1842</v>
      </c>
      <c r="H34" s="182"/>
      <c r="I34" s="182">
        <v>0</v>
      </c>
      <c r="J34" s="180">
        <v>3.94</v>
      </c>
      <c r="K34" s="196">
        <v>0.5</v>
      </c>
      <c r="L34" s="196">
        <v>2.5</v>
      </c>
      <c r="M34" s="182">
        <v>0</v>
      </c>
      <c r="N34" s="182">
        <v>0</v>
      </c>
      <c r="O34" s="182">
        <v>0</v>
      </c>
      <c r="P34" s="182">
        <v>0</v>
      </c>
      <c r="Q34" s="180">
        <f t="shared" si="15"/>
        <v>27.99</v>
      </c>
      <c r="R34" s="180">
        <f t="shared" si="16"/>
        <v>24.05</v>
      </c>
      <c r="S34" s="198">
        <v>24.05</v>
      </c>
      <c r="T34" s="182"/>
      <c r="U34" s="182">
        <v>0</v>
      </c>
      <c r="V34" s="180">
        <v>3.94</v>
      </c>
      <c r="W34" s="196">
        <v>0.5</v>
      </c>
      <c r="X34" s="196">
        <v>2.5</v>
      </c>
      <c r="Y34" s="182">
        <v>0</v>
      </c>
      <c r="Z34" s="182">
        <v>0</v>
      </c>
      <c r="AA34" s="182">
        <v>0</v>
      </c>
      <c r="AB34" s="224"/>
    </row>
    <row r="35" s="151" customFormat="1" ht="13" spans="1:28">
      <c r="A35" s="199">
        <v>2080299</v>
      </c>
      <c r="B35" s="200"/>
      <c r="C35" s="201"/>
      <c r="D35" s="183" t="s">
        <v>132</v>
      </c>
      <c r="E35" s="180">
        <v>31.1242</v>
      </c>
      <c r="F35" s="185">
        <v>27.1842</v>
      </c>
      <c r="G35" s="198">
        <v>27.1842</v>
      </c>
      <c r="H35" s="182"/>
      <c r="I35" s="182">
        <v>0</v>
      </c>
      <c r="J35" s="180">
        <v>3.94</v>
      </c>
      <c r="K35" s="196">
        <v>0.5</v>
      </c>
      <c r="L35" s="196">
        <v>2.5</v>
      </c>
      <c r="M35" s="182">
        <v>0</v>
      </c>
      <c r="N35" s="182">
        <v>0</v>
      </c>
      <c r="O35" s="182">
        <v>0</v>
      </c>
      <c r="P35" s="182">
        <v>0</v>
      </c>
      <c r="Q35" s="180">
        <f t="shared" si="15"/>
        <v>27.99</v>
      </c>
      <c r="R35" s="180">
        <f t="shared" si="16"/>
        <v>24.05</v>
      </c>
      <c r="S35" s="198">
        <v>24.05</v>
      </c>
      <c r="T35" s="182"/>
      <c r="U35" s="182">
        <v>0</v>
      </c>
      <c r="V35" s="180">
        <v>3.94</v>
      </c>
      <c r="W35" s="196">
        <v>0.5</v>
      </c>
      <c r="X35" s="196">
        <v>2.5</v>
      </c>
      <c r="Y35" s="182">
        <v>0</v>
      </c>
      <c r="Z35" s="182">
        <v>0</v>
      </c>
      <c r="AA35" s="182">
        <v>0</v>
      </c>
      <c r="AB35" s="224"/>
    </row>
    <row r="36" s="151" customFormat="1" ht="13" spans="1:28">
      <c r="A36" s="178">
        <v>20805</v>
      </c>
      <c r="B36" s="178"/>
      <c r="C36" s="178"/>
      <c r="D36" s="183" t="s">
        <v>133</v>
      </c>
      <c r="E36" s="202">
        <f>SUM(E37+E38+E39)</f>
        <v>135.81</v>
      </c>
      <c r="F36" s="202">
        <f t="shared" ref="F36:Z36" si="17">SUM(F37+F38+F39)</f>
        <v>104.6</v>
      </c>
      <c r="G36" s="202">
        <f t="shared" si="17"/>
        <v>55.18</v>
      </c>
      <c r="H36" s="202">
        <f t="shared" si="17"/>
        <v>49.42</v>
      </c>
      <c r="I36" s="202">
        <f t="shared" si="17"/>
        <v>0</v>
      </c>
      <c r="J36" s="202">
        <f t="shared" si="17"/>
        <v>0</v>
      </c>
      <c r="K36" s="202">
        <f t="shared" si="17"/>
        <v>0</v>
      </c>
      <c r="L36" s="202">
        <f t="shared" si="17"/>
        <v>0</v>
      </c>
      <c r="M36" s="202">
        <f t="shared" si="17"/>
        <v>0</v>
      </c>
      <c r="N36" s="202">
        <f t="shared" si="17"/>
        <v>31.2</v>
      </c>
      <c r="O36" s="202">
        <f t="shared" si="17"/>
        <v>0</v>
      </c>
      <c r="P36" s="202">
        <f t="shared" si="17"/>
        <v>0</v>
      </c>
      <c r="Q36" s="202">
        <f t="shared" si="17"/>
        <v>135.8</v>
      </c>
      <c r="R36" s="202">
        <f t="shared" si="17"/>
        <v>104.6</v>
      </c>
      <c r="S36" s="202">
        <f t="shared" si="17"/>
        <v>55.18</v>
      </c>
      <c r="T36" s="202">
        <f t="shared" si="17"/>
        <v>49.42</v>
      </c>
      <c r="U36" s="202">
        <f t="shared" si="17"/>
        <v>0</v>
      </c>
      <c r="V36" s="202">
        <f t="shared" si="17"/>
        <v>0</v>
      </c>
      <c r="W36" s="202">
        <f t="shared" si="17"/>
        <v>0</v>
      </c>
      <c r="X36" s="202">
        <f t="shared" si="17"/>
        <v>0</v>
      </c>
      <c r="Y36" s="202">
        <f t="shared" si="17"/>
        <v>0</v>
      </c>
      <c r="Z36" s="202">
        <f t="shared" si="17"/>
        <v>31.2</v>
      </c>
      <c r="AA36" s="202">
        <f t="shared" ref="AA36:AB36" si="18">SUM(AA37+AA38+AA39)</f>
        <v>0</v>
      </c>
      <c r="AB36" s="226">
        <f t="shared" si="18"/>
        <v>0</v>
      </c>
    </row>
    <row r="37" s="151" customFormat="1" ht="13" spans="1:28">
      <c r="A37" s="178">
        <v>2080501</v>
      </c>
      <c r="B37" s="178"/>
      <c r="C37" s="178"/>
      <c r="D37" s="183" t="s">
        <v>134</v>
      </c>
      <c r="E37" s="203">
        <v>21.6</v>
      </c>
      <c r="F37" s="181"/>
      <c r="G37" s="181"/>
      <c r="H37" s="181"/>
      <c r="I37" s="181"/>
      <c r="J37" s="181"/>
      <c r="K37" s="181"/>
      <c r="L37" s="181"/>
      <c r="M37" s="181"/>
      <c r="N37" s="182">
        <v>21.6</v>
      </c>
      <c r="O37" s="181"/>
      <c r="P37" s="181"/>
      <c r="Q37" s="180">
        <f t="shared" ref="Q37:Q39" si="19">SUM(R37,V37,Z37)</f>
        <v>21.6</v>
      </c>
      <c r="R37" s="180">
        <f t="shared" ref="R37:R39" si="20">SUM(S37:U37)</f>
        <v>0</v>
      </c>
      <c r="S37" s="181"/>
      <c r="T37" s="181"/>
      <c r="U37" s="181"/>
      <c r="V37" s="181"/>
      <c r="W37" s="181"/>
      <c r="X37" s="181"/>
      <c r="Y37" s="181"/>
      <c r="Z37" s="182">
        <v>21.6</v>
      </c>
      <c r="AA37" s="182">
        <v>0</v>
      </c>
      <c r="AB37" s="224"/>
    </row>
    <row r="38" s="151" customFormat="1" ht="13" spans="1:28">
      <c r="A38" s="178">
        <v>2080502</v>
      </c>
      <c r="B38" s="178"/>
      <c r="C38" s="178"/>
      <c r="D38" s="183" t="s">
        <v>135</v>
      </c>
      <c r="E38" s="203">
        <v>9.6</v>
      </c>
      <c r="F38" s="181"/>
      <c r="G38" s="181"/>
      <c r="H38" s="181"/>
      <c r="I38" s="181"/>
      <c r="J38" s="181"/>
      <c r="K38" s="181"/>
      <c r="L38" s="181"/>
      <c r="M38" s="181"/>
      <c r="N38" s="213">
        <v>9.6</v>
      </c>
      <c r="O38" s="181"/>
      <c r="P38" s="181"/>
      <c r="Q38" s="180">
        <f t="shared" si="19"/>
        <v>9.6</v>
      </c>
      <c r="R38" s="180">
        <f t="shared" si="20"/>
        <v>0</v>
      </c>
      <c r="S38" s="181"/>
      <c r="T38" s="181"/>
      <c r="U38" s="181"/>
      <c r="V38" s="181"/>
      <c r="W38" s="181"/>
      <c r="X38" s="181"/>
      <c r="Y38" s="181"/>
      <c r="Z38" s="182">
        <v>9.6</v>
      </c>
      <c r="AA38" s="182">
        <v>0</v>
      </c>
      <c r="AB38" s="224"/>
    </row>
    <row r="39" s="151" customFormat="1" ht="13" spans="1:28">
      <c r="A39" s="178">
        <v>2080505</v>
      </c>
      <c r="B39" s="178"/>
      <c r="C39" s="178"/>
      <c r="D39" s="183" t="s">
        <v>136</v>
      </c>
      <c r="E39" s="203">
        <v>104.61</v>
      </c>
      <c r="F39" s="182">
        <v>104.6</v>
      </c>
      <c r="G39" s="182">
        <v>55.18</v>
      </c>
      <c r="H39" s="182">
        <v>49.42</v>
      </c>
      <c r="I39" s="181"/>
      <c r="J39" s="181"/>
      <c r="K39" s="181"/>
      <c r="L39" s="181"/>
      <c r="M39" s="181"/>
      <c r="N39" s="213"/>
      <c r="O39" s="181"/>
      <c r="P39" s="181"/>
      <c r="Q39" s="180">
        <f t="shared" si="19"/>
        <v>104.6</v>
      </c>
      <c r="R39" s="180">
        <f t="shared" si="20"/>
        <v>104.6</v>
      </c>
      <c r="S39" s="182">
        <v>55.18</v>
      </c>
      <c r="T39" s="182">
        <v>49.42</v>
      </c>
      <c r="U39" s="181"/>
      <c r="V39" s="181"/>
      <c r="W39" s="181"/>
      <c r="X39" s="181"/>
      <c r="Y39" s="181"/>
      <c r="Z39" s="182"/>
      <c r="AA39" s="182">
        <v>0</v>
      </c>
      <c r="AB39" s="224"/>
    </row>
    <row r="40" s="151" customFormat="1" ht="13" spans="1:28">
      <c r="A40" s="178">
        <v>20827</v>
      </c>
      <c r="B40" s="178"/>
      <c r="C40" s="178"/>
      <c r="D40" s="183" t="s">
        <v>137</v>
      </c>
      <c r="E40" s="202">
        <f>SUM(E41+E42+E43)</f>
        <v>5.25</v>
      </c>
      <c r="F40" s="202">
        <f t="shared" ref="F40:V40" si="21">SUM(F41+F42+F43)</f>
        <v>5.25</v>
      </c>
      <c r="G40" s="202">
        <f t="shared" si="21"/>
        <v>1.98</v>
      </c>
      <c r="H40" s="202">
        <f t="shared" si="21"/>
        <v>3.27</v>
      </c>
      <c r="I40" s="202">
        <f t="shared" si="21"/>
        <v>0</v>
      </c>
      <c r="J40" s="202">
        <f t="shared" si="21"/>
        <v>0</v>
      </c>
      <c r="K40" s="202">
        <f t="shared" si="21"/>
        <v>0</v>
      </c>
      <c r="L40" s="202">
        <f t="shared" si="21"/>
        <v>0</v>
      </c>
      <c r="M40" s="202">
        <f t="shared" si="21"/>
        <v>0</v>
      </c>
      <c r="N40" s="202">
        <f t="shared" si="21"/>
        <v>0</v>
      </c>
      <c r="O40" s="202">
        <f t="shared" si="21"/>
        <v>0</v>
      </c>
      <c r="P40" s="202">
        <f t="shared" si="21"/>
        <v>0</v>
      </c>
      <c r="Q40" s="202">
        <f t="shared" si="21"/>
        <v>5.25</v>
      </c>
      <c r="R40" s="202">
        <f t="shared" si="21"/>
        <v>5.25</v>
      </c>
      <c r="S40" s="202">
        <f t="shared" si="21"/>
        <v>1.98</v>
      </c>
      <c r="T40" s="202">
        <f t="shared" si="21"/>
        <v>3.27</v>
      </c>
      <c r="U40" s="202">
        <f t="shared" si="21"/>
        <v>0</v>
      </c>
      <c r="V40" s="202">
        <f t="shared" si="21"/>
        <v>0</v>
      </c>
      <c r="W40" s="202">
        <f t="shared" ref="W40:AB40" si="22">SUM(W41+W42+W43)</f>
        <v>0</v>
      </c>
      <c r="X40" s="202">
        <f t="shared" si="22"/>
        <v>0</v>
      </c>
      <c r="Y40" s="202">
        <f t="shared" si="22"/>
        <v>0</v>
      </c>
      <c r="Z40" s="202">
        <f t="shared" si="22"/>
        <v>0</v>
      </c>
      <c r="AA40" s="202">
        <f t="shared" si="22"/>
        <v>0</v>
      </c>
      <c r="AB40" s="226">
        <f t="shared" si="22"/>
        <v>0</v>
      </c>
    </row>
    <row r="41" s="151" customFormat="1" ht="13" spans="1:28">
      <c r="A41" s="178">
        <v>2082701</v>
      </c>
      <c r="B41" s="178"/>
      <c r="C41" s="178"/>
      <c r="D41" s="183" t="s">
        <v>138</v>
      </c>
      <c r="E41" s="203">
        <v>1.85</v>
      </c>
      <c r="F41" s="182">
        <v>1.85</v>
      </c>
      <c r="G41" s="182">
        <v>0.18</v>
      </c>
      <c r="H41" s="182">
        <v>1.67</v>
      </c>
      <c r="I41" s="181"/>
      <c r="J41" s="181"/>
      <c r="K41" s="181"/>
      <c r="L41" s="181"/>
      <c r="M41" s="181"/>
      <c r="N41" s="213"/>
      <c r="O41" s="181"/>
      <c r="P41" s="181"/>
      <c r="Q41" s="180">
        <f t="shared" ref="Q41:Q44" si="23">SUM(R41,V41,Z41)</f>
        <v>1.85</v>
      </c>
      <c r="R41" s="180">
        <f t="shared" ref="R41:R44" si="24">SUM(S41:U41)</f>
        <v>1.85</v>
      </c>
      <c r="S41" s="182">
        <v>0.18</v>
      </c>
      <c r="T41" s="182">
        <v>1.67</v>
      </c>
      <c r="U41" s="181"/>
      <c r="V41" s="181"/>
      <c r="W41" s="181"/>
      <c r="X41" s="181"/>
      <c r="Y41" s="181"/>
      <c r="Z41" s="182"/>
      <c r="AA41" s="182">
        <v>0</v>
      </c>
      <c r="AB41" s="224"/>
    </row>
    <row r="42" s="151" customFormat="1" ht="13" spans="1:28">
      <c r="A42" s="178">
        <v>2082702</v>
      </c>
      <c r="B42" s="178"/>
      <c r="C42" s="178"/>
      <c r="D42" s="183" t="s">
        <v>139</v>
      </c>
      <c r="E42" s="203">
        <v>1.83</v>
      </c>
      <c r="F42" s="182">
        <v>1.83</v>
      </c>
      <c r="G42" s="182">
        <v>0.97</v>
      </c>
      <c r="H42" s="182">
        <v>0.86</v>
      </c>
      <c r="I42" s="181"/>
      <c r="J42" s="181"/>
      <c r="K42" s="181"/>
      <c r="L42" s="181"/>
      <c r="M42" s="181"/>
      <c r="N42" s="213"/>
      <c r="O42" s="181"/>
      <c r="P42" s="181"/>
      <c r="Q42" s="180">
        <f t="shared" si="23"/>
        <v>1.83</v>
      </c>
      <c r="R42" s="180">
        <f t="shared" si="24"/>
        <v>1.83</v>
      </c>
      <c r="S42" s="182">
        <v>0.97</v>
      </c>
      <c r="T42" s="182">
        <v>0.86</v>
      </c>
      <c r="U42" s="181"/>
      <c r="V42" s="181"/>
      <c r="W42" s="181"/>
      <c r="X42" s="181"/>
      <c r="Y42" s="181"/>
      <c r="Z42" s="182"/>
      <c r="AA42" s="182">
        <v>0</v>
      </c>
      <c r="AB42" s="224"/>
    </row>
    <row r="43" s="151" customFormat="1" ht="13" spans="1:28">
      <c r="A43" s="178">
        <v>2082703</v>
      </c>
      <c r="B43" s="178"/>
      <c r="C43" s="178"/>
      <c r="D43" s="183" t="s">
        <v>140</v>
      </c>
      <c r="E43" s="203">
        <v>1.57</v>
      </c>
      <c r="F43" s="182">
        <v>1.57</v>
      </c>
      <c r="G43" s="182">
        <v>0.83</v>
      </c>
      <c r="H43" s="182">
        <v>0.74</v>
      </c>
      <c r="I43" s="181"/>
      <c r="J43" s="181"/>
      <c r="K43" s="181"/>
      <c r="L43" s="181"/>
      <c r="M43" s="181"/>
      <c r="N43" s="213"/>
      <c r="O43" s="181"/>
      <c r="P43" s="181"/>
      <c r="Q43" s="180">
        <f t="shared" si="23"/>
        <v>1.57</v>
      </c>
      <c r="R43" s="180">
        <f t="shared" si="24"/>
        <v>1.57</v>
      </c>
      <c r="S43" s="182">
        <v>0.83</v>
      </c>
      <c r="T43" s="182">
        <v>0.74</v>
      </c>
      <c r="U43" s="181"/>
      <c r="V43" s="181"/>
      <c r="W43" s="181"/>
      <c r="X43" s="181"/>
      <c r="Y43" s="181"/>
      <c r="Z43" s="182"/>
      <c r="AA43" s="182">
        <v>0</v>
      </c>
      <c r="AB43" s="224"/>
    </row>
    <row r="44" s="151" customFormat="1" ht="13" spans="1:28">
      <c r="A44" s="178">
        <v>210</v>
      </c>
      <c r="B44" s="178"/>
      <c r="C44" s="178"/>
      <c r="D44" s="187" t="s">
        <v>141</v>
      </c>
      <c r="E44" s="202">
        <v>74.08</v>
      </c>
      <c r="F44" s="202">
        <v>74.08</v>
      </c>
      <c r="G44" s="202">
        <v>39.71</v>
      </c>
      <c r="H44" s="202">
        <v>34.37</v>
      </c>
      <c r="I44" s="202">
        <v>0</v>
      </c>
      <c r="J44" s="202">
        <v>0</v>
      </c>
      <c r="K44" s="202">
        <v>0</v>
      </c>
      <c r="L44" s="202">
        <v>0</v>
      </c>
      <c r="M44" s="202">
        <v>0</v>
      </c>
      <c r="N44" s="202">
        <v>0</v>
      </c>
      <c r="O44" s="202">
        <v>0</v>
      </c>
      <c r="P44" s="202">
        <v>0</v>
      </c>
      <c r="Q44" s="180">
        <f t="shared" si="23"/>
        <v>74.08</v>
      </c>
      <c r="R44" s="180">
        <f t="shared" si="24"/>
        <v>74.08</v>
      </c>
      <c r="S44" s="202">
        <v>39.71</v>
      </c>
      <c r="T44" s="202">
        <v>34.37</v>
      </c>
      <c r="U44" s="202">
        <v>0</v>
      </c>
      <c r="V44" s="202">
        <v>0</v>
      </c>
      <c r="W44" s="202">
        <v>0</v>
      </c>
      <c r="X44" s="202">
        <v>0</v>
      </c>
      <c r="Y44" s="202">
        <v>0</v>
      </c>
      <c r="Z44" s="202">
        <v>0</v>
      </c>
      <c r="AA44" s="202">
        <v>0</v>
      </c>
      <c r="AB44" s="226">
        <v>0</v>
      </c>
    </row>
    <row r="45" s="151" customFormat="1" ht="13" spans="1:28">
      <c r="A45" s="178">
        <v>21011</v>
      </c>
      <c r="B45" s="178"/>
      <c r="C45" s="178"/>
      <c r="D45" s="183" t="s">
        <v>142</v>
      </c>
      <c r="E45" s="202">
        <f>SUM(E46+E47+E48)</f>
        <v>74.08</v>
      </c>
      <c r="F45" s="202">
        <f t="shared" ref="F45:AB45" si="25">SUM(F46+F47+F48)</f>
        <v>74.08</v>
      </c>
      <c r="G45" s="202">
        <f t="shared" si="25"/>
        <v>39.71</v>
      </c>
      <c r="H45" s="202">
        <f t="shared" si="25"/>
        <v>34.37</v>
      </c>
      <c r="I45" s="202">
        <f t="shared" si="25"/>
        <v>0</v>
      </c>
      <c r="J45" s="202">
        <f t="shared" si="25"/>
        <v>0</v>
      </c>
      <c r="K45" s="202">
        <f t="shared" si="25"/>
        <v>0</v>
      </c>
      <c r="L45" s="202">
        <f t="shared" si="25"/>
        <v>0</v>
      </c>
      <c r="M45" s="202">
        <f t="shared" si="25"/>
        <v>0</v>
      </c>
      <c r="N45" s="202">
        <f t="shared" si="25"/>
        <v>0</v>
      </c>
      <c r="O45" s="202">
        <f t="shared" si="25"/>
        <v>0</v>
      </c>
      <c r="P45" s="202">
        <f t="shared" si="25"/>
        <v>0</v>
      </c>
      <c r="Q45" s="202">
        <f t="shared" si="25"/>
        <v>74.08</v>
      </c>
      <c r="R45" s="202">
        <f t="shared" si="25"/>
        <v>74.08</v>
      </c>
      <c r="S45" s="202">
        <f t="shared" si="25"/>
        <v>39.71</v>
      </c>
      <c r="T45" s="202">
        <f t="shared" si="25"/>
        <v>34.37</v>
      </c>
      <c r="U45" s="202">
        <f t="shared" si="25"/>
        <v>0</v>
      </c>
      <c r="V45" s="202">
        <f t="shared" si="25"/>
        <v>0</v>
      </c>
      <c r="W45" s="202">
        <f t="shared" si="25"/>
        <v>0</v>
      </c>
      <c r="X45" s="202">
        <f t="shared" si="25"/>
        <v>0</v>
      </c>
      <c r="Y45" s="202">
        <f t="shared" si="25"/>
        <v>0</v>
      </c>
      <c r="Z45" s="202">
        <f t="shared" si="25"/>
        <v>0</v>
      </c>
      <c r="AA45" s="202">
        <f t="shared" si="25"/>
        <v>0</v>
      </c>
      <c r="AB45" s="202">
        <f t="shared" si="25"/>
        <v>0</v>
      </c>
    </row>
    <row r="46" s="151" customFormat="1" ht="13" spans="1:28">
      <c r="A46" s="178">
        <v>2101101</v>
      </c>
      <c r="B46" s="178"/>
      <c r="C46" s="178"/>
      <c r="D46" s="183" t="s">
        <v>143</v>
      </c>
      <c r="E46" s="203">
        <v>23.83</v>
      </c>
      <c r="F46" s="182">
        <v>23.83</v>
      </c>
      <c r="G46" s="182">
        <v>23.21</v>
      </c>
      <c r="H46" s="182">
        <v>0.62</v>
      </c>
      <c r="I46" s="181"/>
      <c r="J46" s="181"/>
      <c r="K46" s="181"/>
      <c r="L46" s="181"/>
      <c r="M46" s="181"/>
      <c r="N46" s="213"/>
      <c r="O46" s="181"/>
      <c r="P46" s="181"/>
      <c r="Q46" s="180">
        <f t="shared" ref="Q46:Q51" si="26">SUM(R46,V46,Z46)</f>
        <v>23.83</v>
      </c>
      <c r="R46" s="180">
        <f t="shared" ref="R46:R51" si="27">SUM(S46:U46)</f>
        <v>23.83</v>
      </c>
      <c r="S46" s="182">
        <v>23.21</v>
      </c>
      <c r="T46" s="182">
        <v>0.62</v>
      </c>
      <c r="U46" s="181"/>
      <c r="V46" s="181"/>
      <c r="W46" s="181"/>
      <c r="X46" s="181"/>
      <c r="Y46" s="181"/>
      <c r="Z46" s="182"/>
      <c r="AA46" s="182">
        <v>0</v>
      </c>
      <c r="AB46" s="224"/>
    </row>
    <row r="47" s="151" customFormat="1" ht="13" spans="1:28">
      <c r="A47" s="178">
        <v>2101102</v>
      </c>
      <c r="B47" s="178"/>
      <c r="C47" s="178"/>
      <c r="D47" s="183" t="s">
        <v>144</v>
      </c>
      <c r="E47" s="203">
        <v>20.08</v>
      </c>
      <c r="F47" s="182">
        <v>20.08</v>
      </c>
      <c r="G47" s="182"/>
      <c r="H47" s="182">
        <v>20.08</v>
      </c>
      <c r="I47" s="181"/>
      <c r="J47" s="181"/>
      <c r="K47" s="181"/>
      <c r="L47" s="181"/>
      <c r="M47" s="181"/>
      <c r="N47" s="213"/>
      <c r="O47" s="181"/>
      <c r="P47" s="181"/>
      <c r="Q47" s="180">
        <f t="shared" si="26"/>
        <v>20.08</v>
      </c>
      <c r="R47" s="180">
        <f t="shared" si="27"/>
        <v>20.08</v>
      </c>
      <c r="S47" s="182"/>
      <c r="T47" s="182">
        <v>20.08</v>
      </c>
      <c r="U47" s="181"/>
      <c r="V47" s="181"/>
      <c r="W47" s="181"/>
      <c r="X47" s="181"/>
      <c r="Y47" s="181"/>
      <c r="Z47" s="182"/>
      <c r="AA47" s="182">
        <v>0</v>
      </c>
      <c r="AB47" s="224"/>
    </row>
    <row r="48" s="151" customFormat="1" ht="13" spans="1:28">
      <c r="A48" s="178">
        <v>2101103</v>
      </c>
      <c r="B48" s="178"/>
      <c r="C48" s="178"/>
      <c r="D48" s="183" t="s">
        <v>145</v>
      </c>
      <c r="E48" s="203">
        <v>30.17</v>
      </c>
      <c r="F48" s="182">
        <v>30.17</v>
      </c>
      <c r="G48" s="204">
        <v>16.5</v>
      </c>
      <c r="H48" s="205">
        <v>13.67</v>
      </c>
      <c r="I48" s="181"/>
      <c r="J48" s="181"/>
      <c r="K48" s="181"/>
      <c r="L48" s="181"/>
      <c r="M48" s="181"/>
      <c r="N48" s="213"/>
      <c r="O48" s="181"/>
      <c r="P48" s="181"/>
      <c r="Q48" s="180">
        <f t="shared" si="26"/>
        <v>30.17</v>
      </c>
      <c r="R48" s="180">
        <f t="shared" si="27"/>
        <v>30.17</v>
      </c>
      <c r="S48" s="182">
        <v>16.5</v>
      </c>
      <c r="T48" s="182">
        <v>13.67</v>
      </c>
      <c r="U48" s="181"/>
      <c r="V48" s="181"/>
      <c r="W48" s="181"/>
      <c r="X48" s="181"/>
      <c r="Y48" s="181"/>
      <c r="Z48" s="181"/>
      <c r="AA48" s="182">
        <v>0</v>
      </c>
      <c r="AB48" s="224"/>
    </row>
    <row r="49" s="151" customFormat="1" ht="13" spans="1:28">
      <c r="A49" s="178">
        <v>212</v>
      </c>
      <c r="B49" s="178"/>
      <c r="C49" s="178"/>
      <c r="D49" s="183" t="s">
        <v>146</v>
      </c>
      <c r="E49" s="180">
        <v>95.5027</v>
      </c>
      <c r="F49" s="185">
        <v>47.1827</v>
      </c>
      <c r="G49" s="182"/>
      <c r="H49" s="186">
        <v>47.1827</v>
      </c>
      <c r="I49" s="182">
        <v>0</v>
      </c>
      <c r="J49" s="180">
        <v>48.32</v>
      </c>
      <c r="K49" s="182">
        <v>0</v>
      </c>
      <c r="L49" s="182">
        <v>0</v>
      </c>
      <c r="M49" s="182">
        <v>0</v>
      </c>
      <c r="N49" s="182">
        <v>0</v>
      </c>
      <c r="O49" s="182">
        <v>0</v>
      </c>
      <c r="P49" s="182">
        <v>0</v>
      </c>
      <c r="Q49" s="180">
        <f t="shared" si="26"/>
        <v>92.99</v>
      </c>
      <c r="R49" s="180">
        <f t="shared" si="27"/>
        <v>44.67</v>
      </c>
      <c r="S49" s="182"/>
      <c r="T49" s="186">
        <v>44.67</v>
      </c>
      <c r="U49" s="182">
        <v>0</v>
      </c>
      <c r="V49" s="180">
        <v>48.32</v>
      </c>
      <c r="W49" s="182">
        <v>0</v>
      </c>
      <c r="X49" s="182">
        <v>0</v>
      </c>
      <c r="Y49" s="182">
        <v>0</v>
      </c>
      <c r="Z49" s="182">
        <v>0</v>
      </c>
      <c r="AA49" s="182">
        <v>0</v>
      </c>
      <c r="AB49" s="224"/>
    </row>
    <row r="50" s="151" customFormat="1" ht="13" spans="1:28">
      <c r="A50" s="178">
        <v>21202</v>
      </c>
      <c r="B50" s="178"/>
      <c r="C50" s="178"/>
      <c r="D50" s="183" t="s">
        <v>147</v>
      </c>
      <c r="E50" s="180">
        <v>95.5027</v>
      </c>
      <c r="F50" s="185">
        <v>47.1827</v>
      </c>
      <c r="G50" s="182"/>
      <c r="H50" s="186">
        <v>47.1827</v>
      </c>
      <c r="I50" s="182">
        <v>0</v>
      </c>
      <c r="J50" s="180">
        <v>48.32</v>
      </c>
      <c r="K50" s="182">
        <v>0</v>
      </c>
      <c r="L50" s="182">
        <v>0</v>
      </c>
      <c r="M50" s="182">
        <v>0</v>
      </c>
      <c r="N50" s="182">
        <v>0</v>
      </c>
      <c r="O50" s="182">
        <v>0</v>
      </c>
      <c r="P50" s="182">
        <v>0</v>
      </c>
      <c r="Q50" s="180">
        <f t="shared" si="26"/>
        <v>92.99</v>
      </c>
      <c r="R50" s="180">
        <f t="shared" si="27"/>
        <v>44.67</v>
      </c>
      <c r="S50" s="182"/>
      <c r="T50" s="186">
        <v>44.67</v>
      </c>
      <c r="U50" s="182">
        <v>0</v>
      </c>
      <c r="V50" s="180">
        <v>48.32</v>
      </c>
      <c r="W50" s="182">
        <v>0</v>
      </c>
      <c r="X50" s="182">
        <v>0</v>
      </c>
      <c r="Y50" s="182">
        <v>0</v>
      </c>
      <c r="Z50" s="182">
        <v>0</v>
      </c>
      <c r="AA50" s="182">
        <v>0</v>
      </c>
      <c r="AB50" s="224"/>
    </row>
    <row r="51" s="151" customFormat="1" ht="13" spans="1:28">
      <c r="A51" s="178">
        <v>2120201</v>
      </c>
      <c r="B51" s="178"/>
      <c r="C51" s="178"/>
      <c r="D51" s="183" t="s">
        <v>147</v>
      </c>
      <c r="E51" s="180">
        <v>95.5027</v>
      </c>
      <c r="F51" s="185">
        <v>47.1827</v>
      </c>
      <c r="G51" s="182"/>
      <c r="H51" s="186">
        <v>47.1827</v>
      </c>
      <c r="I51" s="182">
        <v>0</v>
      </c>
      <c r="J51" s="180">
        <v>48.32</v>
      </c>
      <c r="K51" s="182">
        <v>0</v>
      </c>
      <c r="L51" s="182">
        <v>0</v>
      </c>
      <c r="M51" s="182">
        <v>0</v>
      </c>
      <c r="N51" s="182">
        <v>0</v>
      </c>
      <c r="O51" s="182">
        <v>0</v>
      </c>
      <c r="P51" s="182">
        <v>0</v>
      </c>
      <c r="Q51" s="180">
        <f t="shared" si="26"/>
        <v>92.99</v>
      </c>
      <c r="R51" s="180">
        <f t="shared" si="27"/>
        <v>44.67</v>
      </c>
      <c r="S51" s="182"/>
      <c r="T51" s="186">
        <v>44.67</v>
      </c>
      <c r="U51" s="182">
        <v>0</v>
      </c>
      <c r="V51" s="180">
        <v>48.32</v>
      </c>
      <c r="W51" s="182">
        <v>0</v>
      </c>
      <c r="X51" s="182">
        <v>0</v>
      </c>
      <c r="Y51" s="182">
        <v>0</v>
      </c>
      <c r="Z51" s="182">
        <v>0</v>
      </c>
      <c r="AA51" s="182">
        <v>0</v>
      </c>
      <c r="AB51" s="224"/>
    </row>
    <row r="52" s="151" customFormat="1" ht="13" spans="1:28">
      <c r="A52" s="178">
        <v>213</v>
      </c>
      <c r="B52" s="178"/>
      <c r="C52" s="178"/>
      <c r="D52" s="183" t="s">
        <v>148</v>
      </c>
      <c r="E52" s="202">
        <f>SUM(E53+E55+E57+E59)</f>
        <v>434.3258</v>
      </c>
      <c r="F52" s="202">
        <f t="shared" ref="F52:AB52" si="28">SUM(F53+F55+F57+F59)</f>
        <v>172.5128</v>
      </c>
      <c r="G52" s="202">
        <f t="shared" si="28"/>
        <v>0</v>
      </c>
      <c r="H52" s="202">
        <f t="shared" si="28"/>
        <v>172.5128</v>
      </c>
      <c r="I52" s="202">
        <f t="shared" si="28"/>
        <v>0</v>
      </c>
      <c r="J52" s="202">
        <f t="shared" si="28"/>
        <v>77.41</v>
      </c>
      <c r="K52" s="202">
        <f t="shared" si="28"/>
        <v>1</v>
      </c>
      <c r="L52" s="202">
        <f t="shared" si="28"/>
        <v>5</v>
      </c>
      <c r="M52" s="202">
        <f t="shared" si="28"/>
        <v>0</v>
      </c>
      <c r="N52" s="202">
        <f t="shared" si="28"/>
        <v>184.403</v>
      </c>
      <c r="O52" s="202">
        <f t="shared" si="28"/>
        <v>0</v>
      </c>
      <c r="P52" s="202">
        <f t="shared" si="28"/>
        <v>0</v>
      </c>
      <c r="Q52" s="202">
        <f t="shared" si="28"/>
        <v>425.363</v>
      </c>
      <c r="R52" s="202">
        <f t="shared" si="28"/>
        <v>163.85</v>
      </c>
      <c r="S52" s="202">
        <f t="shared" si="28"/>
        <v>0</v>
      </c>
      <c r="T52" s="202">
        <f t="shared" si="28"/>
        <v>163.85</v>
      </c>
      <c r="U52" s="202">
        <f t="shared" si="28"/>
        <v>0</v>
      </c>
      <c r="V52" s="202">
        <f t="shared" si="28"/>
        <v>77.11</v>
      </c>
      <c r="W52" s="202">
        <f t="shared" si="28"/>
        <v>1</v>
      </c>
      <c r="X52" s="202">
        <f t="shared" si="28"/>
        <v>5</v>
      </c>
      <c r="Y52" s="202">
        <f t="shared" si="28"/>
        <v>0</v>
      </c>
      <c r="Z52" s="202">
        <f t="shared" si="28"/>
        <v>184.403</v>
      </c>
      <c r="AA52" s="202">
        <f t="shared" si="28"/>
        <v>0</v>
      </c>
      <c r="AB52" s="202">
        <f t="shared" si="28"/>
        <v>0</v>
      </c>
    </row>
    <row r="53" s="151" customFormat="1" ht="13" spans="1:28">
      <c r="A53" s="178">
        <v>21301</v>
      </c>
      <c r="B53" s="178"/>
      <c r="C53" s="178"/>
      <c r="D53" s="183" t="s">
        <v>149</v>
      </c>
      <c r="E53" s="203">
        <v>127.74</v>
      </c>
      <c r="F53" s="182">
        <v>121.67</v>
      </c>
      <c r="G53" s="204"/>
      <c r="H53" s="205">
        <v>121.67</v>
      </c>
      <c r="I53" s="181"/>
      <c r="J53" s="203">
        <v>6.07</v>
      </c>
      <c r="K53" s="181"/>
      <c r="L53" s="181"/>
      <c r="M53" s="181"/>
      <c r="N53" s="213"/>
      <c r="O53" s="181"/>
      <c r="P53" s="181"/>
      <c r="Q53" s="180">
        <f t="shared" ref="Q53:Q69" si="29">SUM(R53,V53,Z53)</f>
        <v>121.59</v>
      </c>
      <c r="R53" s="180">
        <f t="shared" ref="R53:R69" si="30">SUM(S53:U53)</f>
        <v>115.52</v>
      </c>
      <c r="S53" s="204"/>
      <c r="T53" s="205">
        <v>115.52</v>
      </c>
      <c r="U53" s="181"/>
      <c r="V53" s="203">
        <v>6.07</v>
      </c>
      <c r="W53" s="181"/>
      <c r="X53" s="181"/>
      <c r="Y53" s="181"/>
      <c r="Z53" s="181"/>
      <c r="AA53" s="182">
        <v>0</v>
      </c>
      <c r="AB53" s="224"/>
    </row>
    <row r="54" s="151" customFormat="1" ht="13" spans="1:28">
      <c r="A54" s="178">
        <v>2130104</v>
      </c>
      <c r="B54" s="178"/>
      <c r="C54" s="178"/>
      <c r="D54" s="183" t="s">
        <v>150</v>
      </c>
      <c r="E54" s="203">
        <v>127.74</v>
      </c>
      <c r="F54" s="182">
        <v>121.67</v>
      </c>
      <c r="G54" s="204"/>
      <c r="H54" s="205">
        <v>121.67</v>
      </c>
      <c r="I54" s="181"/>
      <c r="J54" s="203">
        <v>6.07</v>
      </c>
      <c r="K54" s="181"/>
      <c r="L54" s="181"/>
      <c r="M54" s="181"/>
      <c r="N54" s="213"/>
      <c r="O54" s="181"/>
      <c r="P54" s="181"/>
      <c r="Q54" s="180">
        <f t="shared" si="29"/>
        <v>121.59</v>
      </c>
      <c r="R54" s="180">
        <f t="shared" si="30"/>
        <v>115.52</v>
      </c>
      <c r="S54" s="204"/>
      <c r="T54" s="205">
        <v>115.52</v>
      </c>
      <c r="U54" s="181"/>
      <c r="V54" s="203">
        <v>6.07</v>
      </c>
      <c r="W54" s="181"/>
      <c r="X54" s="181"/>
      <c r="Y54" s="181"/>
      <c r="Z54" s="181"/>
      <c r="AA54" s="182">
        <v>0</v>
      </c>
      <c r="AB54" s="224"/>
    </row>
    <row r="55" s="151" customFormat="1" ht="13" spans="1:28">
      <c r="A55" s="178">
        <v>21302</v>
      </c>
      <c r="B55" s="178"/>
      <c r="C55" s="178"/>
      <c r="D55" s="179" t="s">
        <v>151</v>
      </c>
      <c r="E55" s="180">
        <v>34.322</v>
      </c>
      <c r="F55" s="180">
        <v>27.182</v>
      </c>
      <c r="G55" s="182">
        <v>0</v>
      </c>
      <c r="H55" s="180">
        <v>27.182</v>
      </c>
      <c r="I55" s="182">
        <v>0</v>
      </c>
      <c r="J55" s="180">
        <v>7.14</v>
      </c>
      <c r="K55" s="205">
        <v>1</v>
      </c>
      <c r="L55" s="205">
        <v>5</v>
      </c>
      <c r="M55" s="182">
        <v>0</v>
      </c>
      <c r="N55" s="182">
        <v>0</v>
      </c>
      <c r="O55" s="182">
        <v>0</v>
      </c>
      <c r="P55" s="182">
        <v>0</v>
      </c>
      <c r="Q55" s="180">
        <f t="shared" si="29"/>
        <v>33.01</v>
      </c>
      <c r="R55" s="180">
        <f t="shared" si="30"/>
        <v>25.87</v>
      </c>
      <c r="S55" s="182">
        <v>0</v>
      </c>
      <c r="T55" s="180">
        <v>25.87</v>
      </c>
      <c r="U55" s="182">
        <v>0</v>
      </c>
      <c r="V55" s="180">
        <v>7.14</v>
      </c>
      <c r="W55" s="205">
        <v>1</v>
      </c>
      <c r="X55" s="205">
        <v>5</v>
      </c>
      <c r="Y55" s="182">
        <v>0</v>
      </c>
      <c r="Z55" s="182">
        <v>0</v>
      </c>
      <c r="AA55" s="182">
        <v>0</v>
      </c>
      <c r="AB55" s="224"/>
    </row>
    <row r="56" s="151" customFormat="1" ht="13" spans="1:28">
      <c r="A56" s="178">
        <v>2130204</v>
      </c>
      <c r="B56" s="178"/>
      <c r="C56" s="178"/>
      <c r="D56" s="183" t="s">
        <v>152</v>
      </c>
      <c r="E56" s="180">
        <v>34.322</v>
      </c>
      <c r="F56" s="180">
        <v>27.182</v>
      </c>
      <c r="G56" s="182">
        <v>0</v>
      </c>
      <c r="H56" s="180">
        <v>27.182</v>
      </c>
      <c r="I56" s="182">
        <v>0</v>
      </c>
      <c r="J56" s="180">
        <v>7.14</v>
      </c>
      <c r="K56" s="205">
        <v>1</v>
      </c>
      <c r="L56" s="205">
        <v>5</v>
      </c>
      <c r="M56" s="182">
        <v>0</v>
      </c>
      <c r="N56" s="182">
        <v>0</v>
      </c>
      <c r="O56" s="182">
        <v>0</v>
      </c>
      <c r="P56" s="182">
        <v>0</v>
      </c>
      <c r="Q56" s="180">
        <f t="shared" si="29"/>
        <v>33.01</v>
      </c>
      <c r="R56" s="180">
        <f t="shared" si="30"/>
        <v>25.87</v>
      </c>
      <c r="S56" s="182">
        <v>0</v>
      </c>
      <c r="T56" s="180">
        <v>25.87</v>
      </c>
      <c r="U56" s="182">
        <v>0</v>
      </c>
      <c r="V56" s="180">
        <v>7.14</v>
      </c>
      <c r="W56" s="205">
        <v>1</v>
      </c>
      <c r="X56" s="205">
        <v>5</v>
      </c>
      <c r="Y56" s="182">
        <v>0</v>
      </c>
      <c r="Z56" s="182">
        <v>0</v>
      </c>
      <c r="AA56" s="182">
        <v>0</v>
      </c>
      <c r="AB56" s="224"/>
    </row>
    <row r="57" s="151" customFormat="1" ht="13" spans="1:28">
      <c r="A57" s="178">
        <v>21303</v>
      </c>
      <c r="B57" s="178"/>
      <c r="C57" s="178"/>
      <c r="D57" s="183" t="s">
        <v>153</v>
      </c>
      <c r="E57" s="180">
        <v>33.5608</v>
      </c>
      <c r="F57" s="180">
        <v>23.6608</v>
      </c>
      <c r="G57" s="182">
        <v>0</v>
      </c>
      <c r="H57" s="180">
        <v>23.6608</v>
      </c>
      <c r="I57" s="182">
        <v>0</v>
      </c>
      <c r="J57" s="180">
        <v>7.14</v>
      </c>
      <c r="K57" s="182">
        <v>0</v>
      </c>
      <c r="L57" s="182">
        <v>0</v>
      </c>
      <c r="M57" s="182">
        <v>0</v>
      </c>
      <c r="N57" s="180">
        <v>2.76</v>
      </c>
      <c r="O57" s="182">
        <v>0</v>
      </c>
      <c r="P57" s="182">
        <v>0</v>
      </c>
      <c r="Q57" s="180">
        <f t="shared" si="29"/>
        <v>32.36</v>
      </c>
      <c r="R57" s="180">
        <f t="shared" si="30"/>
        <v>22.46</v>
      </c>
      <c r="S57" s="182">
        <v>0</v>
      </c>
      <c r="T57" s="180">
        <v>22.46</v>
      </c>
      <c r="U57" s="182">
        <v>0</v>
      </c>
      <c r="V57" s="180">
        <v>7.14</v>
      </c>
      <c r="W57" s="182">
        <v>0</v>
      </c>
      <c r="X57" s="182">
        <v>0</v>
      </c>
      <c r="Y57" s="182">
        <v>0</v>
      </c>
      <c r="Z57" s="180">
        <v>2.76</v>
      </c>
      <c r="AA57" s="182">
        <v>0</v>
      </c>
      <c r="AB57" s="224"/>
    </row>
    <row r="58" s="151" customFormat="1" ht="13" spans="1:28">
      <c r="A58" s="178">
        <v>2130304</v>
      </c>
      <c r="B58" s="178"/>
      <c r="C58" s="178"/>
      <c r="D58" s="183" t="s">
        <v>154</v>
      </c>
      <c r="E58" s="180">
        <v>33.5608</v>
      </c>
      <c r="F58" s="180">
        <v>23.6608</v>
      </c>
      <c r="G58" s="182">
        <v>0</v>
      </c>
      <c r="H58" s="180">
        <v>23.6608</v>
      </c>
      <c r="I58" s="182">
        <v>0</v>
      </c>
      <c r="J58" s="180">
        <v>7.14</v>
      </c>
      <c r="K58" s="182">
        <v>0</v>
      </c>
      <c r="L58" s="182">
        <v>0</v>
      </c>
      <c r="M58" s="182">
        <v>0</v>
      </c>
      <c r="N58" s="180">
        <v>2.76</v>
      </c>
      <c r="O58" s="182">
        <v>0</v>
      </c>
      <c r="P58" s="182">
        <v>0</v>
      </c>
      <c r="Q58" s="180">
        <f t="shared" si="29"/>
        <v>32.36</v>
      </c>
      <c r="R58" s="180">
        <f t="shared" si="30"/>
        <v>22.46</v>
      </c>
      <c r="S58" s="182">
        <v>0</v>
      </c>
      <c r="T58" s="180">
        <v>22.46</v>
      </c>
      <c r="U58" s="182">
        <v>0</v>
      </c>
      <c r="V58" s="180">
        <v>7.14</v>
      </c>
      <c r="W58" s="182">
        <v>0</v>
      </c>
      <c r="X58" s="182">
        <v>0</v>
      </c>
      <c r="Y58" s="182">
        <v>0</v>
      </c>
      <c r="Z58" s="180">
        <v>2.76</v>
      </c>
      <c r="AA58" s="182">
        <v>0</v>
      </c>
      <c r="AB58" s="224"/>
    </row>
    <row r="59" s="151" customFormat="1" ht="13" spans="1:28">
      <c r="A59" s="178">
        <v>21307</v>
      </c>
      <c r="B59" s="178"/>
      <c r="C59" s="178"/>
      <c r="D59" s="183" t="s">
        <v>155</v>
      </c>
      <c r="E59" s="180">
        <v>238.703</v>
      </c>
      <c r="F59" s="182">
        <v>0</v>
      </c>
      <c r="G59" s="182">
        <v>0</v>
      </c>
      <c r="H59" s="182">
        <v>0</v>
      </c>
      <c r="I59" s="182">
        <v>0</v>
      </c>
      <c r="J59" s="180">
        <v>57.06</v>
      </c>
      <c r="K59" s="182">
        <v>0</v>
      </c>
      <c r="L59" s="182">
        <v>0</v>
      </c>
      <c r="M59" s="182">
        <v>0</v>
      </c>
      <c r="N59" s="180">
        <v>181.643</v>
      </c>
      <c r="O59" s="182">
        <v>0</v>
      </c>
      <c r="P59" s="182">
        <v>0</v>
      </c>
      <c r="Q59" s="180">
        <f t="shared" si="29"/>
        <v>238.403</v>
      </c>
      <c r="R59" s="180">
        <f t="shared" si="30"/>
        <v>0</v>
      </c>
      <c r="S59" s="182">
        <v>0</v>
      </c>
      <c r="T59" s="182">
        <v>0</v>
      </c>
      <c r="U59" s="182">
        <v>0</v>
      </c>
      <c r="V59" s="180">
        <v>56.76</v>
      </c>
      <c r="W59" s="182">
        <v>0</v>
      </c>
      <c r="X59" s="182">
        <v>0</v>
      </c>
      <c r="Y59" s="182">
        <v>0</v>
      </c>
      <c r="Z59" s="180">
        <v>181.643</v>
      </c>
      <c r="AA59" s="182">
        <v>0</v>
      </c>
      <c r="AB59" s="224"/>
    </row>
    <row r="60" s="151" customFormat="1" ht="13" spans="1:28">
      <c r="A60" s="178">
        <v>2130705</v>
      </c>
      <c r="B60" s="178"/>
      <c r="C60" s="199"/>
      <c r="D60" s="183" t="s">
        <v>156</v>
      </c>
      <c r="E60" s="180">
        <v>238.703</v>
      </c>
      <c r="F60" s="182">
        <v>0</v>
      </c>
      <c r="G60" s="182">
        <v>0</v>
      </c>
      <c r="H60" s="182">
        <v>0</v>
      </c>
      <c r="I60" s="182">
        <v>0</v>
      </c>
      <c r="J60" s="180">
        <v>57.06</v>
      </c>
      <c r="K60" s="182">
        <v>0</v>
      </c>
      <c r="L60" s="182">
        <v>0</v>
      </c>
      <c r="M60" s="182">
        <v>0</v>
      </c>
      <c r="N60" s="180">
        <v>181.643</v>
      </c>
      <c r="O60" s="182">
        <v>0</v>
      </c>
      <c r="P60" s="182">
        <v>0</v>
      </c>
      <c r="Q60" s="180">
        <f t="shared" si="29"/>
        <v>238.403</v>
      </c>
      <c r="R60" s="180">
        <f t="shared" si="30"/>
        <v>0</v>
      </c>
      <c r="S60" s="182">
        <v>0</v>
      </c>
      <c r="T60" s="182">
        <v>0</v>
      </c>
      <c r="U60" s="182">
        <v>0</v>
      </c>
      <c r="V60" s="180">
        <v>56.76</v>
      </c>
      <c r="W60" s="182">
        <v>0</v>
      </c>
      <c r="X60" s="182">
        <v>0</v>
      </c>
      <c r="Y60" s="182">
        <v>0</v>
      </c>
      <c r="Z60" s="180">
        <v>181.643</v>
      </c>
      <c r="AA60" s="182">
        <v>0</v>
      </c>
      <c r="AB60" s="224"/>
    </row>
    <row r="61" s="151" customFormat="1" ht="13" spans="1:28">
      <c r="A61" s="178">
        <v>214</v>
      </c>
      <c r="B61" s="178"/>
      <c r="C61" s="199"/>
      <c r="D61" s="183" t="s">
        <v>157</v>
      </c>
      <c r="E61" s="180">
        <v>12.2735</v>
      </c>
      <c r="F61" s="180">
        <v>11.6035</v>
      </c>
      <c r="G61" s="182">
        <v>0</v>
      </c>
      <c r="H61" s="180">
        <v>11.6035</v>
      </c>
      <c r="I61" s="182">
        <v>0</v>
      </c>
      <c r="J61" s="180">
        <v>0.67</v>
      </c>
      <c r="K61" s="182">
        <v>0</v>
      </c>
      <c r="L61" s="182">
        <v>0</v>
      </c>
      <c r="M61" s="182">
        <v>0</v>
      </c>
      <c r="N61" s="182">
        <v>0</v>
      </c>
      <c r="O61" s="182">
        <v>0</v>
      </c>
      <c r="P61" s="182">
        <v>0</v>
      </c>
      <c r="Q61" s="180">
        <f t="shared" si="29"/>
        <v>11.68</v>
      </c>
      <c r="R61" s="180">
        <f t="shared" si="30"/>
        <v>11.01</v>
      </c>
      <c r="S61" s="182">
        <v>0</v>
      </c>
      <c r="T61" s="180">
        <v>11.01</v>
      </c>
      <c r="U61" s="182">
        <v>0</v>
      </c>
      <c r="V61" s="180">
        <v>0.67</v>
      </c>
      <c r="W61" s="182">
        <v>0</v>
      </c>
      <c r="X61" s="182">
        <v>0</v>
      </c>
      <c r="Y61" s="182">
        <v>0</v>
      </c>
      <c r="Z61" s="182">
        <v>0</v>
      </c>
      <c r="AA61" s="182">
        <v>0</v>
      </c>
      <c r="AB61" s="224"/>
    </row>
    <row r="62" s="151" customFormat="1" ht="13" spans="1:28">
      <c r="A62" s="178">
        <v>21401</v>
      </c>
      <c r="B62" s="178"/>
      <c r="C62" s="199"/>
      <c r="D62" s="183" t="s">
        <v>158</v>
      </c>
      <c r="E62" s="180">
        <v>12.2735</v>
      </c>
      <c r="F62" s="180">
        <v>11.6035</v>
      </c>
      <c r="G62" s="182">
        <v>0</v>
      </c>
      <c r="H62" s="180">
        <v>11.6035</v>
      </c>
      <c r="I62" s="182">
        <v>0</v>
      </c>
      <c r="J62" s="180">
        <v>0.67</v>
      </c>
      <c r="K62" s="182">
        <v>0</v>
      </c>
      <c r="L62" s="182">
        <v>0</v>
      </c>
      <c r="M62" s="182">
        <v>0</v>
      </c>
      <c r="N62" s="182">
        <v>0</v>
      </c>
      <c r="O62" s="182">
        <v>0</v>
      </c>
      <c r="P62" s="182">
        <v>0</v>
      </c>
      <c r="Q62" s="180">
        <f t="shared" si="29"/>
        <v>11.68</v>
      </c>
      <c r="R62" s="180">
        <f t="shared" si="30"/>
        <v>11.01</v>
      </c>
      <c r="S62" s="182">
        <v>0</v>
      </c>
      <c r="T62" s="180">
        <v>11.01</v>
      </c>
      <c r="U62" s="182">
        <v>0</v>
      </c>
      <c r="V62" s="180">
        <v>0.67</v>
      </c>
      <c r="W62" s="182">
        <v>0</v>
      </c>
      <c r="X62" s="182">
        <v>0</v>
      </c>
      <c r="Y62" s="182">
        <v>0</v>
      </c>
      <c r="Z62" s="182">
        <v>0</v>
      </c>
      <c r="AA62" s="182">
        <v>0</v>
      </c>
      <c r="AB62" s="224"/>
    </row>
    <row r="63" s="151" customFormat="1" ht="13" spans="1:28">
      <c r="A63" s="178">
        <v>2140112</v>
      </c>
      <c r="B63" s="178"/>
      <c r="C63" s="199"/>
      <c r="D63" s="183" t="s">
        <v>159</v>
      </c>
      <c r="E63" s="180">
        <v>12.2735</v>
      </c>
      <c r="F63" s="180">
        <v>11.6035</v>
      </c>
      <c r="G63" s="182">
        <v>0</v>
      </c>
      <c r="H63" s="180">
        <v>11.6035</v>
      </c>
      <c r="I63" s="182">
        <v>0</v>
      </c>
      <c r="J63" s="180">
        <v>0.67</v>
      </c>
      <c r="K63" s="182">
        <v>0</v>
      </c>
      <c r="L63" s="182">
        <v>0</v>
      </c>
      <c r="M63" s="182">
        <v>0</v>
      </c>
      <c r="N63" s="182">
        <v>0</v>
      </c>
      <c r="O63" s="182">
        <v>0</v>
      </c>
      <c r="P63" s="182">
        <v>0</v>
      </c>
      <c r="Q63" s="180">
        <f t="shared" si="29"/>
        <v>11.68</v>
      </c>
      <c r="R63" s="180">
        <f t="shared" si="30"/>
        <v>11.01</v>
      </c>
      <c r="S63" s="182">
        <v>0</v>
      </c>
      <c r="T63" s="180">
        <v>11.01</v>
      </c>
      <c r="U63" s="182">
        <v>0</v>
      </c>
      <c r="V63" s="180">
        <v>0.67</v>
      </c>
      <c r="W63" s="182">
        <v>0</v>
      </c>
      <c r="X63" s="182">
        <v>0</v>
      </c>
      <c r="Y63" s="182">
        <v>0</v>
      </c>
      <c r="Z63" s="182">
        <v>0</v>
      </c>
      <c r="AA63" s="182">
        <v>0</v>
      </c>
      <c r="AB63" s="224"/>
    </row>
    <row r="64" s="151" customFormat="1" ht="13" spans="1:28">
      <c r="A64" s="206" t="s">
        <v>160</v>
      </c>
      <c r="B64" s="207" t="s">
        <v>160</v>
      </c>
      <c r="C64" s="208" t="s">
        <v>160</v>
      </c>
      <c r="D64" s="183" t="s">
        <v>161</v>
      </c>
      <c r="E64" s="180">
        <v>23.7624</v>
      </c>
      <c r="F64" s="180">
        <v>22.6224</v>
      </c>
      <c r="G64" s="182">
        <v>0</v>
      </c>
      <c r="H64" s="180">
        <v>22.6224</v>
      </c>
      <c r="I64" s="182">
        <v>0</v>
      </c>
      <c r="J64" s="180">
        <v>1.14</v>
      </c>
      <c r="K64" s="182">
        <v>0</v>
      </c>
      <c r="L64" s="182">
        <v>0</v>
      </c>
      <c r="M64" s="182">
        <v>0</v>
      </c>
      <c r="N64" s="182">
        <v>0</v>
      </c>
      <c r="O64" s="182">
        <v>0</v>
      </c>
      <c r="P64" s="182">
        <v>0</v>
      </c>
      <c r="Q64" s="180">
        <f t="shared" si="29"/>
        <v>22.62</v>
      </c>
      <c r="R64" s="180">
        <f t="shared" si="30"/>
        <v>21.48</v>
      </c>
      <c r="S64" s="182">
        <v>0</v>
      </c>
      <c r="T64" s="180">
        <v>21.48</v>
      </c>
      <c r="U64" s="182">
        <v>0</v>
      </c>
      <c r="V64" s="180">
        <v>1.14</v>
      </c>
      <c r="W64" s="182">
        <v>0</v>
      </c>
      <c r="X64" s="182">
        <v>0</v>
      </c>
      <c r="Y64" s="182">
        <v>0</v>
      </c>
      <c r="Z64" s="182">
        <v>0</v>
      </c>
      <c r="AA64" s="182">
        <v>0</v>
      </c>
      <c r="AB64" s="224"/>
    </row>
    <row r="65" s="151" customFormat="1" ht="13" spans="1:28">
      <c r="A65" s="206" t="s">
        <v>162</v>
      </c>
      <c r="B65" s="207" t="s">
        <v>162</v>
      </c>
      <c r="C65" s="208" t="s">
        <v>162</v>
      </c>
      <c r="D65" s="183" t="s">
        <v>163</v>
      </c>
      <c r="E65" s="180">
        <v>23.7624</v>
      </c>
      <c r="F65" s="180">
        <v>22.6224</v>
      </c>
      <c r="G65" s="182">
        <v>0</v>
      </c>
      <c r="H65" s="180">
        <v>22.6224</v>
      </c>
      <c r="I65" s="182">
        <v>0</v>
      </c>
      <c r="J65" s="180">
        <v>1.14</v>
      </c>
      <c r="K65" s="182">
        <v>0</v>
      </c>
      <c r="L65" s="182">
        <v>0</v>
      </c>
      <c r="M65" s="182">
        <v>0</v>
      </c>
      <c r="N65" s="182">
        <v>0</v>
      </c>
      <c r="O65" s="182">
        <v>0</v>
      </c>
      <c r="P65" s="182">
        <v>0</v>
      </c>
      <c r="Q65" s="180">
        <f t="shared" si="29"/>
        <v>22.62</v>
      </c>
      <c r="R65" s="180">
        <f t="shared" si="30"/>
        <v>21.48</v>
      </c>
      <c r="S65" s="182">
        <v>0</v>
      </c>
      <c r="T65" s="180">
        <v>21.48</v>
      </c>
      <c r="U65" s="182">
        <v>0</v>
      </c>
      <c r="V65" s="180">
        <v>1.14</v>
      </c>
      <c r="W65" s="182">
        <v>0</v>
      </c>
      <c r="X65" s="182">
        <v>0</v>
      </c>
      <c r="Y65" s="182">
        <v>0</v>
      </c>
      <c r="Z65" s="182">
        <v>0</v>
      </c>
      <c r="AA65" s="182">
        <v>0</v>
      </c>
      <c r="AB65" s="224"/>
    </row>
    <row r="66" s="151" customFormat="1" ht="13" spans="1:28">
      <c r="A66" s="206" t="s">
        <v>164</v>
      </c>
      <c r="B66" s="207" t="s">
        <v>164</v>
      </c>
      <c r="C66" s="208" t="s">
        <v>164</v>
      </c>
      <c r="D66" s="183" t="s">
        <v>165</v>
      </c>
      <c r="E66" s="180">
        <v>23.7624</v>
      </c>
      <c r="F66" s="180">
        <v>22.6224</v>
      </c>
      <c r="G66" s="182">
        <v>0</v>
      </c>
      <c r="H66" s="180">
        <v>22.6224</v>
      </c>
      <c r="I66" s="182">
        <v>0</v>
      </c>
      <c r="J66" s="180">
        <v>1.14</v>
      </c>
      <c r="K66" s="182">
        <v>0</v>
      </c>
      <c r="L66" s="182">
        <v>0</v>
      </c>
      <c r="M66" s="182">
        <v>0</v>
      </c>
      <c r="N66" s="182">
        <v>0</v>
      </c>
      <c r="O66" s="182">
        <v>0</v>
      </c>
      <c r="P66" s="182">
        <v>0</v>
      </c>
      <c r="Q66" s="180">
        <f t="shared" si="29"/>
        <v>22.62</v>
      </c>
      <c r="R66" s="180">
        <f t="shared" si="30"/>
        <v>21.48</v>
      </c>
      <c r="S66" s="182">
        <v>0</v>
      </c>
      <c r="T66" s="180">
        <v>21.48</v>
      </c>
      <c r="U66" s="182">
        <v>0</v>
      </c>
      <c r="V66" s="180">
        <v>1.14</v>
      </c>
      <c r="W66" s="182">
        <v>0</v>
      </c>
      <c r="X66" s="182">
        <v>0</v>
      </c>
      <c r="Y66" s="182">
        <v>0</v>
      </c>
      <c r="Z66" s="182">
        <v>0</v>
      </c>
      <c r="AA66" s="182">
        <v>0</v>
      </c>
      <c r="AB66" s="224"/>
    </row>
    <row r="67" s="151" customFormat="1" ht="13" spans="1:28">
      <c r="A67" s="178">
        <v>221</v>
      </c>
      <c r="B67" s="178"/>
      <c r="C67" s="199"/>
      <c r="D67" s="183" t="s">
        <v>166</v>
      </c>
      <c r="E67" s="203">
        <v>89.55</v>
      </c>
      <c r="F67" s="182">
        <v>89.55</v>
      </c>
      <c r="G67" s="204">
        <v>50.74</v>
      </c>
      <c r="H67" s="205">
        <v>38.81</v>
      </c>
      <c r="I67" s="181"/>
      <c r="J67" s="203"/>
      <c r="K67" s="181"/>
      <c r="L67" s="181"/>
      <c r="M67" s="181"/>
      <c r="N67" s="213"/>
      <c r="O67" s="181"/>
      <c r="P67" s="181"/>
      <c r="Q67" s="180">
        <f t="shared" si="29"/>
        <v>89.55</v>
      </c>
      <c r="R67" s="180">
        <f t="shared" si="30"/>
        <v>89.55</v>
      </c>
      <c r="S67" s="204">
        <v>50.74</v>
      </c>
      <c r="T67" s="205">
        <v>38.81</v>
      </c>
      <c r="U67" s="181"/>
      <c r="V67" s="181"/>
      <c r="W67" s="181"/>
      <c r="X67" s="181"/>
      <c r="Y67" s="181"/>
      <c r="Z67" s="181"/>
      <c r="AA67" s="182">
        <v>0</v>
      </c>
      <c r="AB67" s="224"/>
    </row>
    <row r="68" s="151" customFormat="1" ht="13" spans="1:28">
      <c r="A68" s="206" t="s">
        <v>167</v>
      </c>
      <c r="B68" s="207" t="s">
        <v>167</v>
      </c>
      <c r="C68" s="208" t="s">
        <v>167</v>
      </c>
      <c r="D68" s="183" t="s">
        <v>168</v>
      </c>
      <c r="E68" s="203">
        <v>89.55</v>
      </c>
      <c r="F68" s="182">
        <v>89.55</v>
      </c>
      <c r="G68" s="204">
        <v>50.74</v>
      </c>
      <c r="H68" s="205">
        <v>38.81</v>
      </c>
      <c r="I68" s="181"/>
      <c r="J68" s="203"/>
      <c r="K68" s="181"/>
      <c r="L68" s="181"/>
      <c r="M68" s="181"/>
      <c r="N68" s="213"/>
      <c r="O68" s="181"/>
      <c r="P68" s="181"/>
      <c r="Q68" s="180">
        <f t="shared" si="29"/>
        <v>89.55</v>
      </c>
      <c r="R68" s="180">
        <f t="shared" si="30"/>
        <v>89.55</v>
      </c>
      <c r="S68" s="204">
        <v>50.74</v>
      </c>
      <c r="T68" s="205">
        <v>38.81</v>
      </c>
      <c r="U68" s="181"/>
      <c r="V68" s="181"/>
      <c r="W68" s="181"/>
      <c r="X68" s="181"/>
      <c r="Y68" s="181"/>
      <c r="Z68" s="181"/>
      <c r="AA68" s="182">
        <v>0</v>
      </c>
      <c r="AB68" s="224"/>
    </row>
    <row r="69" s="151" customFormat="1" ht="13" spans="1:28">
      <c r="A69" s="206" t="s">
        <v>169</v>
      </c>
      <c r="B69" s="207" t="s">
        <v>169</v>
      </c>
      <c r="C69" s="208" t="s">
        <v>169</v>
      </c>
      <c r="D69" s="183" t="s">
        <v>170</v>
      </c>
      <c r="E69" s="203">
        <v>89.55</v>
      </c>
      <c r="F69" s="182">
        <v>89.55</v>
      </c>
      <c r="G69" s="204">
        <v>50.74</v>
      </c>
      <c r="H69" s="205">
        <v>38.81</v>
      </c>
      <c r="I69" s="181"/>
      <c r="J69" s="203"/>
      <c r="K69" s="181"/>
      <c r="L69" s="181"/>
      <c r="M69" s="181"/>
      <c r="N69" s="213"/>
      <c r="O69" s="181"/>
      <c r="P69" s="181"/>
      <c r="Q69" s="180">
        <f t="shared" si="29"/>
        <v>89.55</v>
      </c>
      <c r="R69" s="180">
        <f t="shared" si="30"/>
        <v>89.55</v>
      </c>
      <c r="S69" s="204">
        <v>50.74</v>
      </c>
      <c r="T69" s="205">
        <v>38.81</v>
      </c>
      <c r="U69" s="181"/>
      <c r="V69" s="181"/>
      <c r="W69" s="181"/>
      <c r="X69" s="181"/>
      <c r="Y69" s="181"/>
      <c r="Z69" s="181"/>
      <c r="AA69" s="182">
        <v>0</v>
      </c>
      <c r="AB69" s="224"/>
    </row>
  </sheetData>
  <autoFilter ref="A8:AB69">
    <extLst/>
  </autoFilter>
  <mergeCells count="98">
    <mergeCell ref="A1:AB1"/>
    <mergeCell ref="A2:D2"/>
    <mergeCell ref="Z2:AB2"/>
    <mergeCell ref="E3:Z3"/>
    <mergeCell ref="E4:N4"/>
    <mergeCell ref="Q4:Z4"/>
    <mergeCell ref="F5:I5"/>
    <mergeCell ref="J5:M5"/>
    <mergeCell ref="R5:U5"/>
    <mergeCell ref="V5:Y5"/>
    <mergeCell ref="G6:H6"/>
    <mergeCell ref="S6:T6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6:A7"/>
    <mergeCell ref="B6:B7"/>
    <mergeCell ref="C6:C7"/>
    <mergeCell ref="D3:D7"/>
    <mergeCell ref="E5:E7"/>
    <mergeCell ref="F6:F7"/>
    <mergeCell ref="I6:I7"/>
    <mergeCell ref="J6:J7"/>
    <mergeCell ref="K6:K7"/>
    <mergeCell ref="L6:L7"/>
    <mergeCell ref="M6:M7"/>
    <mergeCell ref="N5:N7"/>
    <mergeCell ref="O4:O7"/>
    <mergeCell ref="P4:P7"/>
    <mergeCell ref="Q5:Q7"/>
    <mergeCell ref="R6:R7"/>
    <mergeCell ref="U6:U7"/>
    <mergeCell ref="V6:V7"/>
    <mergeCell ref="W6:W7"/>
    <mergeCell ref="X6:X7"/>
    <mergeCell ref="Y6:Y7"/>
    <mergeCell ref="Z5:Z7"/>
    <mergeCell ref="AA5:AA7"/>
    <mergeCell ref="AB5:AB7"/>
    <mergeCell ref="A3:C5"/>
    <mergeCell ref="AA3:AB4"/>
  </mergeCells>
  <pageMargins left="0.748031496062992" right="0.748031496062992" top="0.984251968503937" bottom="0.984251968503937" header="0.511811023622047" footer="0.511811023622047"/>
  <pageSetup paperSize="9" scale="47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showZeros="0" workbookViewId="0">
      <selection activeCell="A43" sqref="A43"/>
    </sheetView>
  </sheetViews>
  <sheetFormatPr defaultColWidth="9" defaultRowHeight="14"/>
  <cols>
    <col min="1" max="1" width="5.63636363636364" customWidth="1"/>
    <col min="2" max="2" width="7.27272727272727" customWidth="1"/>
    <col min="3" max="3" width="31" style="69" customWidth="1"/>
    <col min="4" max="4" width="21.0909090909091" style="116" customWidth="1"/>
    <col min="5" max="5" width="12.6363636363636" style="116" customWidth="1"/>
    <col min="6" max="6" width="8.63636363636364" style="116" customWidth="1"/>
    <col min="7" max="7" width="11.5454545454545" style="116" customWidth="1"/>
    <col min="8" max="8" width="10.4545454545455" style="116" customWidth="1"/>
    <col min="9" max="9" width="8.63636363636364" style="116" customWidth="1"/>
    <col min="10" max="19" width="9" style="116"/>
  </cols>
  <sheetData>
    <row r="1" ht="15" customHeight="1" spans="1:18">
      <c r="A1" s="117"/>
      <c r="B1" s="117"/>
      <c r="C1" s="118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ht="34" customHeight="1" spans="1:19">
      <c r="A2" s="8" t="s">
        <v>171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20.15" customHeight="1" spans="1:19">
      <c r="A3" s="120" t="s">
        <v>1</v>
      </c>
      <c r="B3" s="120"/>
      <c r="C3" s="120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44" t="s">
        <v>40</v>
      </c>
      <c r="S3" s="144"/>
    </row>
    <row r="4" ht="48" customHeight="1" spans="1:19">
      <c r="A4" s="121" t="s">
        <v>172</v>
      </c>
      <c r="B4" s="122"/>
      <c r="C4" s="121" t="s">
        <v>173</v>
      </c>
      <c r="D4" s="13" t="s">
        <v>174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ht="20.15" customHeight="1" spans="1:19">
      <c r="A5" s="123"/>
      <c r="B5" s="124"/>
      <c r="C5" s="125"/>
      <c r="D5" s="126" t="s">
        <v>175</v>
      </c>
      <c r="E5" s="89" t="s">
        <v>176</v>
      </c>
      <c r="F5" s="90"/>
      <c r="G5" s="90"/>
      <c r="H5" s="90"/>
      <c r="I5" s="90"/>
      <c r="J5" s="90"/>
      <c r="K5" s="90"/>
      <c r="L5" s="90"/>
      <c r="M5" s="90"/>
      <c r="N5" s="90"/>
      <c r="O5" s="91"/>
      <c r="P5" s="142" t="s">
        <v>177</v>
      </c>
      <c r="Q5" s="145"/>
      <c r="R5" s="145"/>
      <c r="S5" s="146"/>
    </row>
    <row r="6" ht="20.15" customHeight="1" spans="1:19">
      <c r="A6" s="127" t="s">
        <v>72</v>
      </c>
      <c r="B6" s="127" t="s">
        <v>73</v>
      </c>
      <c r="C6" s="125"/>
      <c r="D6" s="128"/>
      <c r="E6" s="12" t="s">
        <v>66</v>
      </c>
      <c r="F6" s="75" t="s">
        <v>178</v>
      </c>
      <c r="G6" s="76"/>
      <c r="H6" s="76"/>
      <c r="I6" s="76"/>
      <c r="J6" s="76"/>
      <c r="K6" s="76"/>
      <c r="L6" s="76"/>
      <c r="M6" s="78"/>
      <c r="N6" s="11" t="s">
        <v>179</v>
      </c>
      <c r="O6" s="11" t="s">
        <v>180</v>
      </c>
      <c r="P6" s="143"/>
      <c r="Q6" s="147"/>
      <c r="R6" s="147"/>
      <c r="S6" s="148"/>
    </row>
    <row r="7" ht="67" customHeight="1" spans="1:19">
      <c r="A7" s="129"/>
      <c r="B7" s="129"/>
      <c r="C7" s="123"/>
      <c r="D7" s="130"/>
      <c r="E7" s="16"/>
      <c r="F7" s="11" t="s">
        <v>70</v>
      </c>
      <c r="G7" s="11" t="s">
        <v>181</v>
      </c>
      <c r="H7" s="11" t="s">
        <v>182</v>
      </c>
      <c r="I7" s="11" t="s">
        <v>183</v>
      </c>
      <c r="J7" s="11" t="s">
        <v>184</v>
      </c>
      <c r="K7" s="11" t="s">
        <v>185</v>
      </c>
      <c r="L7" s="11" t="s">
        <v>186</v>
      </c>
      <c r="M7" s="11" t="s">
        <v>187</v>
      </c>
      <c r="N7" s="11"/>
      <c r="O7" s="11"/>
      <c r="P7" s="11" t="s">
        <v>70</v>
      </c>
      <c r="Q7" s="11" t="s">
        <v>188</v>
      </c>
      <c r="R7" s="11" t="s">
        <v>189</v>
      </c>
      <c r="S7" s="11" t="s">
        <v>190</v>
      </c>
    </row>
    <row r="8" ht="20.15" customHeight="1" spans="1:19">
      <c r="A8" s="131">
        <v>1</v>
      </c>
      <c r="B8" s="131">
        <v>2</v>
      </c>
      <c r="C8" s="132">
        <v>3</v>
      </c>
      <c r="D8" s="131">
        <v>4</v>
      </c>
      <c r="E8" s="131">
        <v>5</v>
      </c>
      <c r="F8" s="131">
        <v>6</v>
      </c>
      <c r="G8" s="131">
        <v>7</v>
      </c>
      <c r="H8" s="132">
        <v>8</v>
      </c>
      <c r="I8" s="131">
        <v>9</v>
      </c>
      <c r="J8" s="131">
        <v>10</v>
      </c>
      <c r="K8" s="131">
        <v>11</v>
      </c>
      <c r="L8" s="131">
        <v>12</v>
      </c>
      <c r="M8" s="132">
        <v>13</v>
      </c>
      <c r="N8" s="131">
        <v>14</v>
      </c>
      <c r="O8" s="131">
        <v>15</v>
      </c>
      <c r="P8" s="131">
        <v>16</v>
      </c>
      <c r="Q8" s="131">
        <v>17</v>
      </c>
      <c r="R8" s="132">
        <v>18</v>
      </c>
      <c r="S8" s="131">
        <v>19</v>
      </c>
    </row>
    <row r="9" s="115" customFormat="1" spans="1:19">
      <c r="A9" s="133" t="s">
        <v>66</v>
      </c>
      <c r="B9" s="134"/>
      <c r="C9" s="135"/>
      <c r="D9" s="136">
        <f>SUM(D10,D24,D52)</f>
        <v>1649.10192</v>
      </c>
      <c r="E9" s="136">
        <f t="shared" ref="E9:G9" si="0">SUM(E10,E24,E52)</f>
        <v>1649.10192</v>
      </c>
      <c r="F9" s="136">
        <f t="shared" si="0"/>
        <v>0</v>
      </c>
      <c r="G9" s="136">
        <f t="shared" si="0"/>
        <v>1649.10192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</row>
    <row r="10" s="68" customFormat="1" spans="1:19">
      <c r="A10" s="137">
        <v>301</v>
      </c>
      <c r="B10" s="138" t="s">
        <v>191</v>
      </c>
      <c r="C10" s="139" t="s">
        <v>67</v>
      </c>
      <c r="D10" s="82">
        <v>1133.08332</v>
      </c>
      <c r="E10" s="82">
        <v>1133.08332</v>
      </c>
      <c r="F10" s="140"/>
      <c r="G10" s="82">
        <v>1133.08332</v>
      </c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="68" customFormat="1" spans="1:19">
      <c r="A11" s="140"/>
      <c r="B11" s="138" t="s">
        <v>192</v>
      </c>
      <c r="C11" s="141" t="s">
        <v>193</v>
      </c>
      <c r="D11" s="82">
        <v>206.322</v>
      </c>
      <c r="E11" s="82">
        <v>206.322</v>
      </c>
      <c r="F11" s="140"/>
      <c r="G11" s="82">
        <v>206.322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  <row r="12" s="68" customFormat="1" spans="1:19">
      <c r="A12" s="140"/>
      <c r="B12" s="138" t="s">
        <v>194</v>
      </c>
      <c r="C12" s="141" t="s">
        <v>195</v>
      </c>
      <c r="D12" s="82">
        <v>353.94</v>
      </c>
      <c r="E12" s="82">
        <v>353.94</v>
      </c>
      <c r="F12" s="140"/>
      <c r="G12" s="82">
        <v>353.94</v>
      </c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</row>
    <row r="13" s="68" customFormat="1" spans="1:19">
      <c r="A13" s="140"/>
      <c r="B13" s="138" t="s">
        <v>196</v>
      </c>
      <c r="C13" s="141" t="s">
        <v>197</v>
      </c>
      <c r="D13" s="82">
        <v>249.3935</v>
      </c>
      <c r="E13" s="82">
        <v>249.3935</v>
      </c>
      <c r="F13" s="140"/>
      <c r="G13" s="82">
        <v>249.3935</v>
      </c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</row>
    <row r="14" s="68" customFormat="1" spans="1:19">
      <c r="A14" s="140"/>
      <c r="B14" s="138" t="s">
        <v>198</v>
      </c>
      <c r="C14" s="141" t="s">
        <v>199</v>
      </c>
      <c r="D14" s="85">
        <v>0</v>
      </c>
      <c r="E14" s="85">
        <v>0</v>
      </c>
      <c r="F14" s="140"/>
      <c r="G14" s="85">
        <v>0</v>
      </c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</row>
    <row r="15" s="68" customFormat="1" spans="1:19">
      <c r="A15" s="140"/>
      <c r="B15" s="138" t="s">
        <v>200</v>
      </c>
      <c r="C15" s="141" t="s">
        <v>201</v>
      </c>
      <c r="D15" s="82">
        <v>49.939</v>
      </c>
      <c r="E15" s="82">
        <v>49.939</v>
      </c>
      <c r="F15" s="140"/>
      <c r="G15" s="82">
        <v>49.939</v>
      </c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</row>
    <row r="16" s="68" customFormat="1" spans="1:19">
      <c r="A16" s="140"/>
      <c r="B16" s="138" t="s">
        <v>202</v>
      </c>
      <c r="C16" s="141" t="s">
        <v>203</v>
      </c>
      <c r="D16" s="82">
        <v>104.61234</v>
      </c>
      <c r="E16" s="82">
        <v>104.61234</v>
      </c>
      <c r="F16" s="140"/>
      <c r="G16" s="82">
        <v>104.61234</v>
      </c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</row>
    <row r="17" s="68" customFormat="1" spans="1:19">
      <c r="A17" s="140"/>
      <c r="B17" s="138" t="s">
        <v>204</v>
      </c>
      <c r="C17" s="141" t="s">
        <v>205</v>
      </c>
      <c r="D17" s="82">
        <v>0</v>
      </c>
      <c r="E17" s="82">
        <v>0</v>
      </c>
      <c r="F17" s="140"/>
      <c r="G17" s="82">
        <v>0</v>
      </c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</row>
    <row r="18" s="68" customFormat="1" spans="1:19">
      <c r="A18" s="140"/>
      <c r="B18" s="138" t="s">
        <v>206</v>
      </c>
      <c r="C18" s="141" t="s">
        <v>207</v>
      </c>
      <c r="D18" s="82">
        <v>41.844936</v>
      </c>
      <c r="E18" s="82">
        <v>41.844936</v>
      </c>
      <c r="F18" s="140"/>
      <c r="G18" s="82">
        <v>41.844936</v>
      </c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</row>
    <row r="19" s="68" customFormat="1" spans="1:19">
      <c r="A19" s="140"/>
      <c r="B19" s="138" t="s">
        <v>208</v>
      </c>
      <c r="C19" s="141" t="s">
        <v>209</v>
      </c>
      <c r="D19" s="82">
        <v>30.174688</v>
      </c>
      <c r="E19" s="82">
        <v>30.174688</v>
      </c>
      <c r="F19" s="140"/>
      <c r="G19" s="82">
        <v>30.174688</v>
      </c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</row>
    <row r="20" s="68" customFormat="1" spans="1:19">
      <c r="A20" s="140"/>
      <c r="B20" s="138" t="s">
        <v>210</v>
      </c>
      <c r="C20" s="141" t="s">
        <v>211</v>
      </c>
      <c r="D20" s="82">
        <v>7.311656</v>
      </c>
      <c r="E20" s="82">
        <v>7.311656</v>
      </c>
      <c r="F20" s="140"/>
      <c r="G20" s="82">
        <v>7.311656</v>
      </c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</row>
    <row r="21" s="68" customFormat="1" spans="1:19">
      <c r="A21" s="140"/>
      <c r="B21" s="138" t="s">
        <v>212</v>
      </c>
      <c r="C21" s="141" t="s">
        <v>213</v>
      </c>
      <c r="D21" s="82">
        <v>89.5452</v>
      </c>
      <c r="E21" s="82">
        <v>89.5452</v>
      </c>
      <c r="F21" s="140"/>
      <c r="G21" s="82">
        <v>89.5452</v>
      </c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</row>
    <row r="22" s="68" customFormat="1" spans="1:19">
      <c r="A22" s="140"/>
      <c r="B22" s="138" t="s">
        <v>214</v>
      </c>
      <c r="C22" s="141" t="s">
        <v>215</v>
      </c>
      <c r="D22" s="85">
        <v>0</v>
      </c>
      <c r="E22" s="85">
        <v>0</v>
      </c>
      <c r="F22" s="140"/>
      <c r="G22" s="85">
        <v>0</v>
      </c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</row>
    <row r="23" s="68" customFormat="1" spans="1:19">
      <c r="A23" s="140"/>
      <c r="B23" s="138" t="s">
        <v>216</v>
      </c>
      <c r="C23" s="141" t="s">
        <v>217</v>
      </c>
      <c r="D23" s="85">
        <v>0</v>
      </c>
      <c r="E23" s="85">
        <v>0</v>
      </c>
      <c r="F23" s="140"/>
      <c r="G23" s="85">
        <v>0</v>
      </c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</row>
    <row r="24" s="68" customFormat="1" spans="1:19">
      <c r="A24" s="137">
        <v>302</v>
      </c>
      <c r="B24" s="138"/>
      <c r="C24" s="139" t="s">
        <v>68</v>
      </c>
      <c r="D24" s="82">
        <v>298.9</v>
      </c>
      <c r="E24" s="82">
        <v>298.9</v>
      </c>
      <c r="F24" s="140"/>
      <c r="G24" s="82">
        <v>298.9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</row>
    <row r="25" s="68" customFormat="1" spans="1:19">
      <c r="A25" s="140"/>
      <c r="B25" s="138" t="s">
        <v>192</v>
      </c>
      <c r="C25" s="141" t="s">
        <v>218</v>
      </c>
      <c r="D25" s="82">
        <v>122.07</v>
      </c>
      <c r="E25" s="82">
        <v>122.07</v>
      </c>
      <c r="F25" s="140"/>
      <c r="G25" s="82">
        <v>122.07</v>
      </c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</row>
    <row r="26" s="68" customFormat="1" spans="1:19">
      <c r="A26" s="140"/>
      <c r="B26" s="138" t="s">
        <v>194</v>
      </c>
      <c r="C26" s="141" t="s">
        <v>219</v>
      </c>
      <c r="D26" s="85">
        <v>0</v>
      </c>
      <c r="E26" s="85">
        <v>0</v>
      </c>
      <c r="F26" s="140"/>
      <c r="G26" s="85">
        <v>0</v>
      </c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</row>
    <row r="27" s="68" customFormat="1" spans="1:19">
      <c r="A27" s="140"/>
      <c r="B27" s="138" t="s">
        <v>196</v>
      </c>
      <c r="C27" s="141" t="s">
        <v>220</v>
      </c>
      <c r="D27" s="85">
        <v>0</v>
      </c>
      <c r="E27" s="85">
        <v>0</v>
      </c>
      <c r="F27" s="140"/>
      <c r="G27" s="85">
        <v>0</v>
      </c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</row>
    <row r="28" s="68" customFormat="1" spans="1:19">
      <c r="A28" s="140"/>
      <c r="B28" s="138" t="s">
        <v>221</v>
      </c>
      <c r="C28" s="141" t="s">
        <v>222</v>
      </c>
      <c r="D28" s="85">
        <v>0</v>
      </c>
      <c r="E28" s="85">
        <v>0</v>
      </c>
      <c r="F28" s="140"/>
      <c r="G28" s="85">
        <v>0</v>
      </c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</row>
    <row r="29" s="68" customFormat="1" spans="1:19">
      <c r="A29" s="140"/>
      <c r="B29" s="138" t="s">
        <v>223</v>
      </c>
      <c r="C29" s="141" t="s">
        <v>224</v>
      </c>
      <c r="D29" s="85">
        <v>0</v>
      </c>
      <c r="E29" s="85">
        <v>0</v>
      </c>
      <c r="F29" s="140"/>
      <c r="G29" s="85">
        <v>0</v>
      </c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</row>
    <row r="30" s="68" customFormat="1" spans="1:19">
      <c r="A30" s="140"/>
      <c r="B30" s="138" t="s">
        <v>198</v>
      </c>
      <c r="C30" s="141" t="s">
        <v>225</v>
      </c>
      <c r="D30" s="85">
        <v>0</v>
      </c>
      <c r="E30" s="85">
        <v>0</v>
      </c>
      <c r="F30" s="140"/>
      <c r="G30" s="85">
        <v>0</v>
      </c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</row>
    <row r="31" s="68" customFormat="1" spans="1:19">
      <c r="A31" s="140"/>
      <c r="B31" s="138" t="s">
        <v>200</v>
      </c>
      <c r="C31" s="141" t="s">
        <v>226</v>
      </c>
      <c r="D31" s="82">
        <v>7.2</v>
      </c>
      <c r="E31" s="82">
        <v>7.2</v>
      </c>
      <c r="F31" s="140"/>
      <c r="G31" s="82">
        <v>7.2</v>
      </c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</row>
    <row r="32" s="68" customFormat="1" spans="1:19">
      <c r="A32" s="140"/>
      <c r="B32" s="138" t="s">
        <v>202</v>
      </c>
      <c r="C32" s="141" t="s">
        <v>227</v>
      </c>
      <c r="D32" s="85">
        <v>0</v>
      </c>
      <c r="E32" s="85">
        <v>0</v>
      </c>
      <c r="F32" s="140"/>
      <c r="G32" s="85">
        <v>0</v>
      </c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  <row r="33" s="68" customFormat="1" spans="1:19">
      <c r="A33" s="140"/>
      <c r="B33" s="138" t="s">
        <v>204</v>
      </c>
      <c r="C33" s="141" t="s">
        <v>228</v>
      </c>
      <c r="D33" s="85">
        <v>0</v>
      </c>
      <c r="E33" s="85">
        <v>0</v>
      </c>
      <c r="F33" s="140"/>
      <c r="G33" s="85">
        <v>0</v>
      </c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</row>
    <row r="34" s="68" customFormat="1" spans="1:19">
      <c r="A34" s="140"/>
      <c r="B34" s="138" t="s">
        <v>208</v>
      </c>
      <c r="C34" s="141" t="s">
        <v>229</v>
      </c>
      <c r="D34" s="85">
        <v>0</v>
      </c>
      <c r="E34" s="85">
        <v>0</v>
      </c>
      <c r="F34" s="140"/>
      <c r="G34" s="85">
        <v>0</v>
      </c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</row>
    <row r="35" s="68" customFormat="1" spans="1:19">
      <c r="A35" s="140"/>
      <c r="B35" s="138" t="s">
        <v>210</v>
      </c>
      <c r="C35" s="141" t="s">
        <v>230</v>
      </c>
      <c r="D35" s="85">
        <v>0</v>
      </c>
      <c r="E35" s="85">
        <v>0</v>
      </c>
      <c r="F35" s="140"/>
      <c r="G35" s="85">
        <v>0</v>
      </c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</row>
    <row r="36" s="68" customFormat="1" spans="1:19">
      <c r="A36" s="140"/>
      <c r="B36" s="138" t="s">
        <v>212</v>
      </c>
      <c r="C36" s="141" t="s">
        <v>231</v>
      </c>
      <c r="D36" s="85">
        <v>0</v>
      </c>
      <c r="E36" s="85">
        <v>0</v>
      </c>
      <c r="F36" s="140"/>
      <c r="G36" s="85">
        <v>0</v>
      </c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</row>
    <row r="37" s="68" customFormat="1" spans="1:19">
      <c r="A37" s="140"/>
      <c r="B37" s="138" t="s">
        <v>214</v>
      </c>
      <c r="C37" s="141" t="s">
        <v>232</v>
      </c>
      <c r="D37" s="85">
        <v>0</v>
      </c>
      <c r="E37" s="85">
        <v>0</v>
      </c>
      <c r="F37" s="140"/>
      <c r="G37" s="85">
        <v>0</v>
      </c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</row>
    <row r="38" s="68" customFormat="1" spans="1:19">
      <c r="A38" s="140"/>
      <c r="B38" s="138" t="s">
        <v>233</v>
      </c>
      <c r="C38" s="141" t="s">
        <v>234</v>
      </c>
      <c r="D38" s="82">
        <v>17</v>
      </c>
      <c r="E38" s="82">
        <v>17</v>
      </c>
      <c r="F38" s="140"/>
      <c r="G38" s="82">
        <v>17</v>
      </c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</row>
    <row r="39" s="68" customFormat="1" spans="1:19">
      <c r="A39" s="140"/>
      <c r="B39" s="138" t="s">
        <v>235</v>
      </c>
      <c r="C39" s="141" t="s">
        <v>236</v>
      </c>
      <c r="D39" s="85">
        <v>0</v>
      </c>
      <c r="E39" s="85">
        <v>0</v>
      </c>
      <c r="F39" s="140"/>
      <c r="G39" s="85">
        <v>0</v>
      </c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</row>
    <row r="40" s="68" customFormat="1" spans="1:19">
      <c r="A40" s="140"/>
      <c r="B40" s="138" t="s">
        <v>237</v>
      </c>
      <c r="C40" s="141" t="s">
        <v>238</v>
      </c>
      <c r="D40" s="82">
        <v>17</v>
      </c>
      <c r="E40" s="82">
        <v>17</v>
      </c>
      <c r="F40" s="140"/>
      <c r="G40" s="82">
        <v>17</v>
      </c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</row>
    <row r="41" s="68" customFormat="1" spans="1:19">
      <c r="A41" s="140"/>
      <c r="B41" s="138" t="s">
        <v>239</v>
      </c>
      <c r="C41" s="141" t="s">
        <v>240</v>
      </c>
      <c r="D41" s="85">
        <v>0</v>
      </c>
      <c r="E41" s="85">
        <v>0</v>
      </c>
      <c r="F41" s="140"/>
      <c r="G41" s="85">
        <v>0</v>
      </c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</row>
    <row r="42" s="68" customFormat="1" spans="1:19">
      <c r="A42" s="140"/>
      <c r="B42" s="138" t="s">
        <v>241</v>
      </c>
      <c r="C42" s="141" t="s">
        <v>242</v>
      </c>
      <c r="D42" s="85">
        <v>0</v>
      </c>
      <c r="E42" s="85">
        <v>0</v>
      </c>
      <c r="F42" s="140"/>
      <c r="G42" s="85">
        <v>0</v>
      </c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</row>
    <row r="43" s="68" customFormat="1" spans="1:19">
      <c r="A43" s="140"/>
      <c r="B43" s="138" t="s">
        <v>243</v>
      </c>
      <c r="C43" s="141" t="s">
        <v>244</v>
      </c>
      <c r="D43" s="85">
        <v>0</v>
      </c>
      <c r="E43" s="85">
        <v>0</v>
      </c>
      <c r="F43" s="140"/>
      <c r="G43" s="85">
        <v>0</v>
      </c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</row>
    <row r="44" s="68" customFormat="1" spans="1:19">
      <c r="A44" s="140"/>
      <c r="B44" s="138" t="s">
        <v>245</v>
      </c>
      <c r="C44" s="141" t="s">
        <v>246</v>
      </c>
      <c r="D44" s="82">
        <v>72.69</v>
      </c>
      <c r="E44" s="82">
        <v>72.69</v>
      </c>
      <c r="F44" s="140"/>
      <c r="G44" s="82">
        <v>72.69</v>
      </c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</row>
    <row r="45" s="68" customFormat="1" spans="1:19">
      <c r="A45" s="140"/>
      <c r="B45" s="138" t="s">
        <v>247</v>
      </c>
      <c r="C45" s="141" t="s">
        <v>248</v>
      </c>
      <c r="D45" s="85">
        <v>0</v>
      </c>
      <c r="E45" s="85">
        <v>0</v>
      </c>
      <c r="F45" s="140"/>
      <c r="G45" s="85">
        <v>0</v>
      </c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</row>
    <row r="46" s="68" customFormat="1" spans="1:19">
      <c r="A46" s="140"/>
      <c r="B46" s="138" t="s">
        <v>249</v>
      </c>
      <c r="C46" s="141" t="s">
        <v>250</v>
      </c>
      <c r="D46" s="82">
        <v>7.04</v>
      </c>
      <c r="E46" s="82">
        <v>7.04</v>
      </c>
      <c r="F46" s="140"/>
      <c r="G46" s="82">
        <v>7.04</v>
      </c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</row>
    <row r="47" s="68" customFormat="1" spans="1:19">
      <c r="A47" s="140"/>
      <c r="B47" s="138" t="s">
        <v>251</v>
      </c>
      <c r="C47" s="141" t="s">
        <v>252</v>
      </c>
      <c r="D47" s="82">
        <v>4.48</v>
      </c>
      <c r="E47" s="82">
        <v>4.48</v>
      </c>
      <c r="F47" s="140"/>
      <c r="G47" s="82">
        <v>4.48</v>
      </c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</row>
    <row r="48" s="68" customFormat="1" spans="1:19">
      <c r="A48" s="140"/>
      <c r="B48" s="138" t="s">
        <v>253</v>
      </c>
      <c r="C48" s="141" t="s">
        <v>254</v>
      </c>
      <c r="D48" s="82">
        <v>21</v>
      </c>
      <c r="E48" s="82">
        <v>21</v>
      </c>
      <c r="F48" s="140"/>
      <c r="G48" s="82">
        <v>21</v>
      </c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</row>
    <row r="49" s="68" customFormat="1" spans="1:19">
      <c r="A49" s="140"/>
      <c r="B49" s="138" t="s">
        <v>255</v>
      </c>
      <c r="C49" s="141" t="s">
        <v>256</v>
      </c>
      <c r="D49" s="82">
        <v>28.32</v>
      </c>
      <c r="E49" s="82">
        <v>28.32</v>
      </c>
      <c r="F49" s="140"/>
      <c r="G49" s="82">
        <v>28.32</v>
      </c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</row>
    <row r="50" s="68" customFormat="1" spans="1:19">
      <c r="A50" s="140"/>
      <c r="B50" s="138" t="s">
        <v>257</v>
      </c>
      <c r="C50" s="141" t="s">
        <v>258</v>
      </c>
      <c r="D50" s="85">
        <v>0</v>
      </c>
      <c r="E50" s="85">
        <v>0</v>
      </c>
      <c r="F50" s="140"/>
      <c r="G50" s="85">
        <v>0</v>
      </c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</row>
    <row r="51" s="68" customFormat="1" spans="1:19">
      <c r="A51" s="140"/>
      <c r="B51" s="138" t="s">
        <v>216</v>
      </c>
      <c r="C51" s="141" t="s">
        <v>259</v>
      </c>
      <c r="D51" s="82">
        <v>2.1</v>
      </c>
      <c r="E51" s="82">
        <v>2.1</v>
      </c>
      <c r="F51" s="140"/>
      <c r="G51" s="82">
        <v>2.1</v>
      </c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</row>
    <row r="52" s="68" customFormat="1" spans="1:19">
      <c r="A52" s="137">
        <v>303</v>
      </c>
      <c r="B52" s="138"/>
      <c r="C52" s="139" t="s">
        <v>69</v>
      </c>
      <c r="D52" s="82">
        <v>217.1186</v>
      </c>
      <c r="E52" s="82">
        <v>217.1186</v>
      </c>
      <c r="F52" s="140"/>
      <c r="G52" s="82">
        <v>217.1186</v>
      </c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</row>
    <row r="53" s="68" customFormat="1" spans="1:19">
      <c r="A53" s="140"/>
      <c r="B53" s="138" t="s">
        <v>192</v>
      </c>
      <c r="C53" s="141" t="s">
        <v>260</v>
      </c>
      <c r="D53" s="85">
        <v>0</v>
      </c>
      <c r="E53" s="85">
        <v>0</v>
      </c>
      <c r="F53" s="140"/>
      <c r="G53" s="85">
        <v>0</v>
      </c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</row>
    <row r="54" s="68" customFormat="1" spans="1:19">
      <c r="A54" s="140"/>
      <c r="B54" s="138" t="s">
        <v>194</v>
      </c>
      <c r="C54" s="141" t="s">
        <v>261</v>
      </c>
      <c r="D54" s="82">
        <v>31.2</v>
      </c>
      <c r="E54" s="82">
        <v>31.2</v>
      </c>
      <c r="F54" s="140"/>
      <c r="G54" s="82">
        <v>31.2</v>
      </c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</row>
    <row r="55" s="68" customFormat="1" spans="1:19">
      <c r="A55" s="140"/>
      <c r="B55" s="138" t="s">
        <v>196</v>
      </c>
      <c r="C55" s="141" t="s">
        <v>262</v>
      </c>
      <c r="D55" s="85">
        <v>0</v>
      </c>
      <c r="E55" s="85">
        <v>0</v>
      </c>
      <c r="F55" s="140"/>
      <c r="G55" s="85">
        <v>0</v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</row>
    <row r="56" s="68" customFormat="1" spans="1:19">
      <c r="A56" s="140"/>
      <c r="B56" s="138" t="s">
        <v>221</v>
      </c>
      <c r="C56" s="141" t="s">
        <v>263</v>
      </c>
      <c r="D56" s="85">
        <v>0</v>
      </c>
      <c r="E56" s="85">
        <v>0</v>
      </c>
      <c r="F56" s="140"/>
      <c r="G56" s="85">
        <v>0</v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</row>
    <row r="57" s="68" customFormat="1" spans="1:19">
      <c r="A57" s="140"/>
      <c r="B57" s="138" t="s">
        <v>223</v>
      </c>
      <c r="C57" s="141" t="s">
        <v>264</v>
      </c>
      <c r="D57" s="82">
        <v>175.9186</v>
      </c>
      <c r="E57" s="82">
        <v>175.9186</v>
      </c>
      <c r="F57" s="140"/>
      <c r="G57" s="82">
        <v>175.9186</v>
      </c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</row>
    <row r="58" s="68" customFormat="1" spans="1:19">
      <c r="A58" s="140"/>
      <c r="B58" s="138" t="s">
        <v>198</v>
      </c>
      <c r="C58" s="141" t="s">
        <v>265</v>
      </c>
      <c r="D58" s="85">
        <v>0</v>
      </c>
      <c r="E58" s="85">
        <v>0</v>
      </c>
      <c r="F58" s="140"/>
      <c r="G58" s="85">
        <v>0</v>
      </c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</row>
    <row r="59" s="68" customFormat="1" spans="1:19">
      <c r="A59" s="140"/>
      <c r="B59" s="138" t="s">
        <v>200</v>
      </c>
      <c r="C59" s="141" t="s">
        <v>266</v>
      </c>
      <c r="D59" s="85">
        <v>0</v>
      </c>
      <c r="E59" s="85">
        <v>0</v>
      </c>
      <c r="F59" s="140"/>
      <c r="G59" s="85">
        <v>0</v>
      </c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</row>
    <row r="60" s="68" customFormat="1" spans="1:19">
      <c r="A60" s="140"/>
      <c r="B60" s="138" t="s">
        <v>202</v>
      </c>
      <c r="C60" s="141" t="s">
        <v>267</v>
      </c>
      <c r="D60" s="85">
        <v>0</v>
      </c>
      <c r="E60" s="85">
        <v>0</v>
      </c>
      <c r="F60" s="140"/>
      <c r="G60" s="85">
        <v>0</v>
      </c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</row>
    <row r="61" s="68" customFormat="1" spans="1:19">
      <c r="A61" s="140"/>
      <c r="B61" s="138" t="s">
        <v>204</v>
      </c>
      <c r="C61" s="141" t="s">
        <v>268</v>
      </c>
      <c r="D61" s="82">
        <v>10</v>
      </c>
      <c r="E61" s="82">
        <v>10</v>
      </c>
      <c r="F61" s="140"/>
      <c r="G61" s="82">
        <v>10</v>
      </c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</row>
    <row r="62" s="68" customFormat="1" spans="1:19">
      <c r="A62" s="140"/>
      <c r="B62" s="138" t="s">
        <v>206</v>
      </c>
      <c r="C62" s="141" t="s">
        <v>269</v>
      </c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</row>
    <row r="63" s="68" customFormat="1" spans="1:19">
      <c r="A63" s="140"/>
      <c r="B63" s="138" t="s">
        <v>216</v>
      </c>
      <c r="C63" s="141" t="s">
        <v>270</v>
      </c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</row>
  </sheetData>
  <mergeCells count="16">
    <mergeCell ref="A2:S2"/>
    <mergeCell ref="A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551181102362" right="0.590551181102362" top="0.748031496062992" bottom="0.748031496062992" header="0.31496062992126" footer="0.31496062992126"/>
  <pageSetup paperSize="9" scale="66" fitToHeight="0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19" workbookViewId="0">
      <selection activeCell="J52" sqref="J52"/>
    </sheetView>
  </sheetViews>
  <sheetFormatPr defaultColWidth="9" defaultRowHeight="14" outlineLevelCol="6"/>
  <cols>
    <col min="1" max="3" width="6.36363636363636" style="99" customWidth="1"/>
    <col min="4" max="4" width="23.2727272727273" style="99" customWidth="1"/>
    <col min="5" max="7" width="14.7272727272727" style="99" customWidth="1"/>
    <col min="8" max="16384" width="9" style="99"/>
  </cols>
  <sheetData>
    <row r="1" ht="38.15" customHeight="1" spans="1:7">
      <c r="A1" s="100" t="s">
        <v>271</v>
      </c>
      <c r="B1" s="100"/>
      <c r="C1" s="100"/>
      <c r="D1" s="100"/>
      <c r="E1" s="100"/>
      <c r="F1" s="100"/>
      <c r="G1" s="100"/>
    </row>
    <row r="2" spans="1:7">
      <c r="A2" s="101" t="s">
        <v>1</v>
      </c>
      <c r="B2" s="102"/>
      <c r="C2" s="102"/>
      <c r="D2" s="102"/>
      <c r="E2" s="103"/>
      <c r="F2" s="103"/>
      <c r="G2" s="104" t="s">
        <v>2</v>
      </c>
    </row>
    <row r="3" spans="1:7">
      <c r="A3" s="105" t="s">
        <v>272</v>
      </c>
      <c r="B3" s="105"/>
      <c r="C3" s="105"/>
      <c r="D3" s="105"/>
      <c r="E3" s="106" t="s">
        <v>273</v>
      </c>
      <c r="F3" s="107"/>
      <c r="G3" s="108"/>
    </row>
    <row r="4" spans="1:7">
      <c r="A4" s="109" t="s">
        <v>72</v>
      </c>
      <c r="B4" s="109" t="s">
        <v>73</v>
      </c>
      <c r="C4" s="109" t="s">
        <v>74</v>
      </c>
      <c r="D4" s="109" t="s">
        <v>274</v>
      </c>
      <c r="E4" s="110" t="s">
        <v>66</v>
      </c>
      <c r="F4" s="110" t="s">
        <v>60</v>
      </c>
      <c r="G4" s="110" t="s">
        <v>61</v>
      </c>
    </row>
    <row r="5" spans="1:7">
      <c r="A5" s="109" t="s">
        <v>82</v>
      </c>
      <c r="B5" s="109" t="s">
        <v>83</v>
      </c>
      <c r="C5" s="109" t="s">
        <v>84</v>
      </c>
      <c r="D5" s="109" t="s">
        <v>85</v>
      </c>
      <c r="E5" s="109" t="s">
        <v>86</v>
      </c>
      <c r="F5" s="109" t="s">
        <v>87</v>
      </c>
      <c r="G5" s="109" t="s">
        <v>88</v>
      </c>
    </row>
    <row r="6" spans="1:7">
      <c r="A6" s="111"/>
      <c r="B6" s="111"/>
      <c r="C6" s="111"/>
      <c r="D6" s="112" t="s">
        <v>275</v>
      </c>
      <c r="E6" s="113">
        <v>0</v>
      </c>
      <c r="F6" s="113">
        <v>0</v>
      </c>
      <c r="G6" s="113">
        <v>0</v>
      </c>
    </row>
    <row r="7" spans="1:7">
      <c r="A7" s="111"/>
      <c r="B7" s="111"/>
      <c r="C7" s="111"/>
      <c r="D7" s="111"/>
      <c r="E7" s="114"/>
      <c r="F7" s="114"/>
      <c r="G7" s="114"/>
    </row>
    <row r="8" ht="12" customHeight="1" spans="1:7">
      <c r="A8" s="111"/>
      <c r="B8" s="111"/>
      <c r="C8" s="111"/>
      <c r="D8" s="111"/>
      <c r="E8" s="114"/>
      <c r="F8" s="114"/>
      <c r="G8" s="114"/>
    </row>
    <row r="9" spans="1:7">
      <c r="A9" s="111"/>
      <c r="B9" s="111"/>
      <c r="C9" s="111"/>
      <c r="D9" s="111"/>
      <c r="E9" s="114"/>
      <c r="F9" s="114"/>
      <c r="G9" s="114"/>
    </row>
    <row r="10" spans="1:7">
      <c r="A10" s="111"/>
      <c r="B10" s="111"/>
      <c r="C10" s="111"/>
      <c r="D10" s="111"/>
      <c r="E10" s="114"/>
      <c r="F10" s="114"/>
      <c r="G10" s="114"/>
    </row>
    <row r="11" spans="1:7">
      <c r="A11" s="111"/>
      <c r="B11" s="111"/>
      <c r="C11" s="111"/>
      <c r="D11" s="111"/>
      <c r="E11" s="114"/>
      <c r="F11" s="114"/>
      <c r="G11" s="114"/>
    </row>
    <row r="12" spans="1:7">
      <c r="A12" s="111"/>
      <c r="B12" s="111"/>
      <c r="C12" s="111"/>
      <c r="D12" s="111"/>
      <c r="E12" s="114"/>
      <c r="F12" s="114"/>
      <c r="G12" s="114"/>
    </row>
    <row r="13" spans="1:7">
      <c r="A13" s="111"/>
      <c r="B13" s="111"/>
      <c r="C13" s="111"/>
      <c r="D13" s="111"/>
      <c r="E13" s="114"/>
      <c r="F13" s="114"/>
      <c r="G13" s="114"/>
    </row>
    <row r="14" spans="1:7">
      <c r="A14" s="111"/>
      <c r="B14" s="111"/>
      <c r="C14" s="111"/>
      <c r="D14" s="111"/>
      <c r="E14" s="114"/>
      <c r="F14" s="114"/>
      <c r="G14" s="114"/>
    </row>
    <row r="15" spans="1:7">
      <c r="A15" s="111"/>
      <c r="B15" s="111"/>
      <c r="C15" s="111"/>
      <c r="D15" s="111"/>
      <c r="E15" s="114"/>
      <c r="F15" s="114"/>
      <c r="G15" s="114"/>
    </row>
    <row r="16" spans="1:7">
      <c r="A16" s="111"/>
      <c r="B16" s="111"/>
      <c r="C16" s="111"/>
      <c r="D16" s="111"/>
      <c r="E16" s="114"/>
      <c r="F16" s="114"/>
      <c r="G16" s="114"/>
    </row>
    <row r="17" spans="1:7">
      <c r="A17" s="111"/>
      <c r="B17" s="111"/>
      <c r="C17" s="111"/>
      <c r="D17" s="111"/>
      <c r="E17" s="114"/>
      <c r="F17" s="114"/>
      <c r="G17" s="114"/>
    </row>
    <row r="18" spans="1:7">
      <c r="A18" s="111"/>
      <c r="B18" s="111"/>
      <c r="C18" s="111"/>
      <c r="D18" s="111"/>
      <c r="E18" s="114"/>
      <c r="F18" s="114"/>
      <c r="G18" s="114"/>
    </row>
    <row r="19" spans="1:7">
      <c r="A19" s="111"/>
      <c r="B19" s="111"/>
      <c r="C19" s="111"/>
      <c r="D19" s="111"/>
      <c r="E19" s="114"/>
      <c r="F19" s="114"/>
      <c r="G19" s="114"/>
    </row>
    <row r="20" spans="1:7">
      <c r="A20" s="111"/>
      <c r="B20" s="111"/>
      <c r="C20" s="111"/>
      <c r="D20" s="111"/>
      <c r="E20" s="114"/>
      <c r="F20" s="114"/>
      <c r="G20" s="114"/>
    </row>
    <row r="21" spans="1:7">
      <c r="A21" s="111"/>
      <c r="B21" s="111"/>
      <c r="C21" s="111"/>
      <c r="D21" s="111"/>
      <c r="E21" s="114"/>
      <c r="F21" s="114"/>
      <c r="G21" s="114"/>
    </row>
    <row r="22" spans="1:7">
      <c r="A22" s="111"/>
      <c r="B22" s="111"/>
      <c r="C22" s="111"/>
      <c r="D22" s="111"/>
      <c r="E22" s="114"/>
      <c r="F22" s="114"/>
      <c r="G22" s="114"/>
    </row>
    <row r="23" spans="1:7">
      <c r="A23" s="111"/>
      <c r="B23" s="111"/>
      <c r="C23" s="111"/>
      <c r="D23" s="111"/>
      <c r="E23" s="114"/>
      <c r="F23" s="114"/>
      <c r="G23" s="114"/>
    </row>
    <row r="24" spans="1:7">
      <c r="A24" s="111"/>
      <c r="B24" s="111"/>
      <c r="C24" s="111"/>
      <c r="D24" s="111"/>
      <c r="E24" s="114"/>
      <c r="F24" s="114"/>
      <c r="G24" s="114"/>
    </row>
    <row r="25" spans="1:7">
      <c r="A25" s="111"/>
      <c r="B25" s="111"/>
      <c r="C25" s="111"/>
      <c r="D25" s="111"/>
      <c r="E25" s="114"/>
      <c r="F25" s="114"/>
      <c r="G25" s="114"/>
    </row>
    <row r="26" spans="1:7">
      <c r="A26" s="111"/>
      <c r="B26" s="111"/>
      <c r="C26" s="111"/>
      <c r="D26" s="111"/>
      <c r="E26" s="114"/>
      <c r="F26" s="114"/>
      <c r="G26" s="114"/>
    </row>
    <row r="27" spans="1:7">
      <c r="A27" s="111"/>
      <c r="B27" s="111"/>
      <c r="C27" s="111"/>
      <c r="D27" s="111"/>
      <c r="E27" s="114"/>
      <c r="F27" s="114"/>
      <c r="G27" s="114"/>
    </row>
    <row r="28" spans="1:7">
      <c r="A28" s="111"/>
      <c r="B28" s="111"/>
      <c r="C28" s="111"/>
      <c r="D28" s="111"/>
      <c r="E28" s="114"/>
      <c r="F28" s="114"/>
      <c r="G28" s="114"/>
    </row>
    <row r="29" spans="1:7">
      <c r="A29" s="111"/>
      <c r="B29" s="111"/>
      <c r="C29" s="111"/>
      <c r="D29" s="111"/>
      <c r="E29" s="114"/>
      <c r="F29" s="114"/>
      <c r="G29" s="114"/>
    </row>
    <row r="30" spans="1:7">
      <c r="A30" s="111"/>
      <c r="B30" s="111"/>
      <c r="C30" s="111"/>
      <c r="D30" s="111"/>
      <c r="E30" s="114"/>
      <c r="F30" s="114"/>
      <c r="G30" s="114"/>
    </row>
    <row r="31" spans="1:7">
      <c r="A31" s="111"/>
      <c r="B31" s="111"/>
      <c r="C31" s="111"/>
      <c r="D31" s="111"/>
      <c r="E31" s="114"/>
      <c r="F31" s="114"/>
      <c r="G31" s="114"/>
    </row>
    <row r="32" spans="1:7">
      <c r="A32" s="111"/>
      <c r="B32" s="111"/>
      <c r="C32" s="111"/>
      <c r="D32" s="111"/>
      <c r="E32" s="114"/>
      <c r="F32" s="114"/>
      <c r="G32" s="114"/>
    </row>
    <row r="33" spans="1:7">
      <c r="A33" s="111"/>
      <c r="B33" s="111"/>
      <c r="C33" s="111"/>
      <c r="D33" s="111"/>
      <c r="E33" s="114"/>
      <c r="F33" s="114"/>
      <c r="G33" s="114"/>
    </row>
    <row r="34" spans="1:7">
      <c r="A34" s="111"/>
      <c r="B34" s="111"/>
      <c r="C34" s="111"/>
      <c r="D34" s="111"/>
      <c r="E34" s="114"/>
      <c r="F34" s="114"/>
      <c r="G34" s="114"/>
    </row>
    <row r="35" spans="1:7">
      <c r="A35" s="111"/>
      <c r="B35" s="111"/>
      <c r="C35" s="111"/>
      <c r="D35" s="111"/>
      <c r="E35" s="114"/>
      <c r="F35" s="114"/>
      <c r="G35" s="114"/>
    </row>
    <row r="36" spans="1:7">
      <c r="A36" s="111"/>
      <c r="B36" s="111"/>
      <c r="C36" s="111"/>
      <c r="D36" s="111"/>
      <c r="E36" s="114"/>
      <c r="F36" s="114"/>
      <c r="G36" s="114"/>
    </row>
    <row r="37" spans="1:7">
      <c r="A37" s="111"/>
      <c r="B37" s="111"/>
      <c r="C37" s="111"/>
      <c r="D37" s="111"/>
      <c r="E37" s="114"/>
      <c r="F37" s="114"/>
      <c r="G37" s="114"/>
    </row>
    <row r="38" spans="1:7">
      <c r="A38" s="111"/>
      <c r="B38" s="111"/>
      <c r="C38" s="111"/>
      <c r="D38" s="111"/>
      <c r="E38" s="114"/>
      <c r="F38" s="114"/>
      <c r="G38" s="114"/>
    </row>
    <row r="39" spans="1:7">
      <c r="A39" s="111"/>
      <c r="B39" s="111"/>
      <c r="C39" s="111"/>
      <c r="D39" s="111"/>
      <c r="E39" s="114"/>
      <c r="F39" s="114"/>
      <c r="G39" s="114"/>
    </row>
    <row r="40" spans="1:7">
      <c r="A40" s="111"/>
      <c r="B40" s="111"/>
      <c r="C40" s="111"/>
      <c r="D40" s="111"/>
      <c r="E40" s="114"/>
      <c r="F40" s="114"/>
      <c r="G40" s="114"/>
    </row>
    <row r="41" spans="1:7">
      <c r="A41" s="111"/>
      <c r="B41" s="111"/>
      <c r="C41" s="111"/>
      <c r="D41" s="111"/>
      <c r="E41" s="114"/>
      <c r="F41" s="114"/>
      <c r="G41" s="114"/>
    </row>
    <row r="42" spans="1:7">
      <c r="A42" s="111"/>
      <c r="B42" s="111"/>
      <c r="C42" s="111"/>
      <c r="D42" s="111"/>
      <c r="E42" s="114"/>
      <c r="F42" s="114"/>
      <c r="G42" s="114"/>
    </row>
    <row r="43" spans="1:7">
      <c r="A43" s="111"/>
      <c r="B43" s="111"/>
      <c r="C43" s="111"/>
      <c r="D43" s="111"/>
      <c r="E43" s="114"/>
      <c r="F43" s="114"/>
      <c r="G43" s="114"/>
    </row>
    <row r="44" spans="1:7">
      <c r="A44" s="111"/>
      <c r="B44" s="111"/>
      <c r="C44" s="111"/>
      <c r="D44" s="111"/>
      <c r="E44" s="114"/>
      <c r="F44" s="114"/>
      <c r="G44" s="114"/>
    </row>
    <row r="45" spans="1:7">
      <c r="A45" s="111"/>
      <c r="B45" s="111"/>
      <c r="C45" s="111"/>
      <c r="D45" s="111"/>
      <c r="E45" s="114"/>
      <c r="F45" s="114"/>
      <c r="G45" s="114"/>
    </row>
    <row r="46" spans="1:1">
      <c r="A46" s="40" t="s">
        <v>276</v>
      </c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showZeros="0" topLeftCell="A25" workbookViewId="0">
      <selection activeCell="A43" sqref="A43"/>
    </sheetView>
  </sheetViews>
  <sheetFormatPr defaultColWidth="9" defaultRowHeight="14"/>
  <cols>
    <col min="1" max="1" width="6.36363636363636" style="69" customWidth="1"/>
    <col min="2" max="2" width="8.63636363636364" style="69" customWidth="1"/>
    <col min="3" max="3" width="22" style="69" customWidth="1"/>
    <col min="4" max="5" width="20.6363636363636" style="70" customWidth="1"/>
    <col min="6" max="9" width="9" style="70"/>
    <col min="10" max="10" width="6.63636363636364" style="70" customWidth="1"/>
    <col min="11" max="11" width="5" style="69" customWidth="1"/>
    <col min="12" max="12" width="26.9090909090909" style="69" customWidth="1"/>
    <col min="13" max="14" width="10" style="70" customWidth="1"/>
    <col min="15" max="18" width="9" style="71"/>
  </cols>
  <sheetData>
    <row r="1" ht="20.15" customHeight="1" spans="1:5">
      <c r="A1" s="72"/>
      <c r="B1" s="72"/>
      <c r="C1" s="72"/>
      <c r="D1" s="72"/>
      <c r="E1" s="72"/>
    </row>
    <row r="2" ht="40" customHeight="1" spans="1:18">
      <c r="A2" s="8" t="s">
        <v>277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40" customHeight="1" spans="1:18">
      <c r="A3" s="73" t="s">
        <v>1</v>
      </c>
      <c r="B3" s="73"/>
      <c r="C3" s="73"/>
      <c r="D3" s="73"/>
      <c r="E3" s="73"/>
      <c r="F3" s="74"/>
      <c r="G3" s="74"/>
      <c r="H3" s="74"/>
      <c r="I3" s="74"/>
      <c r="J3" s="86"/>
      <c r="K3" s="87"/>
      <c r="L3" s="87"/>
      <c r="M3" s="74"/>
      <c r="N3" s="74"/>
      <c r="O3" s="88"/>
      <c r="P3" s="88"/>
      <c r="Q3" s="88"/>
      <c r="R3" s="92" t="s">
        <v>2</v>
      </c>
    </row>
    <row r="4" ht="20.15" customHeight="1" spans="1:18">
      <c r="A4" s="75" t="s">
        <v>4</v>
      </c>
      <c r="B4" s="76"/>
      <c r="C4" s="76"/>
      <c r="D4" s="76"/>
      <c r="E4" s="76"/>
      <c r="F4" s="76"/>
      <c r="G4" s="76"/>
      <c r="H4" s="76"/>
      <c r="I4" s="78"/>
      <c r="J4" s="13" t="s">
        <v>4</v>
      </c>
      <c r="K4" s="13"/>
      <c r="L4" s="13"/>
      <c r="M4" s="13"/>
      <c r="N4" s="13"/>
      <c r="O4" s="13"/>
      <c r="P4" s="13"/>
      <c r="Q4" s="13"/>
      <c r="R4" s="13"/>
    </row>
    <row r="5" ht="30" customHeight="1" spans="1:18">
      <c r="A5" s="77" t="s">
        <v>278</v>
      </c>
      <c r="B5" s="77"/>
      <c r="C5" s="77"/>
      <c r="D5" s="75" t="s">
        <v>178</v>
      </c>
      <c r="E5" s="76"/>
      <c r="F5" s="78"/>
      <c r="G5" s="75" t="s">
        <v>279</v>
      </c>
      <c r="H5" s="76"/>
      <c r="I5" s="78"/>
      <c r="J5" s="77" t="s">
        <v>280</v>
      </c>
      <c r="K5" s="77"/>
      <c r="L5" s="77"/>
      <c r="M5" s="89" t="s">
        <v>178</v>
      </c>
      <c r="N5" s="90"/>
      <c r="O5" s="91"/>
      <c r="P5" s="89" t="s">
        <v>279</v>
      </c>
      <c r="Q5" s="90"/>
      <c r="R5" s="91"/>
    </row>
    <row r="6" ht="24.5" customHeight="1" spans="1:18">
      <c r="A6" s="77" t="s">
        <v>72</v>
      </c>
      <c r="B6" s="77" t="s">
        <v>73</v>
      </c>
      <c r="C6" s="77" t="s">
        <v>274</v>
      </c>
      <c r="D6" s="11" t="s">
        <v>70</v>
      </c>
      <c r="E6" s="11" t="s">
        <v>60</v>
      </c>
      <c r="F6" s="11" t="s">
        <v>61</v>
      </c>
      <c r="G6" s="11" t="s">
        <v>70</v>
      </c>
      <c r="H6" s="11" t="s">
        <v>60</v>
      </c>
      <c r="I6" s="11" t="s">
        <v>61</v>
      </c>
      <c r="J6" s="77" t="s">
        <v>72</v>
      </c>
      <c r="K6" s="77" t="s">
        <v>73</v>
      </c>
      <c r="L6" s="77" t="s">
        <v>274</v>
      </c>
      <c r="M6" s="11" t="s">
        <v>70</v>
      </c>
      <c r="N6" s="11" t="s">
        <v>60</v>
      </c>
      <c r="O6" s="13" t="s">
        <v>61</v>
      </c>
      <c r="P6" s="13" t="s">
        <v>70</v>
      </c>
      <c r="Q6" s="13" t="s">
        <v>60</v>
      </c>
      <c r="R6" s="13" t="s">
        <v>61</v>
      </c>
    </row>
    <row r="7" s="68" customFormat="1" spans="1:18">
      <c r="A7" s="77" t="s">
        <v>82</v>
      </c>
      <c r="B7" s="77" t="s">
        <v>83</v>
      </c>
      <c r="C7" s="77" t="s">
        <v>84</v>
      </c>
      <c r="D7" s="77" t="s">
        <v>85</v>
      </c>
      <c r="E7" s="77" t="s">
        <v>86</v>
      </c>
      <c r="F7" s="77" t="s">
        <v>87</v>
      </c>
      <c r="G7" s="77" t="s">
        <v>88</v>
      </c>
      <c r="H7" s="77" t="s">
        <v>89</v>
      </c>
      <c r="I7" s="77" t="s">
        <v>90</v>
      </c>
      <c r="J7" s="77" t="s">
        <v>91</v>
      </c>
      <c r="K7" s="77" t="s">
        <v>92</v>
      </c>
      <c r="L7" s="77" t="s">
        <v>93</v>
      </c>
      <c r="M7" s="77" t="s">
        <v>94</v>
      </c>
      <c r="N7" s="77" t="s">
        <v>95</v>
      </c>
      <c r="O7" s="77" t="s">
        <v>96</v>
      </c>
      <c r="P7" s="77" t="s">
        <v>97</v>
      </c>
      <c r="Q7" s="77" t="s">
        <v>98</v>
      </c>
      <c r="R7" s="77" t="s">
        <v>99</v>
      </c>
    </row>
    <row r="8" s="68" customFormat="1" spans="1:18">
      <c r="A8" s="79" t="s">
        <v>281</v>
      </c>
      <c r="B8" s="80" t="s">
        <v>282</v>
      </c>
      <c r="C8" s="81" t="s">
        <v>283</v>
      </c>
      <c r="D8" s="82">
        <v>636.264793</v>
      </c>
      <c r="E8" s="82">
        <v>636.264793</v>
      </c>
      <c r="F8" s="83"/>
      <c r="G8" s="83"/>
      <c r="H8" s="83"/>
      <c r="I8" s="83"/>
      <c r="J8" s="79" t="s">
        <v>284</v>
      </c>
      <c r="K8" s="79" t="s">
        <v>282</v>
      </c>
      <c r="L8" s="81" t="s">
        <v>67</v>
      </c>
      <c r="M8" s="82">
        <v>1133.08332</v>
      </c>
      <c r="N8" s="82">
        <v>1133.08332</v>
      </c>
      <c r="O8" s="83"/>
      <c r="P8" s="83"/>
      <c r="Q8" s="83"/>
      <c r="R8" s="83"/>
    </row>
    <row r="9" s="68" customFormat="1" spans="1:18">
      <c r="A9" s="80"/>
      <c r="B9" s="80" t="s">
        <v>192</v>
      </c>
      <c r="C9" s="84" t="s">
        <v>285</v>
      </c>
      <c r="D9" s="82">
        <v>488.6566</v>
      </c>
      <c r="E9" s="82">
        <v>488.6566</v>
      </c>
      <c r="F9" s="83"/>
      <c r="G9" s="83"/>
      <c r="H9" s="83"/>
      <c r="I9" s="83"/>
      <c r="J9" s="80"/>
      <c r="K9" s="80" t="s">
        <v>192</v>
      </c>
      <c r="L9" s="84" t="s">
        <v>286</v>
      </c>
      <c r="M9" s="82">
        <v>206.322</v>
      </c>
      <c r="N9" s="82">
        <v>206.322</v>
      </c>
      <c r="O9" s="83"/>
      <c r="P9" s="83"/>
      <c r="Q9" s="83"/>
      <c r="R9" s="83"/>
    </row>
    <row r="10" s="68" customFormat="1" spans="1:18">
      <c r="A10" s="80"/>
      <c r="B10" s="80" t="s">
        <v>194</v>
      </c>
      <c r="C10" s="84" t="s">
        <v>287</v>
      </c>
      <c r="D10" s="82">
        <v>96.867393</v>
      </c>
      <c r="E10" s="82">
        <v>96.867393</v>
      </c>
      <c r="F10" s="83"/>
      <c r="G10" s="83"/>
      <c r="H10" s="83"/>
      <c r="I10" s="83"/>
      <c r="J10" s="80"/>
      <c r="K10" s="80" t="s">
        <v>194</v>
      </c>
      <c r="L10" s="84" t="s">
        <v>288</v>
      </c>
      <c r="M10" s="82">
        <v>353.94</v>
      </c>
      <c r="N10" s="82">
        <v>353.94</v>
      </c>
      <c r="O10" s="83"/>
      <c r="P10" s="83"/>
      <c r="Q10" s="83"/>
      <c r="R10" s="83"/>
    </row>
    <row r="11" s="68" customFormat="1" spans="1:18">
      <c r="A11" s="80"/>
      <c r="B11" s="80" t="s">
        <v>196</v>
      </c>
      <c r="C11" s="84" t="s">
        <v>289</v>
      </c>
      <c r="D11" s="82">
        <v>50.7408</v>
      </c>
      <c r="E11" s="82">
        <v>50.7408</v>
      </c>
      <c r="F11" s="83"/>
      <c r="G11" s="83"/>
      <c r="H11" s="83"/>
      <c r="I11" s="83"/>
      <c r="J11" s="80"/>
      <c r="K11" s="80" t="s">
        <v>196</v>
      </c>
      <c r="L11" s="84" t="s">
        <v>290</v>
      </c>
      <c r="M11" s="82">
        <v>249.3935</v>
      </c>
      <c r="N11" s="82">
        <v>249.3935</v>
      </c>
      <c r="O11" s="83"/>
      <c r="P11" s="83"/>
      <c r="Q11" s="83"/>
      <c r="R11" s="83"/>
    </row>
    <row r="12" s="68" customFormat="1" spans="1:18">
      <c r="A12" s="80"/>
      <c r="B12" s="80" t="s">
        <v>216</v>
      </c>
      <c r="C12" s="84" t="s">
        <v>291</v>
      </c>
      <c r="D12" s="85">
        <v>0</v>
      </c>
      <c r="E12" s="82">
        <v>0</v>
      </c>
      <c r="F12" s="83"/>
      <c r="G12" s="83"/>
      <c r="H12" s="83"/>
      <c r="I12" s="83"/>
      <c r="J12" s="80"/>
      <c r="K12" s="80" t="s">
        <v>198</v>
      </c>
      <c r="L12" s="84" t="s">
        <v>292</v>
      </c>
      <c r="M12" s="85">
        <v>0</v>
      </c>
      <c r="N12" s="82">
        <v>0</v>
      </c>
      <c r="O12" s="83"/>
      <c r="P12" s="83"/>
      <c r="Q12" s="83"/>
      <c r="R12" s="83"/>
    </row>
    <row r="13" s="68" customFormat="1" spans="1:18">
      <c r="A13" s="79" t="s">
        <v>293</v>
      </c>
      <c r="B13" s="79" t="s">
        <v>282</v>
      </c>
      <c r="C13" s="81" t="s">
        <v>294</v>
      </c>
      <c r="D13" s="82">
        <v>153.7</v>
      </c>
      <c r="E13" s="82">
        <v>153.7</v>
      </c>
      <c r="F13" s="83"/>
      <c r="G13" s="83"/>
      <c r="H13" s="83"/>
      <c r="I13" s="83"/>
      <c r="J13" s="80"/>
      <c r="K13" s="80" t="s">
        <v>200</v>
      </c>
      <c r="L13" s="84" t="s">
        <v>295</v>
      </c>
      <c r="M13" s="82">
        <v>49.939</v>
      </c>
      <c r="N13" s="82">
        <v>49.939</v>
      </c>
      <c r="O13" s="83"/>
      <c r="P13" s="83"/>
      <c r="Q13" s="83"/>
      <c r="R13" s="83"/>
    </row>
    <row r="14" s="68" customFormat="1" ht="28" spans="1:18">
      <c r="A14" s="80"/>
      <c r="B14" s="80" t="s">
        <v>192</v>
      </c>
      <c r="C14" s="84" t="s">
        <v>296</v>
      </c>
      <c r="D14" s="82">
        <v>79.55</v>
      </c>
      <c r="E14" s="82">
        <v>79.55</v>
      </c>
      <c r="F14" s="83"/>
      <c r="G14" s="83"/>
      <c r="H14" s="83"/>
      <c r="I14" s="83"/>
      <c r="J14" s="80"/>
      <c r="K14" s="80" t="s">
        <v>202</v>
      </c>
      <c r="L14" s="84" t="s">
        <v>297</v>
      </c>
      <c r="M14" s="82">
        <v>104.61234</v>
      </c>
      <c r="N14" s="82">
        <v>104.61234</v>
      </c>
      <c r="O14" s="83"/>
      <c r="P14" s="83"/>
      <c r="Q14" s="83"/>
      <c r="R14" s="83"/>
    </row>
    <row r="15" s="68" customFormat="1" spans="1:18">
      <c r="A15" s="80"/>
      <c r="B15" s="80" t="s">
        <v>194</v>
      </c>
      <c r="C15" s="84" t="s">
        <v>298</v>
      </c>
      <c r="D15" s="82">
        <v>17</v>
      </c>
      <c r="E15" s="82">
        <v>17</v>
      </c>
      <c r="F15" s="83"/>
      <c r="G15" s="83"/>
      <c r="H15" s="83"/>
      <c r="I15" s="83"/>
      <c r="J15" s="80"/>
      <c r="K15" s="80" t="s">
        <v>204</v>
      </c>
      <c r="L15" s="84" t="s">
        <v>299</v>
      </c>
      <c r="M15" s="82">
        <v>0</v>
      </c>
      <c r="N15" s="82">
        <v>0</v>
      </c>
      <c r="O15" s="83"/>
      <c r="P15" s="83"/>
      <c r="Q15" s="83"/>
      <c r="R15" s="83"/>
    </row>
    <row r="16" s="68" customFormat="1" spans="1:18">
      <c r="A16" s="80"/>
      <c r="B16" s="80" t="s">
        <v>196</v>
      </c>
      <c r="C16" s="84" t="s">
        <v>300</v>
      </c>
      <c r="D16" s="85">
        <v>0</v>
      </c>
      <c r="E16" s="82">
        <v>0</v>
      </c>
      <c r="F16" s="83"/>
      <c r="G16" s="83"/>
      <c r="H16" s="83"/>
      <c r="I16" s="83"/>
      <c r="J16" s="80"/>
      <c r="K16" s="80" t="s">
        <v>206</v>
      </c>
      <c r="L16" s="84" t="s">
        <v>301</v>
      </c>
      <c r="M16" s="82">
        <v>41.844936</v>
      </c>
      <c r="N16" s="82">
        <v>41.844936</v>
      </c>
      <c r="O16" s="83"/>
      <c r="P16" s="83"/>
      <c r="Q16" s="83"/>
      <c r="R16" s="83"/>
    </row>
    <row r="17" s="68" customFormat="1" spans="1:18">
      <c r="A17" s="80"/>
      <c r="B17" s="80" t="s">
        <v>221</v>
      </c>
      <c r="C17" s="84" t="s">
        <v>302</v>
      </c>
      <c r="D17" s="85">
        <v>0</v>
      </c>
      <c r="E17" s="82">
        <v>0</v>
      </c>
      <c r="F17" s="83"/>
      <c r="G17" s="83"/>
      <c r="H17" s="83"/>
      <c r="I17" s="83"/>
      <c r="J17" s="80"/>
      <c r="K17" s="80" t="s">
        <v>208</v>
      </c>
      <c r="L17" s="84" t="s">
        <v>303</v>
      </c>
      <c r="M17" s="82">
        <v>30.174688</v>
      </c>
      <c r="N17" s="82">
        <v>30.174688</v>
      </c>
      <c r="O17" s="83"/>
      <c r="P17" s="83"/>
      <c r="Q17" s="83"/>
      <c r="R17" s="83"/>
    </row>
    <row r="18" s="68" customFormat="1" spans="1:18">
      <c r="A18" s="80"/>
      <c r="B18" s="80" t="s">
        <v>223</v>
      </c>
      <c r="C18" s="84" t="s">
        <v>304</v>
      </c>
      <c r="D18" s="82">
        <v>26.05</v>
      </c>
      <c r="E18" s="82">
        <v>26.05</v>
      </c>
      <c r="F18" s="83"/>
      <c r="G18" s="83"/>
      <c r="H18" s="83"/>
      <c r="I18" s="83"/>
      <c r="J18" s="80"/>
      <c r="K18" s="80" t="s">
        <v>210</v>
      </c>
      <c r="L18" s="84" t="s">
        <v>305</v>
      </c>
      <c r="M18" s="82">
        <v>7.311656</v>
      </c>
      <c r="N18" s="82">
        <v>7.311656</v>
      </c>
      <c r="O18" s="83"/>
      <c r="P18" s="83"/>
      <c r="Q18" s="83"/>
      <c r="R18" s="83"/>
    </row>
    <row r="19" s="68" customFormat="1" spans="1:18">
      <c r="A19" s="80"/>
      <c r="B19" s="80" t="s">
        <v>198</v>
      </c>
      <c r="C19" s="84" t="s">
        <v>306</v>
      </c>
      <c r="D19" s="82">
        <v>17</v>
      </c>
      <c r="E19" s="82">
        <v>17</v>
      </c>
      <c r="F19" s="83"/>
      <c r="G19" s="83"/>
      <c r="H19" s="83"/>
      <c r="I19" s="83"/>
      <c r="J19" s="80"/>
      <c r="K19" s="80" t="s">
        <v>212</v>
      </c>
      <c r="L19" s="84" t="s">
        <v>289</v>
      </c>
      <c r="M19" s="82">
        <v>89.5452</v>
      </c>
      <c r="N19" s="82">
        <v>89.5452</v>
      </c>
      <c r="O19" s="83"/>
      <c r="P19" s="83"/>
      <c r="Q19" s="83"/>
      <c r="R19" s="83"/>
    </row>
    <row r="20" s="68" customFormat="1" spans="1:18">
      <c r="A20" s="80"/>
      <c r="B20" s="80" t="s">
        <v>200</v>
      </c>
      <c r="C20" s="84" t="s">
        <v>307</v>
      </c>
      <c r="D20" s="85">
        <v>0</v>
      </c>
      <c r="E20" s="82">
        <v>0</v>
      </c>
      <c r="F20" s="83"/>
      <c r="G20" s="83"/>
      <c r="H20" s="83"/>
      <c r="I20" s="83"/>
      <c r="J20" s="80"/>
      <c r="K20" s="80" t="s">
        <v>214</v>
      </c>
      <c r="L20" s="84" t="s">
        <v>308</v>
      </c>
      <c r="M20" s="85">
        <v>0</v>
      </c>
      <c r="N20" s="82">
        <v>0</v>
      </c>
      <c r="O20" s="83"/>
      <c r="P20" s="83"/>
      <c r="Q20" s="83"/>
      <c r="R20" s="83"/>
    </row>
    <row r="21" s="68" customFormat="1" spans="1:18">
      <c r="A21" s="80"/>
      <c r="B21" s="80" t="s">
        <v>202</v>
      </c>
      <c r="C21" s="84" t="s">
        <v>309</v>
      </c>
      <c r="D21" s="82">
        <v>12</v>
      </c>
      <c r="E21" s="82">
        <v>12</v>
      </c>
      <c r="F21" s="83"/>
      <c r="G21" s="83"/>
      <c r="H21" s="83"/>
      <c r="I21" s="83"/>
      <c r="J21" s="80"/>
      <c r="K21" s="80" t="s">
        <v>216</v>
      </c>
      <c r="L21" s="84" t="s">
        <v>291</v>
      </c>
      <c r="M21" s="85">
        <v>0</v>
      </c>
      <c r="N21" s="82">
        <v>0</v>
      </c>
      <c r="O21" s="83"/>
      <c r="P21" s="83"/>
      <c r="Q21" s="83"/>
      <c r="R21" s="83"/>
    </row>
    <row r="22" s="68" customFormat="1" spans="1:18">
      <c r="A22" s="80"/>
      <c r="B22" s="80" t="s">
        <v>204</v>
      </c>
      <c r="C22" s="84" t="s">
        <v>310</v>
      </c>
      <c r="D22" s="85">
        <v>0</v>
      </c>
      <c r="E22" s="82">
        <v>0</v>
      </c>
      <c r="F22" s="83"/>
      <c r="G22" s="83"/>
      <c r="H22" s="83"/>
      <c r="I22" s="83"/>
      <c r="J22" s="79" t="s">
        <v>311</v>
      </c>
      <c r="K22" s="79" t="s">
        <v>282</v>
      </c>
      <c r="L22" s="81" t="s">
        <v>68</v>
      </c>
      <c r="M22" s="82">
        <v>298.9</v>
      </c>
      <c r="N22" s="82">
        <v>298.9</v>
      </c>
      <c r="O22" s="83"/>
      <c r="P22" s="83"/>
      <c r="Q22" s="83"/>
      <c r="R22" s="83"/>
    </row>
    <row r="23" s="68" customFormat="1" spans="1:18">
      <c r="A23" s="80"/>
      <c r="B23" s="80" t="s">
        <v>216</v>
      </c>
      <c r="C23" s="84" t="s">
        <v>312</v>
      </c>
      <c r="D23" s="82">
        <v>2.1</v>
      </c>
      <c r="E23" s="82">
        <v>2.1</v>
      </c>
      <c r="F23" s="83"/>
      <c r="G23" s="83"/>
      <c r="H23" s="83"/>
      <c r="I23" s="83"/>
      <c r="J23" s="80"/>
      <c r="K23" s="80" t="s">
        <v>192</v>
      </c>
      <c r="L23" s="84" t="s">
        <v>313</v>
      </c>
      <c r="M23" s="82">
        <v>122.07</v>
      </c>
      <c r="N23" s="82">
        <v>122.07</v>
      </c>
      <c r="O23" s="83"/>
      <c r="P23" s="83"/>
      <c r="Q23" s="83"/>
      <c r="R23" s="83"/>
    </row>
    <row r="24" s="68" customFormat="1" spans="1:18">
      <c r="A24" s="79" t="s">
        <v>314</v>
      </c>
      <c r="B24" s="79" t="s">
        <v>282</v>
      </c>
      <c r="C24" s="81" t="s">
        <v>315</v>
      </c>
      <c r="D24" s="83"/>
      <c r="E24" s="83"/>
      <c r="F24" s="83"/>
      <c r="G24" s="83"/>
      <c r="H24" s="83"/>
      <c r="I24" s="83"/>
      <c r="J24" s="80"/>
      <c r="K24" s="80" t="s">
        <v>194</v>
      </c>
      <c r="L24" s="84" t="s">
        <v>316</v>
      </c>
      <c r="M24" s="85">
        <v>0</v>
      </c>
      <c r="N24" s="82">
        <v>0</v>
      </c>
      <c r="O24" s="83"/>
      <c r="P24" s="83"/>
      <c r="Q24" s="83"/>
      <c r="R24" s="83"/>
    </row>
    <row r="25" s="68" customFormat="1" spans="1:18">
      <c r="A25" s="80"/>
      <c r="B25" s="80" t="s">
        <v>192</v>
      </c>
      <c r="C25" s="84" t="s">
        <v>317</v>
      </c>
      <c r="D25" s="83"/>
      <c r="E25" s="83"/>
      <c r="F25" s="83"/>
      <c r="G25" s="83"/>
      <c r="H25" s="83"/>
      <c r="I25" s="83"/>
      <c r="J25" s="80"/>
      <c r="K25" s="80" t="s">
        <v>196</v>
      </c>
      <c r="L25" s="84" t="s">
        <v>318</v>
      </c>
      <c r="M25" s="85">
        <v>0</v>
      </c>
      <c r="N25" s="82">
        <v>0</v>
      </c>
      <c r="O25" s="83"/>
      <c r="P25" s="83"/>
      <c r="Q25" s="83"/>
      <c r="R25" s="83"/>
    </row>
    <row r="26" s="68" customFormat="1" spans="1:18">
      <c r="A26" s="80"/>
      <c r="B26" s="80" t="s">
        <v>194</v>
      </c>
      <c r="C26" s="84" t="s">
        <v>319</v>
      </c>
      <c r="D26" s="83"/>
      <c r="E26" s="83"/>
      <c r="F26" s="83"/>
      <c r="G26" s="83"/>
      <c r="H26" s="83"/>
      <c r="I26" s="83"/>
      <c r="J26" s="80"/>
      <c r="K26" s="80" t="s">
        <v>221</v>
      </c>
      <c r="L26" s="84" t="s">
        <v>320</v>
      </c>
      <c r="M26" s="85">
        <v>0</v>
      </c>
      <c r="N26" s="82">
        <v>0</v>
      </c>
      <c r="O26" s="83"/>
      <c r="P26" s="83"/>
      <c r="Q26" s="83"/>
      <c r="R26" s="83"/>
    </row>
    <row r="27" s="68" customFormat="1" spans="1:18">
      <c r="A27" s="80"/>
      <c r="B27" s="80" t="s">
        <v>196</v>
      </c>
      <c r="C27" s="84" t="s">
        <v>321</v>
      </c>
      <c r="D27" s="83"/>
      <c r="E27" s="83"/>
      <c r="F27" s="83"/>
      <c r="G27" s="83"/>
      <c r="H27" s="83"/>
      <c r="I27" s="83"/>
      <c r="J27" s="80"/>
      <c r="K27" s="80" t="s">
        <v>223</v>
      </c>
      <c r="L27" s="84" t="s">
        <v>322</v>
      </c>
      <c r="M27" s="85">
        <v>0</v>
      </c>
      <c r="N27" s="82">
        <v>0</v>
      </c>
      <c r="O27" s="83"/>
      <c r="P27" s="83"/>
      <c r="Q27" s="83"/>
      <c r="R27" s="83"/>
    </row>
    <row r="28" s="68" customFormat="1" ht="28" spans="1:18">
      <c r="A28" s="80"/>
      <c r="B28" s="80" t="s">
        <v>223</v>
      </c>
      <c r="C28" s="84" t="s">
        <v>323</v>
      </c>
      <c r="D28" s="83"/>
      <c r="E28" s="83"/>
      <c r="F28" s="83"/>
      <c r="G28" s="83"/>
      <c r="H28" s="83"/>
      <c r="I28" s="83"/>
      <c r="J28" s="80"/>
      <c r="K28" s="80" t="s">
        <v>198</v>
      </c>
      <c r="L28" s="84" t="s">
        <v>324</v>
      </c>
      <c r="M28" s="85">
        <v>0</v>
      </c>
      <c r="N28" s="82">
        <v>0</v>
      </c>
      <c r="O28" s="83"/>
      <c r="P28" s="83"/>
      <c r="Q28" s="83"/>
      <c r="R28" s="83"/>
    </row>
    <row r="29" s="68" customFormat="1" spans="1:18">
      <c r="A29" s="80"/>
      <c r="B29" s="80" t="s">
        <v>198</v>
      </c>
      <c r="C29" s="84" t="s">
        <v>325</v>
      </c>
      <c r="D29" s="83"/>
      <c r="E29" s="83"/>
      <c r="F29" s="83"/>
      <c r="G29" s="83"/>
      <c r="H29" s="83"/>
      <c r="I29" s="83"/>
      <c r="J29" s="80"/>
      <c r="K29" s="80" t="s">
        <v>200</v>
      </c>
      <c r="L29" s="84" t="s">
        <v>326</v>
      </c>
      <c r="M29" s="82">
        <v>7.2</v>
      </c>
      <c r="N29" s="82">
        <v>7.2</v>
      </c>
      <c r="O29" s="83"/>
      <c r="P29" s="83"/>
      <c r="Q29" s="83"/>
      <c r="R29" s="83"/>
    </row>
    <row r="30" s="68" customFormat="1" spans="1:18">
      <c r="A30" s="80"/>
      <c r="B30" s="80" t="s">
        <v>200</v>
      </c>
      <c r="C30" s="84" t="s">
        <v>327</v>
      </c>
      <c r="D30" s="83"/>
      <c r="E30" s="83"/>
      <c r="F30" s="83"/>
      <c r="G30" s="83"/>
      <c r="H30" s="83"/>
      <c r="I30" s="83"/>
      <c r="J30" s="80"/>
      <c r="K30" s="80" t="s">
        <v>202</v>
      </c>
      <c r="L30" s="84" t="s">
        <v>328</v>
      </c>
      <c r="M30" s="85">
        <v>0</v>
      </c>
      <c r="N30" s="82">
        <v>0</v>
      </c>
      <c r="O30" s="83"/>
      <c r="P30" s="83"/>
      <c r="Q30" s="83"/>
      <c r="R30" s="83"/>
    </row>
    <row r="31" s="68" customFormat="1" spans="1:18">
      <c r="A31" s="80"/>
      <c r="B31" s="80" t="s">
        <v>216</v>
      </c>
      <c r="C31" s="84" t="s">
        <v>329</v>
      </c>
      <c r="D31" s="83"/>
      <c r="E31" s="83"/>
      <c r="F31" s="83"/>
      <c r="G31" s="83"/>
      <c r="H31" s="83"/>
      <c r="I31" s="83"/>
      <c r="J31" s="80"/>
      <c r="K31" s="80" t="s">
        <v>204</v>
      </c>
      <c r="L31" s="84" t="s">
        <v>330</v>
      </c>
      <c r="M31" s="85">
        <v>0</v>
      </c>
      <c r="N31" s="82">
        <v>0</v>
      </c>
      <c r="O31" s="83"/>
      <c r="P31" s="83"/>
      <c r="Q31" s="83"/>
      <c r="R31" s="83"/>
    </row>
    <row r="32" s="68" customFormat="1" spans="1:18">
      <c r="A32" s="79" t="s">
        <v>331</v>
      </c>
      <c r="B32" s="79" t="s">
        <v>282</v>
      </c>
      <c r="C32" s="81" t="s">
        <v>332</v>
      </c>
      <c r="D32" s="83"/>
      <c r="E32" s="83"/>
      <c r="F32" s="83"/>
      <c r="G32" s="83"/>
      <c r="H32" s="83"/>
      <c r="I32" s="83"/>
      <c r="J32" s="80"/>
      <c r="K32" s="80" t="s">
        <v>208</v>
      </c>
      <c r="L32" s="84" t="s">
        <v>333</v>
      </c>
      <c r="M32" s="85">
        <v>0</v>
      </c>
      <c r="N32" s="82">
        <v>0</v>
      </c>
      <c r="O32" s="83"/>
      <c r="P32" s="83"/>
      <c r="Q32" s="83"/>
      <c r="R32" s="83"/>
    </row>
    <row r="33" s="68" customFormat="1" spans="1:18">
      <c r="A33" s="80"/>
      <c r="B33" s="80" t="s">
        <v>192</v>
      </c>
      <c r="C33" s="84" t="s">
        <v>317</v>
      </c>
      <c r="D33" s="83"/>
      <c r="E33" s="83"/>
      <c r="F33" s="83"/>
      <c r="G33" s="83"/>
      <c r="H33" s="83"/>
      <c r="I33" s="83"/>
      <c r="J33" s="80"/>
      <c r="K33" s="80" t="s">
        <v>210</v>
      </c>
      <c r="L33" s="84" t="s">
        <v>307</v>
      </c>
      <c r="M33" s="85">
        <v>0</v>
      </c>
      <c r="N33" s="82">
        <v>0</v>
      </c>
      <c r="O33" s="83"/>
      <c r="P33" s="83"/>
      <c r="Q33" s="83"/>
      <c r="R33" s="83"/>
    </row>
    <row r="34" s="68" customFormat="1" spans="1:18">
      <c r="A34" s="80"/>
      <c r="B34" s="80" t="s">
        <v>194</v>
      </c>
      <c r="C34" s="84" t="s">
        <v>319</v>
      </c>
      <c r="D34" s="83"/>
      <c r="E34" s="83"/>
      <c r="F34" s="83"/>
      <c r="G34" s="83"/>
      <c r="H34" s="83"/>
      <c r="I34" s="83"/>
      <c r="J34" s="80"/>
      <c r="K34" s="80" t="s">
        <v>212</v>
      </c>
      <c r="L34" s="84" t="s">
        <v>310</v>
      </c>
      <c r="M34" s="85">
        <v>0</v>
      </c>
      <c r="N34" s="82">
        <v>0</v>
      </c>
      <c r="O34" s="83"/>
      <c r="P34" s="83"/>
      <c r="Q34" s="83"/>
      <c r="R34" s="83"/>
    </row>
    <row r="35" s="68" customFormat="1" spans="1:18">
      <c r="A35" s="80"/>
      <c r="B35" s="80" t="s">
        <v>196</v>
      </c>
      <c r="C35" s="84" t="s">
        <v>321</v>
      </c>
      <c r="D35" s="83"/>
      <c r="E35" s="83"/>
      <c r="F35" s="83"/>
      <c r="G35" s="83"/>
      <c r="H35" s="83"/>
      <c r="I35" s="83"/>
      <c r="J35" s="80"/>
      <c r="K35" s="80" t="s">
        <v>214</v>
      </c>
      <c r="L35" s="84" t="s">
        <v>334</v>
      </c>
      <c r="M35" s="85">
        <v>0</v>
      </c>
      <c r="N35" s="82">
        <v>0</v>
      </c>
      <c r="O35" s="83"/>
      <c r="P35" s="83"/>
      <c r="Q35" s="83"/>
      <c r="R35" s="83"/>
    </row>
    <row r="36" s="68" customFormat="1" spans="1:18">
      <c r="A36" s="80"/>
      <c r="B36" s="80" t="s">
        <v>221</v>
      </c>
      <c r="C36" s="84" t="s">
        <v>325</v>
      </c>
      <c r="D36" s="83"/>
      <c r="E36" s="83"/>
      <c r="F36" s="83"/>
      <c r="G36" s="83"/>
      <c r="H36" s="83"/>
      <c r="I36" s="83"/>
      <c r="J36" s="80"/>
      <c r="K36" s="80" t="s">
        <v>233</v>
      </c>
      <c r="L36" s="84" t="s">
        <v>298</v>
      </c>
      <c r="M36" s="82">
        <v>17</v>
      </c>
      <c r="N36" s="82">
        <v>17</v>
      </c>
      <c r="O36" s="83"/>
      <c r="P36" s="83"/>
      <c r="Q36" s="83"/>
      <c r="R36" s="83"/>
    </row>
    <row r="37" s="68" customFormat="1" spans="1:18">
      <c r="A37" s="80"/>
      <c r="B37" s="80" t="s">
        <v>223</v>
      </c>
      <c r="C37" s="84" t="s">
        <v>327</v>
      </c>
      <c r="D37" s="83"/>
      <c r="E37" s="83"/>
      <c r="F37" s="83"/>
      <c r="G37" s="83"/>
      <c r="H37" s="83"/>
      <c r="I37" s="83"/>
      <c r="J37" s="80"/>
      <c r="K37" s="80" t="s">
        <v>235</v>
      </c>
      <c r="L37" s="84" t="s">
        <v>300</v>
      </c>
      <c r="M37" s="85">
        <v>0</v>
      </c>
      <c r="N37" s="82">
        <v>0</v>
      </c>
      <c r="O37" s="83"/>
      <c r="P37" s="83"/>
      <c r="Q37" s="83"/>
      <c r="R37" s="83"/>
    </row>
    <row r="38" s="68" customFormat="1" spans="1:18">
      <c r="A38" s="80"/>
      <c r="B38" s="80" t="s">
        <v>216</v>
      </c>
      <c r="C38" s="84" t="s">
        <v>329</v>
      </c>
      <c r="D38" s="83"/>
      <c r="E38" s="83"/>
      <c r="F38" s="83"/>
      <c r="G38" s="83"/>
      <c r="H38" s="83"/>
      <c r="I38" s="83"/>
      <c r="J38" s="80"/>
      <c r="K38" s="80" t="s">
        <v>237</v>
      </c>
      <c r="L38" s="84" t="s">
        <v>306</v>
      </c>
      <c r="M38" s="82">
        <v>17</v>
      </c>
      <c r="N38" s="82">
        <v>17</v>
      </c>
      <c r="O38" s="83"/>
      <c r="P38" s="83"/>
      <c r="Q38" s="83"/>
      <c r="R38" s="83"/>
    </row>
    <row r="39" s="68" customFormat="1" spans="1:18">
      <c r="A39" s="79" t="s">
        <v>335</v>
      </c>
      <c r="B39" s="79" t="s">
        <v>282</v>
      </c>
      <c r="C39" s="81" t="s">
        <v>336</v>
      </c>
      <c r="D39" s="82">
        <v>642.018527</v>
      </c>
      <c r="E39" s="82">
        <v>642.018527</v>
      </c>
      <c r="F39" s="83"/>
      <c r="G39" s="83"/>
      <c r="H39" s="83"/>
      <c r="I39" s="83"/>
      <c r="J39" s="80"/>
      <c r="K39" s="80" t="s">
        <v>239</v>
      </c>
      <c r="L39" s="84" t="s">
        <v>337</v>
      </c>
      <c r="M39" s="85">
        <v>0</v>
      </c>
      <c r="N39" s="82">
        <v>0</v>
      </c>
      <c r="O39" s="83"/>
      <c r="P39" s="83"/>
      <c r="Q39" s="83"/>
      <c r="R39" s="83"/>
    </row>
    <row r="40" s="68" customFormat="1" spans="1:18">
      <c r="A40" s="80"/>
      <c r="B40" s="80" t="s">
        <v>192</v>
      </c>
      <c r="C40" s="84" t="s">
        <v>67</v>
      </c>
      <c r="D40" s="82">
        <v>496.818527</v>
      </c>
      <c r="E40" s="82">
        <v>496.818527</v>
      </c>
      <c r="F40" s="83"/>
      <c r="G40" s="83"/>
      <c r="H40" s="83"/>
      <c r="I40" s="83"/>
      <c r="J40" s="80"/>
      <c r="K40" s="80" t="s">
        <v>241</v>
      </c>
      <c r="L40" s="84" t="s">
        <v>338</v>
      </c>
      <c r="M40" s="85">
        <v>0</v>
      </c>
      <c r="N40" s="82">
        <v>0</v>
      </c>
      <c r="O40" s="83"/>
      <c r="P40" s="83"/>
      <c r="Q40" s="83"/>
      <c r="R40" s="83"/>
    </row>
    <row r="41" s="68" customFormat="1" spans="1:18">
      <c r="A41" s="80"/>
      <c r="B41" s="80" t="s">
        <v>194</v>
      </c>
      <c r="C41" s="84" t="s">
        <v>68</v>
      </c>
      <c r="D41" s="82">
        <v>145.2</v>
      </c>
      <c r="E41" s="82">
        <v>145.2</v>
      </c>
      <c r="F41" s="83"/>
      <c r="G41" s="83"/>
      <c r="H41" s="83"/>
      <c r="I41" s="83"/>
      <c r="J41" s="80"/>
      <c r="K41" s="80" t="s">
        <v>243</v>
      </c>
      <c r="L41" s="84" t="s">
        <v>339</v>
      </c>
      <c r="M41" s="85">
        <v>0</v>
      </c>
      <c r="N41" s="82">
        <v>0</v>
      </c>
      <c r="O41" s="83"/>
      <c r="P41" s="83"/>
      <c r="Q41" s="83"/>
      <c r="R41" s="83"/>
    </row>
    <row r="42" s="68" customFormat="1" spans="1:18">
      <c r="A42" s="80"/>
      <c r="B42" s="80" t="s">
        <v>216</v>
      </c>
      <c r="C42" s="84" t="s">
        <v>340</v>
      </c>
      <c r="D42" s="85">
        <v>0</v>
      </c>
      <c r="E42" s="82">
        <v>0</v>
      </c>
      <c r="F42" s="83"/>
      <c r="G42" s="83"/>
      <c r="H42" s="83"/>
      <c r="I42" s="83"/>
      <c r="J42" s="80"/>
      <c r="K42" s="80" t="s">
        <v>245</v>
      </c>
      <c r="L42" s="84" t="s">
        <v>341</v>
      </c>
      <c r="M42" s="82">
        <v>72.69</v>
      </c>
      <c r="N42" s="82">
        <v>72.69</v>
      </c>
      <c r="O42" s="83"/>
      <c r="P42" s="83"/>
      <c r="Q42" s="83"/>
      <c r="R42" s="83"/>
    </row>
    <row r="43" s="68" customFormat="1" spans="1:18">
      <c r="A43" s="79" t="s">
        <v>342</v>
      </c>
      <c r="B43" s="79" t="s">
        <v>282</v>
      </c>
      <c r="C43" s="81" t="s">
        <v>343</v>
      </c>
      <c r="D43" s="85">
        <v>0</v>
      </c>
      <c r="E43" s="82">
        <v>0</v>
      </c>
      <c r="F43" s="83"/>
      <c r="G43" s="83"/>
      <c r="H43" s="83"/>
      <c r="I43" s="83"/>
      <c r="J43" s="80"/>
      <c r="K43" s="80" t="s">
        <v>247</v>
      </c>
      <c r="L43" s="84" t="s">
        <v>304</v>
      </c>
      <c r="M43" s="85">
        <v>0</v>
      </c>
      <c r="N43" s="82">
        <v>0</v>
      </c>
      <c r="O43" s="83"/>
      <c r="P43" s="83"/>
      <c r="Q43" s="83"/>
      <c r="R43" s="83"/>
    </row>
    <row r="44" s="68" customFormat="1" spans="1:18">
      <c r="A44" s="80"/>
      <c r="B44" s="80" t="s">
        <v>192</v>
      </c>
      <c r="C44" s="84" t="s">
        <v>344</v>
      </c>
      <c r="D44" s="85">
        <v>0</v>
      </c>
      <c r="E44" s="82">
        <v>0</v>
      </c>
      <c r="F44" s="83"/>
      <c r="G44" s="83"/>
      <c r="H44" s="83"/>
      <c r="I44" s="83"/>
      <c r="J44" s="80"/>
      <c r="K44" s="80" t="s">
        <v>249</v>
      </c>
      <c r="L44" s="84" t="s">
        <v>345</v>
      </c>
      <c r="M44" s="82">
        <v>7.04</v>
      </c>
      <c r="N44" s="82">
        <v>7.04</v>
      </c>
      <c r="O44" s="83"/>
      <c r="P44" s="83"/>
      <c r="Q44" s="83"/>
      <c r="R44" s="83"/>
    </row>
    <row r="45" s="68" customFormat="1" spans="1:18">
      <c r="A45" s="80"/>
      <c r="B45" s="80" t="s">
        <v>194</v>
      </c>
      <c r="C45" s="84" t="s">
        <v>346</v>
      </c>
      <c r="D45" s="85">
        <v>0</v>
      </c>
      <c r="E45" s="82">
        <v>0</v>
      </c>
      <c r="F45" s="83"/>
      <c r="G45" s="83"/>
      <c r="H45" s="83"/>
      <c r="I45" s="83"/>
      <c r="J45" s="80"/>
      <c r="K45" s="80" t="s">
        <v>251</v>
      </c>
      <c r="L45" s="84" t="s">
        <v>347</v>
      </c>
      <c r="M45" s="82">
        <v>4.48</v>
      </c>
      <c r="N45" s="82">
        <v>4.48</v>
      </c>
      <c r="O45" s="83"/>
      <c r="P45" s="83"/>
      <c r="Q45" s="83"/>
      <c r="R45" s="83"/>
    </row>
    <row r="46" s="68" customFormat="1" spans="1:18">
      <c r="A46" s="79" t="s">
        <v>348</v>
      </c>
      <c r="B46" s="79" t="s">
        <v>282</v>
      </c>
      <c r="C46" s="81" t="s">
        <v>349</v>
      </c>
      <c r="D46" s="85">
        <v>0</v>
      </c>
      <c r="E46" s="82">
        <v>0</v>
      </c>
      <c r="F46" s="83"/>
      <c r="G46" s="83"/>
      <c r="H46" s="83"/>
      <c r="I46" s="83"/>
      <c r="J46" s="80"/>
      <c r="K46" s="80" t="s">
        <v>253</v>
      </c>
      <c r="L46" s="84" t="s">
        <v>309</v>
      </c>
      <c r="M46" s="82">
        <v>21</v>
      </c>
      <c r="N46" s="82">
        <v>21</v>
      </c>
      <c r="O46" s="83"/>
      <c r="P46" s="83"/>
      <c r="Q46" s="83"/>
      <c r="R46" s="83"/>
    </row>
    <row r="47" s="68" customFormat="1" spans="1:18">
      <c r="A47" s="80"/>
      <c r="B47" s="80" t="s">
        <v>192</v>
      </c>
      <c r="C47" s="84" t="s">
        <v>350</v>
      </c>
      <c r="D47" s="85">
        <v>0</v>
      </c>
      <c r="E47" s="82">
        <v>0</v>
      </c>
      <c r="F47" s="83"/>
      <c r="G47" s="83"/>
      <c r="H47" s="83"/>
      <c r="I47" s="83"/>
      <c r="J47" s="80"/>
      <c r="K47" s="80" t="s">
        <v>255</v>
      </c>
      <c r="L47" s="84" t="s">
        <v>351</v>
      </c>
      <c r="M47" s="82">
        <v>28.32</v>
      </c>
      <c r="N47" s="82">
        <v>28.32</v>
      </c>
      <c r="O47" s="83"/>
      <c r="P47" s="83"/>
      <c r="Q47" s="83"/>
      <c r="R47" s="83"/>
    </row>
    <row r="48" s="68" customFormat="1" spans="1:18">
      <c r="A48" s="80"/>
      <c r="B48" s="80" t="s">
        <v>194</v>
      </c>
      <c r="C48" s="84" t="s">
        <v>352</v>
      </c>
      <c r="D48" s="85">
        <v>0</v>
      </c>
      <c r="E48" s="82">
        <v>0</v>
      </c>
      <c r="F48" s="83"/>
      <c r="G48" s="83"/>
      <c r="H48" s="83"/>
      <c r="I48" s="83"/>
      <c r="J48" s="80"/>
      <c r="K48" s="80" t="s">
        <v>257</v>
      </c>
      <c r="L48" s="84" t="s">
        <v>353</v>
      </c>
      <c r="M48" s="85">
        <v>0</v>
      </c>
      <c r="N48" s="82">
        <v>0</v>
      </c>
      <c r="O48" s="83"/>
      <c r="P48" s="83"/>
      <c r="Q48" s="83"/>
      <c r="R48" s="83"/>
    </row>
    <row r="49" s="68" customFormat="1" spans="1:18">
      <c r="A49" s="80"/>
      <c r="B49" s="80" t="s">
        <v>216</v>
      </c>
      <c r="C49" s="84" t="s">
        <v>354</v>
      </c>
      <c r="D49" s="85">
        <v>0</v>
      </c>
      <c r="E49" s="82">
        <v>0</v>
      </c>
      <c r="F49" s="83"/>
      <c r="G49" s="83"/>
      <c r="H49" s="83"/>
      <c r="I49" s="83"/>
      <c r="J49" s="80"/>
      <c r="K49" s="80" t="s">
        <v>216</v>
      </c>
      <c r="L49" s="84" t="s">
        <v>312</v>
      </c>
      <c r="M49" s="82">
        <v>2.1</v>
      </c>
      <c r="N49" s="82">
        <v>2.1</v>
      </c>
      <c r="O49" s="83"/>
      <c r="P49" s="83"/>
      <c r="Q49" s="83"/>
      <c r="R49" s="83"/>
    </row>
    <row r="50" s="68" customFormat="1" spans="1:18">
      <c r="A50" s="79" t="s">
        <v>355</v>
      </c>
      <c r="B50" s="80" t="s">
        <v>282</v>
      </c>
      <c r="C50" s="81" t="s">
        <v>356</v>
      </c>
      <c r="D50" s="85">
        <v>0</v>
      </c>
      <c r="E50" s="82">
        <v>0</v>
      </c>
      <c r="F50" s="83"/>
      <c r="G50" s="83"/>
      <c r="H50" s="83"/>
      <c r="I50" s="83"/>
      <c r="J50" s="79" t="s">
        <v>357</v>
      </c>
      <c r="K50" s="79" t="s">
        <v>282</v>
      </c>
      <c r="L50" s="81" t="s">
        <v>69</v>
      </c>
      <c r="M50" s="82">
        <v>217.1186</v>
      </c>
      <c r="N50" s="82">
        <v>217.1186</v>
      </c>
      <c r="O50" s="83"/>
      <c r="P50" s="83"/>
      <c r="Q50" s="83"/>
      <c r="R50" s="83"/>
    </row>
    <row r="51" s="68" customFormat="1" ht="28" spans="1:18">
      <c r="A51" s="80"/>
      <c r="B51" s="80" t="s">
        <v>192</v>
      </c>
      <c r="C51" s="84" t="s">
        <v>358</v>
      </c>
      <c r="D51" s="85">
        <v>0</v>
      </c>
      <c r="E51" s="82">
        <v>0</v>
      </c>
      <c r="F51" s="83"/>
      <c r="G51" s="83"/>
      <c r="H51" s="83"/>
      <c r="I51" s="83"/>
      <c r="J51" s="80"/>
      <c r="K51" s="80" t="s">
        <v>192</v>
      </c>
      <c r="L51" s="84" t="s">
        <v>359</v>
      </c>
      <c r="M51" s="85">
        <v>0</v>
      </c>
      <c r="N51" s="82">
        <v>0</v>
      </c>
      <c r="O51" s="83"/>
      <c r="P51" s="83"/>
      <c r="Q51" s="83"/>
      <c r="R51" s="83"/>
    </row>
    <row r="52" s="68" customFormat="1" ht="28" spans="1:18">
      <c r="A52" s="80"/>
      <c r="B52" s="80" t="s">
        <v>194</v>
      </c>
      <c r="C52" s="84" t="s">
        <v>360</v>
      </c>
      <c r="D52" s="85">
        <v>0</v>
      </c>
      <c r="E52" s="82">
        <v>0</v>
      </c>
      <c r="F52" s="83"/>
      <c r="G52" s="83"/>
      <c r="H52" s="83"/>
      <c r="I52" s="83"/>
      <c r="J52" s="80"/>
      <c r="K52" s="80" t="s">
        <v>194</v>
      </c>
      <c r="L52" s="84" t="s">
        <v>361</v>
      </c>
      <c r="M52" s="82">
        <v>31.2</v>
      </c>
      <c r="N52" s="82">
        <v>31.2</v>
      </c>
      <c r="O52" s="83"/>
      <c r="P52" s="83"/>
      <c r="Q52" s="83"/>
      <c r="R52" s="83"/>
    </row>
    <row r="53" s="68" customFormat="1" spans="1:18">
      <c r="A53" s="79" t="s">
        <v>362</v>
      </c>
      <c r="B53" s="79" t="s">
        <v>282</v>
      </c>
      <c r="C53" s="81" t="s">
        <v>69</v>
      </c>
      <c r="D53" s="82">
        <v>217.1186</v>
      </c>
      <c r="E53" s="82">
        <v>217.1186</v>
      </c>
      <c r="F53" s="83"/>
      <c r="G53" s="83"/>
      <c r="H53" s="83"/>
      <c r="I53" s="83"/>
      <c r="J53" s="80"/>
      <c r="K53" s="80" t="s">
        <v>196</v>
      </c>
      <c r="L53" s="84" t="s">
        <v>363</v>
      </c>
      <c r="M53" s="85">
        <v>0</v>
      </c>
      <c r="N53" s="82">
        <v>0</v>
      </c>
      <c r="O53" s="83"/>
      <c r="P53" s="83"/>
      <c r="Q53" s="83"/>
      <c r="R53" s="83"/>
    </row>
    <row r="54" s="68" customFormat="1" spans="1:18">
      <c r="A54" s="80"/>
      <c r="B54" s="80" t="s">
        <v>192</v>
      </c>
      <c r="C54" s="84" t="s">
        <v>364</v>
      </c>
      <c r="D54" s="82">
        <v>185.9186</v>
      </c>
      <c r="E54" s="82">
        <v>185.9186</v>
      </c>
      <c r="F54" s="83"/>
      <c r="G54" s="83"/>
      <c r="H54" s="83"/>
      <c r="I54" s="83"/>
      <c r="J54" s="80"/>
      <c r="K54" s="80" t="s">
        <v>221</v>
      </c>
      <c r="L54" s="84" t="s">
        <v>365</v>
      </c>
      <c r="M54" s="85">
        <v>0</v>
      </c>
      <c r="N54" s="82">
        <v>0</v>
      </c>
      <c r="O54" s="83"/>
      <c r="P54" s="83"/>
      <c r="Q54" s="83"/>
      <c r="R54" s="83"/>
    </row>
    <row r="55" s="68" customFormat="1" spans="1:18">
      <c r="A55" s="80"/>
      <c r="B55" s="80" t="s">
        <v>194</v>
      </c>
      <c r="C55" s="84" t="s">
        <v>366</v>
      </c>
      <c r="D55" s="85">
        <v>0</v>
      </c>
      <c r="E55" s="82">
        <v>0</v>
      </c>
      <c r="F55" s="83"/>
      <c r="G55" s="83"/>
      <c r="H55" s="83"/>
      <c r="I55" s="83"/>
      <c r="J55" s="80"/>
      <c r="K55" s="80" t="s">
        <v>223</v>
      </c>
      <c r="L55" s="84" t="s">
        <v>367</v>
      </c>
      <c r="M55" s="82">
        <v>175.9186</v>
      </c>
      <c r="N55" s="82">
        <v>175.9186</v>
      </c>
      <c r="O55" s="83"/>
      <c r="P55" s="83"/>
      <c r="Q55" s="83"/>
      <c r="R55" s="83"/>
    </row>
    <row r="56" s="68" customFormat="1" spans="1:18">
      <c r="A56" s="80"/>
      <c r="B56" s="80" t="s">
        <v>196</v>
      </c>
      <c r="C56" s="84" t="s">
        <v>368</v>
      </c>
      <c r="D56" s="85">
        <v>0</v>
      </c>
      <c r="E56" s="82">
        <v>0</v>
      </c>
      <c r="F56" s="83"/>
      <c r="G56" s="83"/>
      <c r="H56" s="83"/>
      <c r="I56" s="83"/>
      <c r="J56" s="80"/>
      <c r="K56" s="80" t="s">
        <v>198</v>
      </c>
      <c r="L56" s="84" t="s">
        <v>369</v>
      </c>
      <c r="M56" s="85">
        <v>0</v>
      </c>
      <c r="N56" s="82">
        <v>0</v>
      </c>
      <c r="O56" s="83"/>
      <c r="P56" s="83"/>
      <c r="Q56" s="83"/>
      <c r="R56" s="83"/>
    </row>
    <row r="57" s="68" customFormat="1" spans="1:18">
      <c r="A57" s="80"/>
      <c r="B57" s="80" t="s">
        <v>223</v>
      </c>
      <c r="C57" s="84" t="s">
        <v>370</v>
      </c>
      <c r="D57" s="82">
        <v>31.2</v>
      </c>
      <c r="E57" s="82">
        <v>31.2</v>
      </c>
      <c r="F57" s="83"/>
      <c r="G57" s="83"/>
      <c r="H57" s="83"/>
      <c r="I57" s="83"/>
      <c r="J57" s="80"/>
      <c r="K57" s="80" t="s">
        <v>200</v>
      </c>
      <c r="L57" s="84" t="s">
        <v>371</v>
      </c>
      <c r="M57" s="85">
        <v>0</v>
      </c>
      <c r="N57" s="82">
        <v>0</v>
      </c>
      <c r="O57" s="83"/>
      <c r="P57" s="83"/>
      <c r="Q57" s="83"/>
      <c r="R57" s="83"/>
    </row>
    <row r="58" s="68" customFormat="1" spans="1:18">
      <c r="A58" s="80"/>
      <c r="B58" s="80" t="s">
        <v>216</v>
      </c>
      <c r="C58" s="84" t="s">
        <v>372</v>
      </c>
      <c r="D58" s="83"/>
      <c r="E58" s="83"/>
      <c r="F58" s="83"/>
      <c r="G58" s="83"/>
      <c r="H58" s="83"/>
      <c r="I58" s="83"/>
      <c r="J58" s="80"/>
      <c r="K58" s="80" t="s">
        <v>202</v>
      </c>
      <c r="L58" s="84" t="s">
        <v>366</v>
      </c>
      <c r="M58" s="85">
        <v>0</v>
      </c>
      <c r="N58" s="82">
        <v>0</v>
      </c>
      <c r="O58" s="83"/>
      <c r="P58" s="83"/>
      <c r="Q58" s="83"/>
      <c r="R58" s="83"/>
    </row>
    <row r="59" s="68" customFormat="1" spans="1:18">
      <c r="A59" s="79" t="s">
        <v>373</v>
      </c>
      <c r="B59" s="79" t="s">
        <v>282</v>
      </c>
      <c r="C59" s="81" t="s">
        <v>374</v>
      </c>
      <c r="D59" s="83"/>
      <c r="E59" s="83"/>
      <c r="F59" s="83"/>
      <c r="G59" s="83"/>
      <c r="H59" s="83"/>
      <c r="I59" s="83"/>
      <c r="J59" s="80"/>
      <c r="K59" s="80" t="s">
        <v>204</v>
      </c>
      <c r="L59" s="84" t="s">
        <v>375</v>
      </c>
      <c r="M59" s="82">
        <v>10</v>
      </c>
      <c r="N59" s="82">
        <v>10</v>
      </c>
      <c r="O59" s="83"/>
      <c r="P59" s="83"/>
      <c r="Q59" s="83"/>
      <c r="R59" s="83"/>
    </row>
    <row r="60" s="68" customFormat="1" spans="1:18">
      <c r="A60" s="80"/>
      <c r="B60" s="80" t="s">
        <v>194</v>
      </c>
      <c r="C60" s="84" t="s">
        <v>376</v>
      </c>
      <c r="D60" s="83"/>
      <c r="E60" s="83"/>
      <c r="F60" s="83"/>
      <c r="G60" s="83"/>
      <c r="H60" s="83"/>
      <c r="I60" s="83"/>
      <c r="J60" s="80"/>
      <c r="K60" s="80" t="s">
        <v>206</v>
      </c>
      <c r="L60" s="84" t="s">
        <v>368</v>
      </c>
      <c r="M60" s="83"/>
      <c r="N60" s="83"/>
      <c r="O60" s="83"/>
      <c r="P60" s="83"/>
      <c r="Q60" s="83"/>
      <c r="R60" s="83"/>
    </row>
    <row r="61" s="68" customFormat="1" spans="1:18">
      <c r="A61" s="80"/>
      <c r="B61" s="80" t="s">
        <v>196</v>
      </c>
      <c r="C61" s="84" t="s">
        <v>377</v>
      </c>
      <c r="D61" s="83"/>
      <c r="E61" s="83"/>
      <c r="F61" s="83"/>
      <c r="G61" s="83"/>
      <c r="H61" s="83"/>
      <c r="I61" s="83"/>
      <c r="J61" s="80"/>
      <c r="K61" s="80" t="s">
        <v>216</v>
      </c>
      <c r="L61" s="84" t="s">
        <v>378</v>
      </c>
      <c r="M61" s="83"/>
      <c r="N61" s="83"/>
      <c r="O61" s="83"/>
      <c r="P61" s="83"/>
      <c r="Q61" s="83"/>
      <c r="R61" s="83"/>
    </row>
    <row r="62" s="68" customFormat="1" spans="1:18">
      <c r="A62" s="79" t="s">
        <v>379</v>
      </c>
      <c r="B62" s="79" t="s">
        <v>282</v>
      </c>
      <c r="C62" s="81" t="s">
        <v>380</v>
      </c>
      <c r="D62" s="83"/>
      <c r="E62" s="83"/>
      <c r="F62" s="83"/>
      <c r="G62" s="83"/>
      <c r="H62" s="83"/>
      <c r="I62" s="83"/>
      <c r="J62" s="79" t="s">
        <v>381</v>
      </c>
      <c r="K62" s="79" t="s">
        <v>282</v>
      </c>
      <c r="L62" s="81" t="s">
        <v>380</v>
      </c>
      <c r="M62" s="83"/>
      <c r="N62" s="83"/>
      <c r="O62" s="83"/>
      <c r="P62" s="83"/>
      <c r="Q62" s="83"/>
      <c r="R62" s="83"/>
    </row>
    <row r="63" s="68" customFormat="1" spans="1:18">
      <c r="A63" s="80"/>
      <c r="B63" s="80" t="s">
        <v>192</v>
      </c>
      <c r="C63" s="84" t="s">
        <v>382</v>
      </c>
      <c r="D63" s="83"/>
      <c r="E63" s="83"/>
      <c r="F63" s="83"/>
      <c r="G63" s="83"/>
      <c r="H63" s="83"/>
      <c r="I63" s="83"/>
      <c r="J63" s="80"/>
      <c r="K63" s="80" t="s">
        <v>192</v>
      </c>
      <c r="L63" s="84" t="s">
        <v>382</v>
      </c>
      <c r="M63" s="83"/>
      <c r="N63" s="83"/>
      <c r="O63" s="83"/>
      <c r="P63" s="83"/>
      <c r="Q63" s="83"/>
      <c r="R63" s="83"/>
    </row>
    <row r="64" s="68" customFormat="1" spans="1:18">
      <c r="A64" s="80"/>
      <c r="B64" s="80" t="s">
        <v>194</v>
      </c>
      <c r="C64" s="84" t="s">
        <v>383</v>
      </c>
      <c r="D64" s="83"/>
      <c r="E64" s="83"/>
      <c r="F64" s="83"/>
      <c r="G64" s="83"/>
      <c r="H64" s="83"/>
      <c r="I64" s="83"/>
      <c r="J64" s="80"/>
      <c r="K64" s="80" t="s">
        <v>194</v>
      </c>
      <c r="L64" s="84" t="s">
        <v>383</v>
      </c>
      <c r="M64" s="83"/>
      <c r="N64" s="83"/>
      <c r="O64" s="83"/>
      <c r="P64" s="83"/>
      <c r="Q64" s="83"/>
      <c r="R64" s="83"/>
    </row>
    <row r="65" s="68" customFormat="1" spans="1:18">
      <c r="A65" s="80"/>
      <c r="B65" s="80" t="s">
        <v>196</v>
      </c>
      <c r="C65" s="84" t="s">
        <v>384</v>
      </c>
      <c r="D65" s="83"/>
      <c r="E65" s="83"/>
      <c r="F65" s="83"/>
      <c r="G65" s="83"/>
      <c r="H65" s="83"/>
      <c r="I65" s="83"/>
      <c r="J65" s="80"/>
      <c r="K65" s="80" t="s">
        <v>196</v>
      </c>
      <c r="L65" s="84" t="s">
        <v>384</v>
      </c>
      <c r="M65" s="83"/>
      <c r="N65" s="83"/>
      <c r="O65" s="83"/>
      <c r="P65" s="83"/>
      <c r="Q65" s="83"/>
      <c r="R65" s="83"/>
    </row>
    <row r="66" s="68" customFormat="1" spans="1:18">
      <c r="A66" s="80"/>
      <c r="B66" s="80" t="s">
        <v>221</v>
      </c>
      <c r="C66" s="84" t="s">
        <v>385</v>
      </c>
      <c r="D66" s="83"/>
      <c r="E66" s="83"/>
      <c r="F66" s="83"/>
      <c r="G66" s="83"/>
      <c r="H66" s="83"/>
      <c r="I66" s="83"/>
      <c r="J66" s="80"/>
      <c r="K66" s="80" t="s">
        <v>221</v>
      </c>
      <c r="L66" s="84" t="s">
        <v>385</v>
      </c>
      <c r="M66" s="83"/>
      <c r="N66" s="83"/>
      <c r="O66" s="83"/>
      <c r="P66" s="83"/>
      <c r="Q66" s="83"/>
      <c r="R66" s="83"/>
    </row>
    <row r="67" s="68" customFormat="1" spans="1:18">
      <c r="A67" s="79" t="s">
        <v>386</v>
      </c>
      <c r="B67" s="79" t="s">
        <v>282</v>
      </c>
      <c r="C67" s="81" t="s">
        <v>387</v>
      </c>
      <c r="D67" s="83"/>
      <c r="E67" s="83"/>
      <c r="F67" s="83"/>
      <c r="G67" s="83"/>
      <c r="H67" s="83"/>
      <c r="I67" s="83"/>
      <c r="J67" s="79" t="s">
        <v>388</v>
      </c>
      <c r="K67" s="79" t="s">
        <v>282</v>
      </c>
      <c r="L67" s="81" t="s">
        <v>389</v>
      </c>
      <c r="M67" s="83"/>
      <c r="N67" s="83"/>
      <c r="O67" s="83"/>
      <c r="P67" s="83"/>
      <c r="Q67" s="83"/>
      <c r="R67" s="83"/>
    </row>
    <row r="68" s="68" customFormat="1" spans="1:18">
      <c r="A68" s="80"/>
      <c r="B68" s="80" t="s">
        <v>192</v>
      </c>
      <c r="C68" s="84" t="s">
        <v>390</v>
      </c>
      <c r="D68" s="83"/>
      <c r="E68" s="83"/>
      <c r="F68" s="83"/>
      <c r="G68" s="83"/>
      <c r="H68" s="83"/>
      <c r="I68" s="83"/>
      <c r="J68" s="80"/>
      <c r="K68" s="80" t="s">
        <v>192</v>
      </c>
      <c r="L68" s="84" t="s">
        <v>391</v>
      </c>
      <c r="M68" s="83"/>
      <c r="N68" s="83"/>
      <c r="O68" s="83"/>
      <c r="P68" s="83"/>
      <c r="Q68" s="83"/>
      <c r="R68" s="83"/>
    </row>
    <row r="69" s="68" customFormat="1" spans="1:18">
      <c r="A69" s="80"/>
      <c r="B69" s="80" t="s">
        <v>194</v>
      </c>
      <c r="C69" s="84" t="s">
        <v>392</v>
      </c>
      <c r="D69" s="83"/>
      <c r="E69" s="83"/>
      <c r="F69" s="83"/>
      <c r="G69" s="83"/>
      <c r="H69" s="83"/>
      <c r="I69" s="83"/>
      <c r="J69" s="80"/>
      <c r="K69" s="80" t="s">
        <v>194</v>
      </c>
      <c r="L69" s="84" t="s">
        <v>393</v>
      </c>
      <c r="M69" s="83"/>
      <c r="N69" s="83"/>
      <c r="O69" s="83"/>
      <c r="P69" s="83"/>
      <c r="Q69" s="83"/>
      <c r="R69" s="83"/>
    </row>
    <row r="70" s="68" customFormat="1" spans="1:18">
      <c r="A70" s="79" t="s">
        <v>394</v>
      </c>
      <c r="B70" s="79" t="s">
        <v>282</v>
      </c>
      <c r="C70" s="81" t="s">
        <v>395</v>
      </c>
      <c r="D70" s="83"/>
      <c r="E70" s="83"/>
      <c r="F70" s="83"/>
      <c r="G70" s="83"/>
      <c r="H70" s="83"/>
      <c r="I70" s="83"/>
      <c r="J70" s="80"/>
      <c r="K70" s="80" t="s">
        <v>196</v>
      </c>
      <c r="L70" s="84" t="s">
        <v>396</v>
      </c>
      <c r="M70" s="83"/>
      <c r="N70" s="83"/>
      <c r="O70" s="83"/>
      <c r="P70" s="83"/>
      <c r="Q70" s="83"/>
      <c r="R70" s="83"/>
    </row>
    <row r="71" s="68" customFormat="1" ht="28" spans="1:18">
      <c r="A71" s="80"/>
      <c r="B71" s="80" t="s">
        <v>192</v>
      </c>
      <c r="C71" s="84" t="s">
        <v>397</v>
      </c>
      <c r="D71" s="83"/>
      <c r="E71" s="83"/>
      <c r="F71" s="83"/>
      <c r="G71" s="83"/>
      <c r="H71" s="83"/>
      <c r="I71" s="83"/>
      <c r="J71" s="80"/>
      <c r="K71" s="80" t="s">
        <v>223</v>
      </c>
      <c r="L71" s="84" t="s">
        <v>319</v>
      </c>
      <c r="M71" s="83"/>
      <c r="N71" s="83"/>
      <c r="O71" s="83"/>
      <c r="P71" s="83"/>
      <c r="Q71" s="83"/>
      <c r="R71" s="83"/>
    </row>
    <row r="72" s="68" customFormat="1" spans="1:18">
      <c r="A72" s="80"/>
      <c r="B72" s="80" t="s">
        <v>194</v>
      </c>
      <c r="C72" s="84" t="s">
        <v>398</v>
      </c>
      <c r="D72" s="83"/>
      <c r="E72" s="83"/>
      <c r="F72" s="83"/>
      <c r="G72" s="83"/>
      <c r="H72" s="83"/>
      <c r="I72" s="83"/>
      <c r="J72" s="80"/>
      <c r="K72" s="80" t="s">
        <v>198</v>
      </c>
      <c r="L72" s="84" t="s">
        <v>327</v>
      </c>
      <c r="M72" s="83"/>
      <c r="N72" s="83"/>
      <c r="O72" s="83"/>
      <c r="P72" s="83"/>
      <c r="Q72" s="83"/>
      <c r="R72" s="83"/>
    </row>
    <row r="73" s="68" customFormat="1" spans="1:18">
      <c r="A73" s="80"/>
      <c r="B73" s="80" t="s">
        <v>196</v>
      </c>
      <c r="C73" s="84" t="s">
        <v>399</v>
      </c>
      <c r="D73" s="83"/>
      <c r="E73" s="83"/>
      <c r="F73" s="83"/>
      <c r="G73" s="83"/>
      <c r="H73" s="83"/>
      <c r="I73" s="83"/>
      <c r="J73" s="80"/>
      <c r="K73" s="80" t="s">
        <v>200</v>
      </c>
      <c r="L73" s="84" t="s">
        <v>400</v>
      </c>
      <c r="M73" s="83"/>
      <c r="N73" s="83"/>
      <c r="O73" s="83"/>
      <c r="P73" s="83"/>
      <c r="Q73" s="83"/>
      <c r="R73" s="83"/>
    </row>
    <row r="74" s="68" customFormat="1" spans="1:18">
      <c r="A74" s="80"/>
      <c r="B74" s="80" t="s">
        <v>221</v>
      </c>
      <c r="C74" s="84" t="s">
        <v>401</v>
      </c>
      <c r="D74" s="83"/>
      <c r="E74" s="83"/>
      <c r="F74" s="83"/>
      <c r="G74" s="83"/>
      <c r="H74" s="83"/>
      <c r="I74" s="83"/>
      <c r="J74" s="80"/>
      <c r="K74" s="80" t="s">
        <v>202</v>
      </c>
      <c r="L74" s="84" t="s">
        <v>402</v>
      </c>
      <c r="M74" s="83"/>
      <c r="N74" s="83"/>
      <c r="O74" s="83"/>
      <c r="P74" s="83"/>
      <c r="Q74" s="83"/>
      <c r="R74" s="83"/>
    </row>
    <row r="75" s="68" customFormat="1" spans="1:18">
      <c r="A75" s="79" t="s">
        <v>403</v>
      </c>
      <c r="B75" s="79" t="s">
        <v>282</v>
      </c>
      <c r="C75" s="81" t="s">
        <v>404</v>
      </c>
      <c r="D75" s="83"/>
      <c r="E75" s="83"/>
      <c r="F75" s="83"/>
      <c r="G75" s="83"/>
      <c r="H75" s="83"/>
      <c r="I75" s="83"/>
      <c r="J75" s="80"/>
      <c r="K75" s="80" t="s">
        <v>212</v>
      </c>
      <c r="L75" s="84" t="s">
        <v>321</v>
      </c>
      <c r="M75" s="83"/>
      <c r="N75" s="83"/>
      <c r="O75" s="83"/>
      <c r="P75" s="83"/>
      <c r="Q75" s="83"/>
      <c r="R75" s="83"/>
    </row>
    <row r="76" s="68" customFormat="1" spans="1:18">
      <c r="A76" s="80"/>
      <c r="B76" s="80" t="s">
        <v>192</v>
      </c>
      <c r="C76" s="84" t="s">
        <v>405</v>
      </c>
      <c r="D76" s="83"/>
      <c r="E76" s="83"/>
      <c r="F76" s="83"/>
      <c r="G76" s="83"/>
      <c r="H76" s="83"/>
      <c r="I76" s="83"/>
      <c r="J76" s="80"/>
      <c r="K76" s="80" t="s">
        <v>406</v>
      </c>
      <c r="L76" s="84" t="s">
        <v>407</v>
      </c>
      <c r="M76" s="83"/>
      <c r="N76" s="83"/>
      <c r="O76" s="83"/>
      <c r="P76" s="83"/>
      <c r="Q76" s="83"/>
      <c r="R76" s="83"/>
    </row>
    <row r="77" s="68" customFormat="1" spans="1:18">
      <c r="A77" s="80"/>
      <c r="B77" s="80" t="s">
        <v>194</v>
      </c>
      <c r="C77" s="84" t="s">
        <v>408</v>
      </c>
      <c r="D77" s="83"/>
      <c r="E77" s="83"/>
      <c r="F77" s="83"/>
      <c r="G77" s="83"/>
      <c r="H77" s="83"/>
      <c r="I77" s="83"/>
      <c r="J77" s="80"/>
      <c r="K77" s="80" t="s">
        <v>409</v>
      </c>
      <c r="L77" s="84" t="s">
        <v>410</v>
      </c>
      <c r="M77" s="83"/>
      <c r="N77" s="83"/>
      <c r="O77" s="83"/>
      <c r="P77" s="83"/>
      <c r="Q77" s="83"/>
      <c r="R77" s="83"/>
    </row>
    <row r="78" s="68" customFormat="1" spans="1:18">
      <c r="A78" s="79" t="s">
        <v>411</v>
      </c>
      <c r="B78" s="79" t="s">
        <v>282</v>
      </c>
      <c r="C78" s="81" t="s">
        <v>412</v>
      </c>
      <c r="D78" s="83"/>
      <c r="E78" s="83"/>
      <c r="F78" s="83"/>
      <c r="G78" s="83"/>
      <c r="H78" s="83"/>
      <c r="I78" s="83"/>
      <c r="J78" s="80"/>
      <c r="K78" s="80" t="s">
        <v>413</v>
      </c>
      <c r="L78" s="84" t="s">
        <v>414</v>
      </c>
      <c r="M78" s="83"/>
      <c r="N78" s="83"/>
      <c r="O78" s="83"/>
      <c r="P78" s="83"/>
      <c r="Q78" s="83"/>
      <c r="R78" s="83"/>
    </row>
    <row r="79" s="68" customFormat="1" spans="1:18">
      <c r="A79" s="80"/>
      <c r="B79" s="80" t="s">
        <v>198</v>
      </c>
      <c r="C79" s="84" t="s">
        <v>415</v>
      </c>
      <c r="D79" s="83"/>
      <c r="E79" s="83"/>
      <c r="F79" s="83"/>
      <c r="G79" s="83"/>
      <c r="H79" s="83"/>
      <c r="I79" s="83"/>
      <c r="J79" s="80"/>
      <c r="K79" s="80" t="s">
        <v>216</v>
      </c>
      <c r="L79" s="84" t="s">
        <v>416</v>
      </c>
      <c r="M79" s="83"/>
      <c r="N79" s="83"/>
      <c r="O79" s="83"/>
      <c r="P79" s="83"/>
      <c r="Q79" s="83"/>
      <c r="R79" s="83"/>
    </row>
    <row r="80" s="68" customFormat="1" spans="1:18">
      <c r="A80" s="80"/>
      <c r="B80" s="80" t="s">
        <v>200</v>
      </c>
      <c r="C80" s="84" t="s">
        <v>417</v>
      </c>
      <c r="D80" s="83"/>
      <c r="E80" s="83"/>
      <c r="F80" s="83"/>
      <c r="G80" s="83"/>
      <c r="H80" s="83"/>
      <c r="I80" s="83"/>
      <c r="J80" s="79" t="s">
        <v>418</v>
      </c>
      <c r="K80" s="79" t="s">
        <v>282</v>
      </c>
      <c r="L80" s="81" t="s">
        <v>419</v>
      </c>
      <c r="M80" s="83"/>
      <c r="N80" s="83"/>
      <c r="O80" s="83"/>
      <c r="P80" s="83"/>
      <c r="Q80" s="83"/>
      <c r="R80" s="83"/>
    </row>
    <row r="81" s="68" customFormat="1" ht="28" spans="1:18">
      <c r="A81" s="80"/>
      <c r="B81" s="80" t="s">
        <v>202</v>
      </c>
      <c r="C81" s="84" t="s">
        <v>420</v>
      </c>
      <c r="D81" s="83"/>
      <c r="E81" s="83"/>
      <c r="F81" s="83"/>
      <c r="G81" s="83"/>
      <c r="H81" s="83"/>
      <c r="I81" s="83"/>
      <c r="J81" s="80"/>
      <c r="K81" s="80" t="s">
        <v>192</v>
      </c>
      <c r="L81" s="84" t="s">
        <v>391</v>
      </c>
      <c r="M81" s="83"/>
      <c r="N81" s="83"/>
      <c r="O81" s="83"/>
      <c r="P81" s="83"/>
      <c r="Q81" s="83"/>
      <c r="R81" s="83"/>
    </row>
    <row r="82" s="68" customFormat="1" spans="1:18">
      <c r="A82" s="80"/>
      <c r="B82" s="80" t="s">
        <v>216</v>
      </c>
      <c r="C82" s="84" t="s">
        <v>412</v>
      </c>
      <c r="D82" s="83"/>
      <c r="E82" s="83"/>
      <c r="F82" s="83"/>
      <c r="G82" s="83"/>
      <c r="H82" s="83"/>
      <c r="I82" s="83"/>
      <c r="J82" s="80"/>
      <c r="K82" s="80" t="s">
        <v>194</v>
      </c>
      <c r="L82" s="84" t="s">
        <v>393</v>
      </c>
      <c r="M82" s="83"/>
      <c r="N82" s="83"/>
      <c r="O82" s="83"/>
      <c r="P82" s="83"/>
      <c r="Q82" s="83"/>
      <c r="R82" s="83"/>
    </row>
    <row r="83" s="68" customFormat="1" spans="1:18">
      <c r="A83" s="93"/>
      <c r="B83" s="93"/>
      <c r="C83" s="93"/>
      <c r="D83" s="83"/>
      <c r="E83" s="83"/>
      <c r="F83" s="83"/>
      <c r="G83" s="83"/>
      <c r="H83" s="83"/>
      <c r="I83" s="83"/>
      <c r="J83" s="95"/>
      <c r="K83" s="93" t="s">
        <v>196</v>
      </c>
      <c r="L83" s="93" t="s">
        <v>396</v>
      </c>
      <c r="M83" s="83"/>
      <c r="N83" s="83"/>
      <c r="O83" s="83"/>
      <c r="P83" s="83"/>
      <c r="Q83" s="83"/>
      <c r="R83" s="83"/>
    </row>
    <row r="84" s="68" customFormat="1" spans="1:18">
      <c r="A84" s="93"/>
      <c r="B84" s="93"/>
      <c r="C84" s="93"/>
      <c r="D84" s="83"/>
      <c r="E84" s="83"/>
      <c r="F84" s="83"/>
      <c r="G84" s="83"/>
      <c r="H84" s="83"/>
      <c r="I84" s="83"/>
      <c r="J84" s="95"/>
      <c r="K84" s="93" t="s">
        <v>223</v>
      </c>
      <c r="L84" s="93" t="s">
        <v>319</v>
      </c>
      <c r="M84" s="83"/>
      <c r="N84" s="83"/>
      <c r="O84" s="83"/>
      <c r="P84" s="83"/>
      <c r="Q84" s="83"/>
      <c r="R84" s="83"/>
    </row>
    <row r="85" s="68" customFormat="1" spans="1:18">
      <c r="A85" s="93"/>
      <c r="B85" s="93"/>
      <c r="C85" s="93"/>
      <c r="D85" s="83"/>
      <c r="E85" s="83"/>
      <c r="F85" s="83"/>
      <c r="G85" s="83"/>
      <c r="H85" s="83"/>
      <c r="I85" s="83"/>
      <c r="J85" s="95"/>
      <c r="K85" s="93" t="s">
        <v>198</v>
      </c>
      <c r="L85" s="93" t="s">
        <v>327</v>
      </c>
      <c r="M85" s="83"/>
      <c r="N85" s="83"/>
      <c r="O85" s="83"/>
      <c r="P85" s="83"/>
      <c r="Q85" s="83"/>
      <c r="R85" s="83"/>
    </row>
    <row r="86" s="68" customFormat="1" spans="1:18">
      <c r="A86" s="93"/>
      <c r="B86" s="93"/>
      <c r="C86" s="93"/>
      <c r="D86" s="83"/>
      <c r="E86" s="83"/>
      <c r="F86" s="83"/>
      <c r="G86" s="83"/>
      <c r="H86" s="83"/>
      <c r="I86" s="83"/>
      <c r="J86" s="95"/>
      <c r="K86" s="93" t="s">
        <v>200</v>
      </c>
      <c r="L86" s="93" t="s">
        <v>400</v>
      </c>
      <c r="M86" s="83"/>
      <c r="N86" s="83"/>
      <c r="O86" s="83"/>
      <c r="P86" s="83"/>
      <c r="Q86" s="83"/>
      <c r="R86" s="83"/>
    </row>
    <row r="87" s="68" customFormat="1" spans="1:18">
      <c r="A87" s="93"/>
      <c r="B87" s="93"/>
      <c r="C87" s="93"/>
      <c r="D87" s="83"/>
      <c r="E87" s="83"/>
      <c r="F87" s="83"/>
      <c r="G87" s="83"/>
      <c r="H87" s="83"/>
      <c r="I87" s="83"/>
      <c r="J87" s="95"/>
      <c r="K87" s="93" t="s">
        <v>202</v>
      </c>
      <c r="L87" s="93" t="s">
        <v>402</v>
      </c>
      <c r="M87" s="83"/>
      <c r="N87" s="83"/>
      <c r="O87" s="83"/>
      <c r="P87" s="83"/>
      <c r="Q87" s="83"/>
      <c r="R87" s="83"/>
    </row>
    <row r="88" s="68" customFormat="1" spans="1:18">
      <c r="A88" s="93"/>
      <c r="B88" s="93"/>
      <c r="C88" s="93"/>
      <c r="D88" s="83"/>
      <c r="E88" s="83"/>
      <c r="F88" s="83"/>
      <c r="G88" s="83"/>
      <c r="H88" s="83"/>
      <c r="I88" s="83"/>
      <c r="J88" s="95"/>
      <c r="K88" s="93" t="s">
        <v>204</v>
      </c>
      <c r="L88" s="93" t="s">
        <v>421</v>
      </c>
      <c r="M88" s="83"/>
      <c r="N88" s="83"/>
      <c r="O88" s="83"/>
      <c r="P88" s="83"/>
      <c r="Q88" s="83"/>
      <c r="R88" s="83"/>
    </row>
    <row r="89" s="68" customFormat="1" spans="1:18">
      <c r="A89" s="93"/>
      <c r="B89" s="93"/>
      <c r="C89" s="93"/>
      <c r="D89" s="83"/>
      <c r="E89" s="83"/>
      <c r="F89" s="83"/>
      <c r="G89" s="83"/>
      <c r="H89" s="83"/>
      <c r="I89" s="83"/>
      <c r="J89" s="95"/>
      <c r="K89" s="93" t="s">
        <v>206</v>
      </c>
      <c r="L89" s="93" t="s">
        <v>422</v>
      </c>
      <c r="M89" s="83"/>
      <c r="N89" s="83"/>
      <c r="O89" s="83"/>
      <c r="P89" s="83"/>
      <c r="Q89" s="83"/>
      <c r="R89" s="83"/>
    </row>
    <row r="90" s="68" customFormat="1" spans="1:18">
      <c r="A90" s="93"/>
      <c r="B90" s="93"/>
      <c r="C90" s="93"/>
      <c r="D90" s="83"/>
      <c r="E90" s="83"/>
      <c r="F90" s="83"/>
      <c r="G90" s="83"/>
      <c r="H90" s="83"/>
      <c r="I90" s="83"/>
      <c r="J90" s="95"/>
      <c r="K90" s="93" t="s">
        <v>208</v>
      </c>
      <c r="L90" s="93" t="s">
        <v>423</v>
      </c>
      <c r="M90" s="83"/>
      <c r="N90" s="83"/>
      <c r="O90" s="83"/>
      <c r="P90" s="83"/>
      <c r="Q90" s="83"/>
      <c r="R90" s="83"/>
    </row>
    <row r="91" s="68" customFormat="1" spans="1:18">
      <c r="A91" s="93"/>
      <c r="B91" s="93"/>
      <c r="C91" s="93"/>
      <c r="D91" s="83"/>
      <c r="E91" s="83"/>
      <c r="F91" s="83"/>
      <c r="G91" s="83"/>
      <c r="H91" s="83"/>
      <c r="I91" s="83"/>
      <c r="J91" s="95"/>
      <c r="K91" s="93" t="s">
        <v>210</v>
      </c>
      <c r="L91" s="93" t="s">
        <v>424</v>
      </c>
      <c r="M91" s="83"/>
      <c r="N91" s="83"/>
      <c r="O91" s="83"/>
      <c r="P91" s="83"/>
      <c r="Q91" s="83"/>
      <c r="R91" s="83"/>
    </row>
    <row r="92" s="68" customFormat="1" spans="1:18">
      <c r="A92" s="93"/>
      <c r="B92" s="93"/>
      <c r="C92" s="93"/>
      <c r="D92" s="83"/>
      <c r="E92" s="83"/>
      <c r="F92" s="83"/>
      <c r="G92" s="83"/>
      <c r="H92" s="83"/>
      <c r="I92" s="83"/>
      <c r="J92" s="95"/>
      <c r="K92" s="93" t="s">
        <v>212</v>
      </c>
      <c r="L92" s="93" t="s">
        <v>321</v>
      </c>
      <c r="M92" s="83"/>
      <c r="N92" s="83"/>
      <c r="O92" s="83"/>
      <c r="P92" s="83"/>
      <c r="Q92" s="83"/>
      <c r="R92" s="83"/>
    </row>
    <row r="93" s="68" customFormat="1" spans="1:18">
      <c r="A93" s="93"/>
      <c r="B93" s="93"/>
      <c r="C93" s="93"/>
      <c r="D93" s="83"/>
      <c r="E93" s="83"/>
      <c r="F93" s="83"/>
      <c r="G93" s="83"/>
      <c r="H93" s="83"/>
      <c r="I93" s="83"/>
      <c r="J93" s="95"/>
      <c r="K93" s="93" t="s">
        <v>406</v>
      </c>
      <c r="L93" s="93" t="s">
        <v>407</v>
      </c>
      <c r="M93" s="83"/>
      <c r="N93" s="83"/>
      <c r="O93" s="83"/>
      <c r="P93" s="83"/>
      <c r="Q93" s="83"/>
      <c r="R93" s="83"/>
    </row>
    <row r="94" s="68" customFormat="1" spans="1:18">
      <c r="A94" s="93"/>
      <c r="B94" s="93"/>
      <c r="C94" s="93"/>
      <c r="D94" s="83"/>
      <c r="E94" s="83"/>
      <c r="F94" s="83"/>
      <c r="G94" s="83"/>
      <c r="H94" s="83"/>
      <c r="I94" s="83"/>
      <c r="J94" s="95"/>
      <c r="K94" s="93" t="s">
        <v>409</v>
      </c>
      <c r="L94" s="93" t="s">
        <v>410</v>
      </c>
      <c r="M94" s="83"/>
      <c r="N94" s="83"/>
      <c r="O94" s="83"/>
      <c r="P94" s="83"/>
      <c r="Q94" s="83"/>
      <c r="R94" s="83"/>
    </row>
    <row r="95" s="68" customFormat="1" spans="1:18">
      <c r="A95" s="93"/>
      <c r="B95" s="93"/>
      <c r="C95" s="93"/>
      <c r="D95" s="83"/>
      <c r="E95" s="83"/>
      <c r="F95" s="83"/>
      <c r="G95" s="83"/>
      <c r="H95" s="83"/>
      <c r="I95" s="83"/>
      <c r="J95" s="95"/>
      <c r="K95" s="93" t="s">
        <v>413</v>
      </c>
      <c r="L95" s="93" t="s">
        <v>414</v>
      </c>
      <c r="M95" s="83"/>
      <c r="N95" s="83"/>
      <c r="O95" s="83"/>
      <c r="P95" s="83"/>
      <c r="Q95" s="83"/>
      <c r="R95" s="83"/>
    </row>
    <row r="96" s="68" customFormat="1" spans="1:18">
      <c r="A96" s="93"/>
      <c r="B96" s="93"/>
      <c r="C96" s="93"/>
      <c r="D96" s="83"/>
      <c r="E96" s="83"/>
      <c r="F96" s="83"/>
      <c r="G96" s="83"/>
      <c r="H96" s="83"/>
      <c r="I96" s="83"/>
      <c r="J96" s="95"/>
      <c r="K96" s="93" t="s">
        <v>216</v>
      </c>
      <c r="L96" s="93" t="s">
        <v>329</v>
      </c>
      <c r="M96" s="83"/>
      <c r="N96" s="83"/>
      <c r="O96" s="83"/>
      <c r="P96" s="83"/>
      <c r="Q96" s="83"/>
      <c r="R96" s="83"/>
    </row>
    <row r="97" s="68" customFormat="1" spans="1:18">
      <c r="A97" s="93"/>
      <c r="B97" s="93"/>
      <c r="C97" s="93"/>
      <c r="D97" s="83"/>
      <c r="E97" s="83"/>
      <c r="F97" s="83"/>
      <c r="G97" s="83"/>
      <c r="H97" s="83"/>
      <c r="I97" s="83"/>
      <c r="J97" s="96" t="s">
        <v>425</v>
      </c>
      <c r="K97" s="97" t="s">
        <v>282</v>
      </c>
      <c r="L97" s="97" t="s">
        <v>426</v>
      </c>
      <c r="M97" s="83"/>
      <c r="N97" s="83"/>
      <c r="O97" s="83"/>
      <c r="P97" s="83"/>
      <c r="Q97" s="83"/>
      <c r="R97" s="83"/>
    </row>
    <row r="98" s="68" customFormat="1" spans="1:18">
      <c r="A98" s="93"/>
      <c r="B98" s="93"/>
      <c r="C98" s="93"/>
      <c r="D98" s="83"/>
      <c r="E98" s="83"/>
      <c r="F98" s="83"/>
      <c r="G98" s="83"/>
      <c r="H98" s="83"/>
      <c r="I98" s="83"/>
      <c r="J98" s="95"/>
      <c r="K98" s="93" t="s">
        <v>192</v>
      </c>
      <c r="L98" s="93" t="s">
        <v>427</v>
      </c>
      <c r="M98" s="83"/>
      <c r="N98" s="83"/>
      <c r="O98" s="83"/>
      <c r="P98" s="83"/>
      <c r="Q98" s="83"/>
      <c r="R98" s="83"/>
    </row>
    <row r="99" s="68" customFormat="1" spans="1:18">
      <c r="A99" s="93"/>
      <c r="B99" s="93"/>
      <c r="C99" s="93"/>
      <c r="D99" s="83"/>
      <c r="E99" s="83"/>
      <c r="F99" s="83"/>
      <c r="G99" s="83"/>
      <c r="H99" s="83"/>
      <c r="I99" s="83"/>
      <c r="J99" s="95"/>
      <c r="K99" s="93" t="s">
        <v>216</v>
      </c>
      <c r="L99" s="93" t="s">
        <v>354</v>
      </c>
      <c r="M99" s="83"/>
      <c r="N99" s="83"/>
      <c r="O99" s="83"/>
      <c r="P99" s="83"/>
      <c r="Q99" s="83"/>
      <c r="R99" s="83"/>
    </row>
    <row r="100" s="68" customFormat="1" spans="1:18">
      <c r="A100" s="93"/>
      <c r="B100" s="93"/>
      <c r="C100" s="93"/>
      <c r="D100" s="83"/>
      <c r="E100" s="83"/>
      <c r="F100" s="83"/>
      <c r="G100" s="83"/>
      <c r="H100" s="83"/>
      <c r="I100" s="83"/>
      <c r="J100" s="96" t="s">
        <v>428</v>
      </c>
      <c r="K100" s="97" t="s">
        <v>282</v>
      </c>
      <c r="L100" s="97" t="s">
        <v>349</v>
      </c>
      <c r="M100" s="83"/>
      <c r="N100" s="83"/>
      <c r="O100" s="83"/>
      <c r="P100" s="83"/>
      <c r="Q100" s="83"/>
      <c r="R100" s="83"/>
    </row>
    <row r="101" s="68" customFormat="1" spans="1:18">
      <c r="A101" s="93"/>
      <c r="B101" s="93"/>
      <c r="C101" s="93"/>
      <c r="D101" s="83"/>
      <c r="E101" s="83"/>
      <c r="F101" s="83"/>
      <c r="G101" s="83"/>
      <c r="H101" s="83"/>
      <c r="I101" s="83"/>
      <c r="J101" s="95"/>
      <c r="K101" s="93" t="s">
        <v>192</v>
      </c>
      <c r="L101" s="93" t="s">
        <v>427</v>
      </c>
      <c r="M101" s="83"/>
      <c r="N101" s="83"/>
      <c r="O101" s="83"/>
      <c r="P101" s="83"/>
      <c r="Q101" s="83"/>
      <c r="R101" s="83"/>
    </row>
    <row r="102" s="68" customFormat="1" spans="1:18">
      <c r="A102" s="93"/>
      <c r="B102" s="93"/>
      <c r="C102" s="93"/>
      <c r="D102" s="83"/>
      <c r="E102" s="83"/>
      <c r="F102" s="83"/>
      <c r="G102" s="83"/>
      <c r="H102" s="83"/>
      <c r="I102" s="83"/>
      <c r="J102" s="95"/>
      <c r="K102" s="93" t="s">
        <v>196</v>
      </c>
      <c r="L102" s="93" t="s">
        <v>429</v>
      </c>
      <c r="M102" s="83"/>
      <c r="N102" s="83"/>
      <c r="O102" s="83"/>
      <c r="P102" s="83"/>
      <c r="Q102" s="83"/>
      <c r="R102" s="83"/>
    </row>
    <row r="103" s="68" customFormat="1" spans="1:18">
      <c r="A103" s="93"/>
      <c r="B103" s="93"/>
      <c r="C103" s="93"/>
      <c r="D103" s="83"/>
      <c r="E103" s="83"/>
      <c r="F103" s="83"/>
      <c r="G103" s="83"/>
      <c r="H103" s="83"/>
      <c r="I103" s="83"/>
      <c r="J103" s="95"/>
      <c r="K103" s="93" t="s">
        <v>221</v>
      </c>
      <c r="L103" s="93" t="s">
        <v>350</v>
      </c>
      <c r="M103" s="83"/>
      <c r="N103" s="83"/>
      <c r="O103" s="83"/>
      <c r="P103" s="83"/>
      <c r="Q103" s="83"/>
      <c r="R103" s="83"/>
    </row>
    <row r="104" s="68" customFormat="1" spans="1:18">
      <c r="A104" s="93"/>
      <c r="B104" s="93"/>
      <c r="C104" s="93"/>
      <c r="D104" s="83"/>
      <c r="E104" s="83"/>
      <c r="F104" s="83"/>
      <c r="G104" s="83"/>
      <c r="H104" s="83"/>
      <c r="I104" s="83"/>
      <c r="J104" s="95"/>
      <c r="K104" s="93" t="s">
        <v>223</v>
      </c>
      <c r="L104" s="93" t="s">
        <v>352</v>
      </c>
      <c r="M104" s="83"/>
      <c r="N104" s="83"/>
      <c r="O104" s="83"/>
      <c r="P104" s="83"/>
      <c r="Q104" s="83"/>
      <c r="R104" s="83"/>
    </row>
    <row r="105" s="68" customFormat="1" spans="1:18">
      <c r="A105" s="93"/>
      <c r="B105" s="93"/>
      <c r="C105" s="93"/>
      <c r="D105" s="83"/>
      <c r="E105" s="83"/>
      <c r="F105" s="83"/>
      <c r="G105" s="83"/>
      <c r="H105" s="83"/>
      <c r="I105" s="83"/>
      <c r="J105" s="95"/>
      <c r="K105" s="93" t="s">
        <v>216</v>
      </c>
      <c r="L105" s="93" t="s">
        <v>354</v>
      </c>
      <c r="M105" s="83"/>
      <c r="N105" s="83"/>
      <c r="O105" s="83"/>
      <c r="P105" s="83"/>
      <c r="Q105" s="83"/>
      <c r="R105" s="83"/>
    </row>
    <row r="106" s="68" customFormat="1" spans="1:18">
      <c r="A106" s="93"/>
      <c r="B106" s="93"/>
      <c r="C106" s="93"/>
      <c r="D106" s="83"/>
      <c r="E106" s="83"/>
      <c r="F106" s="83"/>
      <c r="G106" s="83"/>
      <c r="H106" s="83"/>
      <c r="I106" s="83"/>
      <c r="J106" s="96" t="s">
        <v>430</v>
      </c>
      <c r="K106" s="97" t="s">
        <v>282</v>
      </c>
      <c r="L106" s="97" t="s">
        <v>374</v>
      </c>
      <c r="M106" s="83"/>
      <c r="N106" s="83"/>
      <c r="O106" s="83"/>
      <c r="P106" s="83"/>
      <c r="Q106" s="83"/>
      <c r="R106" s="83"/>
    </row>
    <row r="107" s="68" customFormat="1" spans="1:18">
      <c r="A107" s="93"/>
      <c r="B107" s="93"/>
      <c r="C107" s="93"/>
      <c r="D107" s="83"/>
      <c r="E107" s="83"/>
      <c r="F107" s="83"/>
      <c r="G107" s="83"/>
      <c r="H107" s="83"/>
      <c r="I107" s="83"/>
      <c r="J107" s="95"/>
      <c r="K107" s="93" t="s">
        <v>194</v>
      </c>
      <c r="L107" s="93" t="s">
        <v>376</v>
      </c>
      <c r="M107" s="83"/>
      <c r="N107" s="83"/>
      <c r="O107" s="83"/>
      <c r="P107" s="83"/>
      <c r="Q107" s="83"/>
      <c r="R107" s="83"/>
    </row>
    <row r="108" s="68" customFormat="1" spans="1:18">
      <c r="A108" s="93"/>
      <c r="B108" s="93"/>
      <c r="C108" s="93"/>
      <c r="D108" s="83"/>
      <c r="E108" s="83"/>
      <c r="F108" s="83"/>
      <c r="G108" s="83"/>
      <c r="H108" s="83"/>
      <c r="I108" s="83"/>
      <c r="J108" s="95"/>
      <c r="K108" s="93" t="s">
        <v>196</v>
      </c>
      <c r="L108" s="93" t="s">
        <v>377</v>
      </c>
      <c r="M108" s="83"/>
      <c r="N108" s="83"/>
      <c r="O108" s="83"/>
      <c r="P108" s="83"/>
      <c r="Q108" s="83"/>
      <c r="R108" s="83"/>
    </row>
    <row r="109" s="68" customFormat="1" spans="1:18">
      <c r="A109" s="93"/>
      <c r="B109" s="93"/>
      <c r="C109" s="93"/>
      <c r="D109" s="83"/>
      <c r="E109" s="83"/>
      <c r="F109" s="83"/>
      <c r="G109" s="83"/>
      <c r="H109" s="83"/>
      <c r="I109" s="83"/>
      <c r="J109" s="96" t="s">
        <v>431</v>
      </c>
      <c r="K109" s="97" t="s">
        <v>282</v>
      </c>
      <c r="L109" s="97" t="s">
        <v>412</v>
      </c>
      <c r="M109" s="83"/>
      <c r="N109" s="83"/>
      <c r="O109" s="83"/>
      <c r="P109" s="83"/>
      <c r="Q109" s="83"/>
      <c r="R109" s="83"/>
    </row>
    <row r="110" s="68" customFormat="1" spans="1:18">
      <c r="A110" s="93"/>
      <c r="B110" s="93"/>
      <c r="C110" s="93"/>
      <c r="D110" s="83"/>
      <c r="E110" s="83"/>
      <c r="F110" s="83"/>
      <c r="G110" s="83"/>
      <c r="H110" s="83"/>
      <c r="I110" s="83"/>
      <c r="J110" s="95"/>
      <c r="K110" s="93" t="s">
        <v>198</v>
      </c>
      <c r="L110" s="93" t="s">
        <v>415</v>
      </c>
      <c r="M110" s="83"/>
      <c r="N110" s="83"/>
      <c r="O110" s="83"/>
      <c r="P110" s="83"/>
      <c r="Q110" s="83"/>
      <c r="R110" s="83"/>
    </row>
    <row r="111" s="68" customFormat="1" spans="1:18">
      <c r="A111" s="93"/>
      <c r="B111" s="93"/>
      <c r="C111" s="93"/>
      <c r="D111" s="83"/>
      <c r="E111" s="83"/>
      <c r="F111" s="83"/>
      <c r="G111" s="83"/>
      <c r="H111" s="83"/>
      <c r="I111" s="83"/>
      <c r="J111" s="95"/>
      <c r="K111" s="93" t="s">
        <v>200</v>
      </c>
      <c r="L111" s="93" t="s">
        <v>417</v>
      </c>
      <c r="M111" s="83"/>
      <c r="N111" s="83"/>
      <c r="O111" s="83"/>
      <c r="P111" s="83"/>
      <c r="Q111" s="83"/>
      <c r="R111" s="83"/>
    </row>
    <row r="112" s="68" customFormat="1" ht="28" spans="1:18">
      <c r="A112" s="93"/>
      <c r="B112" s="93"/>
      <c r="C112" s="93"/>
      <c r="D112" s="83"/>
      <c r="E112" s="83"/>
      <c r="F112" s="83"/>
      <c r="G112" s="83"/>
      <c r="H112" s="83"/>
      <c r="I112" s="83"/>
      <c r="J112" s="95"/>
      <c r="K112" s="93" t="s">
        <v>202</v>
      </c>
      <c r="L112" s="93" t="s">
        <v>420</v>
      </c>
      <c r="M112" s="83"/>
      <c r="N112" s="83"/>
      <c r="O112" s="83"/>
      <c r="P112" s="83"/>
      <c r="Q112" s="83"/>
      <c r="R112" s="83"/>
    </row>
    <row r="113" s="68" customFormat="1" spans="1:18">
      <c r="A113" s="93"/>
      <c r="B113" s="93"/>
      <c r="C113" s="93"/>
      <c r="D113" s="83"/>
      <c r="E113" s="83"/>
      <c r="F113" s="83"/>
      <c r="G113" s="83"/>
      <c r="H113" s="83"/>
      <c r="I113" s="83"/>
      <c r="J113" s="95"/>
      <c r="K113" s="93" t="s">
        <v>216</v>
      </c>
      <c r="L113" s="93" t="s">
        <v>412</v>
      </c>
      <c r="M113" s="83"/>
      <c r="N113" s="83"/>
      <c r="O113" s="83"/>
      <c r="P113" s="83"/>
      <c r="Q113" s="83"/>
      <c r="R113" s="83"/>
    </row>
    <row r="114" s="68" customFormat="1" ht="22" customHeight="1" spans="1:18">
      <c r="A114" s="21" t="s">
        <v>38</v>
      </c>
      <c r="B114" s="21"/>
      <c r="C114" s="21"/>
      <c r="D114" s="94">
        <v>1649.10192</v>
      </c>
      <c r="E114" s="94">
        <v>1649.10192</v>
      </c>
      <c r="F114" s="94">
        <v>0</v>
      </c>
      <c r="G114" s="94">
        <v>0</v>
      </c>
      <c r="H114" s="94">
        <v>0</v>
      </c>
      <c r="I114" s="94">
        <v>0</v>
      </c>
      <c r="J114" s="98"/>
      <c r="K114" s="98"/>
      <c r="L114" s="98" t="s">
        <v>432</v>
      </c>
      <c r="M114" s="94">
        <v>1649.10192</v>
      </c>
      <c r="N114" s="94">
        <v>1649.10192</v>
      </c>
      <c r="O114" s="83"/>
      <c r="P114" s="83"/>
      <c r="Q114" s="83"/>
      <c r="R114" s="83"/>
    </row>
  </sheetData>
  <mergeCells count="12">
    <mergeCell ref="A1:E1"/>
    <mergeCell ref="A2:R2"/>
    <mergeCell ref="A3:E3"/>
    <mergeCell ref="A4:I4"/>
    <mergeCell ref="J4:R4"/>
    <mergeCell ref="A5:C5"/>
    <mergeCell ref="D5:F5"/>
    <mergeCell ref="G5:I5"/>
    <mergeCell ref="J5:L5"/>
    <mergeCell ref="M5:O5"/>
    <mergeCell ref="P5:R5"/>
    <mergeCell ref="A114:C114"/>
  </mergeCells>
  <printOptions horizontalCentered="1"/>
  <pageMargins left="0.0393700787401575" right="0.0393700787401575" top="0.748031496062992" bottom="0.748031496062992" header="0.31496062992126" footer="0.31496062992126"/>
  <pageSetup paperSize="9" scale="70" fitToHeight="0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43" sqref="A43"/>
    </sheetView>
  </sheetViews>
  <sheetFormatPr defaultColWidth="9" defaultRowHeight="14" outlineLevelCol="7"/>
  <cols>
    <col min="1" max="1" width="31.3636363636364" style="48" customWidth="1"/>
    <col min="2" max="2" width="21.2727272727273" style="49" customWidth="1"/>
    <col min="3" max="3" width="21.3636363636364" style="49" customWidth="1"/>
    <col min="4" max="4" width="24.9090909090909" style="49" customWidth="1"/>
    <col min="5" max="5" width="23.4545454545455" style="49" customWidth="1"/>
    <col min="6" max="8" width="11.6363636363636" style="48" customWidth="1"/>
    <col min="9" max="16384" width="9" style="48"/>
  </cols>
  <sheetData>
    <row r="1" ht="40" customHeight="1" spans="1:8">
      <c r="A1" s="8" t="s">
        <v>433</v>
      </c>
      <c r="B1" s="8"/>
      <c r="C1" s="8"/>
      <c r="D1" s="8"/>
      <c r="E1" s="8"/>
      <c r="F1" s="50"/>
      <c r="G1" s="50"/>
      <c r="H1" s="50"/>
    </row>
    <row r="2" ht="3" customHeight="1"/>
    <row r="3" s="46" customFormat="1" ht="28.5" customHeight="1" spans="1:5">
      <c r="A3" s="51" t="s">
        <v>1</v>
      </c>
      <c r="B3" s="52"/>
      <c r="C3" s="52"/>
      <c r="D3" s="52"/>
      <c r="E3" s="52" t="s">
        <v>40</v>
      </c>
    </row>
    <row r="4" ht="30" customHeight="1" spans="1:5">
      <c r="A4" s="53" t="s">
        <v>434</v>
      </c>
      <c r="B4" s="53" t="s">
        <v>435</v>
      </c>
      <c r="C4" s="53" t="s">
        <v>436</v>
      </c>
      <c r="D4" s="54" t="s">
        <v>437</v>
      </c>
      <c r="E4" s="54"/>
    </row>
    <row r="5" ht="30" customHeight="1" spans="1:5">
      <c r="A5" s="55"/>
      <c r="B5" s="55"/>
      <c r="C5" s="55"/>
      <c r="D5" s="56" t="s">
        <v>438</v>
      </c>
      <c r="E5" s="56" t="s">
        <v>439</v>
      </c>
    </row>
    <row r="6" s="47" customFormat="1" ht="30" customHeight="1" spans="1:5">
      <c r="A6" s="57" t="s">
        <v>66</v>
      </c>
      <c r="B6" s="58">
        <v>46</v>
      </c>
      <c r="C6" s="59">
        <v>46</v>
      </c>
      <c r="D6" s="60">
        <f>SUM(B6-C6)</f>
        <v>0</v>
      </c>
      <c r="E6" s="61">
        <f>SUM(D6/C6)</f>
        <v>0</v>
      </c>
    </row>
    <row r="7" ht="30" customHeight="1" spans="1:5">
      <c r="A7" s="62" t="s">
        <v>440</v>
      </c>
      <c r="B7" s="63">
        <v>0</v>
      </c>
      <c r="C7" s="64">
        <v>0</v>
      </c>
      <c r="D7" s="65">
        <f t="shared" ref="D7:D11" si="0">SUM(B7-C7)</f>
        <v>0</v>
      </c>
      <c r="E7" s="66"/>
    </row>
    <row r="8" ht="30" customHeight="1" spans="1:5">
      <c r="A8" s="62" t="s">
        <v>441</v>
      </c>
      <c r="B8" s="63">
        <v>25</v>
      </c>
      <c r="C8" s="64">
        <v>25</v>
      </c>
      <c r="D8" s="65">
        <f t="shared" si="0"/>
        <v>0</v>
      </c>
      <c r="E8" s="66">
        <f t="shared" ref="E8:E11" si="1">SUM(D8/C8)</f>
        <v>0</v>
      </c>
    </row>
    <row r="9" ht="30" customHeight="1" spans="1:5">
      <c r="A9" s="62" t="s">
        <v>442</v>
      </c>
      <c r="B9" s="63">
        <v>21</v>
      </c>
      <c r="C9" s="64">
        <v>21</v>
      </c>
      <c r="D9" s="65">
        <f t="shared" si="0"/>
        <v>0</v>
      </c>
      <c r="E9" s="66">
        <f t="shared" si="1"/>
        <v>0</v>
      </c>
    </row>
    <row r="10" ht="30" customHeight="1" spans="1:5">
      <c r="A10" s="62" t="s">
        <v>443</v>
      </c>
      <c r="B10" s="63">
        <v>0</v>
      </c>
      <c r="C10" s="64">
        <v>0</v>
      </c>
      <c r="D10" s="65">
        <f t="shared" si="0"/>
        <v>0</v>
      </c>
      <c r="E10" s="66"/>
    </row>
    <row r="11" ht="30" customHeight="1" spans="1:5">
      <c r="A11" s="62" t="s">
        <v>444</v>
      </c>
      <c r="B11" s="63">
        <v>21</v>
      </c>
      <c r="C11" s="64">
        <v>21</v>
      </c>
      <c r="D11" s="65">
        <f t="shared" si="0"/>
        <v>0</v>
      </c>
      <c r="E11" s="66">
        <f t="shared" si="1"/>
        <v>0</v>
      </c>
    </row>
    <row r="12" ht="132" customHeight="1" spans="1:5">
      <c r="A12" s="67" t="s">
        <v>445</v>
      </c>
      <c r="B12" s="67"/>
      <c r="C12" s="67"/>
      <c r="D12" s="67"/>
      <c r="E12" s="67"/>
    </row>
  </sheetData>
  <mergeCells count="6">
    <mergeCell ref="A1:E1"/>
    <mergeCell ref="D4:E4"/>
    <mergeCell ref="A12:E12"/>
    <mergeCell ref="A4:A5"/>
    <mergeCell ref="B4:B5"/>
    <mergeCell ref="C4:C5"/>
  </mergeCells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丁云慧</cp:lastModifiedBy>
  <dcterms:created xsi:type="dcterms:W3CDTF">2006-09-16T00:00:00Z</dcterms:created>
  <cp:lastPrinted>2018-04-19T02:12:00Z</cp:lastPrinted>
  <dcterms:modified xsi:type="dcterms:W3CDTF">2024-01-25T03:07:26Z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A89C1D032A9E423EB12A26456BE00FBD</vt:lpwstr>
  </property>
</Properties>
</file>