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H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I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K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L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T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U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W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X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Z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A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F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G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I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J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L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M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O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P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R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T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V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H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L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H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K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T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Z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L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O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H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I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K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L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T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W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Z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L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M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O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P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F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I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T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U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W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X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Z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A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F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G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I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J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R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S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T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U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V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W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H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I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K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L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T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U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W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X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Z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A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F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G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I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J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L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M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O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P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R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S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T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U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V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W1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H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I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K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L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T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U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W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X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Z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A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F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G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I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J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L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M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O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P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R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S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T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U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V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W1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8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19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20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H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I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K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L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T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U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W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X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Z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A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F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G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I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J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L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M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O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P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R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S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T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U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V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W21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22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23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24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25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B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C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D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E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F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G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H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I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J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K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L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M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N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O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P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Q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R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S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T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U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V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W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X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Y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Z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A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B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C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D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E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F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G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H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I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J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K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L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M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N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O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P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Q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R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S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T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U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V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W26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  <comment ref="A27" authorId="0">
      <text>
        <r>
          <rPr>
            <sz val="9"/>
            <color indexed="8"/>
            <rFont val="宋体"/>
            <charset val="134"/>
          </rPr>
          <t xml:space="preserve">	</t>
        </r>
      </text>
    </comment>
  </commentList>
</comments>
</file>

<file path=xl/sharedStrings.xml><?xml version="1.0" encoding="utf-8"?>
<sst xmlns="http://schemas.openxmlformats.org/spreadsheetml/2006/main" count="92" uniqueCount="42">
  <si>
    <r>
      <t>玉溪市</t>
    </r>
    <r>
      <rPr>
        <sz val="22"/>
        <color rgb="FF000000"/>
        <rFont val="Microsoft Sans Serif"/>
        <charset val="134"/>
      </rPr>
      <t>“</t>
    </r>
    <r>
      <rPr>
        <sz val="22"/>
        <color rgb="FF000000"/>
        <rFont val="宋体"/>
        <charset val="134"/>
      </rPr>
      <t>三公</t>
    </r>
    <r>
      <rPr>
        <sz val="22"/>
        <color rgb="FF000000"/>
        <rFont val="Microsoft Sans Serif"/>
        <charset val="134"/>
      </rPr>
      <t>”</t>
    </r>
    <r>
      <rPr>
        <sz val="22"/>
        <color rgb="FF000000"/>
        <rFont val="宋体"/>
        <charset val="134"/>
      </rPr>
      <t>经费支出动态统计表（季报）</t>
    </r>
  </si>
  <si>
    <t>单位：万元</t>
  </si>
  <si>
    <t>时序</t>
  </si>
  <si>
    <t>“三公”经费</t>
  </si>
  <si>
    <t>单位因公临时出国
（境）数量</t>
  </si>
  <si>
    <t>单位实有在编在用车辆数</t>
  </si>
  <si>
    <t>单位实际接待数量</t>
  </si>
  <si>
    <t>全口径</t>
  </si>
  <si>
    <t>其中：财政拨款支出</t>
  </si>
  <si>
    <t>因公出国境费用
（支出经济分类科目30212）</t>
  </si>
  <si>
    <t>公务用车购置及运行维护费</t>
  </si>
  <si>
    <t>公务接待费
（支出经济分配科目30217）</t>
  </si>
  <si>
    <t>公务用车运行维护费
（支出经济分配科目30231）</t>
  </si>
  <si>
    <t>公务用车购置费
（支出经济分类科目30913、31013）</t>
  </si>
  <si>
    <t>上年同期数</t>
  </si>
  <si>
    <t>支出金额合计</t>
  </si>
  <si>
    <t>同比增长（%）</t>
  </si>
  <si>
    <t>支出金额
合计</t>
  </si>
  <si>
    <t>支出金额</t>
  </si>
  <si>
    <t>其他公务用车</t>
  </si>
  <si>
    <t>执法执勤用车</t>
  </si>
  <si>
    <t>批次</t>
  </si>
  <si>
    <t>人次</t>
  </si>
  <si>
    <t>其他公务
用车</t>
  </si>
  <si>
    <t>1月</t>
  </si>
  <si>
    <t>2月</t>
  </si>
  <si>
    <t>3月</t>
  </si>
  <si>
    <t>1季度合计</t>
  </si>
  <si>
    <t>4月</t>
  </si>
  <si>
    <t>5月</t>
  </si>
  <si>
    <t>6月</t>
  </si>
  <si>
    <t>上半年合计</t>
  </si>
  <si>
    <t>7月</t>
  </si>
  <si>
    <t>8月</t>
  </si>
  <si>
    <t>9月</t>
  </si>
  <si>
    <t>1-3季度合计</t>
  </si>
  <si>
    <t>10月</t>
  </si>
  <si>
    <t>11月</t>
  </si>
  <si>
    <t>12月</t>
  </si>
  <si>
    <t xml:space="preserve">全年预计合计数
</t>
  </si>
  <si>
    <t>全年实际合计
（次年1月6日前填报）</t>
  </si>
  <si>
    <t>备注: 1.一季度合计、上半年合计、1-3季度合计、全年合计同比增长为“正数”的，需要报送增长情况说明。月度数据为当月发生数（支出金额）。同比增长=（本年度同期发生数-上年度同期发生数）/上年度同期发生数×100%      
      2.财政拨款支出是指使用本级一般公共预算资金的因公出国（境）费、公务用车购置及运行费和公务接待费。与决算Z08表口径保持一致。      
      3.全口径是指使用一般公共预算财政拨款和其他经费安排的因公出国（境）费、公务用车购置及运行费和公务接待费。与决算Z05表口径保持一致。      
      4.因公出国（境）费，反映单位公务出国（境）的国际旅费、国外城市间交通费、住宿费、伙食费、培训费、公杂费等支出。
      5.公务用车购置及运行费，反映单位公务用车购置费及按规定保留的公务用车燃料费、维修费、过路过桥费、保险费、安全奖励费用等支出。其他公务用车指除执法执勤车已以外的公务车辆。
      6.公务接待费，反映单位按规定开支的各类公务接待（含外宾接待）支出。
      7.黄色部分已设公式，白色部分填数据，未产生相关支出“填0”，请不要改动报表。
      8.本表通过财政内网邮箱报送，需要报送领导签字盖章扫描件及电子版报表。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</si>
</sst>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22"/>
      <color indexed="8"/>
      <name val="Microsoft Sans Serif"/>
      <family val="2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rgb="FF000000"/>
      <name val="Microsoft Sans Serif"/>
      <charset val="134"/>
    </font>
    <font>
      <sz val="9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6" borderId="16" applyNumberFormat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20" fillId="17" borderId="1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49" fontId="3" fillId="3" borderId="7" xfId="0" applyNumberFormat="1" applyFont="1" applyFill="1" applyBorder="1" applyAlignment="1" applyProtection="1">
      <alignment horizontal="center" vertical="center" wrapText="1"/>
    </xf>
    <xf numFmtId="4" fontId="3" fillId="4" borderId="6" xfId="0" applyNumberFormat="1" applyFont="1" applyFill="1" applyBorder="1" applyAlignment="1" applyProtection="1">
      <alignment horizontal="right" vertical="center"/>
    </xf>
    <xf numFmtId="4" fontId="3" fillId="5" borderId="6" xfId="0" applyNumberFormat="1" applyFont="1" applyFill="1" applyBorder="1" applyAlignment="1" applyProtection="1">
      <alignment horizontal="right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distributed" wrapText="1"/>
    </xf>
    <xf numFmtId="49" fontId="3" fillId="0" borderId="0" xfId="0" applyNumberFormat="1" applyFont="1" applyFill="1" applyBorder="1" applyAlignment="1" applyProtection="1">
      <alignment horizontal="left" vertical="distributed" wrapText="1"/>
    </xf>
    <xf numFmtId="0" fontId="3" fillId="0" borderId="0" xfId="0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 wrapText="1"/>
    </xf>
    <xf numFmtId="4" fontId="3" fillId="6" borderId="6" xfId="0" applyNumberFormat="1" applyFont="1" applyFill="1" applyBorder="1" applyAlignment="1" applyProtection="1">
      <alignment horizontal="right" vertical="center"/>
    </xf>
    <xf numFmtId="4" fontId="5" fillId="0" borderId="6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3" fontId="5" fillId="5" borderId="6" xfId="0" applyNumberFormat="1" applyFont="1" applyFill="1" applyBorder="1" applyAlignment="1" applyProtection="1">
      <alignment horizontal="right" vertical="center"/>
      <protection locked="0"/>
    </xf>
    <xf numFmtId="3" fontId="5" fillId="5" borderId="6" xfId="0" applyNumberFormat="1" applyFont="1" applyFill="1" applyBorder="1" applyAlignment="1" applyProtection="1">
      <alignment horizontal="center" vertical="center"/>
      <protection locked="0"/>
    </xf>
    <xf numFmtId="3" fontId="3" fillId="4" borderId="6" xfId="0" applyNumberFormat="1" applyFont="1" applyFill="1" applyBorder="1" applyAlignment="1" applyProtection="1">
      <alignment horizontal="right" vertical="center"/>
    </xf>
    <xf numFmtId="3" fontId="3" fillId="4" borderId="6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C89C6CFF-A705-4487-B648-D5E180375371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28575</xdr:rowOff>
        </xdr:from>
        <xdr:to>
          <xdr:col>2</xdr:col>
          <xdr:colOff>111125</xdr:colOff>
          <xdr:row>8</xdr:row>
          <xdr:rowOff>73025</xdr:rowOff>
        </xdr:to>
        <xdr:sp>
          <xdr:nvSpPr>
            <xdr:cNvPr id="2252" name="CSealCtrl1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9525" y="200025"/>
              <a:ext cx="1473200" cy="1473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577;&#28330;&#24066;&#8220;&#19977;&#20844;&#8221;&#32463;&#36153;&#25903;&#20986;&#21160;&#24577;&#32479;&#35745;&#34920;&#65288;&#32769;&#21378;&#20065;%20&#23395;&#25253;&#65289;%20&#22797;&#2021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统计表"/>
    </sheetNames>
    <sheetDataSet>
      <sheetData sheetId="0">
        <row r="5">
          <cell r="B5" t="str">
            <v>2020年1月2日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image" Target="../media/image1.wmf"/><Relationship Id="rId4" Type="http://schemas.openxmlformats.org/officeDocument/2006/relationships/control" Target="../activeX/activeX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AW27"/>
  <sheetViews>
    <sheetView tabSelected="1" topLeftCell="A2" workbookViewId="0">
      <selection activeCell="A2" sqref="A2:AW27"/>
    </sheetView>
  </sheetViews>
  <sheetFormatPr defaultColWidth="9" defaultRowHeight="13.5"/>
  <sheetData>
    <row r="2" ht="27" spans="1:49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>
      <c r="A3" s="3" t="str">
        <f>"填报单位:"&amp;[1]封面!B5</f>
        <v>填报单位:2020年1月2日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22" t="s">
        <v>1</v>
      </c>
      <c r="AQ3" s="22"/>
      <c r="AR3" s="22"/>
      <c r="AS3" s="22"/>
      <c r="AT3" s="22"/>
      <c r="AU3" s="22"/>
      <c r="AV3" s="22"/>
      <c r="AW3" s="22"/>
    </row>
    <row r="4" spans="1:49">
      <c r="A4" s="5" t="s">
        <v>2</v>
      </c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23"/>
      <c r="AR4" s="24" t="s">
        <v>4</v>
      </c>
      <c r="AS4" s="25"/>
      <c r="AT4" s="24" t="s">
        <v>5</v>
      </c>
      <c r="AU4" s="25"/>
      <c r="AV4" s="24" t="s">
        <v>6</v>
      </c>
      <c r="AW4" s="25"/>
    </row>
    <row r="5" spans="1:49">
      <c r="A5" s="7"/>
      <c r="B5" s="8" t="s">
        <v>7</v>
      </c>
      <c r="C5" s="8"/>
      <c r="D5" s="9"/>
      <c r="E5" s="8" t="s">
        <v>8</v>
      </c>
      <c r="F5" s="8"/>
      <c r="G5" s="9"/>
      <c r="H5" s="10" t="s">
        <v>9</v>
      </c>
      <c r="I5" s="10"/>
      <c r="J5" s="10"/>
      <c r="K5" s="10"/>
      <c r="L5" s="10"/>
      <c r="M5" s="11"/>
      <c r="N5" s="10" t="s">
        <v>10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1"/>
      <c r="AL5" s="10" t="s">
        <v>11</v>
      </c>
      <c r="AM5" s="10"/>
      <c r="AN5" s="10"/>
      <c r="AO5" s="10"/>
      <c r="AP5" s="10"/>
      <c r="AQ5" s="11"/>
      <c r="AR5" s="8"/>
      <c r="AS5" s="9"/>
      <c r="AT5" s="8"/>
      <c r="AU5" s="9"/>
      <c r="AV5" s="8"/>
      <c r="AW5" s="9"/>
    </row>
    <row r="6" spans="1:49">
      <c r="A6" s="7"/>
      <c r="B6" s="10"/>
      <c r="C6" s="10"/>
      <c r="D6" s="11"/>
      <c r="E6" s="10"/>
      <c r="F6" s="10"/>
      <c r="G6" s="11"/>
      <c r="H6" s="10" t="s">
        <v>7</v>
      </c>
      <c r="I6" s="10"/>
      <c r="J6" s="11"/>
      <c r="K6" s="10" t="s">
        <v>8</v>
      </c>
      <c r="L6" s="10"/>
      <c r="M6" s="11"/>
      <c r="N6" s="10" t="s">
        <v>7</v>
      </c>
      <c r="O6" s="10"/>
      <c r="P6" s="11"/>
      <c r="Q6" s="10" t="s">
        <v>8</v>
      </c>
      <c r="R6" s="10"/>
      <c r="S6" s="11"/>
      <c r="T6" s="10" t="s">
        <v>12</v>
      </c>
      <c r="U6" s="10"/>
      <c r="V6" s="10"/>
      <c r="W6" s="10"/>
      <c r="X6" s="10"/>
      <c r="Y6" s="11"/>
      <c r="Z6" s="10" t="s">
        <v>13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  <c r="AL6" s="10" t="s">
        <v>7</v>
      </c>
      <c r="AM6" s="10"/>
      <c r="AN6" s="11"/>
      <c r="AO6" s="10" t="s">
        <v>8</v>
      </c>
      <c r="AP6" s="10"/>
      <c r="AQ6" s="11"/>
      <c r="AR6" s="8"/>
      <c r="AS6" s="9"/>
      <c r="AT6" s="8"/>
      <c r="AU6" s="9"/>
      <c r="AV6" s="8"/>
      <c r="AW6" s="9"/>
    </row>
    <row r="7" spans="1:49">
      <c r="A7" s="7"/>
      <c r="B7" s="9" t="s">
        <v>14</v>
      </c>
      <c r="C7" s="9" t="s">
        <v>15</v>
      </c>
      <c r="D7" s="9" t="s">
        <v>16</v>
      </c>
      <c r="E7" s="9" t="s">
        <v>14</v>
      </c>
      <c r="F7" s="9" t="s">
        <v>17</v>
      </c>
      <c r="G7" s="9" t="s">
        <v>16</v>
      </c>
      <c r="H7" s="9" t="s">
        <v>14</v>
      </c>
      <c r="I7" s="9" t="s">
        <v>18</v>
      </c>
      <c r="J7" s="9" t="s">
        <v>16</v>
      </c>
      <c r="K7" s="9" t="s">
        <v>14</v>
      </c>
      <c r="L7" s="9" t="s">
        <v>18</v>
      </c>
      <c r="M7" s="9" t="s">
        <v>16</v>
      </c>
      <c r="N7" s="9" t="s">
        <v>14</v>
      </c>
      <c r="O7" s="9" t="s">
        <v>15</v>
      </c>
      <c r="P7" s="9" t="s">
        <v>16</v>
      </c>
      <c r="Q7" s="9" t="s">
        <v>14</v>
      </c>
      <c r="R7" s="9" t="s">
        <v>15</v>
      </c>
      <c r="S7" s="9" t="s">
        <v>16</v>
      </c>
      <c r="T7" s="8" t="s">
        <v>7</v>
      </c>
      <c r="U7" s="8"/>
      <c r="V7" s="9"/>
      <c r="W7" s="8" t="s">
        <v>8</v>
      </c>
      <c r="X7" s="8"/>
      <c r="Y7" s="9"/>
      <c r="Z7" s="8" t="s">
        <v>7</v>
      </c>
      <c r="AA7" s="8"/>
      <c r="AB7" s="9"/>
      <c r="AC7" s="10" t="s">
        <v>8</v>
      </c>
      <c r="AD7" s="10"/>
      <c r="AE7" s="10"/>
      <c r="AF7" s="10"/>
      <c r="AG7" s="10"/>
      <c r="AH7" s="10"/>
      <c r="AI7" s="10"/>
      <c r="AJ7" s="10"/>
      <c r="AK7" s="11"/>
      <c r="AL7" s="9" t="s">
        <v>14</v>
      </c>
      <c r="AM7" s="9" t="s">
        <v>18</v>
      </c>
      <c r="AN7" s="9" t="s">
        <v>16</v>
      </c>
      <c r="AO7" s="9" t="s">
        <v>14</v>
      </c>
      <c r="AP7" s="9" t="s">
        <v>18</v>
      </c>
      <c r="AQ7" s="9" t="s">
        <v>16</v>
      </c>
      <c r="AR7" s="8"/>
      <c r="AS7" s="9"/>
      <c r="AT7" s="8"/>
      <c r="AU7" s="9"/>
      <c r="AV7" s="8"/>
      <c r="AW7" s="9"/>
    </row>
    <row r="8" ht="18" customHeight="1" spans="1:49">
      <c r="A8" s="7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  <c r="U8" s="10"/>
      <c r="V8" s="11"/>
      <c r="W8" s="10"/>
      <c r="X8" s="10"/>
      <c r="Y8" s="11"/>
      <c r="Z8" s="10"/>
      <c r="AA8" s="10"/>
      <c r="AB8" s="11"/>
      <c r="AC8" s="9" t="s">
        <v>14</v>
      </c>
      <c r="AD8" s="9" t="s">
        <v>15</v>
      </c>
      <c r="AE8" s="9" t="s">
        <v>16</v>
      </c>
      <c r="AF8" s="10" t="s">
        <v>19</v>
      </c>
      <c r="AG8" s="10"/>
      <c r="AH8" s="11"/>
      <c r="AI8" s="10" t="s">
        <v>20</v>
      </c>
      <c r="AJ8" s="10"/>
      <c r="AK8" s="11"/>
      <c r="AL8" s="9"/>
      <c r="AM8" s="9"/>
      <c r="AN8" s="9"/>
      <c r="AO8" s="9"/>
      <c r="AP8" s="9"/>
      <c r="AQ8" s="9"/>
      <c r="AR8" s="10"/>
      <c r="AS8" s="11"/>
      <c r="AT8" s="10"/>
      <c r="AU8" s="11"/>
      <c r="AV8" s="10"/>
      <c r="AW8" s="11"/>
    </row>
    <row r="9" ht="18" customHeight="1" spans="1:49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9" t="s">
        <v>14</v>
      </c>
      <c r="U9" s="19" t="s">
        <v>18</v>
      </c>
      <c r="V9" s="19" t="s">
        <v>16</v>
      </c>
      <c r="W9" s="19" t="s">
        <v>14</v>
      </c>
      <c r="X9" s="19" t="s">
        <v>18</v>
      </c>
      <c r="Y9" s="19" t="s">
        <v>16</v>
      </c>
      <c r="Z9" s="19" t="s">
        <v>14</v>
      </c>
      <c r="AA9" s="19" t="s">
        <v>18</v>
      </c>
      <c r="AB9" s="19" t="s">
        <v>16</v>
      </c>
      <c r="AC9" s="11"/>
      <c r="AD9" s="11"/>
      <c r="AE9" s="11"/>
      <c r="AF9" s="19" t="s">
        <v>14</v>
      </c>
      <c r="AG9" s="19" t="s">
        <v>18</v>
      </c>
      <c r="AH9" s="19" t="s">
        <v>16</v>
      </c>
      <c r="AI9" s="19" t="s">
        <v>14</v>
      </c>
      <c r="AJ9" s="19" t="s">
        <v>18</v>
      </c>
      <c r="AK9" s="19" t="s">
        <v>16</v>
      </c>
      <c r="AL9" s="11"/>
      <c r="AM9" s="11"/>
      <c r="AN9" s="11"/>
      <c r="AO9" s="11"/>
      <c r="AP9" s="11"/>
      <c r="AQ9" s="11"/>
      <c r="AR9" s="19" t="s">
        <v>21</v>
      </c>
      <c r="AS9" s="19" t="s">
        <v>22</v>
      </c>
      <c r="AT9" s="19" t="s">
        <v>23</v>
      </c>
      <c r="AU9" s="19" t="s">
        <v>20</v>
      </c>
      <c r="AV9" s="19" t="s">
        <v>21</v>
      </c>
      <c r="AW9" s="19" t="s">
        <v>22</v>
      </c>
    </row>
    <row r="10" ht="18" customHeight="1" spans="1:49">
      <c r="A10" s="13" t="s">
        <v>24</v>
      </c>
      <c r="B10" s="14">
        <f t="shared" ref="B10:F10" si="0">SUM(H10,N10,AL10)</f>
        <v>0.12</v>
      </c>
      <c r="C10" s="14">
        <f t="shared" si="0"/>
        <v>0.84</v>
      </c>
      <c r="D10" s="14">
        <f t="shared" ref="D10:D26" si="1">IFERROR(C10/B10*100-100,0)</f>
        <v>600</v>
      </c>
      <c r="E10" s="14">
        <f t="shared" si="0"/>
        <v>0.12</v>
      </c>
      <c r="F10" s="14">
        <f t="shared" si="0"/>
        <v>0.84</v>
      </c>
      <c r="G10" s="14">
        <f t="shared" ref="G10:G26" si="2">IFERROR(F10/E10*100-100,0)</f>
        <v>600</v>
      </c>
      <c r="H10" s="15">
        <v>0</v>
      </c>
      <c r="I10" s="15">
        <v>0</v>
      </c>
      <c r="J10" s="14">
        <f t="shared" ref="J10:J26" si="3">IFERROR(I10/H10*100-100,0)</f>
        <v>0</v>
      </c>
      <c r="K10" s="15">
        <v>0</v>
      </c>
      <c r="L10" s="15">
        <v>0</v>
      </c>
      <c r="M10" s="14">
        <f t="shared" ref="M10:M26" si="4">IFERROR(L10/K10*100-100,0)</f>
        <v>0</v>
      </c>
      <c r="N10" s="14">
        <f t="shared" ref="N10:R10" si="5">SUM(T10,Z10)</f>
        <v>0</v>
      </c>
      <c r="O10" s="14">
        <f t="shared" si="5"/>
        <v>0.4</v>
      </c>
      <c r="P10" s="14">
        <f t="shared" ref="P10:P26" si="6">IFERROR(O10/N10*100-100,0)</f>
        <v>0</v>
      </c>
      <c r="Q10" s="14">
        <f t="shared" si="5"/>
        <v>0</v>
      </c>
      <c r="R10" s="14">
        <f t="shared" si="5"/>
        <v>0.4</v>
      </c>
      <c r="S10" s="14">
        <f t="shared" ref="S10:S26" si="7">IFERROR(R10/Q10*100-100,0)</f>
        <v>0</v>
      </c>
      <c r="T10" s="15">
        <v>0</v>
      </c>
      <c r="U10" s="15">
        <v>0.4</v>
      </c>
      <c r="V10" s="14">
        <f t="shared" ref="V10:V26" si="8">IFERROR(U10/T10*100-100,0)</f>
        <v>0</v>
      </c>
      <c r="W10" s="15">
        <v>0</v>
      </c>
      <c r="X10" s="15">
        <v>0.4</v>
      </c>
      <c r="Y10" s="14">
        <f t="shared" ref="Y10:Y26" si="9">IFERROR(X10/W10*100-100,0)</f>
        <v>0</v>
      </c>
      <c r="Z10" s="15">
        <v>0</v>
      </c>
      <c r="AA10" s="15">
        <v>0</v>
      </c>
      <c r="AB10" s="14">
        <f t="shared" ref="AB10:AB26" si="10">IFERROR(AA10/Z10*100-100,0)</f>
        <v>0</v>
      </c>
      <c r="AC10" s="14">
        <f t="shared" ref="AC10:AC12" si="11">SUM(AF10,AI10)</f>
        <v>0</v>
      </c>
      <c r="AD10" s="14">
        <f t="shared" ref="AD10:AD12" si="12">SUM(AG10,AJ10)</f>
        <v>0</v>
      </c>
      <c r="AE10" s="14">
        <f t="shared" ref="AE10:AE26" si="13">IFERROR(AD10/AC10*100-100,0)</f>
        <v>0</v>
      </c>
      <c r="AF10" s="15">
        <v>0</v>
      </c>
      <c r="AG10" s="15">
        <v>0</v>
      </c>
      <c r="AH10" s="14">
        <f t="shared" ref="AH10:AH26" si="14">IFERROR(AG10/AF10*100-100,0)</f>
        <v>0</v>
      </c>
      <c r="AI10" s="15">
        <v>0</v>
      </c>
      <c r="AJ10" s="15">
        <v>0</v>
      </c>
      <c r="AK10" s="14">
        <f t="shared" ref="AK10:AK26" si="15">IFERROR(AJ10/AI10*100-100,0)</f>
        <v>0</v>
      </c>
      <c r="AL10" s="15">
        <v>0.12</v>
      </c>
      <c r="AM10" s="15">
        <v>0.44</v>
      </c>
      <c r="AN10" s="14">
        <f t="shared" ref="AN10:AN26" si="16">IFERROR(AM10/AL10*100-100,0)</f>
        <v>266.666666666667</v>
      </c>
      <c r="AO10" s="15">
        <v>0.12</v>
      </c>
      <c r="AP10" s="15">
        <v>0.44</v>
      </c>
      <c r="AQ10" s="14">
        <f t="shared" ref="AQ10:AQ26" si="17">IFERROR(AP10/AO10*100-100,0)</f>
        <v>266.666666666667</v>
      </c>
      <c r="AR10" s="26"/>
      <c r="AS10" s="26"/>
      <c r="AT10" s="27">
        <v>10</v>
      </c>
      <c r="AU10" s="26"/>
      <c r="AV10" s="26"/>
      <c r="AW10" s="26">
        <v>147</v>
      </c>
    </row>
    <row r="11" ht="18" customHeight="1" spans="1:49">
      <c r="A11" s="13" t="s">
        <v>25</v>
      </c>
      <c r="B11" s="14">
        <f t="shared" ref="B11:F11" si="18">SUM(H11,N11,AL11)</f>
        <v>0.12</v>
      </c>
      <c r="C11" s="14">
        <f t="shared" si="18"/>
        <v>0.85</v>
      </c>
      <c r="D11" s="14">
        <f t="shared" si="1"/>
        <v>608.333333333333</v>
      </c>
      <c r="E11" s="14">
        <f t="shared" si="18"/>
        <v>0.12</v>
      </c>
      <c r="F11" s="14">
        <f t="shared" si="18"/>
        <v>0.85</v>
      </c>
      <c r="G11" s="14">
        <f t="shared" si="2"/>
        <v>608.333333333333</v>
      </c>
      <c r="H11" s="15">
        <v>0</v>
      </c>
      <c r="I11" s="15">
        <v>0</v>
      </c>
      <c r="J11" s="14">
        <f t="shared" si="3"/>
        <v>0</v>
      </c>
      <c r="K11" s="15">
        <v>0</v>
      </c>
      <c r="L11" s="15">
        <v>0</v>
      </c>
      <c r="M11" s="14">
        <f t="shared" si="4"/>
        <v>0</v>
      </c>
      <c r="N11" s="14">
        <f t="shared" ref="N11:R11" si="19">SUM(T11,Z11)</f>
        <v>0</v>
      </c>
      <c r="O11" s="14">
        <f t="shared" si="19"/>
        <v>0.41</v>
      </c>
      <c r="P11" s="14">
        <f t="shared" si="6"/>
        <v>0</v>
      </c>
      <c r="Q11" s="14">
        <f t="shared" si="19"/>
        <v>0</v>
      </c>
      <c r="R11" s="14">
        <f t="shared" si="19"/>
        <v>0.41</v>
      </c>
      <c r="S11" s="14">
        <f t="shared" si="7"/>
        <v>0</v>
      </c>
      <c r="T11" s="15">
        <v>0</v>
      </c>
      <c r="U11" s="15">
        <v>0.41</v>
      </c>
      <c r="V11" s="14">
        <f t="shared" si="8"/>
        <v>0</v>
      </c>
      <c r="W11" s="15">
        <v>0</v>
      </c>
      <c r="X11" s="15">
        <v>0.41</v>
      </c>
      <c r="Y11" s="14">
        <f t="shared" si="9"/>
        <v>0</v>
      </c>
      <c r="Z11" s="15">
        <v>0</v>
      </c>
      <c r="AA11" s="15">
        <v>0</v>
      </c>
      <c r="AB11" s="14">
        <f t="shared" si="10"/>
        <v>0</v>
      </c>
      <c r="AC11" s="14">
        <f t="shared" si="11"/>
        <v>0</v>
      </c>
      <c r="AD11" s="14">
        <f t="shared" si="12"/>
        <v>0</v>
      </c>
      <c r="AE11" s="14">
        <f t="shared" si="13"/>
        <v>0</v>
      </c>
      <c r="AF11" s="15">
        <v>0</v>
      </c>
      <c r="AG11" s="15">
        <v>0</v>
      </c>
      <c r="AH11" s="14">
        <f t="shared" si="14"/>
        <v>0</v>
      </c>
      <c r="AI11" s="15">
        <v>0</v>
      </c>
      <c r="AJ11" s="15">
        <v>0</v>
      </c>
      <c r="AK11" s="14">
        <f t="shared" si="15"/>
        <v>0</v>
      </c>
      <c r="AL11" s="15">
        <v>0.12</v>
      </c>
      <c r="AM11" s="15">
        <v>0.44</v>
      </c>
      <c r="AN11" s="14">
        <f t="shared" si="16"/>
        <v>266.666666666667</v>
      </c>
      <c r="AO11" s="15">
        <v>0.12</v>
      </c>
      <c r="AP11" s="15">
        <v>0.44</v>
      </c>
      <c r="AQ11" s="14">
        <f t="shared" si="17"/>
        <v>266.666666666667</v>
      </c>
      <c r="AR11" s="26"/>
      <c r="AS11" s="26"/>
      <c r="AT11" s="27">
        <v>10</v>
      </c>
      <c r="AU11" s="26"/>
      <c r="AV11" s="26"/>
      <c r="AW11" s="26">
        <v>147</v>
      </c>
    </row>
    <row r="12" ht="18" customHeight="1" spans="1:49">
      <c r="A12" s="13" t="s">
        <v>26</v>
      </c>
      <c r="B12" s="14">
        <f t="shared" ref="B12:F12" si="20">SUM(H12,N12,AL12)</f>
        <v>0.12</v>
      </c>
      <c r="C12" s="14">
        <f t="shared" si="20"/>
        <v>0.85</v>
      </c>
      <c r="D12" s="14">
        <f t="shared" si="1"/>
        <v>608.333333333333</v>
      </c>
      <c r="E12" s="14">
        <f t="shared" si="20"/>
        <v>0.12</v>
      </c>
      <c r="F12" s="14">
        <f t="shared" si="20"/>
        <v>0.85</v>
      </c>
      <c r="G12" s="14">
        <f t="shared" si="2"/>
        <v>608.333333333333</v>
      </c>
      <c r="H12" s="15">
        <v>0</v>
      </c>
      <c r="I12" s="15">
        <v>0</v>
      </c>
      <c r="J12" s="14">
        <f t="shared" si="3"/>
        <v>0</v>
      </c>
      <c r="K12" s="15">
        <v>0</v>
      </c>
      <c r="L12" s="15">
        <v>0</v>
      </c>
      <c r="M12" s="14">
        <f t="shared" si="4"/>
        <v>0</v>
      </c>
      <c r="N12" s="14">
        <f t="shared" ref="N12:R12" si="21">SUM(T12,Z12)</f>
        <v>0</v>
      </c>
      <c r="O12" s="14">
        <f t="shared" si="21"/>
        <v>0.41</v>
      </c>
      <c r="P12" s="14">
        <f t="shared" si="6"/>
        <v>0</v>
      </c>
      <c r="Q12" s="14">
        <f t="shared" si="21"/>
        <v>0</v>
      </c>
      <c r="R12" s="14">
        <f t="shared" si="21"/>
        <v>0.41</v>
      </c>
      <c r="S12" s="14">
        <f t="shared" si="7"/>
        <v>0</v>
      </c>
      <c r="T12" s="15">
        <v>0</v>
      </c>
      <c r="U12" s="15">
        <v>0.41</v>
      </c>
      <c r="V12" s="14">
        <f t="shared" si="8"/>
        <v>0</v>
      </c>
      <c r="W12" s="15">
        <v>0</v>
      </c>
      <c r="X12" s="15">
        <v>0.41</v>
      </c>
      <c r="Y12" s="14">
        <f t="shared" si="9"/>
        <v>0</v>
      </c>
      <c r="Z12" s="15">
        <v>0</v>
      </c>
      <c r="AA12" s="15">
        <v>0</v>
      </c>
      <c r="AB12" s="14">
        <f t="shared" si="10"/>
        <v>0</v>
      </c>
      <c r="AC12" s="14">
        <f t="shared" si="11"/>
        <v>0</v>
      </c>
      <c r="AD12" s="14">
        <f t="shared" si="12"/>
        <v>0</v>
      </c>
      <c r="AE12" s="14">
        <f t="shared" si="13"/>
        <v>0</v>
      </c>
      <c r="AF12" s="15">
        <v>0</v>
      </c>
      <c r="AG12" s="15">
        <v>0</v>
      </c>
      <c r="AH12" s="14">
        <f t="shared" si="14"/>
        <v>0</v>
      </c>
      <c r="AI12" s="15">
        <v>0</v>
      </c>
      <c r="AJ12" s="15">
        <v>0</v>
      </c>
      <c r="AK12" s="14">
        <f t="shared" si="15"/>
        <v>0</v>
      </c>
      <c r="AL12" s="15">
        <v>0.12</v>
      </c>
      <c r="AM12" s="15">
        <v>0.44</v>
      </c>
      <c r="AN12" s="14">
        <f t="shared" si="16"/>
        <v>266.666666666667</v>
      </c>
      <c r="AO12" s="15">
        <v>0.12</v>
      </c>
      <c r="AP12" s="15">
        <v>0.44</v>
      </c>
      <c r="AQ12" s="14">
        <f t="shared" si="17"/>
        <v>266.666666666667</v>
      </c>
      <c r="AR12" s="26"/>
      <c r="AS12" s="26"/>
      <c r="AT12" s="27">
        <v>10</v>
      </c>
      <c r="AU12" s="26"/>
      <c r="AV12" s="26"/>
      <c r="AW12" s="26">
        <v>147</v>
      </c>
    </row>
    <row r="13" ht="18" customHeight="1" spans="1:49">
      <c r="A13" s="13" t="s">
        <v>27</v>
      </c>
      <c r="B13" s="14">
        <f t="shared" ref="B13:F13" si="22">SUM(B10:B12)</f>
        <v>0.36</v>
      </c>
      <c r="C13" s="14">
        <f t="shared" si="22"/>
        <v>2.54</v>
      </c>
      <c r="D13" s="14">
        <f t="shared" si="1"/>
        <v>605.555555555556</v>
      </c>
      <c r="E13" s="14">
        <f t="shared" si="22"/>
        <v>0.36</v>
      </c>
      <c r="F13" s="14">
        <f t="shared" si="22"/>
        <v>2.54</v>
      </c>
      <c r="G13" s="14">
        <f t="shared" si="2"/>
        <v>605.555555555556</v>
      </c>
      <c r="H13" s="14">
        <f t="shared" ref="H13:L13" si="23">SUM(H10:H12)</f>
        <v>0</v>
      </c>
      <c r="I13" s="14">
        <f t="shared" si="23"/>
        <v>0</v>
      </c>
      <c r="J13" s="14">
        <f t="shared" si="3"/>
        <v>0</v>
      </c>
      <c r="K13" s="14">
        <f t="shared" si="23"/>
        <v>0</v>
      </c>
      <c r="L13" s="14">
        <f t="shared" si="23"/>
        <v>0</v>
      </c>
      <c r="M13" s="14">
        <f t="shared" si="4"/>
        <v>0</v>
      </c>
      <c r="N13" s="14">
        <f t="shared" ref="N13:R13" si="24">SUM(N10:N12)</f>
        <v>0</v>
      </c>
      <c r="O13" s="14">
        <f t="shared" si="24"/>
        <v>1.22</v>
      </c>
      <c r="P13" s="14">
        <f t="shared" si="6"/>
        <v>0</v>
      </c>
      <c r="Q13" s="14">
        <f t="shared" si="24"/>
        <v>0</v>
      </c>
      <c r="R13" s="14">
        <f t="shared" si="24"/>
        <v>1.22</v>
      </c>
      <c r="S13" s="14">
        <f t="shared" si="7"/>
        <v>0</v>
      </c>
      <c r="T13" s="14">
        <f t="shared" ref="T13:X13" si="25">SUM(T10:T12)</f>
        <v>0</v>
      </c>
      <c r="U13" s="14">
        <f t="shared" si="25"/>
        <v>1.22</v>
      </c>
      <c r="V13" s="14">
        <f t="shared" si="8"/>
        <v>0</v>
      </c>
      <c r="W13" s="14">
        <f t="shared" si="25"/>
        <v>0</v>
      </c>
      <c r="X13" s="14">
        <f t="shared" si="25"/>
        <v>1.22</v>
      </c>
      <c r="Y13" s="14">
        <f t="shared" si="9"/>
        <v>0</v>
      </c>
      <c r="Z13" s="14">
        <f t="shared" ref="Z13:AD13" si="26">SUM(Z10:Z12)</f>
        <v>0</v>
      </c>
      <c r="AA13" s="14">
        <f t="shared" si="26"/>
        <v>0</v>
      </c>
      <c r="AB13" s="14">
        <f t="shared" si="10"/>
        <v>0</v>
      </c>
      <c r="AC13" s="14">
        <f t="shared" si="26"/>
        <v>0</v>
      </c>
      <c r="AD13" s="14">
        <f t="shared" si="26"/>
        <v>0</v>
      </c>
      <c r="AE13" s="14">
        <f t="shared" si="13"/>
        <v>0</v>
      </c>
      <c r="AF13" s="14">
        <f t="shared" ref="AF13:AJ13" si="27">SUM(AF10:AF12)</f>
        <v>0</v>
      </c>
      <c r="AG13" s="14">
        <f t="shared" si="27"/>
        <v>0</v>
      </c>
      <c r="AH13" s="14">
        <f t="shared" si="14"/>
        <v>0</v>
      </c>
      <c r="AI13" s="14">
        <f t="shared" si="27"/>
        <v>0</v>
      </c>
      <c r="AJ13" s="14">
        <f t="shared" si="27"/>
        <v>0</v>
      </c>
      <c r="AK13" s="14">
        <f t="shared" si="15"/>
        <v>0</v>
      </c>
      <c r="AL13" s="14">
        <f t="shared" ref="AL13:AP13" si="28">SUM(AL10:AL12)</f>
        <v>0.36</v>
      </c>
      <c r="AM13" s="14">
        <f t="shared" si="28"/>
        <v>1.32</v>
      </c>
      <c r="AN13" s="14">
        <f t="shared" si="16"/>
        <v>266.666666666667</v>
      </c>
      <c r="AO13" s="14">
        <f t="shared" si="28"/>
        <v>0.36</v>
      </c>
      <c r="AP13" s="14">
        <f t="shared" si="28"/>
        <v>1.32</v>
      </c>
      <c r="AQ13" s="14">
        <f t="shared" si="17"/>
        <v>266.666666666667</v>
      </c>
      <c r="AR13" s="28">
        <f t="shared" ref="AR13:AW13" si="29">SUM(AR10:AR12)</f>
        <v>0</v>
      </c>
      <c r="AS13" s="28">
        <f t="shared" si="29"/>
        <v>0</v>
      </c>
      <c r="AT13" s="29">
        <f>AT12</f>
        <v>10</v>
      </c>
      <c r="AU13" s="28">
        <f>AU12</f>
        <v>0</v>
      </c>
      <c r="AV13" s="28">
        <f t="shared" si="29"/>
        <v>0</v>
      </c>
      <c r="AW13" s="28">
        <f t="shared" si="29"/>
        <v>441</v>
      </c>
    </row>
    <row r="14" ht="18" customHeight="1" spans="1:49">
      <c r="A14" s="13" t="s">
        <v>28</v>
      </c>
      <c r="B14" s="14">
        <f t="shared" ref="B14:F14" si="30">SUM(H14,N14,AL14)</f>
        <v>5.83</v>
      </c>
      <c r="C14" s="14">
        <f t="shared" si="30"/>
        <v>1.9</v>
      </c>
      <c r="D14" s="14">
        <f t="shared" si="1"/>
        <v>-67.409948542024</v>
      </c>
      <c r="E14" s="14">
        <f t="shared" si="30"/>
        <v>5.83</v>
      </c>
      <c r="F14" s="14">
        <f t="shared" si="30"/>
        <v>1.9</v>
      </c>
      <c r="G14" s="14">
        <f t="shared" si="2"/>
        <v>-67.409948542024</v>
      </c>
      <c r="H14" s="15">
        <v>0</v>
      </c>
      <c r="I14" s="15">
        <v>0</v>
      </c>
      <c r="J14" s="14">
        <f t="shared" si="3"/>
        <v>0</v>
      </c>
      <c r="K14" s="15">
        <v>0</v>
      </c>
      <c r="L14" s="15">
        <v>0</v>
      </c>
      <c r="M14" s="14">
        <f t="shared" si="4"/>
        <v>0</v>
      </c>
      <c r="N14" s="14">
        <f t="shared" ref="N14:R14" si="31">SUM(T14,Z14)</f>
        <v>3.08</v>
      </c>
      <c r="O14" s="14">
        <f t="shared" si="31"/>
        <v>1.57</v>
      </c>
      <c r="P14" s="14">
        <f t="shared" si="6"/>
        <v>-49.025974025974</v>
      </c>
      <c r="Q14" s="14">
        <f t="shared" si="31"/>
        <v>3.08</v>
      </c>
      <c r="R14" s="14">
        <f t="shared" si="31"/>
        <v>1.57</v>
      </c>
      <c r="S14" s="14">
        <f t="shared" si="7"/>
        <v>-49.025974025974</v>
      </c>
      <c r="T14" s="15">
        <v>3.08</v>
      </c>
      <c r="U14" s="15">
        <v>1.57</v>
      </c>
      <c r="V14" s="14">
        <f t="shared" si="8"/>
        <v>-49.025974025974</v>
      </c>
      <c r="W14" s="15">
        <v>3.08</v>
      </c>
      <c r="X14" s="15">
        <v>1.57</v>
      </c>
      <c r="Y14" s="14">
        <f t="shared" si="9"/>
        <v>-49.025974025974</v>
      </c>
      <c r="Z14" s="15">
        <v>0</v>
      </c>
      <c r="AA14" s="15">
        <v>0</v>
      </c>
      <c r="AB14" s="14">
        <f t="shared" si="10"/>
        <v>0</v>
      </c>
      <c r="AC14" s="14">
        <f t="shared" ref="AC14:AC16" si="32">SUM(AF14,AI14)</f>
        <v>0</v>
      </c>
      <c r="AD14" s="14">
        <f t="shared" ref="AD14:AD16" si="33">SUM(AG14,AJ14)</f>
        <v>0</v>
      </c>
      <c r="AE14" s="14">
        <f t="shared" si="13"/>
        <v>0</v>
      </c>
      <c r="AF14" s="15">
        <v>0</v>
      </c>
      <c r="AG14" s="15">
        <v>0</v>
      </c>
      <c r="AH14" s="14">
        <f t="shared" si="14"/>
        <v>0</v>
      </c>
      <c r="AI14" s="15">
        <v>0</v>
      </c>
      <c r="AJ14" s="15">
        <v>0</v>
      </c>
      <c r="AK14" s="14">
        <f t="shared" si="15"/>
        <v>0</v>
      </c>
      <c r="AL14" s="15">
        <v>2.75</v>
      </c>
      <c r="AM14" s="15">
        <v>0.33</v>
      </c>
      <c r="AN14" s="14">
        <f t="shared" si="16"/>
        <v>-88</v>
      </c>
      <c r="AO14" s="15">
        <v>2.75</v>
      </c>
      <c r="AP14" s="15">
        <v>0.33</v>
      </c>
      <c r="AQ14" s="14">
        <f t="shared" si="17"/>
        <v>-88</v>
      </c>
      <c r="AR14" s="26"/>
      <c r="AS14" s="26"/>
      <c r="AT14" s="27">
        <v>10</v>
      </c>
      <c r="AU14" s="26"/>
      <c r="AV14" s="26"/>
      <c r="AW14" s="26">
        <v>110</v>
      </c>
    </row>
    <row r="15" ht="18" customHeight="1" spans="1:49">
      <c r="A15" s="13" t="s">
        <v>29</v>
      </c>
      <c r="B15" s="14">
        <f t="shared" ref="B15:F15" si="34">SUM(H15,N15,AL15)</f>
        <v>5.84</v>
      </c>
      <c r="C15" s="14">
        <f t="shared" si="34"/>
        <v>1.9</v>
      </c>
      <c r="D15" s="14">
        <f t="shared" si="1"/>
        <v>-67.4657534246575</v>
      </c>
      <c r="E15" s="14">
        <f t="shared" si="34"/>
        <v>5.84</v>
      </c>
      <c r="F15" s="14">
        <f t="shared" si="34"/>
        <v>1.9</v>
      </c>
      <c r="G15" s="14">
        <f t="shared" si="2"/>
        <v>-67.4657534246575</v>
      </c>
      <c r="H15" s="15">
        <v>0</v>
      </c>
      <c r="I15" s="15">
        <v>0</v>
      </c>
      <c r="J15" s="14">
        <f t="shared" si="3"/>
        <v>0</v>
      </c>
      <c r="K15" s="15">
        <v>0</v>
      </c>
      <c r="L15" s="15">
        <v>0</v>
      </c>
      <c r="M15" s="14">
        <f t="shared" si="4"/>
        <v>0</v>
      </c>
      <c r="N15" s="14">
        <f t="shared" ref="N15:R15" si="35">SUM(T15,Z15)</f>
        <v>3.08</v>
      </c>
      <c r="O15" s="14">
        <f t="shared" si="35"/>
        <v>1.57</v>
      </c>
      <c r="P15" s="14">
        <f t="shared" si="6"/>
        <v>-49.025974025974</v>
      </c>
      <c r="Q15" s="14">
        <f t="shared" si="35"/>
        <v>3.08</v>
      </c>
      <c r="R15" s="14">
        <f t="shared" si="35"/>
        <v>1.57</v>
      </c>
      <c r="S15" s="14">
        <f t="shared" si="7"/>
        <v>-49.025974025974</v>
      </c>
      <c r="T15" s="15">
        <v>3.08</v>
      </c>
      <c r="U15" s="15">
        <v>1.57</v>
      </c>
      <c r="V15" s="14">
        <f t="shared" si="8"/>
        <v>-49.025974025974</v>
      </c>
      <c r="W15" s="15">
        <v>3.08</v>
      </c>
      <c r="X15" s="15">
        <v>1.57</v>
      </c>
      <c r="Y15" s="14">
        <f t="shared" si="9"/>
        <v>-49.025974025974</v>
      </c>
      <c r="Z15" s="15">
        <v>0</v>
      </c>
      <c r="AA15" s="15">
        <v>0</v>
      </c>
      <c r="AB15" s="14">
        <f t="shared" si="10"/>
        <v>0</v>
      </c>
      <c r="AC15" s="14">
        <f t="shared" si="32"/>
        <v>0</v>
      </c>
      <c r="AD15" s="14">
        <f t="shared" si="33"/>
        <v>0</v>
      </c>
      <c r="AE15" s="14">
        <f t="shared" si="13"/>
        <v>0</v>
      </c>
      <c r="AF15" s="15">
        <v>0</v>
      </c>
      <c r="AG15" s="15">
        <v>0</v>
      </c>
      <c r="AH15" s="14">
        <f t="shared" si="14"/>
        <v>0</v>
      </c>
      <c r="AI15" s="15">
        <v>0</v>
      </c>
      <c r="AJ15" s="15">
        <v>0</v>
      </c>
      <c r="AK15" s="14">
        <f t="shared" si="15"/>
        <v>0</v>
      </c>
      <c r="AL15" s="15">
        <v>2.76</v>
      </c>
      <c r="AM15" s="15">
        <v>0.33</v>
      </c>
      <c r="AN15" s="14">
        <f t="shared" si="16"/>
        <v>-88.0434782608696</v>
      </c>
      <c r="AO15" s="15">
        <v>2.76</v>
      </c>
      <c r="AP15" s="15">
        <v>0.33</v>
      </c>
      <c r="AQ15" s="14">
        <f t="shared" si="17"/>
        <v>-88.0434782608696</v>
      </c>
      <c r="AR15" s="26"/>
      <c r="AS15" s="26"/>
      <c r="AT15" s="27">
        <v>10</v>
      </c>
      <c r="AU15" s="26"/>
      <c r="AV15" s="26"/>
      <c r="AW15" s="26">
        <v>110</v>
      </c>
    </row>
    <row r="16" ht="18" customHeight="1" spans="1:49">
      <c r="A16" s="13" t="s">
        <v>30</v>
      </c>
      <c r="B16" s="14">
        <f t="shared" ref="B16:F16" si="36">SUM(H16,N16,AL16)</f>
        <v>5.84</v>
      </c>
      <c r="C16" s="14">
        <f t="shared" si="36"/>
        <v>1.9</v>
      </c>
      <c r="D16" s="14">
        <f t="shared" si="1"/>
        <v>-67.4657534246575</v>
      </c>
      <c r="E16" s="14">
        <f t="shared" si="36"/>
        <v>5.84</v>
      </c>
      <c r="F16" s="14">
        <f t="shared" si="36"/>
        <v>1.9</v>
      </c>
      <c r="G16" s="14">
        <f t="shared" si="2"/>
        <v>-67.4657534246575</v>
      </c>
      <c r="H16" s="15">
        <v>0</v>
      </c>
      <c r="I16" s="15">
        <v>0</v>
      </c>
      <c r="J16" s="14">
        <f t="shared" si="3"/>
        <v>0</v>
      </c>
      <c r="K16" s="15">
        <v>0</v>
      </c>
      <c r="L16" s="15">
        <v>0</v>
      </c>
      <c r="M16" s="14">
        <f t="shared" si="4"/>
        <v>0</v>
      </c>
      <c r="N16" s="14">
        <f t="shared" ref="N16:R16" si="37">SUM(T16,Z16)</f>
        <v>3.08</v>
      </c>
      <c r="O16" s="14">
        <f t="shared" si="37"/>
        <v>1.57</v>
      </c>
      <c r="P16" s="14">
        <f t="shared" si="6"/>
        <v>-49.025974025974</v>
      </c>
      <c r="Q16" s="14">
        <f t="shared" si="37"/>
        <v>3.08</v>
      </c>
      <c r="R16" s="14">
        <f t="shared" si="37"/>
        <v>1.57</v>
      </c>
      <c r="S16" s="14">
        <f t="shared" si="7"/>
        <v>-49.025974025974</v>
      </c>
      <c r="T16" s="15">
        <v>3.08</v>
      </c>
      <c r="U16" s="15">
        <v>1.57</v>
      </c>
      <c r="V16" s="14">
        <f t="shared" si="8"/>
        <v>-49.025974025974</v>
      </c>
      <c r="W16" s="15">
        <v>3.08</v>
      </c>
      <c r="X16" s="15">
        <v>1.57</v>
      </c>
      <c r="Y16" s="14">
        <f t="shared" si="9"/>
        <v>-49.025974025974</v>
      </c>
      <c r="Z16" s="15">
        <v>0</v>
      </c>
      <c r="AA16" s="15">
        <v>0</v>
      </c>
      <c r="AB16" s="14">
        <f t="shared" si="10"/>
        <v>0</v>
      </c>
      <c r="AC16" s="14">
        <f t="shared" si="32"/>
        <v>0</v>
      </c>
      <c r="AD16" s="14">
        <f t="shared" si="33"/>
        <v>0</v>
      </c>
      <c r="AE16" s="14">
        <f t="shared" si="13"/>
        <v>0</v>
      </c>
      <c r="AF16" s="15">
        <v>0</v>
      </c>
      <c r="AG16" s="15">
        <v>0</v>
      </c>
      <c r="AH16" s="14">
        <f t="shared" si="14"/>
        <v>0</v>
      </c>
      <c r="AI16" s="15">
        <v>0</v>
      </c>
      <c r="AJ16" s="15">
        <v>0</v>
      </c>
      <c r="AK16" s="14">
        <f t="shared" si="15"/>
        <v>0</v>
      </c>
      <c r="AL16" s="15">
        <v>2.76</v>
      </c>
      <c r="AM16" s="15">
        <v>0.33</v>
      </c>
      <c r="AN16" s="14">
        <f t="shared" si="16"/>
        <v>-88.0434782608696</v>
      </c>
      <c r="AO16" s="15">
        <v>2.76</v>
      </c>
      <c r="AP16" s="15">
        <v>0.33</v>
      </c>
      <c r="AQ16" s="14">
        <f t="shared" si="17"/>
        <v>-88.0434782608696</v>
      </c>
      <c r="AR16" s="26"/>
      <c r="AS16" s="26"/>
      <c r="AT16" s="27">
        <v>10</v>
      </c>
      <c r="AU16" s="26"/>
      <c r="AV16" s="26"/>
      <c r="AW16" s="26">
        <v>110</v>
      </c>
    </row>
    <row r="17" ht="18" customHeight="1" spans="1:49">
      <c r="A17" s="13" t="s">
        <v>31</v>
      </c>
      <c r="B17" s="14">
        <f t="shared" ref="B17:F17" si="38">SUM(B13:B16)</f>
        <v>17.87</v>
      </c>
      <c r="C17" s="14">
        <f t="shared" si="38"/>
        <v>8.24</v>
      </c>
      <c r="D17" s="14">
        <f t="shared" si="1"/>
        <v>-53.8891997761612</v>
      </c>
      <c r="E17" s="14">
        <f t="shared" si="38"/>
        <v>17.87</v>
      </c>
      <c r="F17" s="14">
        <f t="shared" si="38"/>
        <v>8.24</v>
      </c>
      <c r="G17" s="14">
        <f t="shared" si="2"/>
        <v>-53.8891997761612</v>
      </c>
      <c r="H17" s="14">
        <f t="shared" ref="H17:L17" si="39">SUM(H13:H16)</f>
        <v>0</v>
      </c>
      <c r="I17" s="14">
        <f t="shared" si="39"/>
        <v>0</v>
      </c>
      <c r="J17" s="14">
        <f t="shared" si="3"/>
        <v>0</v>
      </c>
      <c r="K17" s="14">
        <f t="shared" si="39"/>
        <v>0</v>
      </c>
      <c r="L17" s="14">
        <f t="shared" si="39"/>
        <v>0</v>
      </c>
      <c r="M17" s="14">
        <f t="shared" si="4"/>
        <v>0</v>
      </c>
      <c r="N17" s="14">
        <f t="shared" ref="N17:R17" si="40">SUM(N13:N16)</f>
        <v>9.24</v>
      </c>
      <c r="O17" s="14">
        <f t="shared" si="40"/>
        <v>5.93</v>
      </c>
      <c r="P17" s="14">
        <f t="shared" si="6"/>
        <v>-35.8225108225108</v>
      </c>
      <c r="Q17" s="14">
        <f t="shared" si="40"/>
        <v>9.24</v>
      </c>
      <c r="R17" s="14">
        <f t="shared" si="40"/>
        <v>5.93</v>
      </c>
      <c r="S17" s="14">
        <f t="shared" si="7"/>
        <v>-35.8225108225108</v>
      </c>
      <c r="T17" s="14">
        <f t="shared" ref="T17:X17" si="41">SUM(T13:T16)</f>
        <v>9.24</v>
      </c>
      <c r="U17" s="14">
        <f t="shared" si="41"/>
        <v>5.93</v>
      </c>
      <c r="V17" s="14">
        <f t="shared" si="8"/>
        <v>-35.8225108225108</v>
      </c>
      <c r="W17" s="14">
        <f t="shared" si="41"/>
        <v>9.24</v>
      </c>
      <c r="X17" s="14">
        <f t="shared" si="41"/>
        <v>5.93</v>
      </c>
      <c r="Y17" s="14">
        <f t="shared" si="9"/>
        <v>-35.8225108225108</v>
      </c>
      <c r="Z17" s="14">
        <f t="shared" ref="Z17:AD17" si="42">SUM(Z13:Z16)</f>
        <v>0</v>
      </c>
      <c r="AA17" s="14">
        <f t="shared" si="42"/>
        <v>0</v>
      </c>
      <c r="AB17" s="14">
        <f t="shared" si="10"/>
        <v>0</v>
      </c>
      <c r="AC17" s="14">
        <f t="shared" si="42"/>
        <v>0</v>
      </c>
      <c r="AD17" s="14">
        <f t="shared" si="42"/>
        <v>0</v>
      </c>
      <c r="AE17" s="14">
        <f t="shared" si="13"/>
        <v>0</v>
      </c>
      <c r="AF17" s="14">
        <f t="shared" ref="AF17:AJ17" si="43">SUM(AF13:AF16)</f>
        <v>0</v>
      </c>
      <c r="AG17" s="14">
        <f t="shared" si="43"/>
        <v>0</v>
      </c>
      <c r="AH17" s="14">
        <f t="shared" si="14"/>
        <v>0</v>
      </c>
      <c r="AI17" s="14">
        <f t="shared" si="43"/>
        <v>0</v>
      </c>
      <c r="AJ17" s="14">
        <f t="shared" si="43"/>
        <v>0</v>
      </c>
      <c r="AK17" s="14">
        <f t="shared" si="15"/>
        <v>0</v>
      </c>
      <c r="AL17" s="14">
        <f t="shared" ref="AL17:AP17" si="44">SUM(AL13:AL16)</f>
        <v>8.63</v>
      </c>
      <c r="AM17" s="14">
        <f t="shared" si="44"/>
        <v>2.31</v>
      </c>
      <c r="AN17" s="14">
        <f t="shared" si="16"/>
        <v>-73.2329084588644</v>
      </c>
      <c r="AO17" s="14">
        <f t="shared" si="44"/>
        <v>8.63</v>
      </c>
      <c r="AP17" s="14">
        <f t="shared" si="44"/>
        <v>2.31</v>
      </c>
      <c r="AQ17" s="14">
        <f t="shared" si="17"/>
        <v>-73.2329084588644</v>
      </c>
      <c r="AR17" s="28">
        <f t="shared" ref="AR17:AW17" si="45">SUM(AR13:AR16)</f>
        <v>0</v>
      </c>
      <c r="AS17" s="28">
        <f t="shared" si="45"/>
        <v>0</v>
      </c>
      <c r="AT17" s="29">
        <f>AT16</f>
        <v>10</v>
      </c>
      <c r="AU17" s="28">
        <f>AU16</f>
        <v>0</v>
      </c>
      <c r="AV17" s="28">
        <f t="shared" si="45"/>
        <v>0</v>
      </c>
      <c r="AW17" s="28">
        <f t="shared" si="45"/>
        <v>771</v>
      </c>
    </row>
    <row r="18" ht="18" customHeight="1" spans="1:49">
      <c r="A18" s="13" t="s">
        <v>32</v>
      </c>
      <c r="B18" s="14">
        <f t="shared" ref="B18:F18" si="46">SUM(H18,N18,AL18)</f>
        <v>9.79</v>
      </c>
      <c r="C18" s="14">
        <f t="shared" si="46"/>
        <v>3.26</v>
      </c>
      <c r="D18" s="14">
        <f t="shared" si="1"/>
        <v>-66.7007150153217</v>
      </c>
      <c r="E18" s="14">
        <f t="shared" si="46"/>
        <v>9.79</v>
      </c>
      <c r="F18" s="14">
        <f t="shared" si="46"/>
        <v>3.26</v>
      </c>
      <c r="G18" s="14">
        <f t="shared" si="2"/>
        <v>-66.7007150153217</v>
      </c>
      <c r="H18" s="15">
        <v>0</v>
      </c>
      <c r="I18" s="15">
        <v>0</v>
      </c>
      <c r="J18" s="14">
        <f t="shared" si="3"/>
        <v>0</v>
      </c>
      <c r="K18" s="15">
        <v>0</v>
      </c>
      <c r="L18" s="15">
        <v>0</v>
      </c>
      <c r="M18" s="14">
        <f t="shared" si="4"/>
        <v>0</v>
      </c>
      <c r="N18" s="14">
        <f t="shared" ref="N18:R18" si="47">SUM(T18,Z18)</f>
        <v>4.96</v>
      </c>
      <c r="O18" s="14">
        <f t="shared" si="47"/>
        <v>2.43</v>
      </c>
      <c r="P18" s="14">
        <f t="shared" si="6"/>
        <v>-51.008064516129</v>
      </c>
      <c r="Q18" s="14">
        <f t="shared" si="47"/>
        <v>4.96</v>
      </c>
      <c r="R18" s="14">
        <f t="shared" si="47"/>
        <v>2.43</v>
      </c>
      <c r="S18" s="14">
        <f t="shared" si="7"/>
        <v>-51.008064516129</v>
      </c>
      <c r="T18" s="15">
        <v>4.96</v>
      </c>
      <c r="U18" s="15">
        <v>2.43</v>
      </c>
      <c r="V18" s="14">
        <f t="shared" si="8"/>
        <v>-51.008064516129</v>
      </c>
      <c r="W18" s="15">
        <v>4.96</v>
      </c>
      <c r="X18" s="15">
        <v>2.43</v>
      </c>
      <c r="Y18" s="14">
        <f t="shared" si="9"/>
        <v>-51.008064516129</v>
      </c>
      <c r="Z18" s="15">
        <v>0</v>
      </c>
      <c r="AA18" s="15">
        <v>0</v>
      </c>
      <c r="AB18" s="14">
        <f t="shared" si="10"/>
        <v>0</v>
      </c>
      <c r="AC18" s="14">
        <f t="shared" ref="AC18:AC20" si="48">SUM(AF18,AI18)</f>
        <v>0</v>
      </c>
      <c r="AD18" s="14">
        <f t="shared" ref="AD18:AD20" si="49">SUM(AG18,AJ18)</f>
        <v>0</v>
      </c>
      <c r="AE18" s="14">
        <f t="shared" si="13"/>
        <v>0</v>
      </c>
      <c r="AF18" s="15">
        <v>0</v>
      </c>
      <c r="AG18" s="15">
        <v>0</v>
      </c>
      <c r="AH18" s="14">
        <f t="shared" si="14"/>
        <v>0</v>
      </c>
      <c r="AI18" s="15">
        <v>0</v>
      </c>
      <c r="AJ18" s="15">
        <v>0</v>
      </c>
      <c r="AK18" s="14">
        <f t="shared" si="15"/>
        <v>0</v>
      </c>
      <c r="AL18" s="15">
        <v>4.83</v>
      </c>
      <c r="AM18" s="15">
        <v>0.83</v>
      </c>
      <c r="AN18" s="14">
        <f t="shared" si="16"/>
        <v>-82.815734989648</v>
      </c>
      <c r="AO18" s="15">
        <v>4.83</v>
      </c>
      <c r="AP18" s="15">
        <v>0.83</v>
      </c>
      <c r="AQ18" s="14">
        <f t="shared" si="17"/>
        <v>-82.815734989648</v>
      </c>
      <c r="AR18" s="26"/>
      <c r="AS18" s="26"/>
      <c r="AT18" s="27">
        <v>10</v>
      </c>
      <c r="AU18" s="26"/>
      <c r="AV18" s="26"/>
      <c r="AW18" s="26">
        <v>277</v>
      </c>
    </row>
    <row r="19" ht="18" customHeight="1" spans="1:49">
      <c r="A19" s="13" t="s">
        <v>33</v>
      </c>
      <c r="B19" s="14">
        <f t="shared" ref="B19:F19" si="50">SUM(H19,N19,AL19)</f>
        <v>9.8</v>
      </c>
      <c r="C19" s="14">
        <f t="shared" si="50"/>
        <v>3.27</v>
      </c>
      <c r="D19" s="14">
        <f t="shared" si="1"/>
        <v>-66.6326530612245</v>
      </c>
      <c r="E19" s="14">
        <f t="shared" si="50"/>
        <v>9.8</v>
      </c>
      <c r="F19" s="14">
        <f t="shared" si="50"/>
        <v>3.27</v>
      </c>
      <c r="G19" s="14">
        <f t="shared" si="2"/>
        <v>-66.6326530612245</v>
      </c>
      <c r="H19" s="15">
        <v>0</v>
      </c>
      <c r="I19" s="15">
        <v>0</v>
      </c>
      <c r="J19" s="14">
        <f t="shared" si="3"/>
        <v>0</v>
      </c>
      <c r="K19" s="15">
        <v>0</v>
      </c>
      <c r="L19" s="15">
        <v>0</v>
      </c>
      <c r="M19" s="14">
        <f t="shared" si="4"/>
        <v>0</v>
      </c>
      <c r="N19" s="14">
        <f t="shared" ref="N19:R19" si="51">SUM(T19,Z19)</f>
        <v>4.96</v>
      </c>
      <c r="O19" s="14">
        <f t="shared" si="51"/>
        <v>2.44</v>
      </c>
      <c r="P19" s="14">
        <f t="shared" si="6"/>
        <v>-50.8064516129032</v>
      </c>
      <c r="Q19" s="14">
        <f t="shared" si="51"/>
        <v>4.96</v>
      </c>
      <c r="R19" s="14">
        <f t="shared" si="51"/>
        <v>2.44</v>
      </c>
      <c r="S19" s="14">
        <f t="shared" si="7"/>
        <v>-50.8064516129032</v>
      </c>
      <c r="T19" s="15">
        <v>4.96</v>
      </c>
      <c r="U19" s="15">
        <v>2.44</v>
      </c>
      <c r="V19" s="14">
        <f t="shared" si="8"/>
        <v>-50.8064516129032</v>
      </c>
      <c r="W19" s="15">
        <v>4.96</v>
      </c>
      <c r="X19" s="15">
        <v>2.44</v>
      </c>
      <c r="Y19" s="14">
        <f t="shared" si="9"/>
        <v>-50.8064516129032</v>
      </c>
      <c r="Z19" s="15">
        <v>0</v>
      </c>
      <c r="AA19" s="15">
        <v>0</v>
      </c>
      <c r="AB19" s="14">
        <f t="shared" si="10"/>
        <v>0</v>
      </c>
      <c r="AC19" s="14">
        <f t="shared" si="48"/>
        <v>0</v>
      </c>
      <c r="AD19" s="14">
        <f t="shared" si="49"/>
        <v>0</v>
      </c>
      <c r="AE19" s="14">
        <f t="shared" si="13"/>
        <v>0</v>
      </c>
      <c r="AF19" s="15">
        <v>0</v>
      </c>
      <c r="AG19" s="15">
        <v>0</v>
      </c>
      <c r="AH19" s="14">
        <f t="shared" si="14"/>
        <v>0</v>
      </c>
      <c r="AI19" s="15">
        <v>0</v>
      </c>
      <c r="AJ19" s="15">
        <v>0</v>
      </c>
      <c r="AK19" s="14">
        <f t="shared" si="15"/>
        <v>0</v>
      </c>
      <c r="AL19" s="15">
        <v>4.84</v>
      </c>
      <c r="AM19" s="15">
        <v>0.83</v>
      </c>
      <c r="AN19" s="14">
        <f t="shared" si="16"/>
        <v>-82.8512396694215</v>
      </c>
      <c r="AO19" s="15">
        <v>4.84</v>
      </c>
      <c r="AP19" s="15">
        <v>0.83</v>
      </c>
      <c r="AQ19" s="14">
        <f t="shared" si="17"/>
        <v>-82.8512396694215</v>
      </c>
      <c r="AR19" s="26"/>
      <c r="AS19" s="26"/>
      <c r="AT19" s="27">
        <v>10</v>
      </c>
      <c r="AU19" s="26"/>
      <c r="AV19" s="26"/>
      <c r="AW19" s="26">
        <v>277</v>
      </c>
    </row>
    <row r="20" ht="18" customHeight="1" spans="1:49">
      <c r="A20" s="13" t="s">
        <v>34</v>
      </c>
      <c r="B20" s="14">
        <f t="shared" ref="B20:F20" si="52">SUM(H20,N20,AL20)</f>
        <v>9.8</v>
      </c>
      <c r="C20" s="14">
        <f t="shared" si="52"/>
        <v>3.26</v>
      </c>
      <c r="D20" s="14">
        <f t="shared" si="1"/>
        <v>-66.734693877551</v>
      </c>
      <c r="E20" s="14">
        <f t="shared" si="52"/>
        <v>9.8</v>
      </c>
      <c r="F20" s="14">
        <f t="shared" si="52"/>
        <v>3.26</v>
      </c>
      <c r="G20" s="14">
        <f t="shared" si="2"/>
        <v>-66.734693877551</v>
      </c>
      <c r="H20" s="15">
        <v>0</v>
      </c>
      <c r="I20" s="15">
        <v>0</v>
      </c>
      <c r="J20" s="14">
        <f t="shared" si="3"/>
        <v>0</v>
      </c>
      <c r="K20" s="15">
        <v>0</v>
      </c>
      <c r="L20" s="15">
        <v>0</v>
      </c>
      <c r="M20" s="14">
        <f t="shared" si="4"/>
        <v>0</v>
      </c>
      <c r="N20" s="14">
        <f t="shared" ref="N20:R20" si="53">SUM(T20,Z20)</f>
        <v>4.96</v>
      </c>
      <c r="O20" s="14">
        <f t="shared" si="53"/>
        <v>2.44</v>
      </c>
      <c r="P20" s="14">
        <f t="shared" si="6"/>
        <v>-50.8064516129032</v>
      </c>
      <c r="Q20" s="14">
        <f t="shared" si="53"/>
        <v>4.96</v>
      </c>
      <c r="R20" s="14">
        <f t="shared" si="53"/>
        <v>2.44</v>
      </c>
      <c r="S20" s="14">
        <f t="shared" si="7"/>
        <v>-50.8064516129032</v>
      </c>
      <c r="T20" s="15">
        <v>4.96</v>
      </c>
      <c r="U20" s="15">
        <v>2.44</v>
      </c>
      <c r="V20" s="14">
        <f t="shared" si="8"/>
        <v>-50.8064516129032</v>
      </c>
      <c r="W20" s="15">
        <v>4.96</v>
      </c>
      <c r="X20" s="15">
        <v>2.44</v>
      </c>
      <c r="Y20" s="14">
        <f t="shared" si="9"/>
        <v>-50.8064516129032</v>
      </c>
      <c r="Z20" s="15">
        <v>0</v>
      </c>
      <c r="AA20" s="15">
        <v>0</v>
      </c>
      <c r="AB20" s="14">
        <f t="shared" si="10"/>
        <v>0</v>
      </c>
      <c r="AC20" s="14">
        <f t="shared" si="48"/>
        <v>0</v>
      </c>
      <c r="AD20" s="14">
        <f t="shared" si="49"/>
        <v>0</v>
      </c>
      <c r="AE20" s="14">
        <f t="shared" si="13"/>
        <v>0</v>
      </c>
      <c r="AF20" s="15">
        <v>0</v>
      </c>
      <c r="AG20" s="15">
        <v>0</v>
      </c>
      <c r="AH20" s="14">
        <f t="shared" si="14"/>
        <v>0</v>
      </c>
      <c r="AI20" s="15">
        <v>0</v>
      </c>
      <c r="AJ20" s="15">
        <v>0</v>
      </c>
      <c r="AK20" s="14">
        <f t="shared" si="15"/>
        <v>0</v>
      </c>
      <c r="AL20" s="15">
        <v>4.84</v>
      </c>
      <c r="AM20" s="15">
        <v>0.82</v>
      </c>
      <c r="AN20" s="14">
        <f t="shared" si="16"/>
        <v>-83.0578512396694</v>
      </c>
      <c r="AO20" s="15">
        <v>4.84</v>
      </c>
      <c r="AP20" s="15">
        <v>0.82</v>
      </c>
      <c r="AQ20" s="14">
        <f t="shared" si="17"/>
        <v>-83.0578512396694</v>
      </c>
      <c r="AR20" s="26"/>
      <c r="AS20" s="26"/>
      <c r="AT20" s="27">
        <v>10</v>
      </c>
      <c r="AU20" s="26"/>
      <c r="AV20" s="26"/>
      <c r="AW20" s="26">
        <v>273</v>
      </c>
    </row>
    <row r="21" ht="18" customHeight="1" spans="1:49">
      <c r="A21" s="13" t="s">
        <v>35</v>
      </c>
      <c r="B21" s="14">
        <f t="shared" ref="B21:F21" si="54">SUM(B17:B20)</f>
        <v>47.26</v>
      </c>
      <c r="C21" s="14">
        <f t="shared" si="54"/>
        <v>18.03</v>
      </c>
      <c r="D21" s="14">
        <f t="shared" si="1"/>
        <v>-61.8493440541684</v>
      </c>
      <c r="E21" s="14">
        <f t="shared" si="54"/>
        <v>47.26</v>
      </c>
      <c r="F21" s="14">
        <f t="shared" si="54"/>
        <v>18.03</v>
      </c>
      <c r="G21" s="14">
        <f t="shared" si="2"/>
        <v>-61.8493440541684</v>
      </c>
      <c r="H21" s="14">
        <f t="shared" ref="H21:L21" si="55">SUM(H17:H20)</f>
        <v>0</v>
      </c>
      <c r="I21" s="14">
        <f t="shared" si="55"/>
        <v>0</v>
      </c>
      <c r="J21" s="14">
        <f t="shared" si="3"/>
        <v>0</v>
      </c>
      <c r="K21" s="14">
        <f t="shared" si="55"/>
        <v>0</v>
      </c>
      <c r="L21" s="14">
        <f t="shared" si="55"/>
        <v>0</v>
      </c>
      <c r="M21" s="14">
        <f t="shared" si="4"/>
        <v>0</v>
      </c>
      <c r="N21" s="14">
        <f t="shared" ref="N21:R21" si="56">SUM(N17:N20)</f>
        <v>24.12</v>
      </c>
      <c r="O21" s="14">
        <f t="shared" si="56"/>
        <v>13.24</v>
      </c>
      <c r="P21" s="14">
        <f t="shared" si="6"/>
        <v>-45.1077943615257</v>
      </c>
      <c r="Q21" s="14">
        <f t="shared" si="56"/>
        <v>24.12</v>
      </c>
      <c r="R21" s="14">
        <f t="shared" si="56"/>
        <v>13.24</v>
      </c>
      <c r="S21" s="14">
        <f t="shared" si="7"/>
        <v>-45.1077943615257</v>
      </c>
      <c r="T21" s="14">
        <f t="shared" ref="T21:X21" si="57">SUM(T17:T20)</f>
        <v>24.12</v>
      </c>
      <c r="U21" s="14">
        <f t="shared" si="57"/>
        <v>13.24</v>
      </c>
      <c r="V21" s="14">
        <f t="shared" si="8"/>
        <v>-45.1077943615257</v>
      </c>
      <c r="W21" s="14">
        <f t="shared" si="57"/>
        <v>24.12</v>
      </c>
      <c r="X21" s="14">
        <f t="shared" si="57"/>
        <v>13.24</v>
      </c>
      <c r="Y21" s="14">
        <f t="shared" si="9"/>
        <v>-45.1077943615257</v>
      </c>
      <c r="Z21" s="14">
        <f t="shared" ref="Z21:AD21" si="58">SUM(Z17:Z20)</f>
        <v>0</v>
      </c>
      <c r="AA21" s="14">
        <f t="shared" si="58"/>
        <v>0</v>
      </c>
      <c r="AB21" s="14">
        <f t="shared" si="10"/>
        <v>0</v>
      </c>
      <c r="AC21" s="14">
        <f t="shared" si="58"/>
        <v>0</v>
      </c>
      <c r="AD21" s="14">
        <f t="shared" si="58"/>
        <v>0</v>
      </c>
      <c r="AE21" s="14">
        <f t="shared" si="13"/>
        <v>0</v>
      </c>
      <c r="AF21" s="14">
        <f t="shared" ref="AF21:AJ21" si="59">SUM(AF17:AF20)</f>
        <v>0</v>
      </c>
      <c r="AG21" s="14">
        <f t="shared" si="59"/>
        <v>0</v>
      </c>
      <c r="AH21" s="14">
        <f t="shared" si="14"/>
        <v>0</v>
      </c>
      <c r="AI21" s="14">
        <f t="shared" si="59"/>
        <v>0</v>
      </c>
      <c r="AJ21" s="14">
        <f t="shared" si="59"/>
        <v>0</v>
      </c>
      <c r="AK21" s="14">
        <f t="shared" si="15"/>
        <v>0</v>
      </c>
      <c r="AL21" s="14">
        <f t="shared" ref="AL21:AP21" si="60">SUM(AL17:AL20)</f>
        <v>23.14</v>
      </c>
      <c r="AM21" s="14">
        <f t="shared" si="60"/>
        <v>4.79</v>
      </c>
      <c r="AN21" s="14">
        <f t="shared" si="16"/>
        <v>-79.2999135695765</v>
      </c>
      <c r="AO21" s="14">
        <f t="shared" si="60"/>
        <v>23.14</v>
      </c>
      <c r="AP21" s="14">
        <f t="shared" si="60"/>
        <v>4.79</v>
      </c>
      <c r="AQ21" s="14">
        <f t="shared" si="17"/>
        <v>-79.2999135695765</v>
      </c>
      <c r="AR21" s="28">
        <f t="shared" ref="AR21:AW21" si="61">SUM(AR17:AR20)</f>
        <v>0</v>
      </c>
      <c r="AS21" s="28">
        <f t="shared" si="61"/>
        <v>0</v>
      </c>
      <c r="AT21" s="29">
        <f>AT20</f>
        <v>10</v>
      </c>
      <c r="AU21" s="28">
        <f>AU20</f>
        <v>0</v>
      </c>
      <c r="AV21" s="28">
        <f t="shared" si="61"/>
        <v>0</v>
      </c>
      <c r="AW21" s="28">
        <f t="shared" si="61"/>
        <v>1598</v>
      </c>
    </row>
    <row r="22" ht="18" customHeight="1" spans="1:49">
      <c r="A22" s="13" t="s">
        <v>36</v>
      </c>
      <c r="B22" s="14">
        <f t="shared" ref="B22:F22" si="62">SUM(H22,N22,AL22)</f>
        <v>10.46</v>
      </c>
      <c r="C22" s="14">
        <f t="shared" si="62"/>
        <v>8.62</v>
      </c>
      <c r="D22" s="14">
        <f t="shared" si="1"/>
        <v>-17.5908221797323</v>
      </c>
      <c r="E22" s="14">
        <f t="shared" si="62"/>
        <v>10.46</v>
      </c>
      <c r="F22" s="14">
        <f t="shared" si="62"/>
        <v>8.62</v>
      </c>
      <c r="G22" s="14">
        <f t="shared" si="2"/>
        <v>-17.5908221797323</v>
      </c>
      <c r="H22" s="15">
        <v>0</v>
      </c>
      <c r="I22" s="15">
        <v>0</v>
      </c>
      <c r="J22" s="14">
        <f t="shared" si="3"/>
        <v>0</v>
      </c>
      <c r="K22" s="15">
        <v>0</v>
      </c>
      <c r="L22" s="15">
        <v>0</v>
      </c>
      <c r="M22" s="14">
        <f t="shared" si="4"/>
        <v>0</v>
      </c>
      <c r="N22" s="14">
        <f t="shared" ref="N22:R22" si="63">SUM(T22,Z22)</f>
        <v>7.22</v>
      </c>
      <c r="O22" s="14">
        <f t="shared" si="63"/>
        <v>1.69</v>
      </c>
      <c r="P22" s="14">
        <f t="shared" si="6"/>
        <v>-76.5927977839335</v>
      </c>
      <c r="Q22" s="14">
        <f t="shared" si="63"/>
        <v>7.22</v>
      </c>
      <c r="R22" s="14">
        <f t="shared" si="63"/>
        <v>1.69</v>
      </c>
      <c r="S22" s="14">
        <f t="shared" si="7"/>
        <v>-76.5927977839335</v>
      </c>
      <c r="T22" s="15">
        <v>7.22</v>
      </c>
      <c r="U22" s="15">
        <v>1.69</v>
      </c>
      <c r="V22" s="14">
        <f t="shared" si="8"/>
        <v>-76.5927977839335</v>
      </c>
      <c r="W22" s="15">
        <v>7.22</v>
      </c>
      <c r="X22" s="15">
        <v>1.69</v>
      </c>
      <c r="Y22" s="14">
        <f t="shared" si="9"/>
        <v>-76.5927977839335</v>
      </c>
      <c r="Z22" s="15">
        <v>0</v>
      </c>
      <c r="AA22" s="15">
        <v>0</v>
      </c>
      <c r="AB22" s="14">
        <f t="shared" si="10"/>
        <v>0</v>
      </c>
      <c r="AC22" s="14">
        <f t="shared" ref="AC22:AC25" si="64">SUM(AF22,AI22)</f>
        <v>0</v>
      </c>
      <c r="AD22" s="14">
        <f t="shared" ref="AD22:AD25" si="65">SUM(AG22,AJ22)</f>
        <v>0</v>
      </c>
      <c r="AE22" s="14">
        <f t="shared" si="13"/>
        <v>0</v>
      </c>
      <c r="AF22" s="15">
        <v>0</v>
      </c>
      <c r="AG22" s="15">
        <v>0</v>
      </c>
      <c r="AH22" s="14">
        <f t="shared" si="14"/>
        <v>0</v>
      </c>
      <c r="AI22" s="15">
        <v>0</v>
      </c>
      <c r="AJ22" s="15">
        <v>0</v>
      </c>
      <c r="AK22" s="14">
        <f t="shared" si="15"/>
        <v>0</v>
      </c>
      <c r="AL22" s="15">
        <v>3.24</v>
      </c>
      <c r="AM22" s="15">
        <v>6.93</v>
      </c>
      <c r="AN22" s="14">
        <f t="shared" si="16"/>
        <v>113.888888888889</v>
      </c>
      <c r="AO22" s="15">
        <v>3.24</v>
      </c>
      <c r="AP22" s="15">
        <v>6.93</v>
      </c>
      <c r="AQ22" s="14">
        <f t="shared" si="17"/>
        <v>113.888888888889</v>
      </c>
      <c r="AR22" s="26"/>
      <c r="AS22" s="26"/>
      <c r="AT22" s="27">
        <v>10</v>
      </c>
      <c r="AU22" s="26"/>
      <c r="AV22" s="26"/>
      <c r="AW22" s="26">
        <v>2310</v>
      </c>
    </row>
    <row r="23" spans="1:49">
      <c r="A23" s="13" t="s">
        <v>37</v>
      </c>
      <c r="B23" s="14">
        <f t="shared" ref="B23:F23" si="66">SUM(H23,N23,AL23)</f>
        <v>3.815</v>
      </c>
      <c r="C23" s="14">
        <f t="shared" si="66"/>
        <v>13.3</v>
      </c>
      <c r="D23" s="14">
        <f t="shared" si="1"/>
        <v>248.623853211009</v>
      </c>
      <c r="E23" s="14">
        <f t="shared" si="66"/>
        <v>3.815</v>
      </c>
      <c r="F23" s="14">
        <f t="shared" si="66"/>
        <v>13.3</v>
      </c>
      <c r="G23" s="14">
        <f t="shared" si="2"/>
        <v>248.623853211009</v>
      </c>
      <c r="H23" s="15">
        <v>0</v>
      </c>
      <c r="I23" s="15">
        <v>0</v>
      </c>
      <c r="J23" s="14">
        <f t="shared" si="3"/>
        <v>0</v>
      </c>
      <c r="K23" s="15">
        <v>0</v>
      </c>
      <c r="L23" s="15">
        <v>0</v>
      </c>
      <c r="M23" s="14">
        <f t="shared" si="4"/>
        <v>0</v>
      </c>
      <c r="N23" s="14">
        <f t="shared" ref="N23:R23" si="67">SUM(T23,Z23)</f>
        <v>1.805</v>
      </c>
      <c r="O23" s="14">
        <f t="shared" si="67"/>
        <v>3.44</v>
      </c>
      <c r="P23" s="14">
        <f t="shared" si="6"/>
        <v>90.5817174515236</v>
      </c>
      <c r="Q23" s="14">
        <f t="shared" si="67"/>
        <v>1.805</v>
      </c>
      <c r="R23" s="14">
        <f t="shared" si="67"/>
        <v>3.44</v>
      </c>
      <c r="S23" s="14">
        <f t="shared" si="7"/>
        <v>90.5817174515236</v>
      </c>
      <c r="T23" s="15">
        <v>1.805</v>
      </c>
      <c r="U23" s="15">
        <v>3.44</v>
      </c>
      <c r="V23" s="14">
        <f t="shared" si="8"/>
        <v>90.5817174515236</v>
      </c>
      <c r="W23" s="15">
        <v>1.805</v>
      </c>
      <c r="X23" s="15">
        <v>3.44</v>
      </c>
      <c r="Y23" s="14">
        <f t="shared" si="9"/>
        <v>90.5817174515236</v>
      </c>
      <c r="Z23" s="15">
        <v>0</v>
      </c>
      <c r="AA23" s="15">
        <v>0</v>
      </c>
      <c r="AB23" s="14">
        <f t="shared" si="10"/>
        <v>0</v>
      </c>
      <c r="AC23" s="14">
        <f t="shared" si="64"/>
        <v>0</v>
      </c>
      <c r="AD23" s="14">
        <f t="shared" si="65"/>
        <v>0</v>
      </c>
      <c r="AE23" s="14">
        <f t="shared" si="13"/>
        <v>0</v>
      </c>
      <c r="AF23" s="15">
        <v>0</v>
      </c>
      <c r="AG23" s="15">
        <v>0</v>
      </c>
      <c r="AH23" s="14">
        <f t="shared" si="14"/>
        <v>0</v>
      </c>
      <c r="AI23" s="15">
        <v>0</v>
      </c>
      <c r="AJ23" s="15">
        <v>0</v>
      </c>
      <c r="AK23" s="14">
        <f t="shared" si="15"/>
        <v>0</v>
      </c>
      <c r="AL23" s="15">
        <v>2.01</v>
      </c>
      <c r="AM23" s="15">
        <v>9.86</v>
      </c>
      <c r="AN23" s="14">
        <f t="shared" si="16"/>
        <v>390.547263681592</v>
      </c>
      <c r="AO23" s="15">
        <v>2.01</v>
      </c>
      <c r="AP23" s="15">
        <v>9.86</v>
      </c>
      <c r="AQ23" s="14">
        <f t="shared" si="17"/>
        <v>390.547263681592</v>
      </c>
      <c r="AR23" s="26"/>
      <c r="AS23" s="26"/>
      <c r="AT23" s="27">
        <v>10</v>
      </c>
      <c r="AU23" s="26"/>
      <c r="AV23" s="26"/>
      <c r="AW23" s="26">
        <v>3287</v>
      </c>
    </row>
    <row r="24" spans="1:49">
      <c r="A24" s="13" t="s">
        <v>38</v>
      </c>
      <c r="B24" s="14">
        <f t="shared" ref="B24:F24" si="68">SUM(H24,N24,AL24)</f>
        <v>3.81</v>
      </c>
      <c r="C24" s="14">
        <f t="shared" si="68"/>
        <v>24.1</v>
      </c>
      <c r="D24" s="14">
        <f t="shared" si="1"/>
        <v>532.54593175853</v>
      </c>
      <c r="E24" s="14">
        <f t="shared" si="68"/>
        <v>3.81</v>
      </c>
      <c r="F24" s="14">
        <f t="shared" si="68"/>
        <v>24.1</v>
      </c>
      <c r="G24" s="14">
        <f t="shared" si="2"/>
        <v>532.54593175853</v>
      </c>
      <c r="H24" s="15">
        <v>0</v>
      </c>
      <c r="I24" s="15">
        <v>0</v>
      </c>
      <c r="J24" s="14">
        <f t="shared" si="3"/>
        <v>0</v>
      </c>
      <c r="K24" s="15">
        <v>0</v>
      </c>
      <c r="L24" s="15">
        <v>0</v>
      </c>
      <c r="M24" s="14">
        <f t="shared" si="4"/>
        <v>0</v>
      </c>
      <c r="N24" s="14">
        <f t="shared" ref="N24:R24" si="69">SUM(T24,Z24)</f>
        <v>1.8</v>
      </c>
      <c r="O24" s="14">
        <f t="shared" si="69"/>
        <v>15.75</v>
      </c>
      <c r="P24" s="14">
        <f t="shared" si="6"/>
        <v>775</v>
      </c>
      <c r="Q24" s="14">
        <f t="shared" si="69"/>
        <v>1.8</v>
      </c>
      <c r="R24" s="14">
        <f t="shared" si="69"/>
        <v>15.75</v>
      </c>
      <c r="S24" s="14">
        <f t="shared" si="7"/>
        <v>775</v>
      </c>
      <c r="T24" s="15">
        <v>1.8</v>
      </c>
      <c r="U24" s="15">
        <v>15.75</v>
      </c>
      <c r="V24" s="14">
        <f t="shared" si="8"/>
        <v>775</v>
      </c>
      <c r="W24" s="15">
        <v>1.8</v>
      </c>
      <c r="X24" s="15">
        <v>15.75</v>
      </c>
      <c r="Y24" s="14">
        <f t="shared" si="9"/>
        <v>775</v>
      </c>
      <c r="Z24" s="15">
        <v>0</v>
      </c>
      <c r="AA24" s="15">
        <v>0</v>
      </c>
      <c r="AB24" s="14">
        <f t="shared" si="10"/>
        <v>0</v>
      </c>
      <c r="AC24" s="14">
        <f t="shared" si="64"/>
        <v>0</v>
      </c>
      <c r="AD24" s="14">
        <f t="shared" si="65"/>
        <v>0</v>
      </c>
      <c r="AE24" s="14">
        <f t="shared" si="13"/>
        <v>0</v>
      </c>
      <c r="AF24" s="15">
        <v>0</v>
      </c>
      <c r="AG24" s="15">
        <v>0</v>
      </c>
      <c r="AH24" s="14">
        <f t="shared" si="14"/>
        <v>0</v>
      </c>
      <c r="AI24" s="15">
        <v>0</v>
      </c>
      <c r="AJ24" s="15">
        <v>0</v>
      </c>
      <c r="AK24" s="14">
        <f t="shared" si="15"/>
        <v>0</v>
      </c>
      <c r="AL24" s="15">
        <v>2.01</v>
      </c>
      <c r="AM24" s="15">
        <v>8.35</v>
      </c>
      <c r="AN24" s="14">
        <f t="shared" si="16"/>
        <v>315.422885572139</v>
      </c>
      <c r="AO24" s="15">
        <v>2.01</v>
      </c>
      <c r="AP24" s="15">
        <v>8.35</v>
      </c>
      <c r="AQ24" s="14">
        <f t="shared" si="17"/>
        <v>315.422885572139</v>
      </c>
      <c r="AR24" s="26"/>
      <c r="AS24" s="26"/>
      <c r="AT24" s="27">
        <v>10</v>
      </c>
      <c r="AU24" s="26"/>
      <c r="AV24" s="26"/>
      <c r="AW24" s="26">
        <v>2783</v>
      </c>
    </row>
    <row r="25" ht="130" customHeight="1" spans="1:49">
      <c r="A25" s="13" t="s">
        <v>39</v>
      </c>
      <c r="B25" s="14">
        <f t="shared" ref="B25:F25" si="70">SUM(H25,N25,AL25)</f>
        <v>0</v>
      </c>
      <c r="C25" s="14">
        <f t="shared" si="70"/>
        <v>0</v>
      </c>
      <c r="D25" s="14">
        <f t="shared" si="1"/>
        <v>0</v>
      </c>
      <c r="E25" s="14">
        <f t="shared" si="70"/>
        <v>0</v>
      </c>
      <c r="F25" s="14">
        <f t="shared" si="70"/>
        <v>0</v>
      </c>
      <c r="G25" s="14">
        <f t="shared" si="2"/>
        <v>0</v>
      </c>
      <c r="H25" s="15">
        <v>0</v>
      </c>
      <c r="I25" s="15">
        <v>0</v>
      </c>
      <c r="J25" s="14">
        <f t="shared" si="3"/>
        <v>0</v>
      </c>
      <c r="K25" s="15">
        <v>0</v>
      </c>
      <c r="L25" s="15">
        <v>0</v>
      </c>
      <c r="M25" s="14">
        <f t="shared" si="4"/>
        <v>0</v>
      </c>
      <c r="N25" s="14">
        <f t="shared" ref="N25:R25" si="71">SUM(T25,Z25)</f>
        <v>0</v>
      </c>
      <c r="O25" s="14">
        <f t="shared" si="71"/>
        <v>0</v>
      </c>
      <c r="P25" s="14">
        <f t="shared" si="6"/>
        <v>0</v>
      </c>
      <c r="Q25" s="14">
        <f t="shared" si="71"/>
        <v>0</v>
      </c>
      <c r="R25" s="14">
        <f t="shared" si="71"/>
        <v>0</v>
      </c>
      <c r="S25" s="14">
        <f t="shared" si="7"/>
        <v>0</v>
      </c>
      <c r="T25" s="15">
        <v>0</v>
      </c>
      <c r="U25" s="15">
        <v>0</v>
      </c>
      <c r="V25" s="14">
        <f t="shared" si="8"/>
        <v>0</v>
      </c>
      <c r="W25" s="15">
        <v>0</v>
      </c>
      <c r="X25" s="15">
        <v>0</v>
      </c>
      <c r="Y25" s="14">
        <f t="shared" si="9"/>
        <v>0</v>
      </c>
      <c r="Z25" s="15">
        <v>0</v>
      </c>
      <c r="AA25" s="15">
        <v>0</v>
      </c>
      <c r="AB25" s="14">
        <f t="shared" si="10"/>
        <v>0</v>
      </c>
      <c r="AC25" s="14">
        <f t="shared" si="64"/>
        <v>0</v>
      </c>
      <c r="AD25" s="14">
        <f t="shared" si="65"/>
        <v>0</v>
      </c>
      <c r="AE25" s="14">
        <f t="shared" si="13"/>
        <v>0</v>
      </c>
      <c r="AF25" s="15">
        <v>0</v>
      </c>
      <c r="AG25" s="15">
        <v>0</v>
      </c>
      <c r="AH25" s="14">
        <f t="shared" si="14"/>
        <v>0</v>
      </c>
      <c r="AI25" s="15">
        <v>0</v>
      </c>
      <c r="AJ25" s="15">
        <v>0</v>
      </c>
      <c r="AK25" s="14">
        <f t="shared" si="15"/>
        <v>0</v>
      </c>
      <c r="AL25" s="15">
        <v>0</v>
      </c>
      <c r="AM25" s="15">
        <v>0</v>
      </c>
      <c r="AN25" s="14">
        <f t="shared" si="16"/>
        <v>0</v>
      </c>
      <c r="AO25" s="15">
        <v>0</v>
      </c>
      <c r="AP25" s="15">
        <v>0</v>
      </c>
      <c r="AQ25" s="14">
        <f t="shared" si="17"/>
        <v>0</v>
      </c>
      <c r="AR25" s="26"/>
      <c r="AS25" s="26"/>
      <c r="AT25" s="27"/>
      <c r="AU25" s="26"/>
      <c r="AV25" s="26"/>
      <c r="AW25" s="26">
        <v>0</v>
      </c>
    </row>
    <row r="26" ht="48" spans="1:49">
      <c r="A26" s="13" t="s">
        <v>40</v>
      </c>
      <c r="B26" s="14">
        <f t="shared" ref="B26:F26" si="72">SUM(B21:B24)</f>
        <v>65.345</v>
      </c>
      <c r="C26" s="14">
        <f t="shared" si="72"/>
        <v>64.05</v>
      </c>
      <c r="D26" s="14">
        <f t="shared" si="1"/>
        <v>-1.98178896625603</v>
      </c>
      <c r="E26" s="14">
        <f t="shared" si="72"/>
        <v>65.345</v>
      </c>
      <c r="F26" s="14">
        <f t="shared" si="72"/>
        <v>64.05</v>
      </c>
      <c r="G26" s="14">
        <f t="shared" si="2"/>
        <v>-1.98178896625603</v>
      </c>
      <c r="H26" s="14">
        <f t="shared" ref="H26:L26" si="73">SUM(H21:H24)</f>
        <v>0</v>
      </c>
      <c r="I26" s="14">
        <f t="shared" si="73"/>
        <v>0</v>
      </c>
      <c r="J26" s="14">
        <f t="shared" si="3"/>
        <v>0</v>
      </c>
      <c r="K26" s="14">
        <f t="shared" si="73"/>
        <v>0</v>
      </c>
      <c r="L26" s="14">
        <f t="shared" si="73"/>
        <v>0</v>
      </c>
      <c r="M26" s="14">
        <f t="shared" si="4"/>
        <v>0</v>
      </c>
      <c r="N26" s="14">
        <f t="shared" ref="N26:R26" si="74">SUM(N21:N24)</f>
        <v>34.945</v>
      </c>
      <c r="O26" s="14">
        <f t="shared" si="74"/>
        <v>34.12</v>
      </c>
      <c r="P26" s="14">
        <f t="shared" si="6"/>
        <v>-2.36085276863641</v>
      </c>
      <c r="Q26" s="20">
        <f t="shared" si="74"/>
        <v>34.945</v>
      </c>
      <c r="R26" s="20">
        <f t="shared" si="74"/>
        <v>34.12</v>
      </c>
      <c r="S26" s="14">
        <f t="shared" si="7"/>
        <v>-2.36085276863641</v>
      </c>
      <c r="T26" s="21">
        <f t="shared" ref="T26:X26" si="75">SUM(T21:T24)</f>
        <v>34.945</v>
      </c>
      <c r="U26" s="21">
        <f t="shared" si="75"/>
        <v>34.12</v>
      </c>
      <c r="V26" s="14">
        <f t="shared" si="8"/>
        <v>-2.36085276863641</v>
      </c>
      <c r="W26" s="14">
        <f t="shared" si="75"/>
        <v>34.945</v>
      </c>
      <c r="X26" s="14">
        <f t="shared" si="75"/>
        <v>34.12</v>
      </c>
      <c r="Y26" s="14">
        <f t="shared" si="9"/>
        <v>-2.36085276863641</v>
      </c>
      <c r="Z26" s="14">
        <f t="shared" ref="Z26:AD26" si="76">SUM(Z21:Z24)</f>
        <v>0</v>
      </c>
      <c r="AA26" s="14">
        <f t="shared" si="76"/>
        <v>0</v>
      </c>
      <c r="AB26" s="14">
        <f t="shared" si="10"/>
        <v>0</v>
      </c>
      <c r="AC26" s="14">
        <f t="shared" si="76"/>
        <v>0</v>
      </c>
      <c r="AD26" s="14">
        <f t="shared" si="76"/>
        <v>0</v>
      </c>
      <c r="AE26" s="14">
        <f t="shared" si="13"/>
        <v>0</v>
      </c>
      <c r="AF26" s="14">
        <f t="shared" ref="AF26:AJ26" si="77">SUM(AF21:AF24)</f>
        <v>0</v>
      </c>
      <c r="AG26" s="14">
        <f t="shared" si="77"/>
        <v>0</v>
      </c>
      <c r="AH26" s="14">
        <f t="shared" si="14"/>
        <v>0</v>
      </c>
      <c r="AI26" s="14">
        <f t="shared" si="77"/>
        <v>0</v>
      </c>
      <c r="AJ26" s="14">
        <f t="shared" si="77"/>
        <v>0</v>
      </c>
      <c r="AK26" s="14">
        <f t="shared" si="15"/>
        <v>0</v>
      </c>
      <c r="AL26" s="20">
        <f t="shared" ref="AL26:AP26" si="78">SUM(AL21:AL24)</f>
        <v>30.4</v>
      </c>
      <c r="AM26" s="20">
        <f t="shared" si="78"/>
        <v>29.93</v>
      </c>
      <c r="AN26" s="14">
        <f t="shared" si="16"/>
        <v>-1.54605263157892</v>
      </c>
      <c r="AO26" s="14">
        <f t="shared" si="78"/>
        <v>30.4</v>
      </c>
      <c r="AP26" s="14">
        <f t="shared" si="78"/>
        <v>29.93</v>
      </c>
      <c r="AQ26" s="14">
        <f t="shared" si="17"/>
        <v>-1.54605263157892</v>
      </c>
      <c r="AR26" s="28">
        <f t="shared" ref="AR26:AW26" si="79">SUM(AR21:AR24)</f>
        <v>0</v>
      </c>
      <c r="AS26" s="28">
        <f t="shared" si="79"/>
        <v>0</v>
      </c>
      <c r="AT26" s="29">
        <f>AT24</f>
        <v>10</v>
      </c>
      <c r="AU26" s="28">
        <f>AU24</f>
        <v>0</v>
      </c>
      <c r="AV26" s="28">
        <f t="shared" si="79"/>
        <v>0</v>
      </c>
      <c r="AW26" s="28">
        <f t="shared" si="79"/>
        <v>9978</v>
      </c>
    </row>
    <row r="27" ht="208" customHeight="1" spans="1:49">
      <c r="A27" s="16" t="s">
        <v>41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</row>
  </sheetData>
  <sheetProtection password="D231" sheet="1" sort="0" autoFilter="0" pivotTables="0"/>
  <mergeCells count="55">
    <mergeCell ref="A2:AW2"/>
    <mergeCell ref="A3:F3"/>
    <mergeCell ref="AP3:AW3"/>
    <mergeCell ref="B4:AQ4"/>
    <mergeCell ref="H5:M5"/>
    <mergeCell ref="N5:AK5"/>
    <mergeCell ref="AL5:AQ5"/>
    <mergeCell ref="H6:J6"/>
    <mergeCell ref="K6:M6"/>
    <mergeCell ref="N6:P6"/>
    <mergeCell ref="Q6:S6"/>
    <mergeCell ref="T6:Y6"/>
    <mergeCell ref="Z6:AK6"/>
    <mergeCell ref="AL6:AN6"/>
    <mergeCell ref="AO6:AQ6"/>
    <mergeCell ref="AC7:AK7"/>
    <mergeCell ref="AF8:AH8"/>
    <mergeCell ref="AI8:AK8"/>
    <mergeCell ref="A27:AW27"/>
    <mergeCell ref="A4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AC8:AC9"/>
    <mergeCell ref="AD8:AD9"/>
    <mergeCell ref="AE8:AE9"/>
    <mergeCell ref="AL7:AL9"/>
    <mergeCell ref="AM7:AM9"/>
    <mergeCell ref="AN7:AN9"/>
    <mergeCell ref="AO7:AO9"/>
    <mergeCell ref="AP7:AP9"/>
    <mergeCell ref="AQ7:AQ9"/>
    <mergeCell ref="AR4:AS8"/>
    <mergeCell ref="AT4:AU8"/>
    <mergeCell ref="AV4:AW8"/>
    <mergeCell ref="B5:D6"/>
    <mergeCell ref="E5:G6"/>
    <mergeCell ref="T7:V8"/>
    <mergeCell ref="W7:Y8"/>
    <mergeCell ref="Z7:AB8"/>
  </mergeCells>
  <pageMargins left="0.75" right="0.75" top="1" bottom="1" header="0.5" footer="0.5"/>
  <headerFooter/>
  <drawing r:id="rId2"/>
  <legacyDrawing r:id="rId3"/>
  <controls>
    <mc:AlternateContent xmlns:mc="http://schemas.openxmlformats.org/markup-compatibility/2006">
      <mc:Choice Requires="x14">
        <control shapeId="2252" r:id="rId4" name="CSealCtrl1">
          <controlPr defaultSize="0" r:id="rId5">
            <anchor moveWithCells="1">
              <from>
                <xdr:col>0</xdr:col>
                <xdr:colOff>9525</xdr:colOff>
                <xdr:row>1</xdr:row>
                <xdr:rowOff>28575</xdr:rowOff>
              </from>
              <to>
                <xdr:col>2</xdr:col>
                <xdr:colOff>111125</xdr:colOff>
                <xdr:row>8</xdr:row>
                <xdr:rowOff>73025</xdr:rowOff>
              </to>
            </anchor>
          </controlPr>
        </control>
      </mc:Choice>
      <mc:Fallback>
        <control shapeId="2252" r:id="rId4" name="CSealCtr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卜凡</cp:lastModifiedBy>
  <dcterms:created xsi:type="dcterms:W3CDTF">2024-04-23T06:34:59Z</dcterms:created>
  <dcterms:modified xsi:type="dcterms:W3CDTF">2024-04-23T06:40:01Z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1402EB21541C4A6789AB5042BD1B9016_11</vt:lpwstr>
  </property>
  <property fmtid="{D5CDD505-2E9C-101B-9397-08002B2CF9AE}" pid="3" name="KSOProductBuildVer">
    <vt:lpwstr>2052-11.1.0.14309</vt:lpwstr>
  </property>
  <property fmtid="{D5CDD505-2E9C-101B-9397-08002B2CF9AE}" pid="4" name="docranid">
    <vt:lpwstr>9vWjt5xLckSpPuhWRiAhGw</vt:lpwstr>
  </property>
</Properties>
</file>