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03" firstSheet="18" activeTab="18"/>
  </bookViews>
  <sheets>
    <sheet name="GK01 收入支出决算表" sheetId="52" r:id="rId1"/>
    <sheet name="GK02收入决算表" sheetId="76" r:id="rId2"/>
    <sheet name="GK03支出决算表" sheetId="77" r:id="rId3"/>
    <sheet name="GK04财政拨款收入支出决算表" sheetId="78" r:id="rId4"/>
    <sheet name="GK05一般公共预算财政拨款收入支出决算表" sheetId="79" r:id="rId5"/>
    <sheet name="GK06一般公共预算财政拨款基本支出决算表" sheetId="80" r:id="rId6"/>
    <sheet name="GK07一般公共预算财政拨款项目支出决算表" sheetId="81" r:id="rId7"/>
    <sheet name="GK08政府性基金预算拨款收入支出决算表" sheetId="82" r:id="rId8"/>
    <sheet name="GK09国有资本经营预算财政拨款收入支出决算表" sheetId="83" r:id="rId9"/>
    <sheet name="GK10 财政拨款“三公”经费及机关运行经费情况表" sheetId="48" r:id="rId10"/>
    <sheet name="GK11 一般公共预算财政拨款“三公”经费情况表" sheetId="69" r:id="rId11"/>
    <sheet name="GK12 国有资产使用情况表" sheetId="70" r:id="rId12"/>
    <sheet name="GK13 部门整体支出绩效自评情况" sheetId="71" r:id="rId13"/>
    <sheet name="GK14 部门整体支出绩效自评表" sheetId="72" r:id="rId14"/>
    <sheet name="GK15-1 项目支出绩效自评表1" sheetId="73" r:id="rId15"/>
    <sheet name="GK15-2 项目支出绩效自评表2" sheetId="84" r:id="rId16"/>
    <sheet name="GK15-3项目支出绩效自评表3" sheetId="85" r:id="rId17"/>
    <sheet name="GK15-4 项目支出绩效自评表4" sheetId="86" r:id="rId18"/>
    <sheet name="GK15-5 项目支出绩效自评表5" sheetId="87" r:id="rId19"/>
    <sheet name="GK15-6项目支出绩效自评表6" sheetId="88" r:id="rId20"/>
    <sheet name="GK15-7 项目支出绩效自评表7" sheetId="89" r:id="rId21"/>
    <sheet name="GK15-8 项目支出绩效自评表8" sheetId="90" r:id="rId22"/>
    <sheet name="GK15-9 项目支出绩效自评表9" sheetId="91" r:id="rId23"/>
    <sheet name="GK15-10 项目支出绩效自评表10" sheetId="92" r:id="rId24"/>
    <sheet name="GK15-11 项目支出绩效自评表11" sheetId="93" r:id="rId25"/>
    <sheet name="GK15-12 项目支出绩效自评表12" sheetId="94" r:id="rId26"/>
    <sheet name="GK15-13 项目支出绩效自评表13" sheetId="95" r:id="rId27"/>
    <sheet name="GK15-14项目支出绩效自评表14" sheetId="96" r:id="rId28"/>
    <sheet name="GK15-15 项目支出绩效自评表15" sheetId="97" r:id="rId29"/>
    <sheet name="GK15-16 项目支出绩效自评表16" sheetId="98" r:id="rId30"/>
    <sheet name="GK15-17 项目支出绩效自评表17" sheetId="99" r:id="rId31"/>
    <sheet name="GK15-18 项目支出绩效自评表18" sheetId="100" r:id="rId32"/>
    <sheet name="GK15-19 项目支出绩效自评表19" sheetId="101" r:id="rId33"/>
    <sheet name="GK15-20 项目支出绩效自评表20" sheetId="102" r:id="rId34"/>
    <sheet name="GK15-21 项目支出绩效自评表21" sheetId="103" r:id="rId35"/>
    <sheet name="GK15-22 项目支出绩效自评表22" sheetId="104" r:id="rId36"/>
    <sheet name="GK15-23 项目支出绩效自评表23" sheetId="105" r:id="rId37"/>
    <sheet name="GK15-24 项目支出绩效自评表24" sheetId="106" r:id="rId38"/>
    <sheet name="GK15-25 项目支出绩效自评表25" sheetId="107" r:id="rId39"/>
    <sheet name="GK15-26 项目支出绩效自评表26" sheetId="108" r:id="rId40"/>
    <sheet name="GK15-27 项目支出绩效自评表27" sheetId="109" r:id="rId41"/>
    <sheet name="GK15-28 项目支出绩效自评表28" sheetId="110" r:id="rId42"/>
    <sheet name="GK15-29 项目支出绩效自评表29" sheetId="111" r:id="rId43"/>
    <sheet name="GK15-30 项目支出绩效自评表30" sheetId="137" r:id="rId44"/>
    <sheet name="GK15-31项目支出绩效自评表31" sheetId="114" r:id="rId45"/>
    <sheet name="GK15-32项目支出绩效自评表32" sheetId="115" r:id="rId46"/>
    <sheet name="GK15-33项目支出绩效自评表33" sheetId="116" r:id="rId47"/>
    <sheet name="GK15-34项目支出绩效自评表34" sheetId="117" r:id="rId48"/>
    <sheet name="GK15-35项目支出绩效自评表35" sheetId="118" r:id="rId49"/>
    <sheet name="GK15-36项目支出绩效自评表 36" sheetId="119" r:id="rId50"/>
    <sheet name="GK15-37项目支出绩效自评表 37" sheetId="120" r:id="rId51"/>
    <sheet name="GK15-38项目支出绩效自评表 38" sheetId="121" r:id="rId52"/>
    <sheet name="GK15-39项目支出绩效自评表 39" sheetId="122" r:id="rId53"/>
    <sheet name="GK15-40项目支出绩效自评表 40" sheetId="123" r:id="rId54"/>
    <sheet name="GK15-41项目支出绩效自评表 41" sheetId="124" r:id="rId55"/>
    <sheet name="GK15-42项目支出绩效自评表 42" sheetId="125" r:id="rId56"/>
    <sheet name="GK15-43项目支出绩效自评表 43" sheetId="126" r:id="rId57"/>
    <sheet name="GK15-44项目支出绩效自评表44" sheetId="127" r:id="rId58"/>
    <sheet name="GK15-45项目支出绩效自评表 45" sheetId="128" r:id="rId59"/>
    <sheet name="GK15-46项目支出绩效自评表 46" sheetId="129" r:id="rId60"/>
    <sheet name="GK15-47项目支出绩效自评表 47" sheetId="130" r:id="rId61"/>
    <sheet name="GK15-48项目支出绩效自评表 48" sheetId="131" r:id="rId62"/>
    <sheet name="GK15-49项目支出绩效自评表 49" sheetId="132" r:id="rId63"/>
    <sheet name="GK15-50项目支出绩效自评表 50" sheetId="133" r:id="rId64"/>
    <sheet name="GK15-51项目支出绩效自评表 51" sheetId="138" r:id="rId65"/>
    <sheet name="GK15-52项目支出绩效自评表 52" sheetId="139" r:id="rId66"/>
    <sheet name="GK15-53项目支出绩效自评表 53" sheetId="140" r:id="rId67"/>
    <sheet name="GK15-54项目支出绩效自评表 54" sheetId="141" r:id="rId68"/>
    <sheet name="GK15-55项目支出绩效自评表 55" sheetId="142" r:id="rId69"/>
    <sheet name="GK15-56项目支出绩效自评表 56" sheetId="143" r:id="rId70"/>
    <sheet name="GK15-57项目支出绩效自评表 57" sheetId="144" r:id="rId71"/>
    <sheet name="GK15-58项目支出绩效自评表 58" sheetId="145" r:id="rId72"/>
    <sheet name="GK15-59项目支出绩效自评表 59" sheetId="146" r:id="rId73"/>
    <sheet name="GK15-60项目支出绩效自评表 60" sheetId="147" r:id="rId74"/>
    <sheet name="GK15-61项目支出绩效自评表 61" sheetId="148" r:id="rId75"/>
    <sheet name="GK15-62项目支出绩效自评表 62" sheetId="149" r:id="rId76"/>
    <sheet name="GK15-63项目支出绩效自评表 63" sheetId="150" r:id="rId77"/>
    <sheet name="GK15-64项目支出绩效自评表 64" sheetId="151" r:id="rId78"/>
    <sheet name="GK15-65项目支出绩效自评表 65" sheetId="152" r:id="rId79"/>
    <sheet name="GK15-66项目支出绩效自评表 66" sheetId="153" r:id="rId80"/>
    <sheet name="GK15-67项目支出绩效自评表 67" sheetId="154" r:id="rId81"/>
    <sheet name="GK15-68项目支出绩效自评表 68" sheetId="155" r:id="rId82"/>
    <sheet name="GK15-69项目支出绩效自评表 69" sheetId="156" r:id="rId83"/>
    <sheet name="GK15-70项目支出绩效自评表 70" sheetId="157" r:id="rId84"/>
    <sheet name="GK15-71项目支出绩效自评表 71" sheetId="158" r:id="rId85"/>
    <sheet name="GK15-72项目支出绩效自评表 72" sheetId="159" r:id="rId86"/>
    <sheet name="GK15-73项目支出绩效自评表 73" sheetId="160" r:id="rId87"/>
    <sheet name="GK15-74项目支出绩效自评表 74" sheetId="161" r:id="rId88"/>
    <sheet name="GK15-75项目支出绩效自评表 75" sheetId="162" r:id="rId89"/>
    <sheet name="GK15-76项目支出绩效自评表 76" sheetId="163" r:id="rId90"/>
    <sheet name="GK15-77项目支出绩效自评表 77" sheetId="164" r:id="rId91"/>
    <sheet name="GK15-78项目支出绩效自评表 78" sheetId="165" r:id="rId92"/>
    <sheet name="GK15-79项目支出绩效自评表 79" sheetId="166" r:id="rId93"/>
    <sheet name="GK15-80项目支出绩效自评表 80" sheetId="167" r:id="rId94"/>
    <sheet name="GK15-81项目支出绩效自评表 81" sheetId="168" r:id="rId95"/>
    <sheet name="GK15-82项目支出绩效自评表 82" sheetId="169" r:id="rId96"/>
  </sheets>
  <definedNames>
    <definedName name="_xlnm._FilterDatabase" localSheetId="4" hidden="1">GK05一般公共预算财政拨款收入支出决算表!$A$9:$T$116</definedName>
    <definedName name="_xlnm._FilterDatabase" localSheetId="2" hidden="1">GK03支出决算表!$A$9:$J$125</definedName>
    <definedName name="_xlnm.Print_Area" localSheetId="0">'GK01 收入支出决算表'!$A$1:$F$37</definedName>
    <definedName name="_xlnm.Print_Area" localSheetId="9">'GK10 财政拨款“三公”经费及机关运行经费情况表'!$A$1:$E$31</definedName>
    <definedName name="_xlnm.Print_Area" localSheetId="12">'GK13 部门整体支出绩效自评情况'!$A$1:$D$17</definedName>
    <definedName name="_xlnm.Print_Area" localSheetId="13">'GK14 部门整体支出绩效自评表'!$A$1:$J$39</definedName>
    <definedName name="_xlnm.Print_Area" localSheetId="14">'GK15-1 项目支出绩效自评表1'!#REF!</definedName>
    <definedName name="地区名称" localSheetId="12">#REF!</definedName>
    <definedName name="地区名称" localSheetId="13">#REF!</definedName>
    <definedName name="地区名称" localSheetId="14">#REF!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<sst xmlns="http://schemas.openxmlformats.org/spreadsheetml/2006/main" count="12168" uniqueCount="2137">
  <si>
    <t>收入支出决算表</t>
  </si>
  <si>
    <t>公开01表</t>
  </si>
  <si>
    <t>部门：新平彝族傣族自治县水塘镇人民政府</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</si>
  <si>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</si>
  <si>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</si>
  <si>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</si>
  <si>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</si>
  <si>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</si>
  <si>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</si>
  <si>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</si>
  <si>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</si>
  <si>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</si>
  <si>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</si>
  <si>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</si>
  <si>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</si>
  <si>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</si>
  <si>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</si>
  <si>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</si>
  <si>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</si>
  <si>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</si>
  <si>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</si>
  <si>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</si>
  <si>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</si>
  <si>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</si>
  <si>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</si>
  <si>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</si>
  <si>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</si>
  <si>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</si>
  <si>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</si>
  <si>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</si>
  <si>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</si>
  <si>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</si>
  <si>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</si>
  <si>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</si>
  <si>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</si>
  <si>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</si>
  <si>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</si>
  <si>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</si>
  <si>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</si>
  <si>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</si>
  <si>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</si>
  <si>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</si>
  <si>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</si>
  <si>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</si>
  <si>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</si>
  <si>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</si>
  <si>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</si>
  <si>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</si>
  <si>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</si>
  <si>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</si>
  <si>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</si>
  <si>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</si>
  <si>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</si>
  <si>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</si>
  <si>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</si>
  <si>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</si>
  <si>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</si>
  <si>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</si>
  <si>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</si>
  <si>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</si>
  <si>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</si>
  <si>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</si>
  <si>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</si>
  <si>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</si>
  <si>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</si>
  <si>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</si>
  <si>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</si>
  <si>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</si>
  <si>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</si>
  <si>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</si>
  <si>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</si>
  <si>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</si>
  <si>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</si>
  <si>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</si>
  <si>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</si>
  <si>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</si>
  <si>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</si>
  <si>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</si>
  <si>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</si>
  <si>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</si>
  <si>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</si>
  <si>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</si>
  <si>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</si>
  <si>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</si>
  <si>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</si>
  <si>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</si>
  <si>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</si>
  <si>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编制单位：新平彝族傣族自治县水塘镇人民政府</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</si>
  <si>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</si>
  <si>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</si>
  <si>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</si>
  <si>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</si>
  <si>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</si>
  <si>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</si>
  <si>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</si>
  <si>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</si>
  <si>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</si>
  <si>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</si>
  <si>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</si>
  <si>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</si>
  <si>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</si>
  <si>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</si>
  <si>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</si>
  <si>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</si>
  <si>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</si>
  <si>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</si>
  <si>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2010102</t>
  </si>
  <si>
    <t>一般行政管理事务</t>
  </si>
  <si>
    <t>2010108</t>
  </si>
  <si>
    <t>代表工作</t>
  </si>
  <si>
    <t>2010199</t>
  </si>
  <si>
    <t>其他人大事务支出</t>
  </si>
  <si>
    <t>20102</t>
  </si>
  <si>
    <t>政协事务</t>
  </si>
  <si>
    <t>2010202</t>
  </si>
  <si>
    <t>2010299</t>
  </si>
  <si>
    <t>其他政协事务支出</t>
  </si>
  <si>
    <t>20103</t>
  </si>
  <si>
    <t>政府办公厅（室）及相关机构事务</t>
  </si>
  <si>
    <t>2010301</t>
  </si>
  <si>
    <t>行政运行</t>
  </si>
  <si>
    <t>2010350</t>
  </si>
  <si>
    <t>事业运行</t>
  </si>
  <si>
    <t>20106</t>
  </si>
  <si>
    <t>财政事务</t>
  </si>
  <si>
    <t>2010601</t>
  </si>
  <si>
    <t>20111</t>
  </si>
  <si>
    <t>纪检监察事务</t>
  </si>
  <si>
    <t>2011102</t>
  </si>
  <si>
    <t>20131</t>
  </si>
  <si>
    <t>党委办公厅（室）及相关机构事务</t>
  </si>
  <si>
    <t>2013150</t>
  </si>
  <si>
    <t>20132</t>
  </si>
  <si>
    <t>组织事务</t>
  </si>
  <si>
    <t>2013299</t>
  </si>
  <si>
    <t>其他组织事务支出</t>
  </si>
  <si>
    <t>20136</t>
  </si>
  <si>
    <t>其他共产党事务支出</t>
  </si>
  <si>
    <t>2013650</t>
  </si>
  <si>
    <t>206</t>
  </si>
  <si>
    <t>科学技术支出</t>
  </si>
  <si>
    <t>20607</t>
  </si>
  <si>
    <t>科学技术普及</t>
  </si>
  <si>
    <t>2060702</t>
  </si>
  <si>
    <t>科普活动</t>
  </si>
  <si>
    <t>20699</t>
  </si>
  <si>
    <t>其他科学技术支出</t>
  </si>
  <si>
    <t>2069999</t>
  </si>
  <si>
    <t>207</t>
  </si>
  <si>
    <t>文化旅游体育与传媒支出</t>
  </si>
  <si>
    <t>20701</t>
  </si>
  <si>
    <t>文化和旅游</t>
  </si>
  <si>
    <t>2070109</t>
  </si>
  <si>
    <t>群众文化</t>
  </si>
  <si>
    <t>2070199</t>
  </si>
  <si>
    <t>其他文化和旅游支出</t>
  </si>
  <si>
    <t>20799</t>
  </si>
  <si>
    <t>其他文化旅游体育与传媒支出</t>
  </si>
  <si>
    <t>2079999</t>
  </si>
  <si>
    <t>208</t>
  </si>
  <si>
    <t>社会保障和就业支出</t>
  </si>
  <si>
    <t>20801</t>
  </si>
  <si>
    <t>人力资源和社会保障管理事务</t>
  </si>
  <si>
    <t>2080109</t>
  </si>
  <si>
    <t>社会保险经办机构</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</si>
  <si>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</si>
  <si>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</si>
  <si>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</si>
  <si>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</si>
  <si>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</si>
  <si>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</si>
  <si>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</si>
  <si>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</si>
  <si>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</si>
  <si>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</si>
  <si>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</si>
  <si>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</si>
  <si>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</si>
  <si>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</si>
  <si>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</si>
  <si>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</si>
  <si>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</si>
  <si>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</si>
  <si>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20810</t>
  </si>
  <si>
    <t>社会福利</t>
  </si>
  <si>
    <t>2081006</t>
  </si>
  <si>
    <t>养老服务</t>
  </si>
  <si>
    <t>20811</t>
  </si>
  <si>
    <t>残疾人事业</t>
  </si>
  <si>
    <t>2081105</t>
  </si>
  <si>
    <t>残疾人就业</t>
  </si>
  <si>
    <t>2081199</t>
  </si>
  <si>
    <t>其他残疾人事业支出</t>
  </si>
  <si>
    <t>210</t>
  </si>
  <si>
    <t>卫生健康支出</t>
  </si>
  <si>
    <t>21011</t>
  </si>
  <si>
    <t>行政事业单位医疗</t>
  </si>
  <si>
    <t>行政单位医疗</t>
  </si>
  <si>
    <t>2101102</t>
  </si>
  <si>
    <t>事业单位医疗</t>
  </si>
  <si>
    <t>2101103</t>
  </si>
  <si>
    <t>公务员医疗补助</t>
  </si>
  <si>
    <t>2101199</t>
  </si>
  <si>
    <t>其他行政事业单位医疗支出</t>
  </si>
  <si>
    <t>21015</t>
  </si>
  <si>
    <t>医疗保障管理事务</t>
  </si>
  <si>
    <t>2101505</t>
  </si>
  <si>
    <t>医疗保障政策管理</t>
  </si>
  <si>
    <t>211</t>
  </si>
  <si>
    <t>节能环保支出</t>
  </si>
  <si>
    <t>21101</t>
  </si>
  <si>
    <t>环境保护管理事务</t>
  </si>
  <si>
    <t>2110199</t>
  </si>
  <si>
    <t>其他环境保护管理事务支出</t>
  </si>
  <si>
    <t>212</t>
  </si>
  <si>
    <t>城乡社区支出</t>
  </si>
  <si>
    <t>21201</t>
  </si>
  <si>
    <t>城乡社区管理事务</t>
  </si>
  <si>
    <t>2120199</t>
  </si>
  <si>
    <t>其他城乡社区管理事务支出</t>
  </si>
  <si>
    <t>21203</t>
  </si>
  <si>
    <t>城乡社区公共设施</t>
  </si>
  <si>
    <t>2120399</t>
  </si>
  <si>
    <t>其他城乡社区公共设施支出</t>
  </si>
  <si>
    <t>21205</t>
  </si>
  <si>
    <t>城乡社区环境卫生</t>
  </si>
  <si>
    <t>2120501</t>
  </si>
  <si>
    <t>21208</t>
  </si>
  <si>
    <t>国有土地使用权出让收入安排的支出</t>
  </si>
  <si>
    <t>2120899</t>
  </si>
  <si>
    <t>其他国有土地使用权出让收入安排的支出</t>
  </si>
  <si>
    <t>21299</t>
  </si>
  <si>
    <t>其他城乡社区支出</t>
  </si>
  <si>
    <t>2129999</t>
  </si>
  <si>
    <t>213</t>
  </si>
  <si>
    <t>农林水支出</t>
  </si>
  <si>
    <t>21301</t>
  </si>
  <si>
    <t>农业农村</t>
  </si>
  <si>
    <t>2130104</t>
  </si>
  <si>
    <t>2130126</t>
  </si>
  <si>
    <t>农村社会事业</t>
  </si>
  <si>
    <t>21302</t>
  </si>
  <si>
    <t>林业和草原</t>
  </si>
  <si>
    <t>2130209</t>
  </si>
  <si>
    <t>森林生态效益补偿</t>
  </si>
  <si>
    <t>2130299</t>
  </si>
  <si>
    <t>其他林业和草原支出</t>
  </si>
  <si>
    <t>21303</t>
  </si>
  <si>
    <t>水利</t>
  </si>
  <si>
    <t>2130306</t>
  </si>
  <si>
    <t>水利工程运行与维护</t>
  </si>
  <si>
    <t>2130315</t>
  </si>
  <si>
    <t>抗旱</t>
  </si>
  <si>
    <t>2130399</t>
  </si>
  <si>
    <t>其他水利支出</t>
  </si>
  <si>
    <t>21305</t>
  </si>
  <si>
    <t>巩固脱贫攻坚成果衔接乡村振兴</t>
  </si>
  <si>
    <t>2130504</t>
  </si>
  <si>
    <t>农村基础设施建设</t>
  </si>
  <si>
    <t>2130505</t>
  </si>
  <si>
    <t>生产发展</t>
  </si>
  <si>
    <t>2130506</t>
  </si>
  <si>
    <t>社会发展</t>
  </si>
  <si>
    <t>2130599</t>
  </si>
  <si>
    <t>其他巩固脱贫攻坚成果衔接乡村振兴支出</t>
  </si>
  <si>
    <t>21307</t>
  </si>
  <si>
    <t>农村综合改革</t>
  </si>
  <si>
    <t>2130705</t>
  </si>
  <si>
    <t>对村民委员会和村党支部的补助</t>
  </si>
  <si>
    <t>2130799</t>
  </si>
  <si>
    <t>其他农村综合改革支出</t>
  </si>
  <si>
    <t>21308</t>
  </si>
  <si>
    <t>普惠金融发展支出</t>
  </si>
  <si>
    <t>2130804</t>
  </si>
  <si>
    <t>创业担保贷款贴息及奖补</t>
  </si>
  <si>
    <t>214</t>
  </si>
  <si>
    <t>交通运输支出</t>
  </si>
  <si>
    <t>21401</t>
  </si>
  <si>
    <t>公路水路运输</t>
  </si>
  <si>
    <t>2140106</t>
  </si>
  <si>
    <t>公路养护</t>
  </si>
  <si>
    <t>220</t>
  </si>
  <si>
    <t>自然资源海洋气象等支出</t>
  </si>
  <si>
    <t>22001</t>
  </si>
  <si>
    <t>自然资源事务</t>
  </si>
  <si>
    <t>2200104</t>
  </si>
  <si>
    <t>自然资源规划及管理</t>
  </si>
  <si>
    <t>221</t>
  </si>
  <si>
    <t>住房保障支出</t>
  </si>
  <si>
    <t>22101</t>
  </si>
  <si>
    <t>保障性安居工程支出</t>
  </si>
  <si>
    <t>2210105</t>
  </si>
  <si>
    <t>农村危房改造</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</si>
  <si>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</si>
  <si>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</si>
  <si>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</si>
  <si>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</si>
  <si>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</si>
  <si>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</si>
  <si>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</si>
  <si>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</si>
  <si>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</si>
  <si>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</si>
  <si>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</si>
  <si>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</si>
  <si>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</si>
  <si>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</si>
  <si>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2240108</t>
  </si>
  <si>
    <t>应急救援</t>
  </si>
  <si>
    <t>22499</t>
  </si>
  <si>
    <t>其他灾害防治及应急管理支出</t>
  </si>
  <si>
    <t>2249999</t>
  </si>
  <si>
    <t>229</t>
  </si>
  <si>
    <t>其他支出</t>
  </si>
  <si>
    <t>22960</t>
  </si>
  <si>
    <t>彩票公益金安排的支出</t>
  </si>
  <si>
    <t>2296002</t>
  </si>
  <si>
    <t>用于社会福利的彩票公益金支出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</si>
  <si>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</si>
  <si>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</si>
  <si>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</si>
  <si>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</si>
  <si>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</si>
  <si>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</si>
  <si>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</si>
  <si>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</si>
  <si>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</si>
  <si>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</si>
  <si>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2101101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</si>
  <si>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</si>
  <si>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</si>
  <si>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</si>
  <si>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</si>
  <si>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</si>
  <si>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</si>
  <si>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</si>
  <si>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</si>
  <si>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</si>
  <si>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</si>
  <si>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</si>
  <si>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</si>
  <si>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</si>
  <si>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33</t>
  </si>
  <si>
    <t>二、政府性基金预算财政拨款</t>
  </si>
  <si>
    <t>34</t>
  </si>
  <si>
    <t>三、国有资本经营预算财政拨款</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</si>
  <si>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</si>
  <si>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</si>
  <si>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</si>
  <si>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</si>
  <si>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</si>
  <si>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</si>
  <si>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</si>
  <si>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</si>
  <si>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</si>
  <si>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</si>
  <si>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</si>
  <si>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</si>
  <si>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</si>
  <si>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</si>
  <si>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</si>
  <si>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</si>
  <si>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</si>
  <si>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</si>
  <si>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</si>
  <si>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</si>
  <si>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</si>
  <si>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</si>
  <si>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</si>
  <si>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</si>
  <si>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</si>
  <si>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年初财政拨款结转和结余</t>
  </si>
  <si>
    <t>年末财政拨款结转和结余</t>
  </si>
  <si>
    <t>60</t>
  </si>
  <si>
    <t>61</t>
  </si>
  <si>
    <t>62</t>
  </si>
  <si>
    <t>31</t>
  </si>
  <si>
    <t>63</t>
  </si>
  <si>
    <t>32</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</si>
  <si>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</si>
  <si>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</si>
  <si>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</si>
  <si>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</si>
  <si>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</si>
  <si>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</si>
  <si>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</si>
  <si>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</si>
  <si>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</si>
  <si>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</si>
  <si>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</si>
  <si>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</si>
  <si>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</si>
  <si>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</si>
  <si>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</si>
  <si>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</si>
  <si>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</si>
  <si>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</si>
  <si>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</si>
  <si>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</si>
  <si>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</si>
  <si>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</si>
  <si>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</si>
  <si>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</si>
  <si>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</si>
  <si>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</si>
  <si>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</si>
  <si>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</si>
  <si>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</si>
  <si>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</si>
  <si>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</si>
  <si>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</si>
  <si>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</si>
  <si>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</si>
  <si>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</si>
  <si>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</si>
  <si>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</si>
  <si>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</si>
  <si>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</si>
  <si>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</si>
  <si>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</si>
  <si>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</si>
  <si>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</si>
  <si>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</si>
  <si>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</si>
  <si>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</si>
  <si>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</si>
  <si>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</si>
  <si>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</si>
  <si>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</si>
  <si>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</si>
  <si>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</si>
  <si>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</si>
  <si>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</si>
  <si>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</si>
  <si>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</si>
  <si>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</si>
  <si>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</si>
  <si>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</si>
  <si>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</si>
  <si>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</si>
  <si>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</si>
  <si>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</si>
  <si>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</si>
  <si>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</si>
  <si>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</si>
  <si>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</si>
  <si>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</si>
  <si>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</si>
  <si>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</si>
  <si>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</si>
  <si>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</si>
  <si>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</si>
  <si>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</si>
  <si>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</si>
  <si>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</si>
  <si>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</si>
  <si>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</si>
  <si>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</si>
  <si>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</si>
  <si>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</si>
  <si>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</si>
  <si>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</si>
  <si>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</si>
  <si>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</si>
  <si>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</si>
  <si>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</si>
  <si>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</si>
  <si>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</si>
  <si>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</si>
  <si>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</si>
  <si>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</si>
  <si>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</si>
  <si>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</si>
  <si>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</si>
  <si>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</si>
  <si>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</si>
  <si>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</si>
  <si>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</si>
  <si>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</si>
  <si>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</si>
  <si>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</si>
  <si>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</si>
  <si>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</si>
  <si>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</si>
  <si>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</si>
  <si>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</si>
  <si>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</si>
  <si>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</si>
  <si>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</si>
  <si>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</si>
  <si>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</si>
  <si>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</si>
  <si>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</si>
  <si>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</si>
  <si>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</si>
  <si>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</si>
  <si>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</si>
  <si>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</si>
  <si>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</si>
  <si>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</si>
  <si>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</si>
  <si>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</si>
  <si>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</si>
  <si>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</si>
  <si>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</si>
  <si>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</si>
  <si>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</si>
  <si>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</si>
  <si>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</si>
  <si>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</si>
  <si>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</si>
  <si>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</si>
  <si>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</si>
  <si>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</si>
  <si>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</si>
  <si>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</si>
  <si>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</si>
  <si>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</si>
  <si>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</si>
  <si>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</si>
  <si>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</si>
  <si>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</si>
  <si>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</si>
  <si>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</si>
  <si>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</si>
  <si>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</si>
  <si>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</si>
  <si>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</si>
  <si>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</si>
  <si>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</si>
  <si>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</si>
  <si>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</si>
  <si>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</si>
  <si>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</si>
  <si>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</si>
  <si>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</si>
  <si>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</si>
  <si>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</si>
  <si>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</si>
  <si>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</si>
  <si>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</si>
  <si>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</si>
  <si>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</si>
  <si>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</si>
  <si>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</si>
  <si>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</si>
  <si>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</si>
  <si>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</si>
  <si>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</si>
  <si>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</si>
  <si>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</si>
  <si>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</si>
  <si>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</si>
  <si>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</si>
  <si>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</si>
  <si>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</si>
  <si>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</si>
  <si>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</si>
  <si>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</si>
  <si>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</si>
  <si>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</si>
  <si>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</si>
  <si>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</si>
  <si>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</si>
  <si>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</si>
  <si>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</si>
  <si>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</si>
  <si>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</si>
  <si>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</si>
  <si>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</si>
  <si>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</si>
  <si>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</si>
  <si>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</si>
  <si>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</si>
  <si>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</si>
  <si>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</si>
  <si>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</si>
  <si>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</si>
  <si>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</si>
  <si>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</si>
  <si>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</si>
  <si>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</si>
  <si>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</si>
  <si>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</si>
  <si>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</si>
  <si>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</si>
  <si>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</si>
  <si>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</si>
  <si>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</si>
  <si>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</si>
  <si>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</si>
  <si>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</si>
  <si>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</si>
  <si>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</si>
  <si>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</si>
  <si>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</si>
  <si>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</si>
  <si>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</si>
  <si>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</si>
  <si>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</si>
  <si>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</si>
  <si>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</si>
  <si>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</si>
  <si>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</si>
  <si>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</si>
  <si>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</si>
  <si>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</si>
  <si>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</si>
  <si>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</si>
  <si>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</si>
  <si>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 xml:space="preserve">注：本表反映部门本年度政府性基金预算财政拨款的收支和年初、年末结转结余情况。
</t>
  </si>
  <si>
    <t>国有资本经营预算财政拨款收入支出决算批复表</t>
  </si>
  <si>
    <t>公开09表</t>
  </si>
  <si>
    <t>结转</t>
  </si>
  <si>
    <t>结余</t>
  </si>
  <si>
    <t xml:space="preserve">注：本表反映部门本年度国有资本经营预算财政拨款的收支和年初、年末结转结余情况。
</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</si>
  <si>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</si>
  <si>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</si>
  <si>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</si>
  <si>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</si>
  <si>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</si>
  <si>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</si>
  <si>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</si>
  <si>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</si>
  <si>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</si>
  <si>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</si>
  <si>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</si>
  <si>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</si>
  <si>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</si>
  <si>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</si>
  <si>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</si>
  <si>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</si>
  <si>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</si>
  <si>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</si>
  <si>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</si>
  <si>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</si>
  <si>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</si>
  <si>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</si>
  <si>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</si>
  <si>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</si>
  <si>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</si>
  <si>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</si>
  <si>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</si>
  <si>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</si>
  <si>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</si>
  <si>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</si>
  <si>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</si>
  <si>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</si>
  <si>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</si>
  <si>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</si>
  <si>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</si>
  <si>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</si>
  <si>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</si>
  <si>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</si>
  <si>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</si>
  <si>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</si>
  <si>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</si>
  <si>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</si>
  <si>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</si>
  <si>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</si>
  <si>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</si>
  <si>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</si>
  <si>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</si>
  <si>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</si>
  <si>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</si>
  <si>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</si>
  <si>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</si>
  <si>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</si>
  <si>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</si>
  <si>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</si>
  <si>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</si>
  <si>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</si>
  <si>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</si>
  <si>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</si>
  <si>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</si>
  <si>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水塘镇机构设置为5大办公室、8个中心站所，分别是：综合管理办公室、党建工作办公室、区域发展与乡村振兴办公室、社会事务办公室、扶贫开发办公室以及财政所、党群服务中心、宣传文化服务中心、规划建设和环境保护中心、农业农村综合服务中心、社会保障服务中心、综治中心和综合行政执法队。  水塘镇人民政府主要职能：落实国家政策，严格依法行政，发挥经济管理职能，加强政策引导，制定发展规划，服务市场主体和营 造发展环境，搞好市场监管，大力促进社会事业发展，发展镇村经济、文化和社会事业，提供公共服务，维护社会稳定，构建社会主义和谐社会。 包括 1、执行本级人民代表大会的决议和上级国家行政机关的决定和命令，发布决定和命令； 2、执行本行政区域内的经济和社会发展计划、预算，管理本行政区域内的经济、教育、科学、文化、卫生、体育事业和财政、民政、公安、司法行政、计划生育等行政工作；3、保护社会主义的全民所有的财产和劳动群众集体所有的财产，保护公民私人所有的合法财产，维护社会秩序，保障公民的人身权利、民主权利和其他权利；4、保护各种经济组织的合法权益；5、保障少数民族的权利和尊重少数民族的风俗习惯。 6、办理上级人民政府交办的其他事项。</t>
  </si>
  <si>
    <t>（二）部门绩效目标的设立情况</t>
  </si>
  <si>
    <t>设立了产出指标、效益指标、满意度指标。用于规划项目成效，全面反映项目的预期产出和预期效果。2023年绩效目标设立：（一）调结构促转型，质量效益明显提升；（二）强功能提品质，城乡建设协同推进；（三）惠民生增福祉，社会大局保持稳定；（四）抓服务提效能，自身建设得到加强。1.抓实产业培育，推动高质量跨越式发展2.注重品质提升，着力优化城乡整体形象3.着力民生改善，不断增进人民群众福祉4.深化社会治理，努力构建平安和谐水塘5.突出自身建设，加快建设人民满意政府。</t>
  </si>
  <si>
    <t>（三）部门整体收支情况</t>
  </si>
  <si>
    <t>2023年，全镇预计完成农业总产值6.8亿元，增长12.3%；实现规模以上工业总产值4438万元，增长16.8%；招商引资2.8亿元，增长7.2%；完成规模以上固定资产投资7705万元，增长118%；农村居民人均可支配收入突破2万元，增长15.8%；实现地方公共财政收入334万元、公共财政支出3489万元。累计种植粮食2.6万亩、产量1.2万吨。发挥集聚效应，生猪产业稳步发展，培育规模养殖户15户、70万头生猪养殖生态循环产业1户2单元；生猪存栏3.9万头、出栏11万头，交易量达30万头，实现畜牧产值2.3亿元；柑橘产业提质增效，建成水塘柑橘产业园，种植面积稳定在3万亩、挂果面积2.5万亩，产量6.1万吨，完成柑橘产值2.8亿元。蔬菜花卉产业健康发展，坝区稻花稻菜轮作初具规模，种植蔬菜1.2万亩、产量达2.5万吨，花卉种植890亩，实现蔬菜花卉产值8963万元；核桃产业控面提质，保有面积5.4万亩、产量850吨，产值1360万元；林下经济有序发展，种植重楼、黄精等中药材2115亩，采摘茶叶3894亩，实现产值601万元。</t>
  </si>
  <si>
    <t>（四）部门预算管理制度建设情况</t>
  </si>
  <si>
    <t>坚持责任追究原则。预算管理强调我单位相关股室的支出责任和监督责任，实行绩效问责。对无绩效或低绩效的相关责任人，进行责任追究。坚持公开透明原则。预算绩效管理及支出结果信息要逐步向社会公开，接受有关机构和社会公众的监督。为强化预算支出的责任，提高财政资金使用效益，根据《新平彝族傣族自治县人民政府关于推进县级财政支出预算绩效管理的实施意见》（新政发〔2013〕91号）和《新平彝族傣族自治县财政局关于做好2019年县级预算绩效管理工作的通知》（新财发〔2018〕121号）以及相关绩效管理制度等文件精神，水塘镇结合本镇实际制定《水塘镇预算绩效管理制度》，严格按照预算绩效管理制度做好项目资金的绩效管理工作。根据《水塘镇预算绩效管理制度》，按照“资金谁使用、绩效谁负责”的原则，建立财务、项目实施等部门通力协作的工作机制，形成合力。财务部门加强绩效管理的政策宣传、业务指导和统筹协调；项目实施部门要认真梳理项目功能，依据项目内容和实施进展情况等做好目标编报、绩效跟踪、绩效自评等各环节的工作；单位的内设相关部门要配合做好部门整体支出绩效目标管理工作。坚持结果导向原则。预算管理各个环节要以结果为导向，强调预算安排与支出结果之间的有机联系，注重财政支出的有效性。坚持目标管理原则。预算管理要围绕绩效目标来进行，事前设定目标、事中跟踪监控目标实现进程、事后评价目标完成情况。</t>
  </si>
  <si>
    <t>（五）严控“三公经费”支出情况</t>
  </si>
  <si>
    <t>严格践行中央八项规定及其实施细则精神，加强公务用车、公务接待管理，“三公”经费下降25.50%。</t>
  </si>
  <si>
    <t>二、绩效自评工作情况</t>
  </si>
  <si>
    <t>（一）绩效自评的目的</t>
  </si>
  <si>
    <t>根据绩效评价中发现的问题，及时调整和优化本单位以后年度预算支出的方向和结构，合理配置资源，加强财务管理，提高财政资金的使用效益。对绩效评价中发现的问题及提出的整改措施。</t>
  </si>
  <si>
    <t>（二）自评组织过程</t>
  </si>
  <si>
    <t>1.前期准备</t>
  </si>
  <si>
    <t>根据省、市、县相关文件要求，召开了绩效评价专题会议，制定了工作计划，收集熟悉项目实施、管理、项目立项文件、项目预算资金材料、项目工作总结及其他文件资料，项目管理部门沟通，全面了解绩效评价的内容，方法和要求，组织开展绩效评价工作。（1）成立项目评价工作小组，制定项目工作计划；（2）参与项目评价工作协调会议，提请相关职能部门及被评价方的帮助和配合，确定相关部门的联络人员,参加本次绩效评价的培训。</t>
  </si>
  <si>
    <t>2.组织实施</t>
  </si>
  <si>
    <t>成立水塘镇整体支出绩效和项目自评工作领导小组，负责数据填报和采集、数据分析等部门财政支出绩效自评工作全面开展。组织水塘镇预期项目绩效评价工作领导小组对自评指标进行评估打分，出台《水塘镇预算绩效管理办法》、《水塘镇内部控制制度》等预算项目绩效相关办法制度。</t>
  </si>
  <si>
    <t>三、评价情况分析及综合评价结论</t>
  </si>
  <si>
    <t>2023年水塘镇积极履职，强化管理，坚持盘活存量，积极整合统筹用好财政资金，真正集中资金用于稳增长、调机构、惠民生的重点领域和关键环节，较好的完成了年度工作目标。通过加强预算收支管理，不断建立健全内部管理制度，梳理内部管理流程，整体支出管理水平得到提升；各项绩效指标均达到了预期效果。本次绩效自评以客观、实事求是、有据可依的原则，自评小组认真负责的对水塘镇人民政府预算收支资金作出评价，结论为：优。</t>
  </si>
  <si>
    <t>四、存在的问题和整改情况</t>
  </si>
  <si>
    <t>存在的问题及原因：1.因业务水平有限，年初预算的编制支出类别上理解不够，比如基本支出和项目支出，在日常业务操作时容易出错；2.预决算项目支出编制需进一步明确、精细化。同时项目执行率需进一步提高；3. 随着对预、决算编制工作水平要求越来越高，数据编制要求越来越精准、规范；时间紧、任务大；加之现行决算工作与实际账务处理工作间衔接还存在一定差异；会计人员业务明显增加，人员紧缺，加之业务操作水平有限，实际操作中确实感到力不从心 。　整改情况：1、细化预算编制工作，进一步加强各单位预算管理意识，严格按照预算编制的相关制度和要求进行预算编制；2、加强财务管理，严格财务审核。加强单位财务管理，健全单位财务管理制度体系，规范单位财务行为。在费用报账支付时，按照预算规定的费用项目和用途进行资金使用审核、财务严格核算，杜绝超支现象的发生；3、仍需加快财政支出进度，发挥财政资金使用效益，使财政资金能够高效、高质地用于桂山街道体系建设，提高服务经济、服务社会的能力。</t>
  </si>
  <si>
    <t>五、绩效自评结果应用</t>
  </si>
  <si>
    <t>通过本2023年我镇各类财政资金绩效自评，总结经验和问题，找出解决的办法，加强政策学习，不断提升财政资金绩效管理水平。</t>
  </si>
  <si>
    <t>六、主要经验及做法</t>
  </si>
  <si>
    <t>绩效自评的结果将在编制下一年预算中加以运用，通过总结，查缺补漏，优化工作布置和工作流程，为预算编制水平和预算支出效益提高，提供更有力的保障。1.开展项目自评工作时，除成立绩效评价工作组外，应在项目实施单位指定相应的绩效工作联系人，以便于提高工作的效率； 2.建立绩效跟踪工作机制，在预算执行中定期采集项目管理信息和项目绩效运行信息，对项目管理的各相关内容和目标要求的完成情况进行跟踪，及时发现问题，分析原因，纠正绩效运行偏差，促进项目绩效目标的顺利实现。</t>
  </si>
  <si>
    <t>七、其他需说明的情况</t>
  </si>
  <si>
    <t>无</t>
  </si>
  <si>
    <t>备注：涉密部门和涉密信息按保密规定不公开。</t>
  </si>
  <si>
    <t>2023年度部门整体支出绩效自评表</t>
  </si>
  <si>
    <t>公开14表</t>
  </si>
  <si>
    <t>部门名称</t>
  </si>
  <si>
    <t>新平彝族傣族自治县水塘镇人民政府</t>
  </si>
  <si>
    <t>部门预算资金(万元)</t>
  </si>
  <si>
    <t>项目年度支出</t>
  </si>
  <si>
    <t>年初预算数</t>
  </si>
  <si>
    <r>
      <rPr>
        <sz val="11"/>
        <rFont val="宋体"/>
        <charset val="134"/>
      </rPr>
      <t>预算调整数（调增为</t>
    </r>
    <r>
      <rPr>
        <sz val="11"/>
        <rFont val="Source Han Sans CN"/>
        <charset val="134"/>
      </rPr>
      <t>“</t>
    </r>
    <r>
      <rPr>
        <sz val="11"/>
        <rFont val="宋体"/>
        <charset val="134"/>
      </rPr>
      <t>+”；调减为</t>
    </r>
    <r>
      <rPr>
        <sz val="11"/>
        <rFont val="Source Han Sans CN"/>
        <charset val="134"/>
      </rPr>
      <t>“</t>
    </r>
    <r>
      <rPr>
        <sz val="11"/>
        <rFont val="宋体"/>
        <charset val="134"/>
      </rPr>
      <t>-”）</t>
    </r>
  </si>
  <si>
    <t>预算确定数</t>
  </si>
  <si>
    <t>执行数（系统提取）</t>
  </si>
  <si>
    <t>执行率(%)</t>
  </si>
  <si>
    <t>情况说明</t>
  </si>
  <si>
    <t>年度资金总额</t>
  </si>
  <si>
    <t>其中：财政拨款</t>
  </si>
  <si>
    <t>其他资金</t>
  </si>
  <si>
    <t>上年结转</t>
  </si>
  <si>
    <t>部门年度目标</t>
  </si>
  <si>
    <t xml:space="preserve">     
2023年经济社会发展的主要目标建议为：力争实现农业总产值增12%以上；规模以上工业总产值增10%以上；招商引资增10%以上；规模以上固定资产投资增10%以上；地方公共财政预算收入增5%以上；农村居民人均可支配收入增12%以上。
（一）在结构调整上下功夫，加快产业转型融合
深化农业转型升级。继续争取高标准农田建设项目，稳定粮食产量1000万公斤以上，保障粮食安全。做强水塘生猪品牌，力争生猪产值达2.2亿元以上。提升产业发展质量。继续推行领导干部联系服务企业制度，全力支持大唐新景、龙橙等龙头企业技改升级和市场开拓。加大企业培育力度，力争完成2家企业纳规纳限
（二）在规划建设上下功夫，加快城乡融合发展
着力夯实发展基础。继续实施“四好农村路”建设，抓实农村公路安全生命防护工程，有力推进老火山路、丙额路等12条24公里乡村振兴道路PPP项目。提升城乡环境面貌。坚持规划先行，完成规划区控制性详规编制和片区城市设计；争取实施党群服务中心建设，启动水塘社区办公楼搬迁，推进民俗文化广场建设、哪得龙产业融合示范区综合开发。
（三）在精准施策上下功夫，乡村振兴加快推进
全面实施乡村振兴。建立健全防止返贫监测和帮扶机制，用好“云南省政府救助平台”，做到早发现、早干预、早帮扶，做好分层分类帮扶救助，动态消除返贫致贫风险。
（四）在环境保护上下功夫，加快生态文明建设
抓实生态保护修复。注重保护生物多样性，坚决守住生态保护红线、环境质量底线，加大生态修复力度。严格落实林长制，抓好森林草原防灭火、退耕还林、林政管理，修复24公里防火路，开挖6公里防火通道，实施4500亩核桃低效林改造。
（五）在民生保障上下功夫，加快生活品质提升
做实基本民生保障。提升就业服务水平，保持就业形势稳定，力争转移农村劳动力就业9050人次。提前谋划，全面落实全民参保计划，确保城乡居民基本医疗保险、养老保险参保率均达98%以上。
（六）在社会治理上下功夫，加快平安水塘创建
创新基层社会治理。深入实施民法典和“八五”普法，完善法律援助和司法救助，持续推进“一村一法律顾问”，优化基层法律服务水平，着力构建社会“大普法”格局。
（七）在全面从严上下功夫，加快政府自身建设
推动政府效能提升。坚定不移把党的政治建设摆在首位，深学笃行习近平新时代中国特色社会主义思想，增强“四个意识”，坚定“四个自信”</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</si>
  <si>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</si>
  <si>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</si>
  <si>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</si>
  <si>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</si>
  <si>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</si>
  <si>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</si>
  <si>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</si>
  <si>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</si>
  <si>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</si>
  <si>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</si>
  <si>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</si>
  <si>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</si>
  <si>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实现农业总产值</t>
  </si>
  <si>
    <t>=</t>
  </si>
  <si>
    <t>亿元</t>
  </si>
  <si>
    <t>完成农业总产值10亿元</t>
  </si>
  <si>
    <t>稳定粮食产量</t>
  </si>
  <si>
    <t>1000</t>
  </si>
  <si>
    <t>万斤</t>
  </si>
  <si>
    <t>粮食播种面积2.6万亩、产量1.2万吨</t>
  </si>
  <si>
    <t>主动承接蔬菜产能转移</t>
  </si>
  <si>
    <t>500</t>
  </si>
  <si>
    <t>亩</t>
  </si>
  <si>
    <t>种植蔬菜1.2万亩、花卉900亩</t>
  </si>
  <si>
    <t>种植蔬菜</t>
  </si>
  <si>
    <t>1.2</t>
  </si>
  <si>
    <t>万亩</t>
  </si>
  <si>
    <t>力争转移农村劳动力就业</t>
  </si>
  <si>
    <t>1.38</t>
  </si>
  <si>
    <t>万人</t>
  </si>
  <si>
    <t>扩大就业容量，增强就业服务，保持就业形势稳定，力争转移农村劳动力就业1万人次</t>
  </si>
  <si>
    <t>改建加油站</t>
  </si>
  <si>
    <t>座</t>
  </si>
  <si>
    <t>改建加油站2座</t>
  </si>
  <si>
    <t>质量指标</t>
  </si>
  <si>
    <t>项目验收合格率</t>
  </si>
  <si>
    <t>100</t>
  </si>
  <si>
    <t>%</t>
  </si>
  <si>
    <t>项目验收合格</t>
  </si>
  <si>
    <t>效益指标</t>
  </si>
  <si>
    <t>经济效益指标</t>
  </si>
  <si>
    <t>实现农业总产值增</t>
  </si>
  <si>
    <t>&gt;=</t>
  </si>
  <si>
    <t>实现农业总产值12%</t>
  </si>
  <si>
    <t>规模以上工业总产值增</t>
  </si>
  <si>
    <t>规模以上工业总产值增加10%以上</t>
  </si>
  <si>
    <t>社会效益指标</t>
  </si>
  <si>
    <t>水塘镇人民获得幸福感和安全感</t>
  </si>
  <si>
    <t>95</t>
  </si>
  <si>
    <t>受益人群覆盖率</t>
  </si>
  <si>
    <t>受益人群覆盖率98%</t>
  </si>
  <si>
    <t>满意度指标</t>
  </si>
  <si>
    <t>服务对象满意度指标等</t>
  </si>
  <si>
    <t>水塘镇全体居民满意度</t>
  </si>
  <si>
    <t>90</t>
  </si>
  <si>
    <t>水塘全体居民满意度达到指标值</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</si>
  <si>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</si>
  <si>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</si>
  <si>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</si>
  <si>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</si>
  <si>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</si>
  <si>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</si>
  <si>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</si>
  <si>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</si>
  <si>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2023年中央补助地方公共文化服务体系建设专项资金</t>
  </si>
  <si>
    <t>主管部门</t>
  </si>
  <si>
    <t>实施单位</t>
  </si>
  <si>
    <t>项目资金
（万元）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</si>
  <si>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</si>
  <si>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</si>
  <si>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</si>
  <si>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</si>
  <si>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</si>
  <si>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</si>
  <si>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</si>
  <si>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</si>
  <si>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</si>
  <si>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</si>
  <si>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三、项目开始时间
2023年3月13日至2023年3月20日止。2023年3月13日-15日，完成新平县首届柑橘音乐文化旅游节活动舞台布置及搭建；3月16日至20日，车辆接送新平县首届柑橘音乐文化旅游节参加演出人员。
四、项目资金安排：水塘镇2023年哪喊小组喊月亮文化旅游活动项目7万；水塘镇2023年百千万文化阵地提升及活动开展项目2万
1.新平县首届柑橘音乐文化旅游节活动舞台布置及搭建费用25000.00元，其中：线阵全频扬声器2只×150元/只=300.00元，线阵低音炮扬声器2只×200元/只=400.00元，左右超低频扬声器2只×150元/只=300.00元，舞台返听扬声器2只×150元/只=300.00元，全频线阵音箱功率放大器1台×500元/台=500.00元，低频线阵音箱功率放大器1台×500元/台=500.00元，双18寸低音炮功率放大器1台×500元/台=500.00元，返听音箱功率放大器2台×500元/台=1000.00元，12路带效果调音台1台×1000元/台=1000.00元，数字音频处理器1台×500元/台=500.00元，无线手持话筒2套×200元/套=400.00元，舞台板85m2×140元/m2=11900.00元，230W光束灯4台×500元/台=2000.00元，全彩帕灯4台×300元/台=1200.00元，200wcob面光灯4台×100元/台=400.00元，600W双雾机1批×100元/批=100.00元，8路信号放大器1台×1000元/台=1000.00元，1024控台1台×3000元/台=3000.00元 ；
2.车辆接送新平县首届柑橘音乐文化旅游节参加演出人员费用2000.00元，100人×20元/人=2000.00元。
  2万元资金来源为新平县水塘镇2023年百千万文化阵地提升及活动开展项目专项资金，剩余7000.00元部分镇级自筹。
五、项目开展的具体内容和措施
水塘镇百千万文化阵地提升暨文化活动开展，按照资金分配情况，于2023年3月13日-15日，完成新平县首届柑橘音乐文化旅游节活动舞台布置及搭建；3月16日至20日，车辆接送新平县首届柑橘音乐文化旅游节参加演出人员。六、分月用款计划和支出目标。</t>
  </si>
  <si>
    <t>完成广告制作费、哪喊喊月亮活动费、工艺品制作费、文化中心培训费共计支出5.89万，剩余3.11万由于项目计划筹备中，暂未进行资金兑付工作。</t>
  </si>
  <si>
    <t xml:space="preserve">年度指标值 </t>
  </si>
  <si>
    <t>购买喃嘎喃楞衣服</t>
  </si>
  <si>
    <t>套</t>
  </si>
  <si>
    <t>购买衣服10套</t>
  </si>
  <si>
    <t>购买黄鳝笼</t>
  </si>
  <si>
    <t>个</t>
  </si>
  <si>
    <t>购入黄鳝笼500个</t>
  </si>
  <si>
    <t>购买8路信号放大器</t>
  </si>
  <si>
    <t>台</t>
  </si>
  <si>
    <t>购买1024控台</t>
  </si>
  <si>
    <t>接送柑橘音乐文化旅游节演出人员</t>
  </si>
  <si>
    <t>人</t>
  </si>
  <si>
    <t>接送演出人员100人以上</t>
  </si>
  <si>
    <t>搭建舞台板面积</t>
  </si>
  <si>
    <t>85</t>
  </si>
  <si>
    <t>平方米</t>
  </si>
  <si>
    <t>搭建舞台板面积85平方米</t>
  </si>
  <si>
    <t>货物验收合格率</t>
  </si>
  <si>
    <t>购买货物均已验收合格</t>
  </si>
  <si>
    <t>时效指标</t>
  </si>
  <si>
    <t>资金到位支付时效</t>
  </si>
  <si>
    <t>&lt;=</t>
  </si>
  <si>
    <t>天</t>
  </si>
  <si>
    <t>按照计划支付资金</t>
  </si>
  <si>
    <t>成本指标</t>
  </si>
  <si>
    <t>接送柑橘音乐文化旅游节演出人员路费</t>
  </si>
  <si>
    <t>元/人</t>
  </si>
  <si>
    <t>严格控制成本</t>
  </si>
  <si>
    <t>购进黄鳝笼成本</t>
  </si>
  <si>
    <t>元/个</t>
  </si>
  <si>
    <t>8路信号放大器</t>
  </si>
  <si>
    <t>元/台</t>
  </si>
  <si>
    <t>1024控台成本</t>
  </si>
  <si>
    <t>3000</t>
  </si>
  <si>
    <t>社会效益</t>
  </si>
  <si>
    <t>综合使用率</t>
  </si>
  <si>
    <t>综合使用率达到95%以上</t>
  </si>
  <si>
    <t>可持续影响</t>
  </si>
  <si>
    <t>使用年限</t>
  </si>
  <si>
    <t>年</t>
  </si>
  <si>
    <t>达到可持续年限</t>
  </si>
  <si>
    <t>服务对象满意度</t>
  </si>
  <si>
    <t>受益人群满意度</t>
  </si>
  <si>
    <t>达到满意度指标</t>
  </si>
  <si>
    <t>其他需要说明的事项</t>
  </si>
  <si>
    <t>总分</t>
  </si>
  <si>
    <t>总分值</t>
  </si>
  <si>
    <t>总得分</t>
  </si>
  <si>
    <t>自评等级</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</si>
  <si>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</si>
  <si>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</si>
  <si>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</si>
  <si>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</si>
  <si>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</si>
  <si>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</si>
  <si>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水塘镇2023春节前急需支付工程项目补助资金</t>
  </si>
  <si>
    <t>本次申请21万元，主要用于：1、下坝塘景观改造缺口资金6万元；2、2018年度第一批市级福利彩票公益金的通知（邦迈村邦迈小组老年活动室）2万元；3、水塘镇南达村松树林小型地质灾害新建防洪沟工程专项资金2万元；4、2021年市级政协提案办理经费（水塘镇邦迈村委会便民服务点修缮资金）2万元；5、水塘镇2021年林区道路资金补助资金1万元；6、水塘镇村（社区）办公楼屋顶防水工程补助资金3万元；7、2020年中央财政造林补助资金-核桃低效林改造5万元；1、下坝塘景观改造缺口资金6万元；于2018年12月目已竣工并完成审计工作；具体内容：本项目主要任务是水塘镇下坝塘景观改造项目缺口资金支付工作，项目建设内容为：1、堆假山1项； 2、DN200镀锌钢管安装：（1）DN200镀锌钢管安装（不含材料费）180m；（2）DN200镀锌钢管制安165m；（3）DN200闸阀安装1个；（4）DN200三通安装1个； 3、透水砖铺设754.75㎡； 4、亭子85.25㎡。
2、新财综（2018）12号新平县财政局新平县民政局关于分配下达2018年度第一批市级福利彩票公益金的通知（邦迈村邦迈小组老年活动室）2万元；于2018年12月已竣工并完成审计工作；具体实施内容：共分4个月来完成，主要是用于老年活动室设施建设、设备的购买、无障碍设施改造等，具体实施详见资金明细表
3、新财字〔2022〕205号水塘镇南达村松树林小型地质灾害新建防洪沟工程专项资金9万元；于2021年12月完成验收并通过审计工作；具体实施内容：本工程位于水塘镇南达村松树林小组, 规划新建防洪沟1条，总长180米, 采用矩形断面。4、新财字〔2022〕253号2021年市级政协提案办理经费（水塘镇邦迈村委会便民服务点修缮资金）2万元；
具体内容和措施：邦迈村项目概算总投资15万元，本次申请资金2万元。
1.外墙脚手架搭拆：5880元2.内墙漆1楼：25043元3.内墙漆2楼:28761.2元4.旧隔热板拆除清运：1200元5.旧防水层拆除清运：1344元6.sbs卷橡胶改性沥青防水卷材（铝箔面4mm厚）：13670.1元7.隔热板安装（40mm厚）：5880元8.外墙石头漆：29491.2元9.青瓦挑檐：11613元10.防晒门：4740元11.镀锌管20：3000元12.镀锌管25：3750元13.场地硬化</t>
  </si>
  <si>
    <t>完成资金兑付工作，建设内容为：1、堆假山1项； 2、DN200镀锌钢管安装：（1）DN200镀锌钢管安装（不含材料费）180m；（2）DN200镀锌钢管制安165m；（3）DN200闸阀安装1个；（4）DN200三通安装1个； 3、透水砖铺设754.75㎡； 4、亭子85.25㎡。</t>
  </si>
  <si>
    <t>解决工程尾款量</t>
  </si>
  <si>
    <t>解决工程尾款7个</t>
  </si>
  <si>
    <t>透水砖铺设</t>
  </si>
  <si>
    <t>754.75</t>
  </si>
  <si>
    <t>透水砖铺设754.75平方米</t>
  </si>
  <si>
    <t>下坝塘景观改造堆假山</t>
  </si>
  <si>
    <t>完成下坝塘景观改造堆假山1项目</t>
  </si>
  <si>
    <t>DN200镀锌钢管制安装</t>
  </si>
  <si>
    <t>165</t>
  </si>
  <si>
    <t>米</t>
  </si>
  <si>
    <t>钢管完成165米</t>
  </si>
  <si>
    <t>南达松树林新建防洪沟</t>
  </si>
  <si>
    <t>180</t>
  </si>
  <si>
    <t>南达松树林新建防洪沟180米</t>
  </si>
  <si>
    <t>办公楼防水层拆除</t>
  </si>
  <si>
    <t>1980</t>
  </si>
  <si>
    <t>办公楼防水层拆除1980平方米</t>
  </si>
  <si>
    <t>办公楼内墙刮白灰</t>
  </si>
  <si>
    <t>8200</t>
  </si>
  <si>
    <t>办公楼墙内刮白灰8200平方米</t>
  </si>
  <si>
    <t>竣工验收合格率</t>
  </si>
  <si>
    <t>验收合格率完成</t>
  </si>
  <si>
    <t>资金按时支付</t>
  </si>
  <si>
    <t>社会效益
指标</t>
  </si>
  <si>
    <t>政府公信力</t>
  </si>
  <si>
    <t>提高</t>
  </si>
  <si>
    <t>政府公信力得到提升</t>
  </si>
  <si>
    <t>服务对象满意度指标</t>
  </si>
  <si>
    <t>达到满意度</t>
  </si>
  <si>
    <t>其他需要说明事项</t>
  </si>
  <si>
    <t>（自评等级）</t>
  </si>
  <si>
    <t>良</t>
  </si>
  <si>
    <t>公开15-3表</t>
  </si>
  <si>
    <t>水塘镇2023年“三三”制配套森林防火补助经费</t>
  </si>
  <si>
    <t>一、项目开展时间
2023年4月开始，同时对存在高风险、高隐患的大口村、波村村、金厂村进行林区防火道路修复，各村互相配合，互相学习；
2023年6月预计完工，领导小组组织检查验收。
二、项目资金安排
项目资金按照本单位《内控制度》全面落实各项经费开支符合相关规定，对于专项经费绝对到专款专用，严格专项支出管理，保证专款专用，单独设账、专门核算，及时监督资金支出、结算等情况。‘三三’制配套森林防火补助经费项目具体使用情况如下：
1 大口村20000 元；2 波村村5000 元； 3 金厂村5000 元
三、项目开展的具体内容和措施
水塘镇“三三”制配套森林防火项目的开展，按照资金分配情况，于2023年4月起，对大口村、坡村村、金厂村进行林区道路修复：一是根据林区防火道路修复难度情况，审核各林区高危险、高隐患路段进行修复完善。对防火路段进行修复完善内容包括：平整路面、上边坡塌方清理、路基塌方修复、通畅侧沟修复；二是及时进行修复、认真对待，反映存在的问题和困难，衔接资金拨付；三是待资金到位后，及时进行拨付。
四、分月用款计划和支出目标
1.2023年4月支付10000元到大口村、支付3000元到波村村、支付3000元到金厂村开始各村道路前期修复，请施工单位、运送沙、石、水泥等修复物资，进行第一轮修复；
2.2023年5月支付5000元到大口村、支付1000元到波村村、支付1000元到金村，进行第二轮修复，主要对第一轮修复过的道路审查、检验、完善、巩固；
3.2023年6月，待林区防火道路修复项目完工以后，通过领导小组的检查验收合格，最后支付剩余经费，支付大口村5000元、支付波村村1000元、支付金厂村1000元。
林区防火道路修复项目施工完成后，通过领导小组组织检查验收为合格的，本项目资金下拨到项目实施单位，按照施工合同支付施工单位工程款。
五、项目预期效果
一是林区防火道路修复项目完成提高对林区管控的工作，有效预防和杜绝森林发生火灾的可能性，对我镇防灭火工作减轻负担；二是极大改善林区交通环境，推动核桃、竹子产业发展，不仅使当地农民直接得到了实惠，促进林业各项事业和谐、持续发展。</t>
  </si>
  <si>
    <t>资金完成兑付大口村20000 元；2 波村村5000 元； 3 金厂村5000 元，对大口村、坡村村、金厂村进行林区道路修复：一是根据林区防火道路修复难度情况，审核各林区高危险、高隐患路段进行修复完善。对防火路段进行修复完善内容包括：平整路面、上边坡塌方清理、路基塌方修复、通畅侧沟修复；二是及时进行修复、认真对待，反映存在的问题和困难，衔接资金拨付；三是待资金到位后，及时进行拨付。有效预防和杜绝森林发生火灾的可能性，对我镇防灭火工作减轻负担；二是极大改善林区交通环境，推动核桃、竹子产业发展，不仅使当地农民直接得到了实惠，促进林业各项事业和谐、持续发展。</t>
  </si>
  <si>
    <t>大口村林区防火道路修复</t>
  </si>
  <si>
    <t>完成道路修复1000米</t>
  </si>
  <si>
    <t>波村村林区防火道路修复</t>
  </si>
  <si>
    <t>250</t>
  </si>
  <si>
    <t>完成道路修复250米</t>
  </si>
  <si>
    <t>金厂村林区防火道路修复</t>
  </si>
  <si>
    <t>验收合格</t>
  </si>
  <si>
    <t>工期完工时间</t>
  </si>
  <si>
    <t>月</t>
  </si>
  <si>
    <t>按合同完成工期</t>
  </si>
  <si>
    <t>林区防火道路修复成本</t>
  </si>
  <si>
    <t>元/米</t>
  </si>
  <si>
    <t>林区治安防控的工作效率</t>
  </si>
  <si>
    <t>林区治安防控工作效率得到提高</t>
  </si>
  <si>
    <t>可持续影响
指标</t>
  </si>
  <si>
    <t>根据评估报告可达到</t>
  </si>
  <si>
    <t>满意度指标达到90%以上</t>
  </si>
  <si>
    <t>公开15-4表</t>
  </si>
  <si>
    <t>水塘镇2023年农村厕所革命公厕建设补助资金</t>
  </si>
  <si>
    <t>一、项目开展时间
项目于2023年6月开工，于2022年8月全部改造完成。
二、项目资金安排
本项目共计投资199898元，其中108936元用于现刀村扒拉田小组的公厕建设；90962元用于金厂村的白猫沟小组公厕建设。此次共计下达资金170526元，超出29372元由镇级自筹。
三、项目开展的具体内容和措施
工程内容：一、现刀村扒拉田小组：1、旧公厕拆除清运1项；2、公厕建设32.94m2；3、M7.5砂浆毛石条形基础和挡墙75m3；4、12m3钢筋混凝土化粪池1座；5、容积4m3水塔1台；6、室外DN20镀锌钢管50m；7、螺纹阀门（铜质规格:DN20球阀）1个；8、室内太阳能光控灯安装3套；9、C25砼场地硬化（100mm厚碎石垫层，150厚C25砼面层）10m2；10、化粪池出来DN200PVC排污管10m；11、公厕制度牌1块；二、金厂村白猫沟小组:12、旧公厕拆除清运1项；13、M7.5砂浆毛石条形基础和挡墙20m3；14、公厕建设32.94m2；15、12m3钢筋混凝土化粪池1座；16、容积4m3水塔1台；17、室外DN20镀锌钢管50m；18、螺纹阀门（铜质规格:DN20球阀）1个；19、室内太阳能光控灯安装3套；20、C25砼场地硬化（100mm厚碎石垫层，150厚C25砼面层）10m2；21、混凝土地面人工拆除清运0.35m3；22、人工挖沟槽土方3.5m3；23、化粪池出来DN200PVC排污管15m；24、公厕制度牌1块。概算投资199898元，自筹29372元。
四、分月用款计划和支出目标
属于一次性付款项目，计划于2023年10月31日之前付完。
五、项目预期效果
过项目建设，将改善水塘镇的镇容村貌，改善农村环境，为当地群众的生活提供更好的条件，满足当地群众对入厕的基本需求，同时符合水塘镇经济发展的现实需要。为水塘镇未来的发展提供了有利的基础设施保障，使水塘镇建设近期目标与未来发展相协调统一。</t>
  </si>
  <si>
    <t>项目完成资金兑付工作，完成工程内容：一、现刀村扒拉田小组：1、旧公厕拆除清运1项；2、公厕建设32.94m2；3、M7.5砂浆毛石条形基础和挡墙75m3；4、12m3钢筋混凝土化粪池1座；5、容积4m3水塔1台；6、室外DN20镀锌钢管50m；7、螺纹阀门（铜质规格:DN20球阀）1个；8、室内太阳能光控灯安装3套；9、C25砼场地硬化（100mm厚碎石垫层，150厚C25砼面层）10m2；10、化粪池出来DN200PVC排污管10m；11、公厕制度牌1块；二、金厂村白猫沟小组:12、旧公厕拆除清运1项；13、M7.5砂浆毛石条形基础和挡墙20m3；14、公厕建设32.94m2；15、12m3钢筋混凝土化粪池1座；16、容积4m3水塔1台；17、室外DN20镀锌钢管50m；18、螺纹阀门（铜质规格:DN20球阀）1个；19、室内太阳能光控灯安装3套；20、C25砼场地硬化（100mm厚碎石垫层，150厚C25砼面层）10m2；21、混凝土地面人工拆除清运0.35m3；22、人工挖沟槽土方3.5m3；23、化粪池出来DN200PVC排污管15m；24、公厕制度牌1块。
通过项目建设，将改善水塘镇的镇容村貌，改善农村环境，为当地群众的生活提供更好的条件，满足当地群众对入厕的基本需求，同时符合水塘镇经济发展的现实需要。为水塘镇未来的发展提供了有力的基础设施保障，使水塘镇建设近期目标与未来发展相协调统一。</t>
  </si>
  <si>
    <t>旧公厕拆除清运</t>
  </si>
  <si>
    <t>完成旧公厕拆除清运2项</t>
  </si>
  <si>
    <t>公厕建设</t>
  </si>
  <si>
    <t>65.88</t>
  </si>
  <si>
    <t>公厕建设65.88平方米</t>
  </si>
  <si>
    <t>化粪池</t>
  </si>
  <si>
    <t>建设化粪池2座</t>
  </si>
  <si>
    <t>太阳能光控灯安装</t>
  </si>
  <si>
    <t>安装6套太阳能光控灯</t>
  </si>
  <si>
    <t>公厕制度牌</t>
  </si>
  <si>
    <t>块</t>
  </si>
  <si>
    <t>制作公厕制度牌2块</t>
  </si>
  <si>
    <t>验收合格率100%</t>
  </si>
  <si>
    <t>项目实施完成时间</t>
  </si>
  <si>
    <t>项目按时完成完工</t>
  </si>
  <si>
    <t>综合使用率达到90%</t>
  </si>
  <si>
    <t>行政村得长效管护机制</t>
  </si>
  <si>
    <t>基本建立</t>
  </si>
  <si>
    <t>行政村得到长效管护</t>
  </si>
  <si>
    <t>根据评估报告使用年限达到10年</t>
  </si>
  <si>
    <t>满意度达到90%以上</t>
  </si>
  <si>
    <t>公开15-5表</t>
  </si>
  <si>
    <t>水塘镇2023年县人大代表建议办理专项资金</t>
  </si>
  <si>
    <t>专项资金为2023年县人大代表提出的建议给予办理所使用，即：用于水塘镇水塘社区路南小组人居环境提升改造，共8万元。
一、项目开展时间
水塘镇2023年县人大代表建议办理专项资金实施方案计划2023年6月开展前期工作，包括项目实施方案、施工图设计、概预算等，2023年7月完成招投标工作，2023年8月至2023年9月进行施工建设，2023年10月底进行竣工验收，投入使用。
二、实施内容：根据上级分配资金，水塘镇2023年县人大代表建议办理专项资金预算8万元，主要用于水塘社区路南小组人居环境提升改造。分2个内容：1.村庄基础设施建设，预算21360元；2.村庄绿化，预算58640元。资金分配较为科学合理，能够体现资金统筹使用和优先保障重点支出等要求。筹资合规性：项目筹资符合《中华人民共和国预算法》、政府债务管理等相关规定，筹资规模合理，资金渠道及各类资金来源合法合规。
三、项目预期效果
通过项目的实施，将有效推动水塘社区路南小组人居环境提升改造更上新一层台阶，对提高小组群众生活质量，促进社会稳定具有重大而深远的意义。</t>
  </si>
  <si>
    <t>完成资金兑付8万，完成100mm厚碎石基层工程量100平方米，完成路基土方开挖85立方米，完成挡土墙支砌40立方米，完成金竹种植100从，球状灌木种植80株，验收合格率达到100%，通过项目的实施，将有效推动水塘社区路南小组人居环境提升改造更上新一层台阶，对提高小组群众生活质量，促进社会稳定具有重大而深远的意义。</t>
  </si>
  <si>
    <t>100mm厚碎石基层工程总量</t>
  </si>
  <si>
    <t>完成100mm厚碎石基层工程量100平方米</t>
  </si>
  <si>
    <t>路基土方开挖</t>
  </si>
  <si>
    <t>立方米</t>
  </si>
  <si>
    <t>完成路基土方开挖85立方米</t>
  </si>
  <si>
    <t>挡土墙支砌</t>
  </si>
  <si>
    <t>完成挡土墙支砌40立方米</t>
  </si>
  <si>
    <t>金竹种植</t>
  </si>
  <si>
    <t>丛</t>
  </si>
  <si>
    <t>完成金竹种植100从</t>
  </si>
  <si>
    <t>球状灌木</t>
  </si>
  <si>
    <t>80</t>
  </si>
  <si>
    <t>株</t>
  </si>
  <si>
    <t>球状灌木种植80株</t>
  </si>
  <si>
    <t>验收合格率达到100%</t>
  </si>
  <si>
    <t>计划完工率</t>
  </si>
  <si>
    <t>按时完工</t>
  </si>
  <si>
    <t>居民的生活环境质量</t>
  </si>
  <si>
    <t>居民生活环境质量得到提高</t>
  </si>
  <si>
    <t>使用年限达到10年</t>
  </si>
  <si>
    <t>受益人群满意度达到90%以上</t>
  </si>
  <si>
    <t>公开15-6表</t>
  </si>
  <si>
    <t>水塘镇2023年驻村第一书记工作经费</t>
  </si>
  <si>
    <t>一：项目展开时间：
1、大口村项目于2023年5月16日上报，2023年5月30日进行采购，2023年6月15日前完成安装使用。
2、旧哈村项目预计2023年6月份开始施工，7月底前全面完成。
二、项目资金安排
1、大口村工作经费为采购两台台式办公电脑，每台电脑5000元，合计安排资金为10000元。
2、旧哈村制作法治文化阵地宣传栏，预计8400元；购买法律相关书籍，预计1600元；共预计资金10000元。
三、项目开展的具体内容和措施
1、大口村采购两台台式办公电脑，一台用于大口村综合服务平台办公室，一台用于村监委主任办公室，便于日常工作的开展。
2、旧哈村法治文化阵地的建设，拟在旧哈村委会原有基础上添加和注入法治元素，采用法治宣传展板、法治宣传橱窗、和法治音频播放等多元化形式，确保丰富多彩、图文并茂又能为居民喜闻乐见。
四、项目预期效果
项目实施后便于村委会更好的开展日常工作和完成上级部门下发工作，也方便文件接收学习，还能够更好地服务村民；建设村级法治文化阵地，将为旧哈营造良好的法治宣传氛围，让群众多渠道了解和掌握法律知识提升法律意识和法律思维，为水塘实现高质量跨越式发展提供有力法治保障。</t>
  </si>
  <si>
    <t>资金完成兑付工作，主要用于办公设备的采购。</t>
  </si>
  <si>
    <t>制作法治宣传栏</t>
  </si>
  <si>
    <t>完成宣传栏3块</t>
  </si>
  <si>
    <t>购买法律图书</t>
  </si>
  <si>
    <t>本</t>
  </si>
  <si>
    <t>购入图书40本</t>
  </si>
  <si>
    <t>购入电脑</t>
  </si>
  <si>
    <t>购入电脑2台</t>
  </si>
  <si>
    <t>验收通过率</t>
  </si>
  <si>
    <t>验收通过</t>
  </si>
  <si>
    <t>购置设备利用率</t>
  </si>
  <si>
    <t>购置设备达到利用率</t>
  </si>
  <si>
    <t>法律意识和法律思维</t>
  </si>
  <si>
    <t>法律意识和法律思维得到提高</t>
  </si>
  <si>
    <t>设备使用年限</t>
  </si>
  <si>
    <t>达到可使用年限</t>
  </si>
  <si>
    <t>使用人员满意度</t>
  </si>
  <si>
    <t>公开15-7表</t>
  </si>
  <si>
    <t>水塘镇波村村卫生室搬迁市人大代表建议办理专项经费</t>
  </si>
  <si>
    <t>一、项目开展时间
水塘镇2023年市人大代表建议办理专项资金实施方案计划于2023年6月开工，2023年11月完工交付使用。
二、项目资金安排
1 蒸压加气混凝土砌块墙 墙厚(mm) ≤200 砂浆 1.砌块品种、规格、强度等级:A5.0蒸压加气混凝土砌块
2.墙体类型:内、外墙
3.砂浆强度等级:水泥砂浆M7.5 m3 63 510 32130
2 独立基础 1.混凝土种类:现浇混凝土
2.混凝土强度等级:C30 m3 20 565.5 11310
3 现浇构件钢筋 1.钢筋种类、规格:带肋钢HRB400 Φ12-25 t 7 6503 45521
4 钢质防盗门 1.门代号及洞口尺寸:防盗门
2.其它:不得低于思达门品质标准 m2 19 581 11039
合计（元）： 100000
三、项目开展的具体内容和措施
（一）筹备阶段
1.确定建设计划，召开会议，制定实施方案。县卫健局结合全县实际情况制定波村村卫生室整体搬迁标准化卫生室建设项目实施方案。
2.水塘镇人民政府、波村村委会完成项目选址工作，水塘镇人民政府、波村村委会根据《中华人民共和国招标投标法》《中华人民共和国政府采购法》负责办理手续公开招标建设。
（二）组织实施阶段
按照公开招标低价中标原则确定施工单位，进行施工建设，建设过程中及时向县卫健局上报建设进展情况，县卫健局组织相关人员对工程质量及建设进度进行阶段性督查检查。
项目建设全部完成后，水塘卫生院负责收集相关资料并上报县卫健局，县卫健局统一组织有关部门进行竣工验收，竣工验收合格后，找第三方进行结算，结算后及时兑现支付相关项目资金，登记固定资产账务及相关资料，组织乡村医生入住投入使用。
四、分月用款计划和支出目标
按施工进度拨付进度款，拨款额度按照施工合同进行。计划2023年7月工程进度超过25％，支付第一次进度款；8月中旬，工程推进达到50％
五、项目预期效果
改善波村村卫生室基础设施落后现状，为群众提供就近、方便、快捷的基本医疗服务和基本公共卫生服务，保障人民群众身体健康，实现新医改提出的“小病不出村”的目标。</t>
  </si>
  <si>
    <t>按时完成资金兑付工作，主要用于工程建设。通过项目改善波村村卫生室基础设施落后现状，为群众提供就近、方便、快捷的基本医疗服务和基本公共卫生服务，保障人民群众身体健康，实现新医改提出的“小病不出村”的目标。</t>
  </si>
  <si>
    <t>蒸压加气混凝土砌块墙工程量</t>
  </si>
  <si>
    <t>按合同完成工作量</t>
  </si>
  <si>
    <t>混凝土独立基础工程量</t>
  </si>
  <si>
    <t>现浇构件钢筋工程量</t>
  </si>
  <si>
    <t>吨</t>
  </si>
  <si>
    <t>钢质防盗门工程量</t>
  </si>
  <si>
    <t>资金按时支付到位</t>
  </si>
  <si>
    <t>人民群众身体健康</t>
  </si>
  <si>
    <t>得到保障</t>
  </si>
  <si>
    <t>人民群众身体得到保障</t>
  </si>
  <si>
    <t>公开15-8表</t>
  </si>
  <si>
    <t>水塘镇金厂村2023年县人大财经预算审查监督能力提升工作经费</t>
  </si>
  <si>
    <t>一、项目开展时间
金厂村2023年县人大财经预算审查监督能力提升工作经费实施方案计划于2023年8月开展学习培训及活动并交付使用。
二、项目资金安排
强化项目资金管理。建设资金实行统一管理，由财务单独立账、核算、并加强财务审计。严格按照规定，管理和使用项目资金，专款专用，杜绝截留、挪用，由镇财政所负责项目资金的拨付和监督管理，并按项目实施进度拨付培训款，并接受上级有关部门的监督和检查。严格财务规章制度，严防违规违纪行为发生，做好事先预防、事中监督和事后审核。
三、项目开展的具体内容和措施
（一）筹备阶段
1.确定建设计划，召开会议，制定实施方案。金厂村结合全镇实际情况制定金厂村人大代表学习培训活动项目实施方案。
2.水塘镇人民政府、金厂村委会完成项目培训活动内容及时间规划。
（二）组织实施阶段
按照规划的培训活动内容及时间，镇人大组织相关人员对项目进度进行阶段性督查检查。
项目完成后，金厂村委会负责收集相关资料并上报镇人大，镇人大统一组织验收合格后，找第三方进行结算，结算后及时兑现支付相关项目资金。
四、金厂村2023年县人大财经预算审查监督能力提升工作经费概算表
1 组织人大代表培训 9人，小计1800  
2 组织代表外出考察学习 9 人小计4200 
合计：5000  
五、用款计划和支出目标
培训结束后拨付学习培训款，拨款额度按照合同进行。计划2023年8月学习培训项目结束后，待镇人大验收、审计结束后，2023年12月20日前完成兑付工作，根据实际结果拨付100％学习培训及活动项目款。
六、项目预期效果
加强水塘镇金厂村人大代表学习培训，提高代表依法履职能力，使代表们能及时了解新形势、新情况，学习新的政策和法律、法规，交流履行代表职务的经验，使代表能更好的执行代表职务，真正发挥好代表作用。</t>
  </si>
  <si>
    <t>完成培训费的兑付工作。通过项目加强水塘镇金厂村人大代表学习培训，提高代表依法履职能力，使代表们能及时了解新形势、新情况，学习新的政策和法律、法规，交流履行代表职务的经验，使代表能更好的执行代表职务，真正发挥好代表作用。</t>
  </si>
  <si>
    <t>组织培训期数</t>
  </si>
  <si>
    <t>期</t>
  </si>
  <si>
    <t>完成组织培训1次</t>
  </si>
  <si>
    <t>培训组织代表外出考察学习数</t>
  </si>
  <si>
    <t>组织外出考察2天</t>
  </si>
  <si>
    <t>人大代表人数</t>
  </si>
  <si>
    <t>参训人大代表9人</t>
  </si>
  <si>
    <t>考察培训参会人员到位率</t>
  </si>
  <si>
    <t>全部到位</t>
  </si>
  <si>
    <t>组织代表外出考察学习天数</t>
  </si>
  <si>
    <t>外出考察2天</t>
  </si>
  <si>
    <t>组织人大代表培训天数</t>
  </si>
  <si>
    <t>培训1天</t>
  </si>
  <si>
    <t>人大代表履职能力</t>
  </si>
  <si>
    <t>提升</t>
  </si>
  <si>
    <t>人大代表履职能力得到提升</t>
  </si>
  <si>
    <t>人大代表满意度</t>
  </si>
  <si>
    <t>人大代表满意度达到90%</t>
  </si>
  <si>
    <t>公开15-9表</t>
  </si>
  <si>
    <t>水塘镇县人大代表业务工作保障经费</t>
  </si>
  <si>
    <t>一：资金涉及范围
驻水塘镇13名县人大代表：施文、王顺、陶正祥、刘高聪、白刚、邝云明、广秀琼、刀正安、李光艳、罗应兰、罗照奇、胡忠乙、普天凤
二、项目开展时间
2023年3月：视察生猪产业。
2023年4月：组织代表开展培训。
2023年5月：视察河长制、林长制工作。
2023年6月：组织代表外出考察学习。
2023年9月：视察柑橘产业。
三、项目资金安排
（一）2023年3月：视察生猪产业。主要用于调研过程中产生的伙食费、交通费等的支出。
（二）2023年4月：组织代表开展培训。主要用于培训和考察学习期间的食宿费、交通费等的支出。
（三）2023年5月：视察河长制、林长制工作。主要用于调研过程中产生的伙食费、交通费等的支出。
（四）2022年6月：组织代表外出考察学习。主要用于考察学习过程中的食宿费、交通费等的支出。
（五）2023年9月：视察柑橘产业。主要用于调研过程中产生的食宿费、交通费等的支出。
四、项目开展的具体内容和措施
项目开展前期做好相关方案和日程安排，统筹协调好培训地点、调研视察的出行工具等，并与镇综合管理办公室协调做好会务保障，确保培训的音响设备等能够正常使用，与调研视察地做好前期工作对接，确保各项调研视察和培训活动的顺利开展。
五、项目预期效果
提高代表履职能力，进一步践行人大代表“人民选我当代表，我当代表为人民”的宗旨；不断完善“一站九室”人大代表活动阵地建设，更加规范化管好用好代表活动阵地，服务好代表履职，提升水塘镇人大工作品质，为水塘镇的社会经济发展贡献人大力量。</t>
  </si>
  <si>
    <t>组织培训1期，参会县人大代表13人，组织考察4次，资金2.08万兑付到位。项目展开后提高代表履职能力，进一步践行人大代表“人民选我当代表，我当代表为人民”的宗旨；不断完善“一站九室”人大代表活动阵地建设，更加规范化管好用好代表活动阵地，服务好代表履职，提升水塘镇人大工作品质，为水塘镇的社会经济发展贡献人大力量。</t>
  </si>
  <si>
    <t>县人大代表人数</t>
  </si>
  <si>
    <t>完成县人大代表培训13人</t>
  </si>
  <si>
    <t>培训参加人次</t>
  </si>
  <si>
    <t>组织培训1期</t>
  </si>
  <si>
    <t>组织考察学习</t>
  </si>
  <si>
    <t>次</t>
  </si>
  <si>
    <t>组织考察学习4次</t>
  </si>
  <si>
    <t>培训出勤率</t>
  </si>
  <si>
    <t>培训出勤率达到100%</t>
  </si>
  <si>
    <t>培训会期</t>
  </si>
  <si>
    <t>培训会期1天</t>
  </si>
  <si>
    <t>人大代表履职能力得到提高</t>
  </si>
  <si>
    <t>参训人员满意度</t>
  </si>
  <si>
    <t>满意度达到95%以上</t>
  </si>
  <si>
    <t>公开15-10表</t>
  </si>
  <si>
    <t>中央纪检监察转移支付专项资金</t>
  </si>
  <si>
    <t>涉密项目</t>
  </si>
  <si>
    <t>已完成兑付。</t>
  </si>
  <si>
    <t>纪检监察覆盖率</t>
  </si>
  <si>
    <t>保障纪检监察工作顺利开展</t>
  </si>
  <si>
    <t>保障</t>
  </si>
  <si>
    <t>纪检监察及时完成率</t>
  </si>
  <si>
    <t>检查（核查）结果公开率</t>
  </si>
  <si>
    <t>水塘镇政府工作人员满意度</t>
  </si>
  <si>
    <t>差</t>
  </si>
  <si>
    <t>公开15-11表</t>
  </si>
  <si>
    <t>水塘集镇限高杆和配套设施安装专项资金</t>
  </si>
  <si>
    <t>三、项目开展时间
工程计划实施于2023年5月20日－2023年5月25日，总工期5天。
四、项目资金安排
工程投资概算总额10万元，本次由县政协下达专项资金，并将本次资金10万元全部用于水塘集镇限高杆和配套设施项目。
五、项目开展的具体内容和措施
水塘集镇限高杆和配套设施项目：预埋洞开挖土方6立方米；限高架用钢材制安3400千克；钢架刷漆一底二面1项；基础浇C30砼6立方米；运输吊装1项；现场安装焊接1项；电动升降限高系统2套；后期运营维修20次。
六、分月用款计划和支出目标
项目计划于2023年5月20日开工，并于2023年5月20日前兑付工程进度款的30%，而后施工期间每月按照合同比例支付进度款，所有工程款项于2023年5月31日前经竣工验收合格并通过结算审核后，按照合同约定支付后续相应工程款。
七、项目预期效果
水塘集镇限高杆和配套设施项目的建设，项目规划实施后，对改善公共服务设施，加强集镇管理，改善周边群众生活环境，增加收入具有十分重要的意义。项目的建设规范了集镇交通管理，能满足居民的生产、生活需要，对建设富裕文明的特色小镇有重要作用，为全面实现统筹城乡发展和建设社会主义新农村的目标，为全面建成小康社会、提高人民群众生活水平和质量，提供更畅通、更快捷、更安全的交通运输和生活条件等有着重大意义。</t>
  </si>
  <si>
    <t>本次资金10万元全部用于水塘集镇限高杆和配套设施项目。埋洞开挖土方6立方米；限高架用钢材治安3400千克；钢架刷漆一底二面1项；基础浇C30砼6立方米；运输吊装1项；现场安装焊接1项；电动升降限高系统2套；后期运营维修20次。水塘集镇限高杆和配套设施项目的建设，项目规划实施后，对改善公共服务设施，加强集镇管理，改善周边群众生活环境，增加收入具有十分重要的意义。项目的建设规范了集镇交通管理，能满足居民的生产、生活需要，对建设富裕文明的特色小镇有重要作用，为全面实现统筹城乡发展和建设社会主义新农村的目标，为全面建成小康社会、提高人民群众生活水平和质量，提供更畅通、更快捷、更安全的交通运输和生活条件等有着重大意义。</t>
  </si>
  <si>
    <t>限高架用钢材制安装</t>
  </si>
  <si>
    <t>3400</t>
  </si>
  <si>
    <t>平方米/公里/立方/亩等</t>
  </si>
  <si>
    <t>根据合同要求完成安装</t>
  </si>
  <si>
    <t>钢架刷漆一底二面</t>
  </si>
  <si>
    <t>预埋洞开挖土方</t>
  </si>
  <si>
    <t>电动升降限高系统</t>
  </si>
  <si>
    <t>后期运营维修</t>
  </si>
  <si>
    <t>根据合同要求完成维护</t>
  </si>
  <si>
    <t>计划完工日期</t>
  </si>
  <si>
    <t>2023-5-31</t>
  </si>
  <si>
    <t>年-月-日</t>
  </si>
  <si>
    <t>及时兑付到位</t>
  </si>
  <si>
    <t>综合使用率达到要求</t>
  </si>
  <si>
    <t>使用年限达到要求</t>
  </si>
  <si>
    <t>满意度达到要求</t>
  </si>
  <si>
    <t>公开15-12表</t>
  </si>
  <si>
    <t>三、项目开展时间
工程计划实施于2023年5月20日－2023年5月25日，总工期5天。
四、项目资金安排
工程投资概算总额10万元，本次由县政协下达专项资金，并将本次资金10万元全部用于水塘集镇限高杆和配套设施项目。
五、项目开展的具体内容和措施
水塘集镇限高杆和配套设施项目：预埋洞开挖土方6立方米；限高架用钢材制安3400千克；钢架刷漆一底二面1项；基础浇C30砼6立方米；运输吊装1项；现场安装焊接1项；电动升降限高系统2套；后期运营维修20次。
六、分月用款计划和支出目标
项目计划于2023年5月20日开工，并于2023年5月20日前兑付工程进度款的30%，而后施工期间每月按照合同比例支付进度款，所有工程款项于2023年5月31日前经竣工验收合格并通过结算审核后，按照合同约定支付后续相应工程款。
七、项目预期效果
水塘集镇限高杆和配套设施项目的建设，项目规划实施后，对改善公共服务设施，加强集镇管理，改善周边群众生活环境，增加收入具有十分重要的意义。项目的建设规范了集镇交通管理，能满足居民的生产、生活需要，对建设富裕文明的特色小镇有重要作用，为全面实现统筹城乡发展和建设社会主义新农村的目标，为全面健康小康社会、提高人民群众生活水平和质量，提供更畅通、更快捷、更安全的交通运输和生活条件等有着重大意义。</t>
  </si>
  <si>
    <t>本次资金10万元全部用于水塘集镇限高杆和配套设施项目。埋洞开挖土方6立方米；限高架用钢材制安3400千克；钢架刷漆一底二面1项；基础浇C30砼6立方米；运输吊装1项；现场安装焊接1项；电动升降限高系统2套；后期运营维修20次。水塘集镇限高杆和配套设施项目的建设，项目规划实施后，对改善公共服务设施，加强集镇管理，改善周边群众生活环境，增加收入具有十分重要的意义。项目的建设规范了集镇交通管理，能满足居民的生产、生活需要，对建设富裕文明的特色小镇有重要作用，为全面实现统筹城乡发展和建设社会主义新农村的目标，为全面健康小康社会、提高人民群众生活水平和质量，提供更畅通、更快捷、更安全的交通运输和生活条件等有着重大意义。</t>
  </si>
  <si>
    <t>公开15-13表</t>
  </si>
  <si>
    <t>水塘镇2023年拉博村居家养老服务中心建设第二批省级福利彩票公益金补助资金</t>
  </si>
  <si>
    <t>一、项目开展时间
2023年9月至2024年6月底，由县财政及时拨付给水塘镇拉博村居家养老服务中心建设项目经费，用作居家养老服务中心建设的各项开支。
二、项目资金安排
根据《云南省财政厅 云南省民政厅关于下达2023年第二批福利彩票公益金的通知》（云财社〔2023〕120号）文件精神，水塘镇拉博村居家养老服务中心建设项目资金预算60万元，公益性彩票基金应配套60万元。
本项目占地面积0.8亩，总建筑面积400平方米，设计床位10张。具体建设内容包括：农村养老互助站业务用房建筑面积400平方米；农村养老互助站院内场地、道路、绿化工程、水、电、通信等配套工程；农村养老互助站院内生活、办公、医疗、娱乐设施配置。
（二）水塘镇拉博村居家养老服务中心建设项目，总建设项目需上级拨款60万元。
三、分月用款计划和支出目标
（一）2023年，水塘镇拉博村居家养老服务中心建设项目，上级需配套资金60万元，共分10个月来完成，主要是用于水塘镇拉博村居家养老服务中心建设项目
四、项目预期效果
水塘镇拉博村居家养老服务中心建成后，将配备完善的生活服务、保健、娱乐设施，由经过专门培训的服务人员，为老人提供住、养、学、乐等综合服务，使当地老年人的生活得到较大改善。</t>
  </si>
  <si>
    <t>根据合同施工进度付款20万，农村养老互助站院内场地、道路、绿化工程、水、电、通信等配套工程；农村养老互助站院内生活、办公、医疗、娱乐设施配置待工程完工可完成后续支付进度。水塘镇拉博村居家养老服务中心建成后，将配备完善的生活服务、保健、娱乐设施，由经过专门培训的服务人员，为老人提供住、养、学、乐等综合服务，使当地老年人的生活得到较大改善。</t>
  </si>
  <si>
    <t>安装窗户工程总量</t>
  </si>
  <si>
    <t>扇</t>
  </si>
  <si>
    <t>按照合同要求完成</t>
  </si>
  <si>
    <t>安装门工程数量</t>
  </si>
  <si>
    <t>新增床位</t>
  </si>
  <si>
    <t>张</t>
  </si>
  <si>
    <t>购入沙发</t>
  </si>
  <si>
    <t>购入按摩椅</t>
  </si>
  <si>
    <t>购入商品合格率</t>
  </si>
  <si>
    <t>合格率达到</t>
  </si>
  <si>
    <t>按时兑付资金</t>
  </si>
  <si>
    <t>养老服务中心基础设施</t>
  </si>
  <si>
    <t>完善</t>
  </si>
  <si>
    <t>养老服务中心基础设施得到完善</t>
  </si>
  <si>
    <t>公开15-14表</t>
  </si>
  <si>
    <t>水塘镇2023年农村公路日常养护市级补助资金</t>
  </si>
  <si>
    <t>三、项目开展时间
2023年1月至2023年12月。
四、项目资金安排
项目资金按照本单位《内控制度》全面落实各项经费开支符合相关规定，对于专项经费绝对到专款专用，严格专项支出管理，保证专款专用，单独设账、专门核算，及时监督资金支出、结算等情况。具体使用情况如下： 
序号 实施内容 计量单位 数量 单价（元） 总额（万元） 备注
1 乡道日常养护市级补助 公里 36.3 600.00 2.18  
2 村道日常养护市级补助 公里 224.9 370.00 8.32  
 总合计 万元   10.50  
新平县水塘镇2023年农村公路日常养护市级补助资金项目安排资金10.50万元，全部资金为市级财政补助资金。
五、项目开展的具体内容
本项目主要任务是新平县水塘镇2023年农村公路日常养护市级补助资金支付工作，项目建设内容为： 2023年列养总里程261.2公里，其中：省道0公里，县道0公里，乡道36.3公里，村道224.90公里。
六、分月用款计划和支出目标
1.2023年4月，支付农村公路日常养护经费5万元；
2.2023年6月，支付农村公路日常养护经费5.50万元。 
七、项目预期效果
通过实施新平县水塘镇2022年农村公路日常养护项目，持续推进了我镇农村公路管养常态化、规范化、制度化，巩固和提升农村公路管理水平和路况质量，实现“畅、安、舒、美”的农村公路养护工作目标，使农村公路能更好地服务于国民经济和社会发展，服务于社会主义新农村建设，服务于人民群众安全便捷出行，为建设富裕文明生态和谐水塘作出贡献。</t>
  </si>
  <si>
    <t>完成水塘镇2023年农村公路日常养护市级补助资金项目安排资金10.20万元兑付工作，本项目主要任务是新平县水塘镇2023年农村公路日常养护市级补助资金支付工作，项目建设内容为： 2023年列养总里程261.2公里，其中：省道0公里，县道0公里，乡道36.3公里，村道224.90公里。</t>
  </si>
  <si>
    <t>乡道日常养护</t>
  </si>
  <si>
    <t>36.3</t>
  </si>
  <si>
    <t>公里</t>
  </si>
  <si>
    <t>乡村日常养护36.3公里</t>
  </si>
  <si>
    <t>村道日常养护</t>
  </si>
  <si>
    <t>224.9</t>
  </si>
  <si>
    <t>村道日常养护224.9公里</t>
  </si>
  <si>
    <t>验收合格率</t>
  </si>
  <si>
    <t>乡道日常养护市级补助</t>
  </si>
  <si>
    <t>600</t>
  </si>
  <si>
    <t>元/公里</t>
  </si>
  <si>
    <t>严格控制标准</t>
  </si>
  <si>
    <t>村道日常养护市级补助</t>
  </si>
  <si>
    <t>370</t>
  </si>
  <si>
    <t>公开15-15表</t>
  </si>
  <si>
    <t>水塘镇旧哈大口片区巩固拓展脱贫攻坚成果同乡村振兴有效衔接重点村建设项目专项资金</t>
  </si>
  <si>
    <t>一、项目开展时间
（一）前期工作：2023年8月。前期工作内容包括项目方案的编制及审批，落实各项设计基础条件，委托项目设计。
（二）实施组织阶段：2023年8月。水塘镇人民政府为项目实施主体，按照批准实施的项目建设规划和实施方案申报建设内容，制定工作方案，严格程序，按方案完成建设场地工程地质勘察、安排项目资金，项目建设招投标等施工前期工作。
（三）进入项目建设施工阶段：2023年9月—2023年12月。
（四）竣工验收阶段：2023年12月完成全部工程的竣工验收，并投入使用。严格按照项目竣工验收办法，对竣工项目和工程质量进行严格验收；对资金使用情况，按照项目资金来源性质要求，进行严格审计。
二、项目资金安排
工程投资概算总额20.002426万元，资金来源为2023年省级财政衔接推进乡村振兴补助资金20万元，其余资金0.002426万元由水塘人民政府自筹。
三、项目开展的具体内容和措施
（一）取水构筑物
1.闸阀井
（1）土方开挖12.4 m3；（2）土方回填124 m3；（3）石方开挖51.09 m3；（4）C20混凝土（含模板、二次搬运）59.77 m3；（5）C25钢筋混凝土盖板（厚0.10m含模板、二次搬运）6.39 m3；（6）钢筋制安0.64 t。
2.沉砂池
（1）土方开挖3.6 m3；（2）土方回填9.5 m3；（3）石方开挖5.67 m3；（4）C20混凝土（含模板、二次搬运）13.18 m3；（5）C25钢筋混凝土盖板（厚0.10m含模板、二次搬运）1.89 m3；（6）钢筋制安0.19 t。
3.取水池
（1）土方开挖1.3 m3；（2）土方回填0.40 m3；（3）石方开挖0.40 m3；（4）C20混凝土（含模板、二次搬运）10.50 m3；（5）C25钢筋混凝土盖板（厚0.10m含模板、二次搬运）0.38 m3；（6）钢筋制安0.04 t。
四、分月用款计划和支出目标
分月用款计划和支出目标
项目计划于2023年09月01日开工，并于2023年10月12日前兑付工程进度款的30%，而后施工期间每月按照合同比例支付进度款，所有工程款项于2023年12月25日前经竣工验收合格并通过结算审核后，按照合同约定支付后续相应工程款。</t>
  </si>
  <si>
    <t>完成项目资金的兑付工作，主要用于2023年省级财政衔接推进乡村振兴补助资金。</t>
  </si>
  <si>
    <t>闸阀井土方回填工程量</t>
  </si>
  <si>
    <t>124</t>
  </si>
  <si>
    <t>按照合同完成工程量</t>
  </si>
  <si>
    <t>沉砂池土方回填工程量</t>
  </si>
  <si>
    <t>9.5</t>
  </si>
  <si>
    <t>取水池土方开挖工程量</t>
  </si>
  <si>
    <t>1.3</t>
  </si>
  <si>
    <t>新接DN50热镀锌钢管量</t>
  </si>
  <si>
    <t>1324</t>
  </si>
  <si>
    <t>按时支付工程款</t>
  </si>
  <si>
    <t>群众生活质量</t>
  </si>
  <si>
    <t>群众生活质量得到提高</t>
  </si>
  <si>
    <t>根据评估可达到使用年限</t>
  </si>
  <si>
    <t>公开15-16表</t>
  </si>
  <si>
    <t>水塘镇居家养老服务中心运营补助资金</t>
  </si>
  <si>
    <t>一、项目开展时间
项目开展的时间：2023年1月—12月。
二、项目资金安排
目前，我镇已建成3个居家养老服务中心（农村互助养老服务站），2023年准备筹建1个几家养老服务中心，计划2023年全镇3个居家养老服务中心（农村互助养老服务站）将全部投入使用，县级应配套每个居家养老服务中心（农村互助养老服务站）运营维护管理经费1万元，水塘镇共3个服务站（水塘社区农村互助养服务站、水塘镇旧哈村农村互助养服务站、水塘镇拉博村农村互助养服务站），每个村（社区）1万元，共计3万元用于日常维护；预计于2023年12月底完成兑付工作
三、项目开展的具体内容和措施
(一)在水塘镇水塘社区、邦迈村、旧哈村范围内，为居家老年人提供日常餐饮、生活照料、康复护理、精神慰藉、家政、法律咨询、文体活动、代买代购、日间托养等服务的各级各类居家养老服务机构，包含日间照料中心、居家养老服务中心（站）、农村互助养老站等。
　　(二)各类居家养老服务机构必须同时设置有文体活动室、厨房和餐厅、日间休息室。
　　(三)拟申请补助的居家养老服务机构用房应为合法的永久性建筑物。
　　（四）符合上述条件的居家养老服务机构经民政、老龄部门验收和“居家养老服务机构等级评定委员会”评定后，按评定等级分别享受政府拨付的日常运营补助。
　　(五)获得运营补助资金的居家养老服务机构，应将补助资金用于本机构设施建设、办公开支、业务培训、服务人员薪酬、设备的购买和维修、水电气费用、无障碍设施改造等与本机构建设、运营相关的事务，并于每年12月底前向县区老龄办提交1份本机构资金使用情况报告及财务收支明细表。
四、分月用款计划和支出目标
县级应配套每个居家养老服务中心（农村互助养老服务站）运营维护管理经费1万元，县级应配套3万元，水塘镇共3个服务站（水塘社区农村互助养服务站、水塘镇旧哈村农村互助养服务站、水塘镇拉博村农村互助养服务站），每个村（社区）1万元，共计3万元用于日常维护；预计于2023年12月底完成兑付工作
五、项目预期效果
本项目的实施可保障各类居家养老服务机构健康、可持续发展，维护老年人的合法权益，让老年人真正感受到幸福的晚年生活，确保早日实现全县老年人“老有所养、老有所依、老有所乐、老有所安”。</t>
  </si>
  <si>
    <t>完成农村互助养老服务站的运营维护管理费支付，水塘镇共3个服务站（水塘社区农村互助养服务站、水塘镇旧哈村农村互助养服务站、水塘镇拉博村农村互助养服务站），每个村（社区）1万，共计3万元用于日常维护，本项目的实施可保障各类居家养老服务机构健康、可持续发展，维护老年人的合法权益，让老年人真正感受到幸福的晚年生活，确保早日实现全县老年人“老有所养、老有所依、老有所乐、老有所安”。</t>
  </si>
  <si>
    <t>已建成居家养老服务中心</t>
  </si>
  <si>
    <t>水塘社区农村互助养服务站、水塘镇旧哈村农村互助养服务站、水塘镇拉博村农村互助养服务站），每个村（社区）1万</t>
  </si>
  <si>
    <t>重点节日活动开展</t>
  </si>
  <si>
    <t>展开3次活动</t>
  </si>
  <si>
    <t>活动物资采购</t>
  </si>
  <si>
    <t>物资采购3批次</t>
  </si>
  <si>
    <t>运营设备维修</t>
  </si>
  <si>
    <t>运营维修3次</t>
  </si>
  <si>
    <t>采购物资合格率</t>
  </si>
  <si>
    <t>资金到位支付时限</t>
  </si>
  <si>
    <t>按时支付</t>
  </si>
  <si>
    <t>保障养老服务中心运行</t>
  </si>
  <si>
    <t>养老服务中心运行得以提高</t>
  </si>
  <si>
    <t>受益对象满意度</t>
  </si>
  <si>
    <t>公开15-17表</t>
  </si>
  <si>
    <t>水塘镇社保中心2022年度中央创业担保贷款奖补资金</t>
  </si>
  <si>
    <t>一、项目开展时间
2023年 1月1日至2023年10月31日以前结束，具体时间安排为： 2023年1至3月，进行创业贷款的宣传和动员报名；2023年3月初至2032年4月初进行报名想要办理创业贷款经营者的经营场所核实和调查；2023年4月中旬至2023年9月底，进行创业贷款的办理和上报工作。
二、项目资金安排
（一）创业担保贷款奖补资金10000元，本项目资金计划安排如下：
1. 镇社保中心开展创业担保贷款工作购置办公用品（比如A4纸、笔、打印机碳粉等）预计2000元。
2.镇社保中心开展创业贷款工作宣传、专项业务培训以及办理经费8000元。
三、项目开展的具体内容和措施
1. 项目开展的具体内容：社保中心和村（社区）开展2023年小额创业担保贷款和“贷免扶补”贷款工作宣传动员、业务培训、创业贷款的办理等。
2.措施：一是积极利用微信、QQ等媒体对商户、种植大户、养殖大户和有创业需求的群众进行大范围的宣传和动员；二是把任务分配到各个村（社区），让各村（社区）利用各自工作群和朋友圈大力宣传创业贷款政策，并将创业贷款宣传材料发到各村，把创业贷款政策宣传到每一户村民家里；三是对各村社保员进行定期和不定期的创业担保贷款业务操作培训，从而提高他们的业务水平和办事能力，把创业贷款工作开展得有声有色和取得实效。
四、分月用款计划和支出目标
1. 2023年10月计划支出购置办公用品（比如A4纸、笔、打印机碳粉等）预计2000元，开展创业贷款培训3000元。
2.2023年11中旬月计划支出开展创业贷款宣传2000元。
3. 2023年11月底计划支出开展创业贷款培训业务培训3000元。
五、项目预期效果
积极开展好2023年小额创业担保贷款和“贷免扶补”贷款工作，并围绕目标任务扎实开展宣传动员和业务培训，向广大群众提供社会保障服务，搭建一个社会和谐发展的互助平台，建立一个镇域经济发展和广大群众发家致富的长效工作机制，具有现实需求并符合当前社会经济的发展，能让水塘镇符合办理创业贷款和转移就业的所有人得到收益。</t>
  </si>
  <si>
    <t>资金完成兑付工作，开展创业担保贷款工作购置办公用品。通过项目实施向广大群众提供社会保障服务，搭建一个社会和谐发展的互助平台，建立一个镇域经济发展和广大群众发家致富的长效工作机制</t>
  </si>
  <si>
    <t>开展创业贷款工作专项业务培训</t>
  </si>
  <si>
    <t>展开培训1次</t>
  </si>
  <si>
    <t>培训创业贷款参加人次</t>
  </si>
  <si>
    <t>160</t>
  </si>
  <si>
    <t>人次</t>
  </si>
  <si>
    <t>参与人数160人以上</t>
  </si>
  <si>
    <t>购买A4纸</t>
  </si>
  <si>
    <t>件</t>
  </si>
  <si>
    <t>购买A4纸10件</t>
  </si>
  <si>
    <t>培训人员参会率</t>
  </si>
  <si>
    <t>参训率达到98%</t>
  </si>
  <si>
    <t>人均培训标准</t>
  </si>
  <si>
    <t>创业担保贷款政策宣传覆盖率</t>
  </si>
  <si>
    <t>覆盖率达到95%以上</t>
  </si>
  <si>
    <t>公开15-18表</t>
  </si>
  <si>
    <t>水塘镇未消除风险户产业到户补助资金</t>
  </si>
  <si>
    <t xml:space="preserve">一、项目开展时间
1.计划开始日期：2023年7月17日；计划结束日期：2023年12月31日。
2.分阶段应完成的进度规划：
2023年7月17日—2023年8月4日：完成项目实施准备工作，实施方案编制、评审工作；
2023年8月5日—2023年8月25日：农户完成购买及栽种；
2023年8月26日—2023年9月1日：完成项目村级初验；
2023年9月2日—2023年9月10日：完成种植业及养殖验收。
二、项目资金安排
该项目资金来源为2023年省级财政衔接推进乡村振兴补助资金0.6万元。
三、分月用款计划和支出目标
项目计划于2023年07月17日开工，并于2023年08月26日前兑付工程进度款的30%，而后施工期间每月按照合同比例支付进度款，所有工程款项于2023年09月11日前经竣工验收合格并通过结算审核后，按照合同约定支付后续相应工程款。
四、项目预期效果
通过产业发展项目补助，种植柑橘5亩，预计每亩产生效益2000元，共可产生效益1万余元；养殖猪4头，预计每头产生效益2500元，共可产生效益1万余元。通过壮大产业发展，增强低收入家庭内生动力，显著提高低收入群体的生产、生活质量。
</t>
  </si>
  <si>
    <t>完成产业补助共计6000元，通过壮大产业发展，增强低收入家庭内生动力，显著提高低收入群体的生产、生活质量。</t>
  </si>
  <si>
    <t>补助种植柑橘</t>
  </si>
  <si>
    <t>按标准完成补助</t>
  </si>
  <si>
    <t>补助养殖生猪</t>
  </si>
  <si>
    <t>头</t>
  </si>
  <si>
    <t>获补对象准确率</t>
  </si>
  <si>
    <t>准确率达到100%</t>
  </si>
  <si>
    <t>按时兑付到位</t>
  </si>
  <si>
    <t>生产生活能力</t>
  </si>
  <si>
    <t>生产生活能力得到提高</t>
  </si>
  <si>
    <t>受益对象满意度达到要求</t>
  </si>
  <si>
    <t>公开15-19表</t>
  </si>
  <si>
    <t>水塘镇一般公用经费专项资金</t>
  </si>
  <si>
    <t>一、项目开展时间
2023年1月1日—12月31日
二、项目资金安排
本次资金50万元主要由水塘镇人民政府统筹用于日常公用经费（具体资金使用以实际支出情况而定）
1、镇级自筹编外工资2、技术人员绩效考核工资
3、保安服务4、日常公用经费
三 项目开展的具体内容和措施
本次申请自有财力50万用于水塘镇人民政府日常公用经费的开支，超出部分镇级自行解决。
四 分月用款计划和支出目标
该笔资金每月均用于日常经费开支，使用以实际支出情况为准，该笔经费于2023年12月10日前完成兑付工作。
五、项目预期效果
主要确保水塘镇做好各项工作，顺利开展各项业务，各项工作能够有条不紊的进行，规范合理的安排资金的支出，提高资金的使用效率，水塘镇将全面达到服务能力提升要求，将全面能提升完善水塘镇人民政府办公环境，消除安全隐患，为提高公共服务和保障乡村振兴的作用显著发挥。</t>
  </si>
  <si>
    <t>本次资金50万元主要由水塘镇人民政府统筹用于日常公用经费，保安服务、日常公用经费等，主要确保水塘镇做好各项工作，顺利开展各项业务，各项工作能够有条不紊的进行，规范合理的安排资金的支出，提高资金的使用效率，水塘镇将全面达到服务能力提升要求，将全面能提升完善水塘镇人民政府办公环境，消除安全隐患，为提高公共服务和保障乡村振兴的作用显著发挥。</t>
  </si>
  <si>
    <t>驾驶员里程补助人数</t>
  </si>
  <si>
    <t>完成驾驶员里程补助6人</t>
  </si>
  <si>
    <t>保安服务费</t>
  </si>
  <si>
    <t>支付保安服务费2年</t>
  </si>
  <si>
    <t>组织培训</t>
  </si>
  <si>
    <t>支付培训费用</t>
  </si>
  <si>
    <t>兑付补覆盖率</t>
  </si>
  <si>
    <t>覆盖率达到100</t>
  </si>
  <si>
    <t>及时付</t>
  </si>
  <si>
    <t>部门运转</t>
  </si>
  <si>
    <t>部门运站得到提升</t>
  </si>
  <si>
    <t>公开15-20表</t>
  </si>
  <si>
    <t>政协水塘活动组2023年组织政协委员调研学习活动项目补助资金</t>
  </si>
  <si>
    <t>本次申请2022年资金9500元，用于政协水塘活动组2023年组织政协委员调研学习活动项目，项目实施有助于提高委员综合素质，增强委员参政议政履职能力，充分发挥委员作用并使委员接受群众监督为目的，不断丰富政协委员在任期的活动内容，构建委员畅达民意、联系百姓的桥梁与纽带，提高协商工作实效，促进全镇经济、社会各项事业又好又快发展。该项目实际对项目的相关经济、社会、生态、可持续效益均有提升作用。三、项目开展时间2023年1月—2023年12月四、项目资金安排：政协活动经费主要用于组织委员开展学习、调研、视察等活动，资金预算共计9500元，使用计划明细如下：
（一）组织委员学习方面开支。每季度组织政协委员集中学习一次，学习党的路线、方针、政策和国家法律法规,学习政协章程和统战理论及相关业务知识，传达、贯彻县政协及上级政协有关会议和文件精神。5名委员，每人每次餐费40元，2023年共组织4次，合计800元。
（二）组织委员开展镇内调研、视察等活动方面开支。全年计划组织政协委员开展调研视察6次，每次组织5-7人（包含驾驶员）参加活动，每次活动1天，每人每天餐费80元，合计3200元。
（三）组织委员到其他地区开展学习交流方面开支。2023年计划组织政协水塘活动组到其他地区开展学习交流、调研活动2次，计划每次活动时间2天，每次组织5-7人（包含驾驶员）参加活动，每人每天餐费+住宿费200元，交通费用900元，合计5500元。
五、项目开展的具体内容和措施
（一）组织委员学习。每季度组织政协委员集中学习1次，学习党的路线、方针、政策和国家法律法规,学习政协章程和统战理论及相关业务知识，传达、贯彻县政协及上级政协有关会议和文件精神。
（二）组织委员开展镇内调研、视察等活动。全年计划组织政协委员开展调研视察6次，每次组织5-7人（包含驾驶员）参加活动，每次活动1天。
（三）组织委员到其他地区开展学习交流。2022年计划组织政协水塘活动组到其他地区开展学习交流、调研活动2次，计划每次活动时间2天，每次组织5-7人（包含驾驶员）参加活动。
六、分月用款计划和支出目标
根据项目开展情况，按照开展活动进度进行拨付，计划于2023年8月拨付项目资金的30%，2023年10月拨付至项目资金的60%，2022年12月底完成拨付100%。</t>
  </si>
  <si>
    <t>年资金9500元，用于政协水塘活动组2023年组织政协委员调研学习活动项目，项目实施有助于提高委员综合素质，增强委员参政议政履职能力，充分发挥委员作用并使委员接受群众监督为目的，不断丰富政协委员在任期的活动内容，构建委员畅达民意、联系百姓的桥梁与纽带，提高协商工作实效，促进全镇经济、社会各项事业又好又快发展。</t>
  </si>
  <si>
    <t>组织政协委员开展调研视察</t>
  </si>
  <si>
    <t>展开视察调研6次</t>
  </si>
  <si>
    <t>开展学习交流、调研活动</t>
  </si>
  <si>
    <t>展开活动学习交流2次</t>
  </si>
  <si>
    <t>参加其他地区学习交流人数</t>
  </si>
  <si>
    <t>展开学习交流23人</t>
  </si>
  <si>
    <t>参加调研视察人数</t>
  </si>
  <si>
    <t>参加视察40人</t>
  </si>
  <si>
    <t>参加集中学习人数</t>
  </si>
  <si>
    <t>参加学习23人</t>
  </si>
  <si>
    <t>参与活动达到率</t>
  </si>
  <si>
    <t>活动参与人数达到100%</t>
  </si>
  <si>
    <t>参加调研视察补助标准</t>
  </si>
  <si>
    <t>参加集中学习标准</t>
  </si>
  <si>
    <t>参加其他地区学习交流标准</t>
  </si>
  <si>
    <t>200</t>
  </si>
  <si>
    <t>政协委员业务水平情况</t>
  </si>
  <si>
    <t>政协委员业务水平情况得以提高</t>
  </si>
  <si>
    <t>受益人员满意度达到要求</t>
  </si>
  <si>
    <t>公开15-21表</t>
  </si>
  <si>
    <t>2023年农村困难党员关爱行动市级补助经费</t>
  </si>
  <si>
    <t>一、项目开展时间
2023年3月31日前发放第一季度补助资金；
2023年6月30日前发放第二季度补助资金；
2023年9月30日前发放第三季度补助资金；
2023年12月31日前发放第四季度补助资金。
二、项目资金安排
本项目2023年度市级预算资金27040元，每年每人补助137.25元，共197人，共计补助27040元。具体如下：
2023年3月31日前发放第一季度补助资金，2023年6月30日前发放第二季度补助资金，2023年9月30日前发放第三季度补助资金，2023年12月31日前发放第四季度补助资金。
三、项目开展的具体内容和措施
1.切实提高认识，精心组织实施。坚持把开展“农村困难党员关爱行动”作为贯彻落实省第九次党代会和市第四次党代会精神的一项重要工作来抓，制定措施，精心组织。对年龄在60岁以上的农村困难老党员，每人每月按标准给予补助，对特别困难和遭受重大自然灾害、疾病的农村困难党员，可根据实际情况给予慰问补助。
2.积极筹措经费，拓宽来源渠道。设立专项科目，确保资金按时足额发放。在向社会筹措时，必须坚持自愿原则，严禁摊派或变相摊派，不得接受海外捐款。
3.强化督促检查，保障资金安全。严格按照《玉溪市“农村困难党员关爱资金”管理办法（试行)》使用关爱资金，要按照相关管理规定，坚持按时发放，每半年进行一次自查。
四、用款计划和支出目标
年初，根据预算情况，拨付水塘镇2023年农村困难党员关爱行动市级补助资金27040元，因上半年项目资金未到位，未能按时完成季度发放，于2023年12月31日前全额支付27040元。
五、项目预期效果
通过对农村困难党员关爱行动补助，切实帮助农村困难党员解决了生产、生活中的实际困难，生活状态得到改善，使农村困难党员感受到党的关怀，促进农村社会和谐。</t>
  </si>
  <si>
    <t>补助花名册已交至财政所，由于零余额账户未开，资金保障力度不够，导致资金支付滞后，望县财政加大资金支持力度以便项目定期开展完成。</t>
  </si>
  <si>
    <t>获补对象数</t>
  </si>
  <si>
    <t>197</t>
  </si>
  <si>
    <t>补助花名册已备齐</t>
  </si>
  <si>
    <t>兑现准确率</t>
  </si>
  <si>
    <t>资金到位可准确兑付</t>
  </si>
  <si>
    <t>生产生活能力提高</t>
  </si>
  <si>
    <t>是/否</t>
  </si>
  <si>
    <t>兑付后可提高生产生活能力</t>
  </si>
  <si>
    <t>未开额度</t>
  </si>
  <si>
    <t>中</t>
  </si>
  <si>
    <t>公开15-22表</t>
  </si>
  <si>
    <t>水塘镇“多规合一”村庄规划编制补助经费</t>
  </si>
  <si>
    <t>一、项目开展时间
本项目计划工期：12个月，即2023年1月至2023年12月，进度安排如下：
（1）前期工作阶段：2023年1月-3月，包括项目实施方案编制、制定文件、成立机构、级织发动、培训学习、摸底调查、委托设计、立项审批、招投标、确定编制单位等前期工作。
（2）编制规划草案阶段：2023年4月-7月，国土空间开发与保护、编制产业发展规划、形成规划草案等。
（3）规划成果入库阶段：2023年8-10月，县级审查、村民决议、审批备案、成果入库等。
（4）推动规划实施阶段：2023年11-12月，监督实施管理推动项目落地、反馈工作成效等。
二、项目资金安排
新平县水塘镇“多规合一”实用性村庄规划编制计划安排资金21万元，项目资金用于支付水塘镇行政管辖范围内3个行政村的村域规划编制和所属自然村规划编制。
三、项目开展的具体内容和措施
（1）前期工作阶段：包括项目实施方案编制、制定文件、成立机构、级织发动、培训学习、摸底调查、委托设计、立项审批、招投标、确定编制单位等前期工作。
（2）编制规划草案阶段：国土空间开发与保护、编制产业发展规划、形成规划草案等。
（3）规划成果入库阶段：县级审查、村民决议、审批备案等。
（4）推动规划实施阶段： 监督实施管理推动项目落地、反馈工作成效等。
四、分月用款计划和支出目标
2023年11月，拨付规划编制费21万元。
五、项目预期效果
编制“多规合一”实用性村庄规划，既能成为乡村发展方向的指南针，又能成为乡村建设的工程图。只有做好科学规划，才能助力乡村振兴。</t>
  </si>
  <si>
    <t>21万资金用于支付水塘镇行政管辖范围内3个行政村的村域规划编制和所属自然村规划编制。编制“多规合一”实用性村庄规划，既能成为乡村发展方向的指南针，又能成为乡村建设的工程图。只有做好科学规划，才能助力乡村振兴。</t>
  </si>
  <si>
    <t>涉及规划编制行政村</t>
  </si>
  <si>
    <t>设计规划编制3个</t>
  </si>
  <si>
    <t>多规合一村庄规划编制合同</t>
  </si>
  <si>
    <t>多规合一村庄规划编制合同3套</t>
  </si>
  <si>
    <t>资金下达后支付时限</t>
  </si>
  <si>
    <t>资金下达及时兑付</t>
  </si>
  <si>
    <t>乡土风貌和历史文化资源</t>
  </si>
  <si>
    <t>保护</t>
  </si>
  <si>
    <t>乡土风貌和历史文化资源得到保护</t>
  </si>
  <si>
    <t>编制使用年限</t>
  </si>
  <si>
    <t>可达到使用年限</t>
  </si>
  <si>
    <t>可达到满意度指标</t>
  </si>
  <si>
    <t>公开15-23表</t>
  </si>
  <si>
    <t>水塘镇2017年至2020年4类重点对象农村危房改造项目专项资金</t>
  </si>
  <si>
    <t>一、项目开展时间
项目于2022年9月底通过上级竣工验收，资金待拨付，水塘镇2022年低收入群体农村危房改造任务指标3户和2020年边缘户农村危房改造11户指标均已完工。
二、项目资金安排
水塘镇2023年农村危房改造市县配套补助资金95362.72元，用于补助14户农户。其中，11户为2020年边缘户，已竣工并通过验收，市级资金待拨付；3户为2022年低收入群体农村危房改造任务指标，市级资金待拨付。
三、项目开展的具体内容和措施
对辖区内符合条件对象的农户和农户住房开展排查，将不符合条件的人员排除在外，对于2023年符合补助政策的14户农户房屋实施原址重建或加固改造（其中11户边缘户已于2020年竣工并通过验收，资金待拨付）。
四、分月用款计划和支出目标
本次农村危房改造补助资金由水塘镇人民政府进行统筹管理使用，采取拆除重建或新建的由政府严格按照相关程序直接兑付给农户（“一卡通”或“一折通”），采取修缮加固的资金由水塘镇结合实际统筹使用，必须确保专款专用，完工后通过政府组织初验、县级验收合格后，水塘镇人民政府于2023年4月30日前一次性支付补助资金，严禁资金用于支付监理费、设计费等其它支出。
五、项目预期效果
对于2023年符合补助政策的14户农户房屋实施原址重建或加固改造（其中11户边缘户已于2020年竣工并通过验收，资金待拨付），市县补助资金共计95362.72元，水塘镇对符合条件对象的危房开展排查，做到及时发现、及时改造，实现农村低收入群体“住房安全有保障”。</t>
  </si>
  <si>
    <t>完成2022年低收入群体农村危房改造任务指标3户和2020年边缘户农村危房改造11户兑付工作。水塘镇对符合条件对象的危房开展排查，做到及时发现、及时改造，实现农村低收入群体“住房安全有保障”。</t>
  </si>
  <si>
    <t>补助边缘户危房改造任务</t>
  </si>
  <si>
    <t>户</t>
  </si>
  <si>
    <t>完成补助边缘户危房改造11户</t>
  </si>
  <si>
    <t>补助低收入群体农村危房改造任务</t>
  </si>
  <si>
    <t>个/标段</t>
  </si>
  <si>
    <t>完成村任务3个标段</t>
  </si>
  <si>
    <t>房屋修缮综合使用率</t>
  </si>
  <si>
    <t>综合使用率达到95%</t>
  </si>
  <si>
    <t>公开15-24表</t>
  </si>
  <si>
    <t>水塘镇2022年省级水利救灾资金</t>
  </si>
  <si>
    <t>一、项目实施具体时间为2023年4月日—2023年5月5日
工程进度安排如下（具体以实际施工为准）：
1、2023.4.6：召开前期工作准备会议，组织招投标领导小组研究项目实施计划，完成项目招投标工作；
2、2023.5：施工方进场施工，按照实施方案要求，有序开展各项工作进度，并按时完成各项任务；
3、2023.5.4：开展工程验收结算，并完成工程审计。
二、项目资金安排
水塘镇围绕水塘镇2022年省级水利救灾资金项目，加大原有水管，将棉花河到丫口山庄原有的40管，换成壁厚3.5毫米的50管。预计花费10万元。
三、项目开展的具体内容和措施
2023年4月15日前采购水管，4月30日前安装完成。加大原有水管，将棉花河到丫口山庄原有的40管，换成壁厚3.5毫米的50管。分月用款计划和支出目标
项目开始后向施工单位拨付30%工程预付款；4月中旬工程进度超50%后，向施工单位拨付50%进度款（扣除15%的预付款）；4月下旬，工程进度超80%后，向施工单位拨付80%进度款（扣除15%的预付款），待工程完工以后，通过对工程项目进行收方、结算、审计后，根据实际结果向施工单位拨付97%钱款，剩余3%作为工程质量保证金，待工程验收合格1年后支付给施工方。
四、项目预期效果
为做好水毁灾害水利设施修复相关工作，加强水资源节约管理与保护，完善水塘镇水网网管建设，发生中等干旱不受严重影响，保障抗旱供水安全，保障居民社会生活平稳，提升群众生活质量,为国民经济持续健康发展和社会稳定提供安全保障,促进地区生态和谐发展，实现人水和谐共生。预计上级主管单位满意度≥85%，受益群众满意度≥85%。</t>
  </si>
  <si>
    <t>水塘镇2022年省级水利救灾资金项目，加大原有水管，将棉花河到丫口山庄原有的40管，换成壁厚3.5毫米的50管。支付工程款10万元。完善水塘镇水网网管建设，发生中等干旱不受严重影响，保障抗旱供水安全，保障居民社会生活平稳，提升群众生活质量,为国民经济持续健康发展和社会稳定提供安全保障,促进地区生态和谐发展，实现人水和谐共生。</t>
  </si>
  <si>
    <t>更换壁厚3.5毫米的50管</t>
  </si>
  <si>
    <t>按照施工合同安装</t>
  </si>
  <si>
    <t>及时兑付</t>
  </si>
  <si>
    <t>壁厚3.5毫米的50管建设成本</t>
  </si>
  <si>
    <t>5000</t>
  </si>
  <si>
    <t>元/吨</t>
  </si>
  <si>
    <t>综合使用率达到100%</t>
  </si>
  <si>
    <t xml:space="preserve">达到可使用年限 </t>
  </si>
  <si>
    <t>公开15-25表</t>
  </si>
  <si>
    <t>水塘镇2023年残疾人事业经费补助资金</t>
  </si>
  <si>
    <t>一：项目开展时间：2023年1月至12月，由县残联及时拨付给新平县2023年残疾人事业经费项目专项资金，用作残疾人的各项培训、就职、调查普查工作经费开支。
二、项目资金安排
根据新平县2023年残疾人事业经费分配表，本项目资金2.9万元，具体支出预计全国残疾人基本服务状况和需求信息数据动态更新工作经费1.2万元、残疾人实用技术培训费1万元、精神病卫生综合管理经费0.7万元。投入经济性：本项目资金主要用于全国残疾人基本服务状况和需求信息数据动态更新、残疾人实用技术培训、精神病卫生综合管理保障支出。
三、项目开展的具体内容和措施
此次下达的补助资金统筹用于全国残疾人基本服务状况和需求信息数据动态更新调查普查120人次、残疾人实用技术培训125人、精神病卫生综合管理保障支出。财政部门要会同民政部门优化财政支出结构，科学合理编制预算，按程序拨付使用。
四、分月用款计划和支出目标
此次下达的补助资金列入直达资金管理，资金标识为：预算功能科目：“2081199”其他残疾人事业支出；“2081105”残疾人就业；预算功能科目：“2081104”残疾人康复”。贯穿资金分配、拨付、使用等整个环节，且保持不变。
2023年残疾人事业经费分配表，本项目资金2.9万元，具体支出预计全国残疾人基本服务状况和需求信息数据动态更新工作经费1.2万元、残疾人实用技术培训费1万元、精神病卫生综合管理经费0.7万元。
五、项目预期效果
1.规范残疾人信息调查了解更新等，保障残疾人的合法权益；
2.统筹残疾人使用技能培训的成果，积极开展残疾人使用技能培训，保障残疾人就业创业权利；
3.对精神残疾人开展家庭监护评估、监护支持、精神关爱等工作，为其提供临时照料、医疗救治、心理疏导、行为矫治、社会融入、家庭关系调试、法律援助等专业服务，从源头上预防残疾人的合法权益；</t>
  </si>
  <si>
    <t>完成出全国残疾人基本服务状况和需求信息数据动态更新工作经费1.2万元、残疾人实用技术培训费1万元、精神病卫生综合管理经费0.7万元，该项目的支出规范残疾人信息调查了解更新等，保障残疾人的合法权益。</t>
  </si>
  <si>
    <t>残疾人调查普查</t>
  </si>
  <si>
    <t>120</t>
  </si>
  <si>
    <t>完成调查普查120次</t>
  </si>
  <si>
    <t>残疾人实用技术培训</t>
  </si>
  <si>
    <t>125</t>
  </si>
  <si>
    <t>完成125人培训</t>
  </si>
  <si>
    <t>培训人员到位率</t>
  </si>
  <si>
    <t>到位率达到100%</t>
  </si>
  <si>
    <t>劳动就业技能</t>
  </si>
  <si>
    <t>劳动就业技能得到提高</t>
  </si>
  <si>
    <t>残疾人生活质量</t>
  </si>
  <si>
    <t>残疾人生活质量得到提高</t>
  </si>
  <si>
    <t>满意度达到100%</t>
  </si>
  <si>
    <t>公开15-26表</t>
  </si>
  <si>
    <t>水塘镇2023年农村公路日常养护省级补助资金</t>
  </si>
  <si>
    <t xml:space="preserve">一、项目开展时间
2023年1月至2023年12月。
二、项目资金安排
项目资金按照本单位《内控制度》全面落实各项经费开支符合相关规定，对于专项经费绝对到专款专用，严格专项支出管理，保证专款专用，单独设账、专门核算，及时监督资金支出、结算等情况。具体使用情况如下新平县水塘镇2023年农村公路日常养护省级补助资金项目安排资金19.03万元，全部资金为省级财政补助资金。
三、项目开展的具体内容
本项目主要任务是新平县水塘镇2023年农村公路日常养护省级补助资金支付工作，项目建设内容为： 2023年列养总里程284.2公里，其中：省道3.2公里，县道2.2公里，乡道43.5公里，村道235.30公里。
四、用款计划和支出目标
1.按季度考核支付农村公路日常养护经费。
五、项目预期效果
通过实施新平县水塘镇2023年农村公路日常养护项目，持续推进了我镇农村公路管养常态化、规范化、制度化，巩固和提升农村公路管理水平和路况质量，实现“畅、安、舒、美”的农村公路养护工作目标，使农村公路能更好地服务于国民经济和社会发展，服务于社会主义新农村建设，服务于人民群众安全便捷出行，为建设富裕文明生态和谐水塘作出贡献。
</t>
  </si>
  <si>
    <t>完成 2023年列养总里程284.2公里，其中：省道3.2公里，县道2.2公里，乡道43.5公里，村道235.30公里，资金完成兑付，剩余指标由于未有报账材料暂未支出。</t>
  </si>
  <si>
    <t>省道日常养护</t>
  </si>
  <si>
    <t>3.2</t>
  </si>
  <si>
    <t>完成省道日常养护43.5公里</t>
  </si>
  <si>
    <t>县道日常养护</t>
  </si>
  <si>
    <t>2.2</t>
  </si>
  <si>
    <t>完成县道日常养护43.5公里</t>
  </si>
  <si>
    <t>43.5</t>
  </si>
  <si>
    <t>完成乡道日常养护43.5公里</t>
  </si>
  <si>
    <t>235.3</t>
  </si>
  <si>
    <t>完成村道日常养护43.5公里</t>
  </si>
  <si>
    <t>路况质量</t>
  </si>
  <si>
    <t>路况质量得以提升</t>
  </si>
  <si>
    <t>满意度指标达到要求</t>
  </si>
  <si>
    <t>公开15-27表</t>
  </si>
  <si>
    <t>水塘镇2023年农村人居环境整治垃圾池建设项目专项资金</t>
  </si>
  <si>
    <t>一、项目开展时间
项目于2023年12月底开工，于2024年2月全部改造完成。
二、项目资金安排
本项目共计投资20380.96元，其中5142.56元用于邦迈村七米田小组的垃圾池修建；7619.20元用于现刀村丙坡小组垃圾池新建；7619.20元用于现刀村丙竜小组垃圾池新建。此次共计下达资金20000元，超出的部分380.96元由村组自筹。
三、项目开展的具体内容和措施
工程内容：（一）邦迈村七米田小组垃圾池修缮：1、M7.5砂浆石脚基础砌筑3.60 m3；2、页岩砖砌筑池壁砌筑3.67 m3；3、150mm厚C20砼池底浇筑1.50m3；4、池壁抹灰后刷水泥浆33.30 m2。（二）现刀村丙坡小组垃圾池建设：1、M7.5砂浆石脚基础砌筑5.62 m3；2、页岩砖砌筑池壁砌筑5.73 m3；3、150mm厚C20砼池底浇筑1.50 m3；4、池壁抹灰后刷水泥浆51.95m2。（三）现刀村丙竜小组垃圾池建设：1、M7.5砂浆石脚基础砌筑5.62 m3；2、页岩砖砌筑池壁砌筑5.73 m3；3、150mm厚C20砼池底浇筑1.50 m3；4、池壁抹灰后刷水泥浆51.95m2。概算投资20380.96元，自筹380.96元。
四、分月用款计划和支出目标
属于一次性付款项目，计划于2024年3月31之前付完。
五、项目预期效果
过项目建设，将改善水塘镇的镇容村貌，改善农村环境，为当地群众的生活提供更好的条件，满足当地群众对垃圾处理的基本需求，同时符合水塘镇经济发展的现实需要。为水塘镇未来的发展提供了有利的基础设施保障，使水塘镇建设近期目标与未来发展相协调统一。</t>
  </si>
  <si>
    <t>项目筹备实施中，本项目共计投资20380.96元，其中5142.56元用于邦迈村七米田小组的垃圾池修建；7619.20元用于现刀村丙坡小组垃圾池新建；7619.20元用于现刀村丙竜小组垃圾池新建。此次共计下达资金20000元。</t>
  </si>
  <si>
    <t>垃圾池建设</t>
  </si>
  <si>
    <t>按合同要求完成建设</t>
  </si>
  <si>
    <t>砂浆石脚基础砌筑</t>
  </si>
  <si>
    <t>14.84</t>
  </si>
  <si>
    <t>页岩砖砌筑池壁砌筑</t>
  </si>
  <si>
    <t>15.13</t>
  </si>
  <si>
    <t>资金及时兑付到位</t>
  </si>
  <si>
    <t>居民生活环境</t>
  </si>
  <si>
    <t>居民生活环境得到提高</t>
  </si>
  <si>
    <t>使用年限达到标准</t>
  </si>
  <si>
    <t>受益人群满意度达到标准</t>
  </si>
  <si>
    <t>公开15-28表</t>
  </si>
  <si>
    <t>水塘镇2023年中央财政森林生态效益补偿资金管护费专项资金</t>
  </si>
  <si>
    <t>三、项目开展时间
该项目于2023年1月开展实施，结合实际工作情况，力争于2023年12月30日前完成。
四、项目资金安排
2023年公益林森林生态效益补偿资金项目共计63.588864万元（其中2023年中央补助森林生态效益补偿资金11.7936万元，2022年水塘镇省级公益林森林生态效益补偿资金51.795264万元）。
1、2023年中央补助森林生态效益补偿资金11.7936万元，用于国家级公益林管护经费；
2、2022年水塘镇省级公益林森林生态效益补偿资金51.795264万元，用于省级公益林管护经费。
五、项目开展的具体内容和措施   
（一）完成2023年国家级森林生态效益补偿系统录入工作，后由县林业和草原局通过“一卡通”兑现；
完成2023年水塘镇国家级森林生态效益29484亩的管护工作；
完成2023年省级公益林森林生态效益118688.16亩的管护工作。
七、项目预期效果
（一）项目实施的经济效益。
  严格执行资金管理的有关规定。建立健全补偿资金管理制度，强化资金的管理、监督、稽查，实行专账核算，专款专用，安全运行。按时上报年度实施检查报告和当年补偿资金申请报告。通过实施公益林森林生态效益补偿资金项目工作，使我镇林农管护人员就地就近就业，增加了农民的收入。</t>
  </si>
  <si>
    <t>完成公益林森林生态效益补偿资金，完成2023年国家级森林生态效益补偿系统录入工作，后由县林业和草原局通过“一卡通”兑现；
完成2023年水塘镇国家级森林生态效益29484亩的管护工作；完成2023年省级公益林森林生态效益118688.16亩的管护工作。通过实施公益林森林生态效益补偿资金项目工作，使我镇林农管护人员就地就近就业，增加了农民的收入。</t>
  </si>
  <si>
    <t>国家级公益林生态效益补偿面积</t>
  </si>
  <si>
    <t>29484</t>
  </si>
  <si>
    <t>按照要求完成相应面积补助</t>
  </si>
  <si>
    <t>省级公益林生态效益补偿面积</t>
  </si>
  <si>
    <t>118688.16</t>
  </si>
  <si>
    <t>聘请村级公益林管护员人数</t>
  </si>
  <si>
    <t>聘请管护人员6人</t>
  </si>
  <si>
    <t>聘请镇级公益林管护员人数</t>
  </si>
  <si>
    <t>聘请管护人员25人</t>
  </si>
  <si>
    <t>兑付标准准确率</t>
  </si>
  <si>
    <t>兑付标准准确率达到100%</t>
  </si>
  <si>
    <t>资金到位后完成补助发放时限</t>
  </si>
  <si>
    <t>按时发放</t>
  </si>
  <si>
    <t>经济效益</t>
  </si>
  <si>
    <t>管护人员收入</t>
  </si>
  <si>
    <t>增加</t>
  </si>
  <si>
    <t>管护人员收入增加</t>
  </si>
  <si>
    <t>森林资源管护能力</t>
  </si>
  <si>
    <t>森林资源管护能力得到提升</t>
  </si>
  <si>
    <t>生态效益</t>
  </si>
  <si>
    <t>公益林区生态环境</t>
  </si>
  <si>
    <t>改善</t>
  </si>
  <si>
    <t>公益林生态环境得到改善</t>
  </si>
  <si>
    <t>满意度达到指标要求</t>
  </si>
  <si>
    <t>公开15-29表</t>
  </si>
  <si>
    <t>水塘镇南达村富洪村片区垃圾房建设补助资金</t>
  </si>
  <si>
    <t>一、项目开展时间
（一）前期工作：2023年7月。前期工作内容包括项目方案的编制及审批，落实各项设计基础条件，委托项目设计。
（二）实施组织阶段：2023年8月。以水塘镇人民政府为责任主体，水塘镇南达村为项目实施主体，按照批准实施的村庄建设规划和实施方案申报建设内容，制定工作方案，严格程序，按方案完成建设场地工程地质勘察、安排项目资金，项目建设招投标等施工前期工作。
（三）进入项目建设施工阶段：2023年8月—2023年10月。项目建设工作施工包括：建设垃圾房5座。同时，在上级政策资金补助的基础上，充分调动村组干部和群众积极性，发挥群众主体作用，引导农民积极筹措建房资金，对不涉及资质要求的植树、绿化等工程内容，应组织群众投工投劳进行建设。
（四）竣工验收阶段：2023年10月底完成全部工程的竣工验收，并投入使用。严格按照项目竣工验收办法，对竣工项目和工程质量进行严格验收；对资金使用情况，按照项目资金来源性质要求，进行严格审计。
二、项目资金安排
工程投资概算总额56121.81元，资金来源为2023年省级财政衔接推进乡村振兴补助资金5.6万元，其余部分资金121.81元由水塘镇自筹。
五、项目开展的具体内容和措施
水塘镇南达村富洪片区建设垃圾房5座。
三、支出目标
项目开始后向施工单位拨付30%工程预付款；8月中旬工程进度超50%后，向施工单位拨付50%进度款（扣除15%的预付款）；10月下旬，工程进度超80%后，向施工单位拨付80%进度款（扣除15%的预付款），待工程完工以后，通过对工程项目进行收方、结算、审计后，于2023年12月10日前工程验收合格全额支付给施工方。
四、项目预期效果
新平县水塘镇南达村富洪村片区垃圾房建设项目通过水塘镇南达村富洪片区垃圾房建设，改善公共服务设施，改善生活环境，项目的建设能满足其周边居民的生产、生活需要，对加强村庄人居环境建设有重要作用，必然促进水塘镇南达村村庄建设的发展。</t>
  </si>
  <si>
    <t>完成水塘镇南达村富洪村片区垃圾房建设项目通过水塘镇南达村富洪片区垃圾房建设工程款兑付工作，该项目实施改善公共服务设施，改善生活环境，项目的建设能满足其周边居民的生产、生活需要，对加强村庄人居环境建设有重要作用，必然促进水塘镇南达村村庄建设的发展。</t>
  </si>
  <si>
    <t>场地平整工程总量</t>
  </si>
  <si>
    <t>按合同完成工程量</t>
  </si>
  <si>
    <t>墙面抹灰工程数量</t>
  </si>
  <si>
    <t>彩钢瓦屋面（含檩条）工程数量</t>
  </si>
  <si>
    <t>红砖支砌工程数量</t>
  </si>
  <si>
    <t>及时兑付工程款</t>
  </si>
  <si>
    <t>综合使用率达到标准</t>
  </si>
  <si>
    <t>公开15-30表</t>
  </si>
  <si>
    <t>水塘镇水塘社区哪喊小组村庄建设以奖代补专项资金</t>
  </si>
  <si>
    <t>一、项目开展时间
（一）前期工作：2023年7月。前期工作内容包括项目方案的编制及审批，落实各项设计基础条件，委托项目设计。
（二）实施组织阶段：2023年8月。水塘镇人民政府为项目实施主体，按照批准实施的项目建设规划和实施方案申报建设内容，制定工作方案，严格程序，按方案完成建设场地工程地质勘察、安排项目资金，项目建设招投标等施工前期工作。
（三）进入项目建设施工阶段：2023年8月—2023年10月。
（四）竣工验收阶段：2023年10月完成全部工程的竣工验收，并投入使用。严格按照项目竣工验收办法，对竣工项目和工程质量进行严格验收；对资金使用情况，按照项目资金来源性质要求，进行严格审计。
二、项目资金安排
工程投资概算总额80.06万元，本概算不包含征地费用、拆迁补偿费用等工程建设其它费用。资金来源为2023年省级财政衔接推进乡村振兴补助资金80元，其余资金0.06万元由水塘人民政府自筹。
三、项目开展的具体内容和措施
（一）生态振兴建设
1.村庄改造564平方米，包含：卵石花池支砌、竹类、地被、回填土、红砖平摆；2.小菜园建设447.8平方米，包含：红砖铺贴；3.主要道路风貌改造352平方米，包含：立面改造、彩钢瓦；4.公共场所改造150平方米，包含：抹灰、墙漆、钢构门、竹门、彩钢瓦、仿真茅草、公房钢构刷漆、防腐木座椅；5.村庄污水管网整治65米，包含：钢筋盖板、DN25闸阀、涵管、PVC管、检查井、开挖土沟 、真石漆、C15混凝土水沟浇筑、钢筋混凝土盖板；6.村庄环境整治750平方米，包含：拆除构筑物、碎石铺筑、小卵石地板、C20混凝土浇筑、混凝土路面、混凝土路面拆除、卵石台阶支砌、挡土墙支砌、老挡土墙勾缝、外墙面喷石漆、石桌、花杆、竹编围栏；7.村庄外围基础设施改造7400平方米，包含：土方开挖、碎石铺设、卵石花池支砌、地被、竹类。
四、支出目标
项目计划于2023年11月完成全部资金支付。
五、项目预期效果
项目规划实施后，对改善公共服务设施，改善生活环境，增加收入具有十分重要的意义。项目的建设发展能满足其周边居民的生产、生活需要，对建设富裕文明的新农村有重要作用。本项目的建设必然影响哪喊小组及周边辐射区域社会与经济的发展。</t>
  </si>
  <si>
    <t>支付哪喊小组村庄建设工程款80万元，项目规划实施后，对改善公共服务设施，改善生活环境，增加收入具有十分重要的意义。项目的建设发展能满足其周边居民的生产、生活需要，对建设富裕文明的新农村有重要作用。本项目的建设必然影响哪喊小组及周边辐射区域社会与经济的发展。</t>
  </si>
  <si>
    <t>新栽竹类数</t>
  </si>
  <si>
    <t>727</t>
  </si>
  <si>
    <t>棵</t>
  </si>
  <si>
    <t>按照要求完成</t>
  </si>
  <si>
    <t>种植地被数</t>
  </si>
  <si>
    <t>480</t>
  </si>
  <si>
    <t>卵石花池支砌工程量</t>
  </si>
  <si>
    <t>157</t>
  </si>
  <si>
    <t>土方开挖工程量</t>
  </si>
  <si>
    <t>2150</t>
  </si>
  <si>
    <t>彩钢瓦搭建</t>
  </si>
  <si>
    <t>143</t>
  </si>
  <si>
    <t>满意度达到90%</t>
  </si>
  <si>
    <t>公开15-31表</t>
  </si>
  <si>
    <t>村（社区）、小组运转补助经费</t>
  </si>
  <si>
    <t>社区运转经费按不低于50000元/年/各保障；村委会运转经费按不低于30000元/年/个保障；小组运转经费按不低于1000元/年/个保障。</t>
  </si>
  <si>
    <t>社区运转经费按不低于50000元/年/各保障；村委会运转经费按不低于30000元/年/个保障；小组运转经费按不低于1000元/年/个保障。按要求发放运转经费</t>
  </si>
  <si>
    <t>水塘镇村（社区）数量</t>
  </si>
  <si>
    <t>涉及9个村社区</t>
  </si>
  <si>
    <t>水塘镇小组数量</t>
  </si>
  <si>
    <t>87</t>
  </si>
  <si>
    <t>涉及87个小组</t>
  </si>
  <si>
    <t>按时完成</t>
  </si>
  <si>
    <t>社区运转经费补助</t>
  </si>
  <si>
    <t>50000</t>
  </si>
  <si>
    <t>元/年</t>
  </si>
  <si>
    <t>村委会运转经费补助</t>
  </si>
  <si>
    <t>30000</t>
  </si>
  <si>
    <t>小组运转经费补助</t>
  </si>
  <si>
    <t>正常运转</t>
  </si>
  <si>
    <t>部门得到正常运转</t>
  </si>
  <si>
    <t>单位人员满意度</t>
  </si>
  <si>
    <t>公开15-32表</t>
  </si>
  <si>
    <t>村(社区)人员补助经费</t>
  </si>
  <si>
    <t>定酬。坚持以岗定酬、以劳付酬、以考核兑酬，县财政局将各级财政保障的村（社区）干部岗位补贴与各级各部门按规定在行政村设定的各类岗位补助经费统一整合，按“正职”每人每月5000元、“副职”每人每月4000元、“委员”每人每月3000元标准核定村（社区）干部岗位补贴，根据月考核情况兑现岗位补贴。按每月岗位补贴的10%的标准核定绩效补贴，根据年度考核情况进行兑现绩效补贴。按“正职”每人每年3000元、“副职”每人每年2000元、“委员”每人每年1000元标准给予村（社区）干部社会保险定额补助，鼓励村（社区）干部按照城镇企业职工养老保险、城乡居民养老保险、城镇职工基本医疗保险、城镇居民基本医疗保险的相关规定，按较高标准自行办理养老保险和基本医疗保险，乡镇（街道）每年对购买情况进行实时检查；按每人每年200元标准为村（社区）干部购买意外伤害保险。村（社区）干部兼任村（居）民小组党支部书记和村（居）民小组组长的同时领取兼职补贴。</t>
  </si>
  <si>
    <t>按时发放村社区人员经费。坚持以岗定酬、以劳付酬、以考核兑酬，县财政局将各级财政保障的村（社区）干部岗位补贴与各级各部门按规定在行政村设定的各类岗位补助经费统一整合，按“正职”每人每月5000元、“副职”每人每月4000元、“委员”每人每月3000元标准核定村（社区）干部岗位补贴，根据月考核情况兑现岗位补贴。</t>
  </si>
  <si>
    <t>村（社区）正职人数</t>
  </si>
  <si>
    <t>发放正职9人</t>
  </si>
  <si>
    <t>村（社区）副职人数</t>
  </si>
  <si>
    <t>发放副职27人</t>
  </si>
  <si>
    <t>村（居）民小组党支部书记人数</t>
  </si>
  <si>
    <t>86</t>
  </si>
  <si>
    <t>发放小组党支部书记86人</t>
  </si>
  <si>
    <t>村（居）民小组长人数</t>
  </si>
  <si>
    <t>发放村小组长86人</t>
  </si>
  <si>
    <t>项目实施时间</t>
  </si>
  <si>
    <t>村（社区）正职补助</t>
  </si>
  <si>
    <t>元/人*月</t>
  </si>
  <si>
    <t>村（社区）副职补助</t>
  </si>
  <si>
    <t>4000</t>
  </si>
  <si>
    <t>村（居）民小组党支部书记补助</t>
  </si>
  <si>
    <t>村（居）民小组长补助</t>
  </si>
  <si>
    <t>单位人员达到满意度</t>
  </si>
  <si>
    <t>公开15-33表</t>
  </si>
  <si>
    <t>其他村社区、小组干部待遇补助经费</t>
  </si>
  <si>
    <t>坚持以岗定酬、以劳付酬、以考核兑酬，县财政局将各级财政保障的村（社区）干部岗位补贴与各级各部门按规定在行政村设定的各类岗位补助经费统一整合，按标准按要求发放经费</t>
  </si>
  <si>
    <t>村社区干部人数</t>
  </si>
  <si>
    <t>涉及村社区干部36人</t>
  </si>
  <si>
    <t>村（居）民小组副组长</t>
  </si>
  <si>
    <t>涉及小组副组长86人</t>
  </si>
  <si>
    <t>食品安全信息员人数</t>
  </si>
  <si>
    <t>涉及食品安全信息人86人</t>
  </si>
  <si>
    <t>小组计生信息员</t>
  </si>
  <si>
    <t>涉及小组计生信息员87人</t>
  </si>
  <si>
    <t>村（社区）委员</t>
  </si>
  <si>
    <t>涉及村社区委员30人</t>
  </si>
  <si>
    <t>村（居）民小组副组长补助</t>
  </si>
  <si>
    <t>400</t>
  </si>
  <si>
    <t>严格控制补助标准</t>
  </si>
  <si>
    <t>食品安全信息员补助</t>
  </si>
  <si>
    <t>小组计生信息员补助</t>
  </si>
  <si>
    <t>村（社区）委员补助</t>
  </si>
  <si>
    <t>单位人员满意度达到要求</t>
  </si>
  <si>
    <t>公开15-34表</t>
  </si>
  <si>
    <t>人大代表活动经费</t>
  </si>
  <si>
    <t>一、本次申请60000元，2023年2月：组织开展人大代表履职能力提升第一期培训。2023年4月：组织部分代表外出考察学习。2023年5月：组织代表开展理论培训+外出培训（华宁县和玉溪峨山等地）。2023年7月：组织开展人大代表履职能力提升第二期培训。2023年9月：组织部分代表外出考察学习。2023年11月：组织开展人大代表履职能力提升第三期培训。四、项目资金安排
（一）2023年2月：组织开展人大代表履职能力提升第一期培训。主要用于培训期间的食宿费和材料费等的支出。
（二）2023年4月：组织部分代表外出考察学习。主要用于外出考察学习的食宿费、交通费等的支出。
（三）2023年5月：组织代表开展理论培训+外出培训（华宁县和峨山县等地）。主要用于外出考察学习的食宿费、交通费等的支出。
（四）2023年7月：组织开展人大代表履职能力提升第二期培训。主要用于培训期间的食宿费和材料费等的支出。
（五）2023年9月：组织部分代表外出考察学习。主要用于外出考察学习的食宿费、交通费等的支出。
（六）2023年11月：组织开展人大代表履职能力提升第三期培训。主要用于培训期间的食宿费和材料费等的支出。
七、项目预期效果
提高代表履职能力，进一步践行人大代表“人民选我当代表，我当代表为人民”的宗旨；提升水塘镇人大工作品质，为水塘镇的社会经济发展贡献人大力量。
项目开展前期做好前期预算和相关外出考察学习方案和日程安排，统筹协调好培训地点、调研视察的出行工具等，并与镇综合管理办公室协调做好会务保障，确保培训的音响设备等能够正常使用，与调研视察地做好前期工作对接，确保各项调研视察和培训活动的顺利开展。</t>
  </si>
  <si>
    <t>该笔经费主要用于培训费、办公费，组织开展人大代表履职能力提升第一期培训。主要用于培训期间的食宿费和材料费等的支出。通过该项目实施提高代表履职能力，进一步践行人大代表“人民选我当代表，我当代表为人民”的宗旨；提升水塘镇人大工作品质，为水塘镇的社会经济发展贡献人大力量。</t>
  </si>
  <si>
    <t>人大代表会议培训人数</t>
  </si>
  <si>
    <t>培训人数到位60人</t>
  </si>
  <si>
    <t>会议培训参会人员到位率</t>
  </si>
  <si>
    <t>98</t>
  </si>
  <si>
    <t>全部人员参会</t>
  </si>
  <si>
    <t>参加乡人民代表大会天数</t>
  </si>
  <si>
    <t>人大代表会议举行2天</t>
  </si>
  <si>
    <t>人大代表人员满意度</t>
  </si>
  <si>
    <t>人大代表人员满意度达到要求</t>
  </si>
  <si>
    <t>公开15-35表</t>
  </si>
  <si>
    <t>水塘镇2023年国有企业退休人员社会化管理中央补助资金</t>
  </si>
  <si>
    <t>一、项目开展时间
项目的具体时间为2023年1月10日至1月31日进行慰问
二、项目资金安排
水塘镇2021年国有企业退休人员社会化管理中央补助资金15080元，全部用于52名退休人员节日、生病慰问。
其中：春节慰问每人290元；预计购买牛奶、水果等慰问品等，若存在超过部分镇级单位自行垫支承担。
三、项目开展的具体内容和措施
计划于1月16日到市场进行采买牛奶、水果等慰问品共计15080元。
四、分月用款计划和支出目标
根据项目情况，计划于1月16日到市场进行采买52份牛奶、水果等慰问品共计15080元进行兑付工作。
五、项目预期效果
通过实施项目，提高水塘镇国有企业退休人员社会化管理水平，提高水塘镇国有企业退休人员对水塘镇的归属感，认同感，积极为水塘镇社会事业发展建言献策。</t>
  </si>
  <si>
    <t>全部用于52名退休人员节日、生病慰问。通过实施项目，提高水塘镇国有企业退休人员社会化管理水平，提高水塘镇国有企业退休人员对水塘镇的归属感，认同感，积极为水塘镇社会事业发展建言献策。</t>
  </si>
  <si>
    <t>慰问国有企业已退休人员数</t>
  </si>
  <si>
    <t>完成慰问国有企业退休人员52人</t>
  </si>
  <si>
    <t>补助标准执行合规率</t>
  </si>
  <si>
    <t>补助标准执行合格</t>
  </si>
  <si>
    <t>按时兑付</t>
  </si>
  <si>
    <t>补助国有企业补助标准</t>
  </si>
  <si>
    <t>290</t>
  </si>
  <si>
    <t>按要求控制标准</t>
  </si>
  <si>
    <t>国有企业退休人员对水塘镇归属感</t>
  </si>
  <si>
    <t>'提升</t>
  </si>
  <si>
    <t>国有企业退休人员归属感得到提升</t>
  </si>
  <si>
    <t>对象满意度得到提高</t>
  </si>
  <si>
    <t>公开15-36表</t>
  </si>
  <si>
    <t>水塘镇2023年中央自然灾害（第一批森林火灾救灾）补助资金</t>
  </si>
  <si>
    <t>一、项目开展时间
本次2023年中央自然灾害救灾资金（第一批森林火灾救灾补助）项目开展时间为：2023年11月1日-2023年12月30日,11月1日-12月10日做物资配备，12月10日-12月31日完成资金支付。
二、资金安排：根据《新平彝族傣族自治县应急管理局关于2023年中央自然灾害救灾资金（第一批森林火灾救灾补助）分配方案的请示》（新应急字〔2023〕22号），分配水塘镇中央自然灾害救灾资金（第一批森林火灾救灾补助）资金0.6万元，专项用于购置扑救装备、物资设备以及车辆用油等费用支出。
三、项目开展的具体内容和措施
严格按照财建〔2022〕245号、《中央自然灾害救灾资金管理暂行办法》《云南省自然灾害救灾资金管理实施细则》文件要求，管好、用好中央财政补助资金，加强项目和资金管理，加快项目实施和预算执行进度；严禁挤占、截留、挪用，确保资金安全规范有效。镇财政所、镇人民政府将加强对资金使用和管理的监督检查，对资金的投向和使用等环节要认真审查、严格把关、追踪考核，发现问题必须立即纠正，并按有关规定严肃处理。
四、分月用款计划和支出目标
项目用款计划和支出目标：项目预算0.6万元，用于水塘镇防灭火器材(喷雾器）配置，计划2023年12月30日前实施完成。
五、项目预期效果
（一）社会效益
自然灾害的发生对群众的生产生活影响较大，同时也制约了社会的进步和发展，该项目的实施，在发生突发事件时，救援能力和水平得到有效提高，能更快速有效的处置突发事件，切实保障人民群众的生命财产安全。</t>
  </si>
  <si>
    <t>该笔项目资金用于水塘镇防灭火器材(喷雾器）配置设备的购买等。该项目的实施，在发生突发事件时，救援能力和水平得到有效提高，能更快速有效的处置突发事件，切实保障人民群众的生命财产安全。</t>
  </si>
  <si>
    <t>购买电动喷雾器</t>
  </si>
  <si>
    <t>购买电动喷雾器20台</t>
  </si>
  <si>
    <t>资金到位及时兑付</t>
  </si>
  <si>
    <t>应急处突能力</t>
  </si>
  <si>
    <t>应急处突能力得到提高</t>
  </si>
  <si>
    <t>受益满意度达到要求</t>
  </si>
  <si>
    <t>公开15-37表</t>
  </si>
  <si>
    <t>水塘镇2023年中央自然灾害救灾资金、省级防汛应急救灾资金补助资金</t>
  </si>
  <si>
    <t>一、项目开展时间
（一）水塘镇2023年省级防汛应急救灾资金项目，实施具体时间为2023年3月1日—2023年12月31日。开展情况如下：
1.于2023年3月组织救援队伍在水塘社区曼拉小组开展水塘镇2023年地震应急、防汛暨地质灾害综合演练。
2.于2023年12月前购买救援急救包30个。
（二）水塘镇2023年中央自然灾害救灾资金（第二批洪涝灾害救灾补助）资金项目，实施具体时间为2023年6月1日—2023年12月31日。开展情况如下：
1.于2023年8月组织救援队伍在波村村领岗田开展水塘镇2023年防汛、地震暨地质灾害演练。
二、项目资金安排
1.上级下达我县2023年省级防汛应急救灾资金20万元，其中给予水塘镇2023年省级防汛应急救灾资金1.8万元。我镇围绕2023年省级防汛应急救灾资金，实施救援队伍培训、演练，及购买救援急救包，预计花费1.8万元。
2.上级下达我县2023年中央自然灾害救灾资金(第二批洪涝灾害救灾补助)10万元，其中给予水塘镇2023年中央自然灾害救灾资金(第二批洪涝灾害救灾补助)1.1万元。我镇围绕2023年中央自然灾害救灾资金（第二批洪涝灾害救灾补助）资金，实施救援队伍培训、演练，预计花费1.1万元。
以上两项项目通过实施救援队伍培训、演练，购买救援急救包，共预计花费2.9万元。
三、项目开展的具体内容和措施
（一）水塘镇2023年省级防汛应急救灾资金项目，实施内容和措施如下：
1.于2023年3月29日，组织救援队伍在水塘社区曼拉小组开展水塘镇2023年地震应急、防汛暨地质灾害综合演练，预计花费资金1.2万元
2.于2023年11月21日，购买救援急救包30个，预计花费资金6000元。
（二）水塘镇2023年中央自然灾害救灾资金（第二批洪涝灾害救灾补助）资金项目，实施内容和措施如下：
1.于2023年8月22日，组织救援队伍在波村村领岗田开展水塘镇2023年防汛、地震暨地质灾害演练，预计花费资金1.1万元。
四、用款计划和支出目标
计划于2023年12月20日前完成全部资金支出。
五、项目预期效果
做好洪涝灾害应急抢险救援工作，进一步保障居民社会生活平稳，提高群众安全度指数,为国民经济持续健康发展和社会稳定提供安全保障。预计受灾群众投诉率≤5%。
经济效益：维护灾区生产生活秩序正常，最大限</t>
  </si>
  <si>
    <t>该笔资金用于水塘镇2023年地震应急、防汛暨地质灾害综合演练。剩余报账材料筹备中 待资料收齐完成资金兑付。</t>
  </si>
  <si>
    <t>展开救援队伍培训、演练</t>
  </si>
  <si>
    <t>展开培训、演练2次</t>
  </si>
  <si>
    <t>购买救援急救包</t>
  </si>
  <si>
    <t>购买急救包3个</t>
  </si>
  <si>
    <t>培训到位率</t>
  </si>
  <si>
    <t>培训到位达到100%</t>
  </si>
  <si>
    <t>资金及时兑付</t>
  </si>
  <si>
    <t>公开15-38表</t>
  </si>
  <si>
    <t>水塘镇现刀村委会扒拉田小区人居环境整治市级补助资金</t>
  </si>
  <si>
    <t xml:space="preserve">一、项目开展时间
2023年11月至12月，宣传动员，编制完善项目实施方案及项目审批；
2023年12月中旬，完成项目建设任务；
2023年12月底，组织项目总结及验收工作。
二、项目开展的具体内容和措施
1、花台支砌工时费72.5天。
2、325水泥15.2吨。
3、红砖3494个； 
三、分月用款计划和支出目标
本项目申请农村人居环境整治补助资金2万元，补助方式：资金计划于2023年12月30日前拨付施工单位。
四、项目预期效果
1、建成目标
通过农村人居环境整治示范村建设项目实施，促进扒拉田小组产业聚集发展，改善人居环境，将新村扒拉田小组建设成“村庄秀美、环境优美、生活甜美、社会和美”的宜居、宜业、宜游的美丽乡。
2、社会效益与村庄治理
村庄、道路、宅旁院落实现绿化美化，绿化覆盖率明显提高。通过建设村庄公共活动场所，使群众的生活环境得到改善，当地群众参加文化活动的条件会得到提升，还提高小组的生活质量创造了基本条件，对改善小组公共服务设施，改善生活环境具有十分重要的意义。
3、生态效益与可持续发展
 项目建成后将改善小组居住环境和居住条件，促进社会和谐，维护社会稳定团结的局面。不仅为小组美化了居住环境和提供休闲娱乐的场所，并且解决了危害居民人身安全的安全隐患，保证了村民在村庄中正常的生产、娱乐、生活，也为水塘镇增添了一道亮丽的风景。 </t>
  </si>
  <si>
    <t>支付农村人居环境整治补助资金2万元，通过农村人居环境整治示范村建设项目实施，促进扒拉田小组产业聚集发展，改善人居环境，将新村扒拉田小组建设成“村庄秀美、环境优美、生活甜美、社会和美”的宜居、宜业、宜游的美丽乡村。</t>
  </si>
  <si>
    <t>购买325水泥</t>
  </si>
  <si>
    <t>15.2</t>
  </si>
  <si>
    <t>按照工程合同完成建设</t>
  </si>
  <si>
    <t>购买红砖</t>
  </si>
  <si>
    <t>3494</t>
  </si>
  <si>
    <t>居民生活环境得到改善</t>
  </si>
  <si>
    <t>可达到满意度要求</t>
  </si>
  <si>
    <t>公开15-39表</t>
  </si>
  <si>
    <t>水塘镇驻村第一书记工作经费</t>
  </si>
  <si>
    <t>该笔经费主要用于旧哈村、大口村购买办公设备。项目实施后便于村委会更好的开展日常工作和完成上级部门下发工作，也方便文件接收学习，还能够更好地服务村民；建设村级法治文化阵地，将为旧哈营造良好的法治宣传氛围，让群众多渠道了解和掌握法律知识提升法律意识和法律思维，为水塘实现高质量跨越式发展提供有力法治保障。</t>
  </si>
  <si>
    <t>制作法制宣传栏3块</t>
  </si>
  <si>
    <t>购买法律图书40本</t>
  </si>
  <si>
    <t>购置设备利用率达到90%以上</t>
  </si>
  <si>
    <t>资金及时完成兑付</t>
  </si>
  <si>
    <t>法律意识和司法思维得到提高</t>
  </si>
  <si>
    <t>公开15-40表</t>
  </si>
  <si>
    <t>遗属生活补助及一次性抚恤补助经费</t>
  </si>
  <si>
    <t>符合遗属生活困难补助条件的人员，从2022年7月起按如下补助标准调整:补助对象为城镇户口的:职工因病死亡的补助标准调整为910元/月/人，职工因工死亡的补助标准调整为1050元/月/人。补助对象为农村户口的:职工因病死亡的补助标准调整为580元/月/人。</t>
  </si>
  <si>
    <t>对符合遗属生活困难补助条件的人员及时完成补助。</t>
  </si>
  <si>
    <t>遗属补助人员</t>
  </si>
  <si>
    <t>完成补助4人</t>
  </si>
  <si>
    <t>遗属补助发放时限</t>
  </si>
  <si>
    <t>遗属补助发放标准</t>
  </si>
  <si>
    <t>580</t>
  </si>
  <si>
    <t>910</t>
  </si>
  <si>
    <t>部门正常运转</t>
  </si>
  <si>
    <t>遗属补助人员满意度</t>
  </si>
  <si>
    <t>公开15-41表</t>
  </si>
  <si>
    <t>2023年清偿政府拖欠企业账款第一批专项资金</t>
  </si>
  <si>
    <t>根据国务院减轻企业负担联席会议办公室《关于做好2023年政府拖欠企业账款调查摸底的通知》文件精神及《云南省政府一般债务预算管理办法》（云财预〔2016〕388号），本年度计划拖欠中小企业账款30笔，共清偿13家中小企业，通过项目实施，切实维护中小企业合法权益，不断提升民营企业中小企业获得感，改善中小企业经营状况，为民营经济中小企业创造良好的发展环境。</t>
  </si>
  <si>
    <t>年度计划拖欠中小企业账款30笔，共清偿13家中小企业，通过项目实施，切实维护中小企业合法权益，不断提升民营企业中小企业获得感，改善中小企业经营状况，为民营经济中小企业创造良好的发展环境。</t>
  </si>
  <si>
    <t>清偿中小企业数量</t>
  </si>
  <si>
    <t>清偿中小企业13家</t>
  </si>
  <si>
    <t>涉及项目数量</t>
  </si>
  <si>
    <t>涉及数量30个</t>
  </si>
  <si>
    <t>督办任务完成率</t>
  </si>
  <si>
    <t>督办任务达到完成率</t>
  </si>
  <si>
    <t>发放及时率</t>
  </si>
  <si>
    <t>发放及时</t>
  </si>
  <si>
    <t>经营状况改善</t>
  </si>
  <si>
    <t>有所改善</t>
  </si>
  <si>
    <t>经营状况得到改善</t>
  </si>
  <si>
    <t>公开15-42表</t>
  </si>
  <si>
    <t>水塘镇2023年度党建工作经费</t>
  </si>
  <si>
    <t>一、项目开展时间
2023年1月至2023年12月。
二、项目资金安排
本项目2023年度预算资金45000元
1、基层党建“四级联创”现场会工作经费补助计划于2023年第一季度末用款20000元；
基层党员教育实训基地建设工作经费补助计划于2023年第二季度末用款10000元；2023年第三季度末用款10000元
现代远程教育和基层服务型党组织综合平台设备维护费2022年第四季度末计划用款5000元。
三、项目预期效果
充分发挥党委“龙头”带动作用，统筹资源、整合力量，推动党建工作落地落实。村级党组织发挥“主心骨”作用，加强自身建设，强化对村级各类组织的领导，组织群众、宣传群众、凝聚群众、服务群众，推动党建工作向纵深发展。</t>
  </si>
  <si>
    <t>完成兑付2023年度党建工作经费，1、基层党建“四级联创”现场会工作经费；2、基层党员教育实训基地建设工作经费补助3、现代远程教育和基层服务型党组织综合平台设备维护费、该项目实施充分发挥党委“龙头”带动作用，统筹资源、整合力量，推动党建工作落地落实。村级党组织发挥“主心骨”作用，加强自身建设，强化对村级各类组织的领导，组织群众、宣传群众、凝聚群众、服务群众，推动党建工作向纵深发展。</t>
  </si>
  <si>
    <t>基层党建“四级联创”现场培训会</t>
  </si>
  <si>
    <t>完成培训会10次</t>
  </si>
  <si>
    <t>展板制作</t>
  </si>
  <si>
    <t>展板制作9块</t>
  </si>
  <si>
    <t>墙面文化版面设计制作</t>
  </si>
  <si>
    <t>完成墙面文化版面设计制作9块</t>
  </si>
  <si>
    <t>硬件设施配套</t>
  </si>
  <si>
    <t>硬件设施配套10套</t>
  </si>
  <si>
    <t>设备维护</t>
  </si>
  <si>
    <t>设备维护10次</t>
  </si>
  <si>
    <t>培训人数</t>
  </si>
  <si>
    <t>人/次</t>
  </si>
  <si>
    <t>培训人数达到100人</t>
  </si>
  <si>
    <t>参训率</t>
  </si>
  <si>
    <t>参会率达到100%</t>
  </si>
  <si>
    <t>展板制作成本</t>
  </si>
  <si>
    <t>元/块</t>
  </si>
  <si>
    <t>严格根据要求控制成本</t>
  </si>
  <si>
    <t>墙面文化版面设计制作成本</t>
  </si>
  <si>
    <t>1500</t>
  </si>
  <si>
    <t>硬件设施配套成本</t>
  </si>
  <si>
    <t>基层党建工作创新</t>
  </si>
  <si>
    <t>得到提高</t>
  </si>
  <si>
    <t>基层党建工作创新得到提高</t>
  </si>
  <si>
    <t>受益人员满意度</t>
  </si>
  <si>
    <t>公开15-43表</t>
  </si>
  <si>
    <t>水塘镇2023年就业创业及农村劳动力转移就业专项资金</t>
  </si>
  <si>
    <t>一、项目开展时间
2023年 1月1日至2023年10月31日以前结束，具体时间安排为： 2023年1至3月，进行创业贷款的宣传和动员报名；2023年3月初至2032年4月初进行报名想要办理创业贷款经营者的经营场所核实和调查；2023年4月中旬至2023年9月底，进行创业贷款的办理和上报工作。
二、项目资金安排
（一）创业担保贷款奖补资金9000元，本项目资金计划安排如下：
1. 镇社保中心开展创业担保贷款工作购置办公用品（比如A4纸、笔、打印机碳粉等）预计3000元。
2.镇社保中心开展就业创业及农村劳动力转移就业培训以及办理经费6000元。
三、项目开展的具体内容和措施
1. 项目开展的具体内容：社保中心和村（社区）开展就业创业及农村劳动力转移就业工作宣传动员、业务培训、创业贷款的办理等。
2.措施：一是积极利用微信、QQ等媒体对商户、种植大户、养殖大户和有创业需求的群众进行大范围的宣传和动员；二是把任务分配到各个村（社区），让各村（社区）利用各自工作群和朋友圈大力宣传创业贷款政策，并将创业贷款宣传材料发到各村，把创业贷款政策宣传到每一户村民家里；三是对各村社保员进行定期和不定期的创业担保贷款业务操作培训，从而提高他们的业务水平和办事能力，把创业贷款工作开展得有声有色和取得实效。
四、分月用款计划和支出目标
1. 2023年11月计划支出购置办公用品（比如A4纸、笔、打印机碳粉等）预计3000元;
2. 2023年11月底计划支出开展就业创业及农村劳动力转移就业业务培训6000元。
五、项目预期效果
积极开展好2023年小额创业担保贷款和“贷免扶补”贷款工作，并围绕目标任务扎实开展宣传动员和业务培训，向广大群众提供社会保障服务，搭建一个社会和谐发展的互助平台，建立一个镇域经济发展和广大群众发家致富的长效工作机制，具有现实需求并符合当前社会经济的发展，能让水塘镇符合办理创业贷款和转移就业的所有人得到收益。</t>
  </si>
  <si>
    <t>相关材料已交至财政所，由于额度未开，由于零余额账户未开，资金保障力度不够，导致资金支付滞后，望县财政加大资金支持力度以便项目定期开展完成。</t>
  </si>
  <si>
    <t>参加就业创业及农村劳动力转移就业培训人数</t>
  </si>
  <si>
    <t>完成就业培训100人</t>
  </si>
  <si>
    <t>购置办公用品A4纸</t>
  </si>
  <si>
    <t>根据实际购置相关办公设备</t>
  </si>
  <si>
    <t>购置办公用品笔</t>
  </si>
  <si>
    <t>盒</t>
  </si>
  <si>
    <t>参会人数达到90%以上</t>
  </si>
  <si>
    <t>额度报账可及时兑付工作</t>
  </si>
  <si>
    <t>劳动就业宣传覆盖率</t>
  </si>
  <si>
    <t>劳动就业宣传覆盖率达到100%</t>
  </si>
  <si>
    <t>由于零余额账户未开，资金保障力度不够，导致资金支付滞后</t>
  </si>
  <si>
    <t>公开15-44表</t>
  </si>
  <si>
    <t>水塘镇2023年困难党员春节慰问、七一慰问补助经费</t>
  </si>
  <si>
    <t>通过走访慰问，倾听红色故事和革命英雄事迹，重温党的百年波澜壮阔，深刻领悟党史学习教育的重大意义。此外，通过走访慰问树立模范形象，加强宣传党内功勋荣誉表彰获得者和老党员、老干部、烈士、因公殉职党员干部等为党和国家事业作出的贡献，宣传先进事迹和崇高精神，引导广大党员干部群众在新时代新征程中奋勇争先建功立业。</t>
  </si>
  <si>
    <t>完成慰问补助经费的兑付，完成七一、慰问困难党员14人，通过走访慰问，倾听红色故事和革命英雄事迹，重温党的百年波澜壮阔，深刻领悟党史学习教育的重大意义。此外，通过走访慰问树立模范形象，加强宣传党内功勋荣誉表彰获得者和老党员、老干部、烈士、因公殉职党员干部等为党和国家事业作出的贡献，宣传先进事迹和崇高精神，引导广大党员干部群众在新时代新征程中奋勇争先建功立业。</t>
  </si>
  <si>
    <t>春节慰问困难党员</t>
  </si>
  <si>
    <t>完成慰问困难党员14人</t>
  </si>
  <si>
    <t>“七一”慰问困难党员</t>
  </si>
  <si>
    <t>完成“七一”慰问困难党员14人</t>
  </si>
  <si>
    <t>资金到位后支付时限</t>
  </si>
  <si>
    <t>春节慰问困难党员补助标准</t>
  </si>
  <si>
    <t>720</t>
  </si>
  <si>
    <t>“七一”慰问困难党员补助标准</t>
  </si>
  <si>
    <t>困难党员生活状况改善</t>
  </si>
  <si>
    <t>得到改善</t>
  </si>
  <si>
    <t>困难党员生活状况得到改善</t>
  </si>
  <si>
    <t>困难党员满意度</t>
  </si>
  <si>
    <t>公开15-45表</t>
  </si>
  <si>
    <t>水塘镇2023年省级防汛应急救灾（第二批）补助资金</t>
  </si>
  <si>
    <t>一、项目开展时间
项目实施具体时间为2023年3月1日—2023年12月31日。
二、项目资金安排
我镇围绕水塘镇2023年省级防汛应急救灾补助资金（第二批）项目，计划组织水塘社区救援队伍培训演练；购买救援物资水鞋、水衣等；修护大口洪灾供水管和波村村洪灾沟渠，预计花费资金2万元。
三、项目开展的具体内容和措施
水塘镇2023年省级防汛应急救灾补助资金（第二批）项目，实施内容和措施如下：
1.2023年5月，组织水塘社区救援队伍培训演练，预计花费资金5000元。
2.2023年12月31日前，购买救援物资水鞋、水衣等，预计花费资金6000元。
3.2023年6月修护大口洪灾供水管，预计花费资金4000元。
4.2023年6月修护波村村洪灾沟渠，预计花费资金5000元
四、用款计划和支出目标
计划于2023年12月31日前完成全部资金支出
五、项目预期效果
做好防汛减灾救灾工作，维护灾区社会正常秩序，进一步保障居民社会生活平稳，提高群众安全度指数,为国民经济持续健康发展和社会稳定提供安全保障。预计受灾群众投诉率≤5%，各地灾区重大负面舆情和事件次数≤5次。
经济效益：维护灾区生产生活秩序正常，最大限度减少因洪涝灾害造成的财产损失，灾区重大负面舆情和事件次数，为国民经济持续健康发展提供安全保障。
社会效益：减少或避免出现灾区重大负面舆情和事件次数，提升防汛救灾能力，为社会稳定提供安全保障。</t>
  </si>
  <si>
    <t>项目已完工，相应报账材料已备齐，由于零余额账户未开，资金保障力度不够，导致资金支付滞后，望县财政加大资金支持力度以便项目定期开展完成。</t>
  </si>
  <si>
    <t>按照实施方案完成演练培训</t>
  </si>
  <si>
    <t>购买救援物资</t>
  </si>
  <si>
    <t>购买物资100套</t>
  </si>
  <si>
    <t>培训到位达到90%以上</t>
  </si>
  <si>
    <t>额度保障可及时兑付</t>
  </si>
  <si>
    <t>公开15-46表</t>
  </si>
  <si>
    <t>水塘镇社保中心2022年创业贷款服务补助专项经费</t>
  </si>
  <si>
    <t>一、项目开展时间
2022年 1月1日至2022年12月31日以前结束，具体时间安排为： 2022年1至3月，进行创业贷款的宣传和动员报名；2022年3月初至2022年4月初进行报名想要办理创业贷款经营者的经营场所核实和调查；2022年4月中旬至2022年12月底，进行创业贷款的办理和上报工作。
二、项目资金安排
（一）创业贷款宣传服务补助经费1900元，本项目资金计划安排如下：
1. 镇社保中心开展创业担保贷款工作购买A4纸3批预计800元。
2.镇社保中心开展创业贷款工作专项业务培训经费1100元。
（二）就业服务工作站工作经费5000元，本项目资金计划安排如下：
1.镇社保中心开展就业服务工作站工作人员业务培训经费2600元。
2.购置给9个村（社区）就业服务工作站开展创业担保贷款工作A4纸9批预计2400元。
三、项目开展的具体内容和措施
1. 项目开展的具体内容：社保中心和村（社区）开展2022年小额创业担保贷款和“贷免扶补”贷款工作宣传动员、业务培训、创业贷款的办理以及上报创业贷款材料等。
2.措施：一是积极利用微信、QQ等媒体对商户、种植大户、养殖大户和有创业需求的群众进行大范围的宣传和动员；二是把任务分配到各个村（社区），让各村（社区）利用各自工作群和朋友圈大力宣传创业贷款政策，并将创业贷款宣传材料发到各村，把创业贷款政策宣传到每一户村民家里；三是对各村社保员进行定期和不定期的创业贷款工作业务培训，从而提高他们的业务水平和办事能力，把创业贷款工作开展得有声有色和取得实效。
四、分月用款计划和支出目标
1. 2022年11月计划支出购置开展创业担保贷款工作A4纸12批预计3200元。
2.2022年11月计划支出开展创业贷款工作专项业务培训经费1100元。
3. 2022年11月计划支出开展就业服务工作站工作人员业务培训经费2600元。
五、项目预期效果
积极开展好2022年小额创业担保贷款和“贷免扶补”贷款工作，并围绕目标任务扎实开展宣传动员和业务培训；此外，向广大群众提供社会保障服务，搭建一个社会和谐发展的互助平台，建立一个镇域经济发展和广大群众发家致富的长效工作机制，具有现实需求并符合当前社会经济的发展，能让水塘镇符合办理创业贷款的所有人得到收益。</t>
  </si>
  <si>
    <t>展开培训一场，参会人员28人</t>
  </si>
  <si>
    <t>开展就业服务业务培训</t>
  </si>
  <si>
    <t>65</t>
  </si>
  <si>
    <t>展开培训一场，参会人员65人</t>
  </si>
  <si>
    <t xml:space="preserve">严格控制成本 </t>
  </si>
  <si>
    <t>提高培训人员业务水平</t>
  </si>
  <si>
    <t>公开15-47表</t>
  </si>
  <si>
    <t>水塘镇省级纪检监察四项制度补助工作经费</t>
  </si>
  <si>
    <t>一、项目开展时间
2023年12月：党风廉政建设考核材料装订。
2023年12月：中国纪检监察、中国纪检监察报、党风廉政建设书籍报刊定制。
2023年12月：用于纪检监察业务培训。
2023年12月：基层纪检办公用品经费。
二、项目资金安排
（一）2023年12月：党风廉政建设考核材料装订。主要用于打印广告店装订过程中产生的装订费的支出。
（二）2023年12月：中国纪检监察、中国纪检监察报、党风廉政建设书籍报刊定制。主要用于年上级纪委要求必须定制的书籍、报刊费的支出。
（三）2023年12月：纪检监察业务培训。主要用于村（社区）监委培训过程中产生的伙食费等的支出。
（四）2023年12月：基层纪检办公用品经费。主要用于购买硬盘、光盘、台式电脑、U盘、光驱、打印纸、订书机、日常办公用品费等的支出。
三、项目开展的具体内容和措施
项目开展前期做好相关方案和资金使用计划，统筹协调好培训地点、购买、定制纪检办公用品和报刊定制等，并与镇综合办协调做好培训会务保障，确保培训的音响设备等能够正常使用，确保各项工作和培训活动的顺利开展。
四、项目预期效果
促进纪委工作的规范化、标准化和制度化。通过四项制度的实施，可以进一步明确纪委工作的职责、任务和要求，规范工作流程和操作规程，提高工作效率和质量。增强纪委工作的保障能力。四项制度中包括了对纪委工作经费的补助，这将有助于提高纪委的保障能力，包括人力、物力和财力等方面的保障，为纪委工作的顺利开展提供更加坚实的保障。提升纪委工作人员的素质和能力。通过四项制度的实施，可以加强对纪委工作人员的培训、考核和管理，提高其专业素质和能力水平，为纪委工作的顺利开展提供更加坚实的人才保障。增强纪委工作的社会影响力。通过四项制度的实施，可以让更多的人了解纪委工作的职责、任务和要求，增强纪委工作的透明度和公信力，提高纪委工作的社会影响力。促进全镇工作的规范化、标准化和制度化。</t>
  </si>
  <si>
    <t>主要基层纪检办公用品经费。主要用于购买硬盘、光盘、台式电脑、U盘、光驱、打印纸、订书机、日常办公用品费等的支出，通过四项制度的实施，可以进一步明确纪委工作的职责、任务和要求，规范工作流程和操作规程，提高工作效率和质量。</t>
  </si>
  <si>
    <t>纪检监察覆盖率达到100%</t>
  </si>
  <si>
    <t>纪检监察工作得以顺利展开</t>
  </si>
  <si>
    <t>及时完成</t>
  </si>
  <si>
    <t>定时公开</t>
  </si>
  <si>
    <t>公开15-48表</t>
  </si>
  <si>
    <t>水塘镇水塘社区为民服务体系建设项目经费</t>
  </si>
  <si>
    <t>一、项目开展时间
2023年12月：党风廉政建设考核材料装订。
2023年12月：中国纪检监察、中国纪检监察报、党风廉政建设书籍报刊定制。
2023年12月：用于纪检监察业务培训。
2023年12月：基层纪检办公用品经费。
二、项目资金安排
（一）2023年12月：党风廉政建设考核材料装订。主要用于打印广告店装订过程中产生的装订费的支出。
（二）2023年12月：中国纪检监察、中国纪检监察报、党风廉政建设书籍报刊定制。主要用于年上级纪委要求必须定制的书籍、报刊费的支出。
（三）2023年12月：纪检监察业务培训。主要用于村（社区）监委培训过程中产生的伙食费费等的支出。
（四）2023年12月：基层纪检办公用品经费。主要用于购买硬盘、光盘、台式电脑、U盘、光驱、打印纸、订书机、日常办公用品费等的支出。
三、项目开展的具体内容和措施
项目开展前期做好相关方案和资金使用计划，统筹协调好培训地点、购买、定制纪检办公用品和报刊定制等，并与镇综合办协调做好培训会务保障，确保培训的音响设备等能够正常使用，确保各项工作和培训活动的顺利开展。
四、项目预期效果
促进纪委工作的规范化、标准化和制度化。通过四项制度的实施，可以进一步明确纪委工作的职责、任务和要求，规范工作流程和操作规程，提高工作效率和质量。增强纪委工作的保障能力。四项制度中包括了对纪委工作经费的补助，这将有助于提高纪委的保障能力，包括人力、物力和财力等方面的保障，为纪委工作的顺利开展提供更加坚实的保障。提升纪委工作人员的素质和能力。通过四项制度的实施，可以加强对纪委工作人员的培训、考核和管理，提高其专业素质和能力水平，为纪委工作的顺利开展提供更加坚实的人才保障。增强纪委工作的社会影响力。通过四项制度的实施，可以让更多的人了解纪委工作的职责、任务和要求，增强纪委工作的透明度和公信力，提高纪委工作的社会影响力。促进全镇工作的规范化、标准化和制度化。</t>
  </si>
  <si>
    <t>相关报账材料已交至财政所，由于零余额账户未开，资金保障力度不够，导致资金支付滞后，望县财政加大资金支持力度以便项目定期开展完成。该项目主要是用于水塘社区为民服务体系设施建设、设备的购买、无障碍设施改造等与本机构建设、运营相关的事务，水塘镇水塘社区为民服务体系建设项目实施可服务2580余名群众，水塘社区为民服务体系实现无偿服务。</t>
  </si>
  <si>
    <t>围墙建设面积</t>
  </si>
  <si>
    <t>按照合同要求完成建设</t>
  </si>
  <si>
    <t>搭建彩钢瓦面积</t>
  </si>
  <si>
    <t>建设吊顶面积</t>
  </si>
  <si>
    <t>砌墙工程量</t>
  </si>
  <si>
    <t>28000</t>
  </si>
  <si>
    <t>围墙建设成本</t>
  </si>
  <si>
    <t>元/平方米</t>
  </si>
  <si>
    <t>搭建彩钢瓦建设成本</t>
  </si>
  <si>
    <t>围墙建设使用年限</t>
  </si>
  <si>
    <t>相关报账材料已交至财政所，由于零余额账户未开，资金保障力度不够，导致资金支付滞后</t>
  </si>
  <si>
    <t>公开15-49表</t>
  </si>
  <si>
    <t>水塘镇提升公共服务能力项目专项资金</t>
  </si>
  <si>
    <t xml:space="preserve">一、项目开展时间计划为2021-2023年。1.2022年5-12月进行办公区域改扩建。2.2022年8-10月在政采云平台进行办公设备的采购；为使水塘镇财政所能够更好的提升完善财政所的办公环境，消除安全隐患，我单位计划使用40万元资金，主要用于三个方面：
（一）改造办公区域共需33.14万元 ；（二）信息化建设共需1.9万元；（三）设备购置共需5.22万元；
二、具体实施内容或措施
1.办公区域改造及装修事项按照《中华人民共和国招标投标法》委托招标代理服务公司进行；
2.按照云政办函〔2020〕25号云南省2021年政府集中采购目录及标准的通知及玉财资〔2019〕100号玉溪市市级行政事业单位国有资产配置的标准的要求在政采云平台上进行政府购买。
三、预期效果
通过本次项目的实施，办公区域改造504㎡；办公室更换防滑瓷砖地板360㎡；更换防盗门窗1套；优化办公环境绿化建设；新增电子显示屏10×0.6㎡1套；完善制度牌、工号牌等公示信息牌制作；更新宣传公示栏4个；采购办公设备办公桌4套、储物柜4个、茶几2个、凉椅2套、窗帘7套、饮水机2台；对办公场地功能进行完善与提升，能满足日常工作运行功能，到2023年底我镇财政将全面达到服务能力提升要求，将全面达到防火防盗防潮功能，优化办公环境，来访办事人员，实现财政为民服务优质、资金使用及时安全、财政运行全面规范、财政管理高效有为，能够更好提升完善财政所的办公环境，消除安全隐患，为提高财政公共服务和保障乡村振兴的作用显著发挥。 </t>
  </si>
  <si>
    <t>办公区域改造</t>
  </si>
  <si>
    <t>504</t>
  </si>
  <si>
    <t>按照施工合同进行安装</t>
  </si>
  <si>
    <t>更换防盗门窗</t>
  </si>
  <si>
    <t>更新宣传公示栏</t>
  </si>
  <si>
    <t>采购办公桌数量</t>
  </si>
  <si>
    <t>采购储物柜数量</t>
  </si>
  <si>
    <t>采购茶几数量</t>
  </si>
  <si>
    <t>采购饮水机数量</t>
  </si>
  <si>
    <t>采购电脑数量</t>
  </si>
  <si>
    <t>采购窗帘</t>
  </si>
  <si>
    <t>采购凉椅</t>
  </si>
  <si>
    <t>采购完成时间</t>
  </si>
  <si>
    <t>个月</t>
  </si>
  <si>
    <t>按时完成采购</t>
  </si>
  <si>
    <t>费用控制率</t>
  </si>
  <si>
    <t>严格控制费用</t>
  </si>
  <si>
    <t>房屋、场所综合利用率</t>
  </si>
  <si>
    <t>房屋场所综合使用率达到要求</t>
  </si>
  <si>
    <t>保障办公环境提升</t>
  </si>
  <si>
    <t>办公环境得以提升</t>
  </si>
  <si>
    <t>设备可持续使用年限</t>
  </si>
  <si>
    <t>达到满意度标准</t>
  </si>
  <si>
    <t>公开15-50表</t>
  </si>
  <si>
    <t>水塘镇现刀村扒拉田小组人居环境整治补助经费</t>
  </si>
  <si>
    <t>本次申请2022年资金2万元，用于水塘镇现刀村扒拉田小组人居环境整治补助经费，完成水塘现刀村扒拉田小组人居环境整治工作的效益主要体现在，提高群众对人居环境的满意度，人民生活环境得到了大幅度的改善，提高了群众生活的舒适度、幸福感，在村庄人居环境治理工作上以点带面的推动现刀村人居环境治理工作的高效运行。 整洁的村容村貌是农民热切的盼望，随着经济社会的不断发展，老百姓逐渐意识到人居环境对心情的陶冶与净化、身体状况的改善的重要性，打造清洁、优雅的居住环境，既是老百姓感受到政府利群利民的大好事，也是群众真正得到实惠的大实事。</t>
  </si>
  <si>
    <t>本次项目资金2万元，用于水塘镇现刀村扒拉田小组人居环境整治补助经费，完成水塘现刀村扒拉田小组人居环境整治工作的效益主要体现在，提高群众对人居环境的满意度，人民生活环境得到了大幅度的改善，提高了群众生活的舒适度、幸福感，在村庄人居环境治理工作上以点带面的推动现刀村人居环境治理工作的高效运行。</t>
  </si>
  <si>
    <t>安装DN500涵管数量</t>
  </si>
  <si>
    <t>按要求完成工程量</t>
  </si>
  <si>
    <t>毛石混凝土浇筑面积</t>
  </si>
  <si>
    <t>5.2</t>
  </si>
  <si>
    <t>外墙抹灰面积</t>
  </si>
  <si>
    <t>116.92</t>
  </si>
  <si>
    <t>建设工期</t>
  </si>
  <si>
    <t>达到使用年限</t>
  </si>
  <si>
    <t>公开15-51表</t>
  </si>
  <si>
    <t>2022年度共青团创业担保贷款省级财政奖补资金</t>
  </si>
  <si>
    <t>成立创业担保贷款工作组，召开创业担保贷款培训会，做好召开培训会议的筹备方案，同时与镇综合管理办公室协调做好会务保障，确保培训工作顺利开展，会议的音响设备等能够正常使用，与各村（社区）做好前期工作对接，确保培训工作顺利开展。圆满完成水塘镇创业担保贷款培训工作，完成创业担保贷款“攻坚行动”目标任务62户，发放贷款620万元以上，为广大创业者及时提供创业担保贷款扶持，降低了创业成本、减轻了创业负担，帮助中小市场主体健康发展，促进创业带动就业，保持水塘镇就业局势总体稳定。项目于2022年4月开始实施，于2022年6月底完成项目验收。
四、项目资金安排
（一）2022年4-6月：水塘镇创业担保贷款培训。主要用于培训工作过程中产生的伙食费、材料费、打印费等的支出。
五、项目开展的具体内容和措施
成立创业担保贷款工作组，召开创业担保贷款培训会，做好召开培训会议的筹备方案，同时与镇综合管理办公室协调做好会务保障，确保培训工作顺利开展，会议的音响设备等能够正常使用，与各村（社区）做好前期工作对接，确保培训工作顺利开展。</t>
  </si>
  <si>
    <t>完成水塘镇创业担保贷款培训支出。主要用于培训工作过程中产生的伙食费、材料费、打印费等的支出。</t>
  </si>
  <si>
    <t>组织培训1次</t>
  </si>
  <si>
    <t>参加人数达到50人</t>
  </si>
  <si>
    <t>参训率达到100%</t>
  </si>
  <si>
    <t>宣传覆盖率达到要求</t>
  </si>
  <si>
    <t>参训人员满意度达到要求</t>
  </si>
  <si>
    <t>公开15-52表</t>
  </si>
  <si>
    <t>水塘镇“多规合一”实用性村庄规划编制补助资金</t>
  </si>
  <si>
    <t>本项目计划工期：12个月，即2021年5月至2022年5月，进度安排如下：（1）前期工作阶段：2021年5月-7月，包括项目实施方案编制、制定文件、成立机构、级织发动、培训学习、摸底调查、委托设计、立项审批、招投标、确定编制单位等前期工作。
（2）编制规划草案阶段：2021年8月-12月，国土空间开发与保护、编制产业发展规划、形成规划草案等。（3）规划成果入库阶段：2022年1-3月，县级审查、村民决议、审批备案等。（4）推动规划实施阶段：2022年4-5月，监督实施管理推动项目落地、反馈工作成效等。该项目规划编制已完成，规划编制的范围是水塘镇行政管辖范围9个行政村的村域规划编制和70个自然村的自然村规划编制。待拨付资金。
2021年10月，拨付第一笔规划编制费24万元；2021年11月，拨付第二笔规划编制费24万元；2021年12月，拨付第三笔规划编制费24万元；2022年3月，拨付最后一笔规划编制费25.45万元；</t>
  </si>
  <si>
    <t>完成拨付第一笔规划编制费9万元，该项目规划编制已完成，规划编制的范围是水塘镇行政管辖范围9个行政村的村域规划编制和70个自然村的自然村规划编制费用待拨款，由于零余额账户未开，资金保障力度不够，导致资金支付滞后，望县财政加大资金支持力度以便项目定期开展完成。</t>
  </si>
  <si>
    <t>行政村村域</t>
  </si>
  <si>
    <t>自然村规划编制</t>
  </si>
  <si>
    <t>70</t>
  </si>
  <si>
    <t>涉及70个自然村规划编制</t>
  </si>
  <si>
    <t>规划编制项目验收合格率</t>
  </si>
  <si>
    <t>项目完成时限（工期）</t>
  </si>
  <si>
    <t>综合使用率达到90%以上</t>
  </si>
  <si>
    <t>规划编制使用年限</t>
  </si>
  <si>
    <t>使用年限达到要钱</t>
  </si>
  <si>
    <t>公开15-53表</t>
  </si>
  <si>
    <t>水塘镇2021年度第四批福彩公益金补助资金</t>
  </si>
  <si>
    <t>本次水塘镇2021年度第四批福彩公益金向上级申请资金6.5万元，其中金厂村儿童之家建设2万元，水塘社区儿童之家建设2万元，旧哈村儿童之家建设2.5万元；为进一步推进儿童之家建设，确保如期完成《云南儿童发展规划（2011-2022年）》提出的儿童之家建设目标任务，近日，省民政厅、省妇儿工委办联合下发《关于加快推进儿童之家建设的通知》，确保到2022年底，全省99%以上的城乡社区建立儿童之家。1.解决家庭教育负担，儿童之家可以为孩子提供一个健康安全的场所，减轻家长的压力。
2.解决儿童课外娱乐活动问题，儿童之家可以为孩子提供一个健康的娱乐场所，孩子可以在这里展现童真童趣，与玩伴共同成长，提升儿童的幸福感。</t>
  </si>
  <si>
    <t>项目已完工，报账材料已备齐在财政所，由于零余额账户未开，资金保障力度不够，导致资金支付滞后，望县财政加大资金支持力度以便项目定期开展完成。其中金厂村儿童之家建设2万元，水塘社区儿童之家建设2万元，旧哈村儿童之家建设2.5万元；解决儿童课外娱乐活动问题，儿童之家可以为孩子提供一个健康的娱乐场所，孩子可以在这里展现童真童趣，与玩伴共同成长，提升儿童的幸福感。</t>
  </si>
  <si>
    <t>补助儿童之家建设村社区数量</t>
  </si>
  <si>
    <t>按要求完成工程建设安装</t>
  </si>
  <si>
    <t>钢制落地书架</t>
  </si>
  <si>
    <t>儿童方桌+扇形桌椅组合</t>
  </si>
  <si>
    <t>组</t>
  </si>
  <si>
    <t>及时支付</t>
  </si>
  <si>
    <t>1300</t>
  </si>
  <si>
    <t>1380</t>
  </si>
  <si>
    <t>元/组</t>
  </si>
  <si>
    <t>彩笔</t>
  </si>
  <si>
    <t>元/盒</t>
  </si>
  <si>
    <t>油画笔</t>
  </si>
  <si>
    <t>儿童成长环境优化情况</t>
  </si>
  <si>
    <t>环境优化</t>
  </si>
  <si>
    <t>儿童成长环境得到优化</t>
  </si>
  <si>
    <t>儿童之家覆盖率</t>
  </si>
  <si>
    <t>覆盖率达到要求</t>
  </si>
  <si>
    <t>受益人群达到要求</t>
  </si>
  <si>
    <t>项目已完工，报账材料已备齐在财政所，由于零余额账户未开，资金保障力度不够，导致资金支付滞后，望县财政加大资金支持力度以便项目定期开展完成。</t>
  </si>
  <si>
    <t>公开15-54表</t>
  </si>
  <si>
    <t>水塘镇2022年“河长清河”行动补助经费</t>
  </si>
  <si>
    <t>本次申请2022年资金414000元，用于水塘镇2022年 “河长清河”行动经费，（一）全面清理河道。全面清理河道管理保护范围内的生产生活垃圾，打捞河沟水面白色垃圾、动物尸体、废弃农作物等影响感官、污染水体的漂浮物，清除河道两岸堆积生活垃圾、建筑垃圾、杂物，劝阻制止向河道内倾倒垃圾、废弃农作物、生活污水等破坏生态环境的行为；拆除河道两岸不规范、影响河流生态环境的垃圾池，重新合理规划设置，健全生活垃圾、建筑垃圾收集处置机制，杜绝雨季雨水将垃圾冲刷进河道；清理影响河流行洪、腐臭发酵的河床淤积物，疏通堵塞河沟，恢复行洪能力。
（二）清违法违规行为。全面清理破坏水域岸线、危害水生态环境的违规违法行为。清理整治乱建、乱占、乱采、乱堆等违反河道管理条例的违规违法行为；清理整治饮用水水源地保护区畜禽养殖、“电毒炸”鱼等违规违法行为；清理整治未经批准设置的入河排污口，加强企业、个体工商户排污监管，严厉打击偷排乱排、不达标排放违法行为。（三）更新河长制公示牌。对辖区范围内9个公示牌进行更新更换。利用河库枯水季节有利时机，集中清理河库岸上岸下垃圾、废弃农作物等污染隐患，铁腕整治涉河库乱占乱建、乱围乱堵、乱采乱挖、乱倒乱排等破坏河库生态环境的违规违法行为，建立长效管护机制，推进“河长清河”常态化，保持河库面貌干净整洁，维护河库生态环境。</t>
  </si>
  <si>
    <t>完成资金兑付工作，对辖区范围内9个公示牌进行更新更换。利用河库枯水季节有利时机，集中清理河库岸上岸下垃圾、废弃农作物等污染隐患，铁腕整治涉河库乱占乱建、乱围乱堵、乱采乱挖、乱倒乱排等破坏河库生态环境的违规违法行为，建立长效管护机制，推进“河长清河”常态化，保持河库面貌干净整洁，维护河库生态环境。</t>
  </si>
  <si>
    <t>垃圾清理车辆数量</t>
  </si>
  <si>
    <t>辆</t>
  </si>
  <si>
    <t>租用垃圾车2辆</t>
  </si>
  <si>
    <t>公示牌制作数量</t>
  </si>
  <si>
    <t>制作公示牌1块</t>
  </si>
  <si>
    <t>制作物品验收合格率</t>
  </si>
  <si>
    <t>河道垃圾清除率</t>
  </si>
  <si>
    <t>按要求清除到位</t>
  </si>
  <si>
    <t>受益群众满意度</t>
  </si>
  <si>
    <t>公开15-55表</t>
  </si>
  <si>
    <t>水塘镇2022年波村村沙坝田小组老年活动室建设项目补助经费</t>
  </si>
  <si>
    <t>本次申请2022年资金10万元，用于水塘镇2022年波村村沙坝田小组老年活动室建设项目，项目的对辖区内老年人，按照有关政策，提供无偿服务。充分发挥志愿者的积极性，为老年人提供志愿者服务，实现志愿者服务、政府购买服务和市场化有偿服务相结合，切实降低养老成本，减轻养老负担。</t>
  </si>
  <si>
    <t>完成资金2万元兑付工作，相关报账材料已备齐，待开额度可完成兑付工作，主要用于水塘镇2022年波村村沙坝田小组老年活动室建设项目，项目的对辖区内老年人，按照有关政策，提供无偿服务。充分发挥志愿者的积极性，为老年人提供志愿者服务，实现志愿者服务、政府购买服务和市场化有偿服务相结合，切实降低养老成本，减轻养老负担。</t>
  </si>
  <si>
    <t>按要求完成建设</t>
  </si>
  <si>
    <t>砌墙数量</t>
  </si>
  <si>
    <t>墙体粉刷面积</t>
  </si>
  <si>
    <t>吊顶面积</t>
  </si>
  <si>
    <t>项目工期</t>
  </si>
  <si>
    <t>围墙建设</t>
  </si>
  <si>
    <t>墙体粉刷</t>
  </si>
  <si>
    <t>老年活动室综合使用率</t>
  </si>
  <si>
    <t>综合使用率得到提高</t>
  </si>
  <si>
    <t>公开15-56表</t>
  </si>
  <si>
    <t>水塘镇2022年中央农村危房改造补助资金</t>
  </si>
  <si>
    <t>对于2022年符合补助政策的14户农户房屋实施原址重建或加固改造（其中11户边缘户已于2020年竣工并通过验收，资金待拨付），中央补助资金共计16.8万元，实现农村低收入群体“住房安全有保障”。对于2022年符合补助政策的14户农户房屋实施原址重建或加固改造（其中11户边缘户已于2020年竣工并通过验收，资金待拨付），中央补助资金共计16.8万元。项目的实施,使水塘镇农村低收入群体住房安全得到基本保障，改善农户的居住环境水平，有利于水塘镇经济的良性、和谐发展,是促进社会稳定的民生工程，同时能增加民众地域好感度,从根本上有效改善周边人居环境。</t>
  </si>
  <si>
    <t>其中11户边缘户已于2020年竣工并通过验收，资金待拨付，由于零余额账户未开，资金保障力度不够，导致资金支付滞后，望县财政加大资金支持力度以便项目定期开展完成。项目的实施,使水塘镇农村低收入群体住房安全得到基本保障，改善农户的居住环境水平，有利于水塘镇经济的良性、和谐发展,是促进社会稳定的民生工程，同时能增加民众地域好感度,从根本上有效改善周边人居环境。</t>
  </si>
  <si>
    <t>四类重点农村危房改造户数</t>
  </si>
  <si>
    <t>按照要求完成农村危房改造</t>
  </si>
  <si>
    <t>补助标准</t>
  </si>
  <si>
    <t>万元/户</t>
  </si>
  <si>
    <t>按要求控制补助标准</t>
  </si>
  <si>
    <t>设计功能实现率</t>
  </si>
  <si>
    <t>设计功能实现率达到70%</t>
  </si>
  <si>
    <t>农户的居住环境</t>
  </si>
  <si>
    <t>农户居住环境得到改善</t>
  </si>
  <si>
    <t>改造后可使用年限</t>
  </si>
  <si>
    <t>改善后可达到使用年限</t>
  </si>
  <si>
    <t>可达到满意度指标要求</t>
  </si>
  <si>
    <t>公开15-57表</t>
  </si>
  <si>
    <t>水塘镇邦迈村壮大村集体经济建设项目补助资金</t>
  </si>
  <si>
    <t>一、项目开展时间
该项目于2022年10月开展实施，结合实际工作情况，力争于2022年12月30日前完成。
二、项目资金安排
工程投资概算总额4万元，本次由上级补助水塘镇邦迈村壮大村集体经济建设项目，本次资金4万元全部用于水塘镇邦迈村壮大村集体经济建设项目。
三、项目开展的具体内容和措施
水塘镇邦迈村壮大村集体经济建设项目，需购买#50水管900米，#25水管803米，项目区主要以更换管网为主，进一步提高农村供水保证率，提高水资源利用率，改善人饮条件，完善农村饮水安全用水管理。
六、分月用款计划和支出目标
项目于2022年10月开始后向施工单位拨付30%工程预付款；其余待工程完工以后，通过对工程项目进行收方、结算、审计后，根据实际结果于2022年12月25日前向施工单位拨付100%钱款，同时需要施工单位缴纳3%费用作为工程质量保证金，待工程验收合格1年后支付给施工方。
四、项目预期效果
通过该项目的实施，将改善供水管网老化现象，安装水表，收取水费壮大村集体经济收入，从形成节约用水，有更多的水资源搞好农业生产和开展多种经营，有利于促进村内经济增长；使受益区群众感受到政府对他们的支持，党对他们的关怀；达到稳定人心、稳定社会，解放生产力，发展经济，促进精神文明建设。项目的实施对受益群众增收节支的效果和对脱贫致富奔小康的推动作用极为明显。</t>
  </si>
  <si>
    <t>项目报账材料已备齐在财政所，由于零余额账户未开，资金保障力度不够，导致资金支付滞后，望县财政加大资金支持力度以便项目定期开展完成。水塘镇邦迈村壮大村集体经济建设项目，需购买#50水管900米，#25水管803米，项目区主要以更换管网为主，进一步提高农村供水保证率，提高水资源利用率，改善人饮条件，完善农村饮水安全用水管理。</t>
  </si>
  <si>
    <t>购买#50水管数量</t>
  </si>
  <si>
    <t>900</t>
  </si>
  <si>
    <t>按要求完成安装</t>
  </si>
  <si>
    <t>购买#25水管数量</t>
  </si>
  <si>
    <t>803</t>
  </si>
  <si>
    <t>工程工期</t>
  </si>
  <si>
    <t>#50水管工程单位建设成本</t>
  </si>
  <si>
    <t>26.6</t>
  </si>
  <si>
    <t>#25水管工程单位建设成本</t>
  </si>
  <si>
    <t>达到综合使用率要求</t>
  </si>
  <si>
    <t>根据评估报告可达到使用年限</t>
  </si>
  <si>
    <t>项目报账材料已备齐在财政所，由于零余额账户未开，资金保障力度不够，导致资金支付滞后，望县财政加大资金支持力度以便项目定期开展完成</t>
  </si>
  <si>
    <t>公开15-58表</t>
  </si>
  <si>
    <t>水塘镇水塘社区抓党建促乡村振兴“四位一体”项目专项资金</t>
  </si>
  <si>
    <t>一、项目开展时间
工程计划实施于2023年05月10日－2023年11月30日，总工期230天。
二、项目资金安排
工程投资概算总额1210万元，本次由玉溪市2023 年度抓党建促乡村振兴“四位一体”项目补助资金500万元，其余由本级财政自筹，并将本次资金500万元全部用于玉溪市新平县水塘镇水塘社区2023年抓党建促乡村振兴“四位一体”项目。
三、项目开展的具体内容和措施
（一）建强基层党组织—水塘镇便民服务中心项目
建设内容：总投资300万元，其中“四位一体”资金150万元，整合资金150万元。项目计划新建一栋4层的框架房屋，拟建一楼为镇便民服务中心用房（即镇党群服务中心），二楼为镇财政所公共为民服务中心和水塘社区便民服务中心，三楼为残疾人、创业贷款人员和农村剩余劳动力等人员职业技能培训室，四楼为镇便民服务中心档案室、水塘社区便民服务中心档案室、职业技能培训档案室和镇财政所档案室。通过“一中心多站点”方式来实现便民服务中心即党群服务中心各项功能，配置便民服务区、党群议事区、新时代文明实践所、新时代大讲堂、党建书吧、志愿者服务站、群团之家24小时自助服务区等功能，设置培训室、档案室等功能用房，力争把党群服务中心建成“施政”窗口、“办事”窗口、“形象”窗口、“文明”窗口、“服务”窗口，打造成为彰显红色力量，凝聚党心民心、引领基层治理的坚强阵地。
（二）扶持壮大村集体经济—柑橘产业园农用物资堆放点项目
建设内容：整合资金396万元建设农用物质堆放点，项目占地面积约9869.15平方米（14.8亩），共新建44个物流仓库，仓库平均长14米，宽8米，面积112平方米，新建道路两条，上方道路长150米，宽12米；中间道路长135米，宽15米；两边道路长70米，宽12米；建设公厕35平方米，管理用房50平方米，绿化带300平方米，以及供排水、供电、消防、环卫等设施。
（三）扶持壮大村集体经济—和盛生猪洗消服务中心提升改造项目
建设内容：总投资60万元（整合资金），通过对消毒设施设备、排水排污管道、消毒管道、视频监控系统、大棚屋顶、猪圈地面围墙、洗车区域、中心内通道等设施进行提升改造，进一步提升洗消中心服务质量和市场竞争力，提升公司收益。洗消中心委托和盛公司经营管理，其中和盛公司以资金入股占股份46%，社区以土地及资金入股占股份54%，每年按股份占比进行利润</t>
  </si>
  <si>
    <t>本次项目资金全部用于玉溪市新平县水塘镇水塘社区2023年抓党建促乡村振兴“四位一体”项目。其他项目报账材料已提交至财政所，由于零余额账户未开，资金保障力度不够，导致资金支付滞后，望县财政加大资金支持力度以便项目定期开展完成。</t>
  </si>
  <si>
    <t>新建水塘镇便民服务中心建筑面积</t>
  </si>
  <si>
    <t>1136.36</t>
  </si>
  <si>
    <t>人工土方开挖</t>
  </si>
  <si>
    <t>174.08</t>
  </si>
  <si>
    <t>钢结构栈道制安装</t>
  </si>
  <si>
    <t>46.75</t>
  </si>
  <si>
    <t>防腐木踏板走道</t>
  </si>
  <si>
    <t>防腐木护栏</t>
  </si>
  <si>
    <t>533</t>
  </si>
  <si>
    <t>灯带布置</t>
  </si>
  <si>
    <t>落石修复</t>
  </si>
  <si>
    <t>300</t>
  </si>
  <si>
    <t>资金到位及时支付</t>
  </si>
  <si>
    <t>根据评估报告达到可使用年限</t>
  </si>
  <si>
    <t>公开15-59表</t>
  </si>
  <si>
    <t>水塘镇现刀村扒拉田小组公益房建设补助资金</t>
  </si>
  <si>
    <t xml:space="preserve">本次申请2022年资金3万元，用于水塘镇现刀村扒拉田小组公益房建设补助资金，水塘现刀村扒拉田小组公益房配套设施建设项目不仅加强了村小组基础设施建设也改善了农民生活条件、还大大提高人民群众幸福感指数。在改善农村公益用房和提高人居环境治理上两者存在着重要的必要联系，只有在改善了村民基础设施建设的情况下，才能让群众自发的感受到环境治理的重要性，老百姓才会逐渐意识到人居环境对心情的陶冶与净化、身体状况的改善的重要性，也为打造清洁、优雅的居住环境做好基础。 </t>
  </si>
  <si>
    <t>本次项目支付3万元，主要用于水塘镇现刀村扒拉田小组公益房建设补助资金，水塘现刀村扒拉田小组公益房配套设施建设项目不仅加强了村小组基础设施建设也改善了农民生活条件、还大大提高人民群众幸福感指数。在改善农村公益用房和提高人居环境治理上两者存在着重要的必要联系，只有在改善了村民基础设施建设的情况下，才能让群众自发的感受到环境治理的重要性，老百姓才会逐渐意识到人居环境对心情的陶冶与净化、身体状况的改善的重要性，也为打造清洁、优雅的居住环境做好基础。</t>
  </si>
  <si>
    <t>公益房刷漆面积</t>
  </si>
  <si>
    <t>299.5</t>
  </si>
  <si>
    <t>公厕改造（抹灰）面积</t>
  </si>
  <si>
    <t>红砖支砌花池面积</t>
  </si>
  <si>
    <t>7.5</t>
  </si>
  <si>
    <t>绿化苗木面积</t>
  </si>
  <si>
    <t>公开15-60表</t>
  </si>
  <si>
    <t>新平县水塘镇现刀村扒拉田垃圾池建设补助经费</t>
  </si>
  <si>
    <t xml:space="preserve">本次申请2022年资金20000元，用于新平县水塘镇现刀村扒拉田垃圾池建设项目，完成水塘现刀村扒拉田小组垃圾池建设工作的效益主要体现在，提高群众对人居环境的满意度，人民生活环境得到了大幅度的改善，提高了群众生活的舒适度、幸福感，在村庄人居环境治理工作中可以以点带面的推动现刀村人居环境治理工作的高效实施。 </t>
  </si>
  <si>
    <t>完成项目款的兑付工作，用于新平县水塘镇现刀村扒拉田垃圾池建设项目，完成水塘现刀村扒拉田小组垃圾池建设工作的效益主要体现在，提高群众对人居环境的满意度，人民生活环境得到了大幅度的改善，提高了群众生活的舒适度、幸福感，在村庄人居环境治理工作中可以以点带面的推动现刀村人居环境治理工作的高效实施。</t>
  </si>
  <si>
    <t>按要求完成工程量建设</t>
  </si>
  <si>
    <t>实心砖围墙面积</t>
  </si>
  <si>
    <t>150</t>
  </si>
  <si>
    <t>垃圾池使用年限</t>
  </si>
  <si>
    <t>公开15-61表</t>
  </si>
  <si>
    <t>水塘大道集贸市场提升改造项目专项资金</t>
  </si>
  <si>
    <t>一、项目开展时间
工程计划实施于2023年10月20日－2023年11月30日，总工期40天。
二、项目资金安排
工程投资概算总额190万元，本次由县财政局下达专项资金，并将本次资金190万元全部用于水塘镇“管集市”专项行动水塘大道集贸市场提升改造项目。
三、项目开展的具体内容和措施
水塘镇“管集市”专项行动水塘大道集贸市场提升改造项目：标准固定售货台面建设160个；标准可移动售货台面建设70个；市场招牌制作4块；市场区域标示牌制作50块；市场综合宣传公示栏10个；市场摊位、商铺号码牌300个；相关制度规范上墙公示制作30块；改造地面不平整区域490平方米；供水管网改造1000米；排水、排污管道设施建设800米；活禽、水产交易区改造10户；市场内熟食区、酱菜区等“四防”设施改造4户；电路、照明提升改造；公厕及洗手台建设改造；市场其他附属基础设施完善。
四、分月用款计划和支出目标
项目计划于2023年10月20日开工，并于2023年10月20日前兑付工程进度款的30%，而后施工期间每月按照合同比例支付进度款，所有工程款项于2023年11月30日前经竣工验收合格并通过结算审核后，按照合同约定支付后续相应工程款。</t>
  </si>
  <si>
    <t>本次资金190万元全部用于水塘镇“管集市”专项行动水塘大道集贸市场提升改造项目。水塘镇“管集市”专项行动水塘大道集贸市场提升改造项目：标准固定售货台面建设160个；标准可移动售货台面建设70个；市场招牌制作4块；市场区域标示牌制作50块；市场综合宣传公示栏10个；市场摊位、商铺号码牌300个；相关制度规范上墙公示制作30块；改造地面不平整区域490平方米；供水管网改造1000米；排水、排污管道设施建设800米；活禽、水产交易区改造10户；市场内熟食区、酱菜区等“四防”设施改造4户；电路、照明提升改造；公厕及洗手台建设改造；市场其他附属基础设施完善。</t>
  </si>
  <si>
    <t>标准固定售货台面建设</t>
  </si>
  <si>
    <t>按照要求完成建设</t>
  </si>
  <si>
    <t>标准可移动售货台面建设</t>
  </si>
  <si>
    <t>供水管网改造</t>
  </si>
  <si>
    <t>市场招牌制作</t>
  </si>
  <si>
    <t>制作市场摊位、商铺号码牌</t>
  </si>
  <si>
    <t>制作市场综合宣传公示栏</t>
  </si>
  <si>
    <t>活禽、水产交易区改造</t>
  </si>
  <si>
    <t>综合使用率可达到要求</t>
  </si>
  <si>
    <t>受益人群满意度可达到要求</t>
  </si>
  <si>
    <t>公开15-62表</t>
  </si>
  <si>
    <t>水塘社区路南小组美丽村庄基础建设补助资金</t>
  </si>
  <si>
    <t>一、项目建设内容                         
水塘社区路南小组美丽村庄基础设施建设项目计划投资60.61万元，其中：申请云南省2023年彩票专项公益金30万元，自筹30.61万元。主要建设内容：1、村庄基础设施建设:（1）200mm厚C25砼道路铺筑350㎡；（2）100mm厚碎石基层350㎡；（3）路基土方开挖105m3；（4）挡土墙支砌216m3；（5）De200PVC管安装250m；（6）De110PVC管安装100m；2、公房改造：（1）公房钢构刷漆308.4㎡；（2）仿真茅草308.4㎡；（3）钢结构活动室120㎡；3、村庄绿化：（1）种植土回填150m3；（2）金竹（高2-2.5m）900从；（3）球状灌木（红花檵木球、金森女贞球、红叶楠木球等）80株；（4）地被种植（红花檵木、金森女贞、红叶楠木等）1200㎡；（5）密多罗树种植（ф8-10cm）60株；（6）卵石花坛支砌97.5m3；（7）小菜园750㎡。    
二、选址优势
水塘社区路南小组位于水塘镇东南部，距镇政府6公里。水塘社区作为项目实施主体，认真履行主体责任，积极推进水塘社区村庄规划建设工作。对彩票专项公益金建设项目的实施高度重视，能带领群众干好工程，施工质量有保证。根据水塘社区村庄规划，经水塘镇相关技术部门、社区进行现场实地踏勘、调研，综合分析土地利用现状，并征求社区干部群众意见，按照因地制宜、讲求实效与生态建设相结合的原则，项目建设地点可建面积充裕，有利于项目建设。
三、项目建设任务
1.公共服务更加均等。建成覆盖全村、功能完善、分布合理、管理有效、水平适度的基本公共服务体系，提升村民生活质量和水平。
2.社会更加和谐。通过实施彩票专项公益金建设项目，提高了居民生活质量和生活水平，提升了村容村貌，农村社会更加和谐。
3.通过完善基础设施建设，带动乡村振兴发展。
四、工程建设内容、投资预算、资金筹措
新平县水塘镇水塘社区路南小组美丽村庄基础建设项目主要建设内容：1、村庄基础设施建设:（1）200mm厚C25砼道路铺筑350㎡；（2）100mm厚碎石基层350㎡；（3）路基土方开挖105m3；（4）挡土墙支砌216m3；（5）De200PVC管安装250m；（6）De110PVC管安装100m；2、公房改造：（1）公房钢构刷漆308.</t>
  </si>
  <si>
    <t>完成项目工程款兑付工作，项目验收合格，该项目建成覆盖全村、功能完善、分布合理、管理有效、水平适度的基本公共服务体系，提升村民生活质量和水平。</t>
  </si>
  <si>
    <t>200mm厚C25砼道路铺筑</t>
  </si>
  <si>
    <t>350</t>
  </si>
  <si>
    <t>按合同完成工程量安装建设</t>
  </si>
  <si>
    <t>100mm厚碎石基层</t>
  </si>
  <si>
    <t>105</t>
  </si>
  <si>
    <t>216</t>
  </si>
  <si>
    <t>De200PVC管安装</t>
  </si>
  <si>
    <t>及时兑付工作</t>
  </si>
  <si>
    <t xml:space="preserve">综合使用率可达到要求  </t>
  </si>
  <si>
    <t xml:space="preserve">根据评估报告可达到使用年限 </t>
  </si>
  <si>
    <t>公开15-63表</t>
  </si>
  <si>
    <t>水塘社区小河边小组产业路中央衔接项目补助资金</t>
  </si>
  <si>
    <t>一、项目开展时间
工程计划实施于2023年02月20日－2023年03月31日，总工期40天。
二、项目资金安排
工程投资概算总额120万元，本次由乡村振兴局下达2023年中央衔接推进乡村振兴补助资金60万元，本级财政自筹60万元，并将本次资金120万元全部用于水塘社区小河边小组产业路建设项目。
三、项目开展的具体内容和措施
水塘社区小河边小组产业路建设项目：
1.道路扩宽土方开挖3200 m3；
2.路肩土方回填930 m3；
3.路床（槽）整形8525㎡；
4.100mm厚碎石基层6975㎡；
5.200mm厚C25砼道路浇筑6975㎡；
6.C20毛石砼雨水沟浇筑356.5 m3。
四、分月用款计划和支出目标
项目计划于2023年02月20日开工，并于2023年02月20日前兑付工程进度款的30%，而后施工期间每月按照合同比例支付进度款，所有工程款项于2023年03月31日前经竣工验收合格并通过结算审核后，按照合同约定支付后续相应工程款。
五、项目预期效果
水塘社区小河边小组产业路的建设顺民心，合民意，是加快小河边小组经济产业发展的关键举措，是满足居民不断提高的生活质量水平迫切的需要，为水塘镇实现乡村振兴奠定了基础。项目的建设将为小河边小组提供更多增收的机会，为少数贫困群众脱贫致富创造条件，发挥更大的经济和社会效益，推进“三化”进程，促进城乡经济和社会全面发展，为全面健康小康社会、提高人民群众生活水平和质量，提供更畅通、更快捷、更安全的交通运输和生活条件等有着重大意义。</t>
  </si>
  <si>
    <t>本次资金60万元全部用于水塘社区小河边小组产业路建设项目。水塘社区小河边小组产业路的建设顺民心，合民意，是加快小河边小组经济产业发展的关键举措，是满足居民不断提高的生活质量水平迫切的需要，为水塘镇实现乡村振兴奠定了基础。项目的建设将为小河边小组提供更多增收的机会，为少数贫困群众脱贫致富创造条件，发挥更大的经济和社会效益，推进“三化”进程，促进城乡经济和社会全面发展，为全面健康小康社会、提高人民群众生活水平和质量，提供更畅通、更快捷、更安全的交通运输和生活条件等有着重大意义。</t>
  </si>
  <si>
    <t>道路扩宽土方开挖</t>
  </si>
  <si>
    <t>3200</t>
  </si>
  <si>
    <t xml:space="preserve">按要求完成工程量建设 </t>
  </si>
  <si>
    <t>路肩土方回填</t>
  </si>
  <si>
    <t>930</t>
  </si>
  <si>
    <t>路床（槽）整形</t>
  </si>
  <si>
    <t>8525</t>
  </si>
  <si>
    <t>6975</t>
  </si>
  <si>
    <t>公开15-64表</t>
  </si>
  <si>
    <t>水塘镇2022年第二批省级福利彩票公益金补助资金</t>
  </si>
  <si>
    <t>一、项目开展时间
2022年11月至2023年4月底，由县财政及时拨付给水塘镇金厂村洋芋山公墓建设项目经费，用作公墓建设的各项开支。
二、项目资金安排
根据民政部《关于公墓管理的暂行规定》《云南省殡葬管理条例》《云南省公墓管理规定》《云南省农村公益性公墓建设实施方案》《云南省人民政府办公厅关于进一步深化殡葬改革的意见》（云政办发［2012］142号）《关于进一步加强殡葬管理推进殡葬改革工作的意见》（玉民发［2012］117号）有关要求，加快建立建设农村公益性公墓，推进金厂村洋芋山农村公益性公墓项目的建设。
本项目占地面积1.9亩，总建筑面积1266.7平方米，设墓穴200个。具体建设内容包括：墓穴、排水沟、绿化区、人行道、进场道路等。
三、水塘镇金厂村洋芋山公墓建设项目，总建设项目需上级拨款20万元。
四、分月用款计划和支出目标
（一）2022年，水塘镇金厂村农村公益性公墓建设项目，上级需配套资金20万元，共分6个月来完成，主要是用于水塘镇金厂村农村公益性公墓设施建设。
五、水塘镇金厂村农村公益性公墓建设项目实施可服务2326余名群众，水塘镇金厂村农村公益性公墓实现无偿服务。
项目的对辖区内老百姓，按照有关政策，提供无偿服务。</t>
  </si>
  <si>
    <t>水塘镇金厂村洋芋山公墓建设项目已完工并验收合格，报账材料已交至财政所，由于零余额账户未开，资金保障力度不够，导致资金支付滞后，望县财政加大资金支持力度以便项目定期开展完成。</t>
  </si>
  <si>
    <t>建设墓穴</t>
  </si>
  <si>
    <t>草坪砖铺设工程量</t>
  </si>
  <si>
    <t>283.35</t>
  </si>
  <si>
    <t>C25砼场地硬化</t>
  </si>
  <si>
    <t>253.35</t>
  </si>
  <si>
    <t>建设公厕</t>
  </si>
  <si>
    <t>19.08</t>
  </si>
  <si>
    <t>建设焚烧池</t>
  </si>
  <si>
    <t>建设墓穴成本</t>
  </si>
  <si>
    <t>280</t>
  </si>
  <si>
    <t>按标准控制成本</t>
  </si>
  <si>
    <t>草坪砖铺设成本</t>
  </si>
  <si>
    <t>C25砼场地硬化铺设成本</t>
  </si>
  <si>
    <t>68</t>
  </si>
  <si>
    <t>公墓建设综合使用率</t>
  </si>
  <si>
    <t>墓穴使用年限</t>
  </si>
  <si>
    <t>根据评估报账达到可使用年限</t>
  </si>
  <si>
    <t>达到满意度指标要求</t>
  </si>
  <si>
    <t>公开15-65表</t>
  </si>
  <si>
    <t>水塘镇2022年医疗服务与保障能力提升建设项目补助经费</t>
  </si>
  <si>
    <t>本次申请2022年资金8000元，用于水塘镇2022年医疗服务与保障能力提升建设项目补助经费，该项目主要是用于推动医疗保障服务，做好医疗保障工作，改善医疗保障能力，提高医疗保障质量。项目对辖区内所以参保人员，按照有关政策，提供无偿服务、开展宣传活动。充分发挥志愿者的积极性，为参保提供志愿者服务，实现志愿者服务、政府购买服务和市场化有偿服务相结合，切实让老百姓真正享受到医保的好处，不让老百姓因为生病而返贫。</t>
  </si>
  <si>
    <t>完成资金兑付，用于水塘镇2022年医疗服务与保障能力提升建设项目补助经费，该项目主要是用于推动医疗保障服务，做好医疗保障工作，改善医疗保障能力，提高医疗保障质量。</t>
  </si>
  <si>
    <t>业务培训人数</t>
  </si>
  <si>
    <t>培训人员达到52人</t>
  </si>
  <si>
    <t>购买宣传标语米数</t>
  </si>
  <si>
    <t>140</t>
  </si>
  <si>
    <t>按要求购买宣传标语</t>
  </si>
  <si>
    <t>培训到位率达到100%</t>
  </si>
  <si>
    <t>业务培训餐费</t>
  </si>
  <si>
    <t>75</t>
  </si>
  <si>
    <t>元/天</t>
  </si>
  <si>
    <t>宣传标语费用</t>
  </si>
  <si>
    <t>培训人员业务水平得到提高</t>
  </si>
  <si>
    <t>群众满意度</t>
  </si>
  <si>
    <t>群众满意度达到指标要求</t>
  </si>
  <si>
    <t>公开15-66表</t>
  </si>
  <si>
    <t>水塘镇2023年文化站中央及省、市、县级配套免费开放补助资金</t>
  </si>
  <si>
    <t>一、项目开展时间：2023年1月1日至2023年12月31日止。2023年1月16日“我们的节日.春节”；2023年2月12日“我们的节日.元宵节”，；2023年3月8日插花培训；2023年6月20日“我们的节日.端午节”；2023年8月22日“我们的节日.七夕节”；2023年9月27日“我们的节日.中秋节”；2023年10月23日“我们的节日.重阳节”；文明讲堂1期；全民阅读活动2期；全年电子图书阅览室实施设备运行维护，书架及书购置，水电费、维修维护费、网络费，办公费用品（笔墨纸张）购买。
二、项目资金安排
项目资金安排如下：（一）免费开放活动经费：2023年1月16日“我们的节日.春节”，预计2000.00元；2023年2月12日“我们的节日.元宵节”，预计2000.00元；2023年3月8日插花培训，预计2000.00元；2023年6月20日“我们的节日.端午节”，预计2000.00元；2023年8月22日“我们的节日.七夕节”，预计2000.00元；2023年9月27日“我们的节日.中秋节”，预计2000.00元；2023年10月23日“我们的节日.重阳节”，预计2000.00元；文明讲堂1期，预计2000.00元；全民阅读活动2期，预计4000.00元；以上活动总合计20000.00元。（二）文化站运转经费：用于电子阅览室实施设备运行维护，书架及书购置，预计20000.00元；水电费、维修维护费、网络费、办公费用品（笔墨纸张）购买，预计10000.00元。以上总合计30000.00元。 
三、项目开展的具体内容和措施
固定电影放映室、图书阅览室、辅导培训室、电子阅览室、书画创作室、多功能活动室、露天活动场地实行免费开放，各类文化活动演出及培训。加大免费开放的宣传力度，认真安排免费开放的管理工作，文化站免费开放功能齐全，完全具备项目开展实施。</t>
  </si>
  <si>
    <t>资金完成兑付工作，主要用于文明讲堂1期；全民阅读活动2期的培训费，全年电子图书阅览室实施设备运行维护，书架及书购置，水电费、维修维护费、网络费，办公费用品（笔墨纸张）购买。</t>
  </si>
  <si>
    <t>组织文化活动</t>
  </si>
  <si>
    <t>完成组织文化活动6期</t>
  </si>
  <si>
    <t>培训1次</t>
  </si>
  <si>
    <t>组织全民阅读活动</t>
  </si>
  <si>
    <t>组织全民阅读活动2期</t>
  </si>
  <si>
    <t>参加活动人数</t>
  </si>
  <si>
    <t>参加人数超过100人</t>
  </si>
  <si>
    <t>培训参会率达到100%以上</t>
  </si>
  <si>
    <t>项目开展完成时限</t>
  </si>
  <si>
    <t>项目按时展开</t>
  </si>
  <si>
    <t>公共文化体系建设</t>
  </si>
  <si>
    <t>加强</t>
  </si>
  <si>
    <t>公共文化体系建设得到加强</t>
  </si>
  <si>
    <t>广大人民群众基本文化权益</t>
  </si>
  <si>
    <t>广大人民群众基本文化权益得到保障</t>
  </si>
  <si>
    <t xml:space="preserve"> 受益人群满意度可达到要求</t>
  </si>
  <si>
    <t>公开15-67表</t>
  </si>
  <si>
    <t>水塘镇产业发展水利提升改造建设项目前期工作经费</t>
  </si>
  <si>
    <t>一、项目开展时间
工程前期工作计划于2023年2月完成前期勘察设计，2-3月完成可行性研究报告编制及评审工作，3-4月完成项目立项，5月完成施工图预算及拦标价编制工作，6月组织招标并正式开工。
四、项目资金安排
工程投资概算总额30万元，本次由玉溪市财政局下达2023年预算内前期工作经费30万元，并将本次资金30万元全部用于新平县水塘镇产业发展水利提升改造建设项目前期工作经费。
五、项目开展的具体内容和措施
新平县水塘镇产业发展水利提升改造建设项目前期工作经费：
1.可行性研究报告编制1万元；
2.勘察设计费15万元；
3.拦标价编制费7.5万元；
4.招标代理费6.5万元。
六、分月用款计划和支出目标
项目计划于2023年02月20日开工，并于2023年02月20日前兑付工程进度款的30%，而后施工期间每月按照合同比例支付进度款，所有工程款项于2023年03月31日前经竣工验收合格并通过结算审核后，按照合同约定支付后续相应工程款。
七、项目预期效果
新平县水塘镇产业发展水利提升改造建设项目的建设顺民心，合民意，是加快水塘镇经济产业发展的关键举措，是满足居民不断提高的生活质量水平迫切的需要，为水塘镇实现乡村振兴奠定了基础。项目的建设为少数贫困群众脱贫致富创造条件，发挥更大的经济和社会效益，推进“三化”进程，促进城乡经济和社会全面发展，为全面健康小康社会、提高人民群众生活水平和质量，提供更畅通、更快捷、更安全的交通运输和生活条件等有着重大意义。</t>
  </si>
  <si>
    <t>本次资金30万元全部用于新平县水塘镇产业发展水利提升改造建设项目前期工作经费。主要用于水塘镇产业发展水利提升改造建设项目前期工作经费：1.可行性研究报告编制1万元；2.勘察设计费15万元；3.拦标价编制费7.5万元；4.招标代理费6.5万元</t>
  </si>
  <si>
    <t>可行性研究报告编制</t>
  </si>
  <si>
    <t>完成可行性研究报告编制1次</t>
  </si>
  <si>
    <t>勘察设计费</t>
  </si>
  <si>
    <t>完成勘察设计费1次</t>
  </si>
  <si>
    <t>拦标价编制费</t>
  </si>
  <si>
    <t>完成拦标价编制费1次</t>
  </si>
  <si>
    <t>招标代理费</t>
  </si>
  <si>
    <t>完成指标代理费1次</t>
  </si>
  <si>
    <t>生活质量水平</t>
  </si>
  <si>
    <t>生活质量水平得到提高</t>
  </si>
  <si>
    <t xml:space="preserve"> 根据评估报告可达到使用年限 </t>
  </si>
  <si>
    <t>公开15-68表</t>
  </si>
  <si>
    <t>水塘镇大口村大田丫口小组、现刀村丙额小组安心拆除示范点补助资金</t>
  </si>
  <si>
    <t>一、项目开展时间
工程计划实施于2022年10月20日－2022年11月30日，总工期40天。
二、项目资金安排
工程投资概算总额100万元，本次由水塘镇政府本级财政自筹资金，并将本次资金100万元全部用于水塘镇人民政府成立水塘镇大口村委会大田丫口小组、现刀村委会丙额小组安心拆除示范点打造工程。
三、项目开展的具体内容和措施
水塘镇大口村委会大田丫口小组安心拆除示范点打造工程：拆除、整治临危违章建筑430平方米；率先垂范，党群联动，加强党建引领1项；新建村寨特色景观石1项；景观绿化工程建设704平方米；休闲小广场工程建设200平方米；竹篱笆护栏工程建设128米；新建爬藤植物种植工程30米；新建水景观工程92平方米；小菜园工程建设1132平方米。
水塘镇现刀村委会丙额小组安心拆除示范点打造工程：拆除、整治临危违章建筑406平方米；率先垂范，党群联动，加强党建引领1项；新建村寨特色景观石1项；景观绿化工程建设2152平方米；休闲小广场工程建设252平方米；竹篱笆护栏工程建设128米；新建爬藤植物种植工程121米；新建水景观工程184平方米。
四、分月用款计划和支出目标
项目于2022年10月20日开工，所有工程款项于2022年11月30日前经竣工验收合格并通过结算审核资金待拨款，按照合同约定计划于2023年1月底支付欠拨工程款
五、项目预期效果
水塘镇大口村委会大田丫口小组、现刀村委会丙额小组安心拆除示范点打造工程的建设，全面贯彻落实2022年3月16日全市人居环境整治提升工作会议精神，以市委提出的“为人民群众提供更美好的人居环境为出发点”“乡村建设在花园里”的工作要求，紧紧围绕“拆、清、规、绿、建、管、用”七个聚焦，坚持应拆尽拆、拆治结合的原则，严守法规政策不逾越、群众权益不受损两条底线，做到拆得彻底、清得干净、改得美观、管得规范。以“拆危房、除闲房、腾空间、建新村、换新貌”为要求，以助推玉溪“一极两区”建设为目标，积极探索农村危房闲置旧房拆除盘活利用措施办法，彻底清除确定范围内的农村危房闲置旧房、临违建筑及废弃建筑物，实现土地盘活，利用率达100%。</t>
  </si>
  <si>
    <t>本次资金100万元全部用于水塘镇人民政府成立水塘镇大口村委会大田丫口小组、现刀村委会丙额小组安心拆除示范点打造工程。水塘镇大口村委会大田丫口小组安心拆除示范点打造工程：拆除、整治临危违章建筑430平方米；率先垂范，党群联动，加强党建引领1项；新建村寨特色景观石1项；景观绿化工程建设704平方米；休闲小广场工程建设200平方米；竹篱笆护栏工程建设128米；新建爬藤植物种植工程30米；新建水景观工程92平方米；小菜园工程建设1132平方米。水塘镇现刀村委会丙额小组安心拆除示范点打造工程：拆除、整治临危违章建筑406平方米；率先垂范，党群联动，加强党建引领1项；新建村寨特色景观石1项；景观绿化工程建设2152平方米；休闲小广场工程建设252平方米；竹篱笆护栏工程建设128米；新建爬藤植物种植工程121米；新建水景观工程184平方米。</t>
  </si>
  <si>
    <t>大口村拆除、整治临危违章建筑工程总量</t>
  </si>
  <si>
    <t>430</t>
  </si>
  <si>
    <t>现刀村拆除、整治临危违章建筑工程总量</t>
  </si>
  <si>
    <t>406</t>
  </si>
  <si>
    <t>新建大口村景观绿化工程建设</t>
  </si>
  <si>
    <t>704</t>
  </si>
  <si>
    <t>新建现刀村景观绿化工程建设</t>
  </si>
  <si>
    <t>2152</t>
  </si>
  <si>
    <t>拆除、整治临危违章建设成本</t>
  </si>
  <si>
    <t>元/平方</t>
  </si>
  <si>
    <t>按要求控制成本</t>
  </si>
  <si>
    <t>新建景观绿化工程建设成本</t>
  </si>
  <si>
    <t>170</t>
  </si>
  <si>
    <t xml:space="preserve">综合使用率可达到要求   </t>
  </si>
  <si>
    <t>公开15-69表</t>
  </si>
  <si>
    <t>水塘镇干部规划家乡行动“以奖代补”补助资金</t>
  </si>
  <si>
    <t>本项目已完成，款项待拨款，工期：12个月，即2021年5月至2022年5月，进度安排如下：（1）前期工作阶段：2021年5月-7月，包括项目实施方案编制、制定文件、成立机构、级织发动、培训学习、摸底调查、委托设计、立项审批、招投标、确定编制单位等前期工作。
（2）编制规划草案阶段：2021年8月-12月，国土空间开发与保护、编制产业发展规划、形成规划草案等。（3）规划成果入库阶段：2022年1-3月，县级审查、村民决议、审批备案等。（4）推动规划实施阶段：2022年4-5月，监督实施管理推动项目落地、反馈工作成效等。该项目规划编制已完成，规划编制的范围是水塘镇行政管辖范围9个行政村的村域规划编制和70个自然村的自然村规划编制。待拨付资金。
2022年12月，拨付第一笔规划编制费9万元
预期效果：编制“多规合一”实用性村庄规划，既能成为乡村发展方向的指南针，又能成为乡村建设的工程图。只有做好科学规划，才能助力乡村振兴。</t>
  </si>
  <si>
    <t>完成拨付第一笔规划编制费9万元，编制“多规合一”实用性村庄规划，既能成为乡村发展方向的指南针，又能成为乡村建设的工程图。只有做好科学规划，才能助力乡村振兴。</t>
  </si>
  <si>
    <t>涉及行政村村域</t>
  </si>
  <si>
    <t>涉及9个行政村</t>
  </si>
  <si>
    <t>公开15-70表</t>
  </si>
  <si>
    <t>水塘镇居家养老服务中心运营补助经费</t>
  </si>
  <si>
    <t>一、项目开展时间
项目开展的时间：2023年2月—12月。
二、项目资金安排
对符合补助条件的水塘社区、邦迈村、旧哈村三个居家养老服务机构，根据其建成后设施设备和运行达到《玉溪市城乡社区居家养老服务机构评定标准（试行）》不同等级，按A级分别给予1万元的补助。该补助标准可根据经济发展状况适时调整，具体调整标准由县民政局提出，与县财政局会商后上报县政府批准。
目前，我镇已建成3个居家养老服务中心（农村互助养老服务站），2023年准备筹建1个居家养老服务中心，计划2023年全镇4个居家养老服务中心（农村互助养老服务站）将全部投入使用，市级应配套每个居家养老服务中心（农村互助养老服务站）运营维护管理经费6万元，则市级应配套6万元。
三、项目开展的具体内容和措施
(一)在水塘镇水塘社区、邦迈村、旧哈村范围内，为居家老年人提供日常餐饮、生活照料、康复护理、精神慰藉、家政、法律咨询、文体活动、代买代购、日间托养等服务的各级各类居家养老服务机构，包含日间照料中心、居家养老服务中心（站）、农村互助养老站等。
(二)各类居家养老服务机构必须同时设置有文体活动室、厨房和餐厅、日间休息室。
四、分月用款计划和支出目标
项目计划于2023年02月20日开工，并于2023年02月20日前兑付工程进度款的30%，而后施工期间每月按照合同比例支付进度款，所有工程款项于2023年10月31日前经竣工验收合格并通过结算审核后，按照合同约定支付后续相应工程款。
五、项目预期效果
本项目的实施可保障各类居家养老服务机构健康、可持续发展，维护老年人的合法权益，让老年人真正感受到幸福的晚年生活，确保早日实现全县老年人“老有所养、老有所依、老有所乐、老有所安”。</t>
  </si>
  <si>
    <t>水塘社区、邦迈村、旧哈村三个居家养老服务机构项目已完工并验收合格，由于零余额账户未开，资金保障力度不够，导致资金支付滞后，望县财政加大资金支持力度以便项目定期开展完成。</t>
  </si>
  <si>
    <t>组织展开活动</t>
  </si>
  <si>
    <t>按合同完成运营设备维修</t>
  </si>
  <si>
    <t>参与活动人数</t>
  </si>
  <si>
    <t>450</t>
  </si>
  <si>
    <t>参与活动人数达到450人</t>
  </si>
  <si>
    <t>开展活动出勤率</t>
  </si>
  <si>
    <t>出勤率达到97%</t>
  </si>
  <si>
    <t>公开15-71表</t>
  </si>
  <si>
    <t>科普经费补助资金</t>
  </si>
  <si>
    <t>一、项目开展时间
项目开展时间：2023年1月1日至2023年12月31日
第一阶段：项目计划协调申报阶段：2023年1—3月。
第二阶段：项目实施阶段：（2023年3—9月）。开展科普活动、通俗易懂的农村实用技术培训不少于400人。
第三阶段：项目绩效阶段：（2023年11月）。开展项目绩效工作。
二、项目资金安排
根据国发〔2021〕9号《全民科学素质行动规划纲要（2021—2035年）》和《新平县省级科普示范县（2021-2025年）》创建计划，科普经费保障充分，科普专项经费列入本级政府财政预算，且人均科普专项经费不得少于2万元。新平县科协安排给水塘镇科协公民素质建设经费1万元，科普示范社区1万元，共2万元。
资金安排：
（一）2023年5月开展科技活动周活动1次预计经费1万元，培训人数≥400人培训人数，每人培训伙食费25元/人，包括科技培训，科技志愿者培训，科普宣传活动等；
（二）2023年9月下旬开展科普日活动1次预计经费1万元，培训人数≥400人培训人数，每人培训伙食费25元/人，开展科普日宣传活动和科普志愿者培训等。
三、项目开展的具体内容和措施
（一）2023年5月开展科技活动周活动1次预计经费1万元，培训人数≥400人培训人数，每人培训伙食费25元/人，包括科技培训，科技志愿者培训，科普宣传活动等；
（二）2023年9月下旬开展科普日活动1次预计经费1万元，培训人数≥400人培训人数，每人培训伙食费25元/人，开展科普日宣传活动和科普志愿者培训等。
四、分月用款计划和支出目标
根据项目开展情况，项目计划于2023年05月10日开工，并于2023年9月前完成科普宣传活动，所有培训费于2023年11月30日前兑付完。
五、项目预期效果
通过项目实施，将进一步加强公民科学素质建设，进一步提升广大群众科技意识、科学素质，提升科普示范效应，从项目支撑、技能提升等方面促进了部门脱贫攻坚、素质提升目标的实现，提高社会对科协部门的感知度和认同度，提升科协和科技工作者的社会地位和形象。</t>
  </si>
  <si>
    <t>项目完成兑付工作，主要用于培训支出，通过项目实施，将进一步加强公民科学素质建设，进一步提升广大群众科技意识、科学素质，提升科普示范效应，从项目支撑、技能提升等方面促进了部门脱贫攻坚、素质提升目标的实现，提高社会对科协部门的感知度和认同度，提升科协和科技工作者的社会地位和形象。</t>
  </si>
  <si>
    <t>开展培训活动</t>
  </si>
  <si>
    <t>开展培训活动2次</t>
  </si>
  <si>
    <t>培训人数400人</t>
  </si>
  <si>
    <t>培训补助标准</t>
  </si>
  <si>
    <t>科普宣传覆盖率</t>
  </si>
  <si>
    <t>科普宣传覆盖率达到80%以上</t>
  </si>
  <si>
    <t>科普综合服务能力</t>
  </si>
  <si>
    <t>科普综合服务能力得到提升</t>
  </si>
  <si>
    <t>受益人群满意度达到要求</t>
  </si>
  <si>
    <t>公开15-72表</t>
  </si>
  <si>
    <t>水塘2023年市级林草第二批项目补助资金</t>
  </si>
  <si>
    <t>一、水塘镇2023年“三三”制配套森林防火专项经费15000元，计划烧除补助项目专项经费15000元，共计30000元。
二、项目开展时间
2023年5月开始，同时对各村社区存在高风险、高隐患的林区防火道路进行修复，各村互相配合，互相学习；
2023年6月预计完工，领导小组组织检查验收。
三、项目开展的具体内容和措施
水塘镇关于分配 2023 年市级林草第二批项目经费,按照资金分配情况，于2023年5月起，对我镇村社区进行林区道路修复：一是根据林区防火道路修复难度情况，审核各林区高危险、高隐患路段进行修复完善。对防火路段进行修复完善内容包括：平整路面、上边坡塌方清理、路基塌方修复、通畅侧沟和修复；二是及时进行修复、认真对待，反映存在的问题和困难，衔接资金拨付；三是待资金到位后，及时进行拨付。
四、分月用款计划和支出目标
项目按施工进度付款，项目开工、实施中期、6月检查验收合格分别支付资金。
林区防火道路修复项目施工完成后，通过领导小组组织检查验收为合格的，本项目资金下拨到项目实施单位，按照施工合同支付施工单位工程款。
五、项目预期效果
一是林区防火道路修复项目完成提高对林区管控的工作，有效预防和杜绝森林发生火灾的可能性，对我镇防灭火工作减轻负担；二是极大改善林区交通环境，推动核桃、竹子产业发展，不仅使当地农民直接得到了实惠，促进林业各项事业和谐、持续发展。</t>
  </si>
  <si>
    <t>项目已完工并验收合格，报账材料已交至财政所，由于零余额账户未开，资金保障力度不够，导致资金支付滞后，望县财政加大资金支持力度以便项目定期开展完成。</t>
  </si>
  <si>
    <t>项目涉及村（社区）</t>
  </si>
  <si>
    <t>项目涉及9个村社区</t>
  </si>
  <si>
    <t>其余6个村每个村林区防火道路修复</t>
  </si>
  <si>
    <t>根据要求完成防火路修复</t>
  </si>
  <si>
    <t>水塘社区、大口村、波村村3个村每村防火道路修复</t>
  </si>
  <si>
    <t>水塘社区、大口村、波村村防火道路修复补助标准</t>
  </si>
  <si>
    <t>其余6个村每个村林区防火道路修复补助标准</t>
  </si>
  <si>
    <t>火灾隐患</t>
  </si>
  <si>
    <t>消除</t>
  </si>
  <si>
    <t>火灾隐患得到消除</t>
  </si>
  <si>
    <t>火源防控工作体系</t>
  </si>
  <si>
    <t>火源防控工作体系得到完善</t>
  </si>
  <si>
    <t>公开15-73表</t>
  </si>
  <si>
    <t>水塘社区2023年抓党建促乡村振兴“四位一体”市级预算内前期工作经费</t>
  </si>
  <si>
    <t>一、项目开展时间
工程计划实施于2023年09月01日－2023年11月30日，总工期90天。
二、项目资金安排
工程投资概算总额10万元，本次由玉溪市2023 年度抓党建促乡村振兴“四位一体”项目补助资金10万元，并将本次资金10万元全部用于水塘镇水塘社区2023年抓党建促乡村振兴“四位一体”项目前期工作经费。
三、项目开展的具体内容和措施
水塘镇水塘社区2023年抓党建促乡村振兴“四位一体”项目前期工作，包含：可行性研究报告编制、施工图设计、拦标价编制、招标代理等。
四、分月用款计划和支出目标
项目计划于2023年09月01日开工，并于2023年09月01日前兑付工程进度款的30%，而后施工期间每月按照合同比例支付进度款，所有工程款项于2023年11月30日前经竣工验收合格并通过结算审核后，按照合同约定支付后续相应工程款。
五、项目预期效果
本项目通过围绕柑橘、生猪优势产业谋划实施柑橘产业商圈管理服务中心、和盛生猪洗消服务中心提升改造、柑橘产业农旅融合示范中心、柑橘产业商圈智慧停车等项目推动产业和社会治理提质增效，加快推动一二三产业融合发展。通过实施柑橘产业园人居环境整治提升工程，对柑橘产业园核心区及周边主干道道路、“两污”处理、绿化美化亮化等镇域环境进行提升改造，进一步建立健全农村人居环境整治长效管护机制，促进村容村貌持续提升。</t>
  </si>
  <si>
    <t>本次资金10万元全部用于水塘镇水塘社区2023年抓党建促乡村振兴“四位一体”项目前期工作经费。水塘镇水塘社区2023年抓党建促乡村振兴“四位一体”项目前期工作，包含：可行性研究报告编制、施工图设计、拦标价编制、招标代理等。本项目通过围绕柑橘、生猪优势产业谋划实施柑橘产业商圈管理服务中心、和盛生猪洗消服务中心提升改造、柑橘产业农旅融合示范中心、柑橘产业商圈智慧停车等项目推动产业和社会治理提质增效，加快推动一二三产业融合发展。通过实施柑橘产业园人居环境整治提升工程，对柑橘产业园核心区及周边主干道道路、“两污”处理、绿化美化亮化等镇域环境进行提升改造，进一步建立健全农村人居环境整治长效管护机制，促进村容村貌持续提升。</t>
  </si>
  <si>
    <t>可行性研究报告编制1项</t>
  </si>
  <si>
    <t>施工图设计</t>
  </si>
  <si>
    <t>施工图设计完成一项</t>
  </si>
  <si>
    <t>拦标价编制费完成一项</t>
  </si>
  <si>
    <t>指标代理费完成一项</t>
  </si>
  <si>
    <t>镇域环境质量</t>
  </si>
  <si>
    <t>镇域环境质量得到提升</t>
  </si>
  <si>
    <t>规划编制可达到使用年限</t>
  </si>
  <si>
    <t>公开15-74表</t>
  </si>
  <si>
    <t>水塘镇（乡村振兴工作经费）大口村玉镯树片区人居环境整治雨污分离建设项目补助资金</t>
  </si>
  <si>
    <t>一、项目开展时间
（一）前期工作：2023年3月。前期工作内容包括项目方案的编制及审批，落实各项设计基础条件，委托项目设计。
（二）实施组织阶段：2023年4月。以水塘镇人民政府为责任主体，水塘镇大口村为项目实施主体，按照批准实施的村庄建设规划和实施方案申报建设内容，制定工作方案，严格程序，按方案完成建设场地工程地质勘察、安排项目资金，项目建设招投标等施工前期工作。
（三）进入项目建设施工阶段：2023年4月—2023年5月。项目建设工作施工包括：建设大口村玉镯树片区310余米的水沟雨污分离。同时，在上级政策资金补助的基础上，充分调动村组干部和群众积极性，发挥群众主体作用，引导农民积极筹措水沟雨污分离建设资金，对不涉及资质要求的工程内容，应组织群众投工投劳进行建设。
（四）竣工验收阶段：2023年6月底已完成全部工程的竣工验收，并投入使用。严格按照项目竣工验收办法，对竣工项目和工程质量进行严格验收；对资金使用情况，按照项目资金来源性质要求，进行严格审计。
二、项目资金安排
工程投资概算总额50645.5元，资金来源全部为2023年结余财政衔接推进乡村振兴补助资金50000元，其余资金由小组集体经济及农户投工投劳解决。
三、项目开展的具体内容和措施
对大口村玉镯树片区人居环境整治雨污分离建设，其中拆除混凝土18.6立方米，挖一般土方55.8立方米，De160PVC塑料管310米，混凝土浇筑46.5立方米，砖砌检查井3座。
四、分月用款计划和支出目标
项目计划于2023年4月开工，并于2023年4月付工程进度款的30%，而后施工期间每月按照合同比例支付进度款，所有工程款项于2023年6月30日前经竣工验收合格并通过结算审核后，按照合同约定支付后续相应工程款。
五、项目预期效果
水塘镇大口村玉镯树片区人居环境整治雨污分离建设项目通过水塘镇大口村玉镯树片区做水沟雨污分离建设，改善公共服务设施，改善生活环境，项目的建设能满足村庄居民的生产、生活需要，对加强村庄人居环境建设有重要作用，必然促进水塘镇大口村村庄建设的发展。</t>
  </si>
  <si>
    <t>项目已完工并验收合格，由于零余额账户未开，资金保障力度不够，导致资金支付滞后，望县财政加大资金支持力度以便项目定期开展完成。对大口村玉镯树片区人居环境整治雨污分离建设，其中拆除混凝土18.6立方米，挖一般土方55.8立方米，De160PVC塑料管310米，混凝土浇筑46.5立方米，砖砌检查井3座。</t>
  </si>
  <si>
    <t>拆除混凝土工程总量</t>
  </si>
  <si>
    <t>18.6</t>
  </si>
  <si>
    <t>挖一般土方工程数量</t>
  </si>
  <si>
    <t>55.8</t>
  </si>
  <si>
    <t>De160PVC塑料管</t>
  </si>
  <si>
    <t>混凝土浇筑</t>
  </si>
  <si>
    <t>46.5</t>
  </si>
  <si>
    <t>砖砌检查井</t>
  </si>
  <si>
    <t>拆除混凝土建设成本</t>
  </si>
  <si>
    <t>元/立方米</t>
  </si>
  <si>
    <t>挖一般土方建设成本</t>
  </si>
  <si>
    <t>De160PVC塑料管建设成本</t>
  </si>
  <si>
    <t>元/座</t>
  </si>
  <si>
    <t>混凝土浇筑建设成本</t>
  </si>
  <si>
    <t>463</t>
  </si>
  <si>
    <t>砖砌检查井建设成本</t>
  </si>
  <si>
    <t>2100</t>
  </si>
  <si>
    <t xml:space="preserve"> 综合使用率可达到要求   </t>
  </si>
  <si>
    <t xml:space="preserve">根据评估报告可达到使用年限  </t>
  </si>
  <si>
    <t>项目已完工并验收合格，由于零余额账户未开，资金保障力度不够，导致资金支付滞后，望县财政加大资金支持力度以便项目定期开展完成。</t>
  </si>
  <si>
    <t>公开15-75表</t>
  </si>
  <si>
    <t>水塘镇2023年省级科普专项转移支付资金</t>
  </si>
  <si>
    <t>一、项目开展时间
项目实施阶段：（2023年3—11月）。开展柑橘管理技术培训，开展针对性强、务实有效、通俗易懂的农村实用技术培训不少于100人。
二、项目资金安排
农函大培训经费2500元，开展柑橘管理技术培训，培训人数100人，培训补助标准25元/人。
三、项目开展的具体内容和措施
一是加强资金管理。加强财务管理，规范财务会计行为，完善核算监督机制，严肃财经纪律，规范开支。同时加强项目资金和档案资料的管理，做到资料齐全、专款专用，始终坚持节支增效理念，严格控制项目资金开支标准，项目经费纳入单位财务统一管理，科学合理的编制和安排预算，规范管理，严格审批经费支出明细，避免不必要的支出。
二是严格按照管理规定使用科普动经费。
三是积极开展各项科普宣传和科技培训。
四、分月用款计划和支出目标
根据项目开展情况，于2023年8月开展柑橘管理技术培训1次，计划于9月30日前完成资金兑付。
五、项目预期效果
科技培训≥100人，项目任务目标完成及时率≥85%；科普宣传活动覆盖率≥80%；科普公共服务受众满意度≥80%。通过项目实施，推动科普工作建设步伐，提升科普综合服务能力，搭建科普资源共建共享服务平台，完善科普工作长效机制，进一步加强公民科学素质建设，进一步提升广大群众科技意识、科学素质，提升科普示范效应，从项目支撑、技能提升等方面促进了部门脱贫攻坚、素质提升目标的实现，提高社会对科协的感知度和认同度，提升科协和科技工作者的社会地位和形象。</t>
  </si>
  <si>
    <t>完成科普工作经费，开展柑橘管理技术培训，开展针对性强、务实有效、通俗易懂的农村实用技术培训，通过项目实施，推动科普工作建设步伐，提升科普综合服务能力，搭建科普资源共建共享服务平台，完善科普工作长效机制，进一步加强公民科学素质建设，进一步提升广大群众科技意识、科学素质，提升科普示范效应，从项目支撑、技能提升等方面促进了部门脱贫攻坚、素质提升目标的实现，提高社会对科协的感知度和认同度，提升科协和科技工作者的社会地位和形象。</t>
  </si>
  <si>
    <t>柑橘管理技术培训参加人次</t>
  </si>
  <si>
    <t>完成技术培训1次，到会110人</t>
  </si>
  <si>
    <t>严格控制培训标准</t>
  </si>
  <si>
    <t>科普综合服务能力得到提高</t>
  </si>
  <si>
    <t>科普宣传覆盖率达到要求</t>
  </si>
  <si>
    <t>参训人员满意度达到指标要求</t>
  </si>
  <si>
    <t>公开15-76表</t>
  </si>
  <si>
    <t>水塘镇2023年省级水利救灾资金（长虫山村抗旱应急项目）专项资金</t>
  </si>
  <si>
    <t>一、项目开展时间
项目于2022年6月7日已完工并验收合格，项目具体时间为2022年4月7日—2022年6月7日
工程进度安排如下（具体以实际施工为准）：
1、2022.4.6：召开前期工作准备会议，组织招投标领导小组研究项目实施计划，完成项目招投标工作；
2、2022.4：施工方进场施工，按照实施方案要求，有序开展各项工作进度，并按时完成各项任务；
3、2022.6.4：开展工程验收结算，并完成工程审计。
二、项目资金安排
水塘镇围绕2023年省级水利救灾资金项目，实施新平县水塘镇长虫山村抗旱应急工程，新建抗旱水池 1 座、新建供水管网 1.5 公里。项目工程款10万元。
三、项目开展的具体内容和措施
项目已于2022年6月前完成供水管网安装1500米、修建抗旱水池1座。
四、分月用款计划和支出目标
项目于2022年6月验收合格，该工程属于欠拨工程款，计划于2023年7月30日前支付相应工程款。
七、项目预期效果
通过该项目的建设能满足村庄居民的生产、生活需要，对加强村庄人居环境建设有重要作用，必然促进水塘镇长虫山村的发展。加强水资源节约管理与保护，完善水塘镇水网网管建设，保障抗旱供水安全，保障居民社会生活平稳，提升群众生活质量,为国民经济持续健康发展和社会稳定提供安全保障,促进地区生态和谐发展，实现人水和谐共生。</t>
  </si>
  <si>
    <t>实施新平县水塘镇长虫山村抗旱应急工程，新建抗旱水池 1 座、新建供水管网 1.5 公里。项目工程款10万元。通过该项目的建设能满足村庄居民的生产、生活需要，对加强村庄人居环境建设有重要作用，必然促进水塘镇长虫山村的发展。加强水资源节约管理与保护，完善水塘镇水网网管建设，保障抗旱供水安全，保障居民社会生活平稳，提升群众生活质量,为国民经济持续健康发展和社会稳定提供安全保障,促进地区生态和谐发展，实现人水和谐共生。</t>
  </si>
  <si>
    <t>新建壁厚3.5毫米的50管</t>
  </si>
  <si>
    <t xml:space="preserve">按照合同要求完成工程建设 </t>
  </si>
  <si>
    <t>新建抗旱水池</t>
  </si>
  <si>
    <t xml:space="preserve">综合使用率达到使用要求 </t>
  </si>
  <si>
    <t>根据研究报告达到可使用年限</t>
  </si>
  <si>
    <t>公开15-77表</t>
  </si>
  <si>
    <t>水塘镇2023年中央水利发展项目补助资金</t>
  </si>
  <si>
    <t>一、项目开展时间
项目实施具体时间为2023年3月31日—2023年7月30日
工程进度安排如下（具体以实际施工为准）：
1、2023.3.31：召开前期工作准备会议，组织招投标领导小组研究项目实施计划，完成项目招投标工作；
2、2023.4：施工方进场施工，按照实施方案要求，有序开展各项工作进度，并按时完成各项任务；
3、2023.7.30：开展工程验收结算，并完成工程审计。
二、项目资金安排
水塘镇围绕2023年中央水利发展资金项目计划：水塘镇拉博村人饮供水工程4.7万；水塘镇现刀供水工程3万；水塘镇金厂村供水工程3万；水塘镇旧哈村供水工程3万；水塘镇邦迈村供水工程7万；水塘镇南达村供水工程3万。总共预计花费23.7万元。
三、项目开展的具体内容和措施
2023年4月开展项目前期工作，4月中旬施工方进场施工，7月30日前开展工程验收结算，并完成工程审计。项目具体内容为（1）水塘镇拉博村人饮供水工程：增设取水坝处建250立方米三级水池一口，提升水源供水水质；（2）水塘镇现刀供水工程：水塘镇现刀村现刀、丙竜、南秀三个小组供水管道维修养护,局部更换壁厚3.5毫米DN40管1200m；（3）水塘镇金厂村供水工程：在取水口处增设100立方米水池一口，架设壁厚3.5毫米DN40管400米，提升水源供水水质；（4）水塘镇旧哈村供水工程：因过滤器损坏，需要更换过滤器，水池进水口管道老化需要更换更换DN200管500米；（5）水塘镇邦迈村供水工程：对配水管网维修养护，改造管首取水设施更换壁厚3.5毫米DN40管2800米；（6）水塘镇南达村供水工程：局部更换组内老化管网更换壁厚3.5毫米DN40管1200米。
分月用款计划和支出目标
项目开始后向施工单位拨付30%工程预付款；6月中旬工程进度超50%后，向施工单位拨付50%进度款（扣除15%的预付款）；7月下旬，工程进度超80%后，向施工单位拨付80%进度款（扣除15%的预付款），待工程完工以后，通过对工程项目进行收方、结算、审计后，根据实际结果向施工单位拨付97%钱款，剩余3%作为工程质量保证金，待工程验收合格1年后支付给施工方。
四、项目预期效果
水塘镇做好农村饮水安全工程维修养护相关工作，可加强水资源节约管理与保护，完善水塘镇水网网管建设，保证水利工程运行与维护，提高抗旱供水安全，保障居民社会生活水平。</t>
  </si>
  <si>
    <t>拉博村新建取水坝</t>
  </si>
  <si>
    <t>口</t>
  </si>
  <si>
    <t>局部更换壁厚3.5毫米DN40管</t>
  </si>
  <si>
    <t>1200</t>
  </si>
  <si>
    <t>金厂村新建取水口</t>
  </si>
  <si>
    <t>架设壁厚3.5毫米DN40管</t>
  </si>
  <si>
    <t>旧哈村更换过滤器</t>
  </si>
  <si>
    <t>改造管首取水设施更换壁厚3.5毫米DN40管</t>
  </si>
  <si>
    <t>2800</t>
  </si>
  <si>
    <t>居民的生活环境质量得到提高</t>
  </si>
  <si>
    <t>公开15-78表</t>
  </si>
  <si>
    <t>水塘镇离退休党支部工作补助经费</t>
  </si>
  <si>
    <t>离退休党支部工作经费项目的实施，加强了离退休干部的政治思想建设，确保离退休干部老有所教、老有所学、老有所为、老有所乐，不断提升广大离退休干部和老年人的获得感、幸福感。二、项目开展时间2022年1月-2022年12月；
项目资金安排：
水塘镇离退休党支部工作经费、党支部委员补助项目4920元，由县级财政下拨。
1.离退休党支部工作经费3000元。水塘镇党委有1个离退休党支部。该笔经费用于党支部党员教育培训，开展党支部规范化建设和争创“五有五好”示范党支部等；
2.离退休党支部委员补助1920元，每人每年补助960元，用于水塘镇党委2名支部委员补助。
水塘镇离退休党支部有1名党支部书记和2名支委委员。党支部书记主持每月定期开展三会一课和多形式多主题的主题党日；党支部书记每季度对本支部党员开展一次培训，争创“五有五好”党支部。通过对离退休党支部工作经费、党支部委员补助项目的补助，有助于支部党员聚焦“银发增辉”，着力在乡村振兴、志愿服务、服务发展、建言献策等工作上，模范带头，发挥余热，真正体现离退休党支部老党员“为霞尚满天”的奋进精神。强化平台搭建，健全交流机制，为离退休老干部积极返乡助力乡村振兴建设构建平台。深入乡村开展指导服务，充分发挥离退休老干部党支部书记和党员骨干、老科技工作者的带头作用，带动更多社会力量参与进来、行动起来。切实落实离退休老干部各项政治待遇和知情权、参与权、监督权等权益，注重政治理论、政策时事、政治纪律教育，教育引导广大离退休老干部立场坚定、旗帜鲜明、顾全大局、支持乡村振兴发展。同时，对即将离退休的干部进行教育培训，原单位要开展正能量教育，指导离退休后的学习活动，克服“退即是休”的消极思想，经常举办老干部座谈会，使他们始终保持政治坚定、思想常新、理想永存。</t>
  </si>
  <si>
    <t>完成离退休党支部工作经费的兑付工作，该项目的实施，加强了离退休干部的政治思想建设，确保离退休干部老有所教、老有所学、老有所为、老有所乐，不断提升广大离退休干部和老年人的获得感、幸福感。</t>
  </si>
  <si>
    <t>开展党支部党员教育培训</t>
  </si>
  <si>
    <t>展开党支部党员教育培训4次</t>
  </si>
  <si>
    <t>补助离退休支委委员</t>
  </si>
  <si>
    <t>补助离退休支委委员2人</t>
  </si>
  <si>
    <t>争创“五有五好"示范党支部培训</t>
  </si>
  <si>
    <t>完成培训1次</t>
  </si>
  <si>
    <t>规范化建设培训</t>
  </si>
  <si>
    <t>参与培训人数</t>
  </si>
  <si>
    <t>参加培训人员24人</t>
  </si>
  <si>
    <t>培训参训率</t>
  </si>
  <si>
    <t>培训到位人数达到95%以上</t>
  </si>
  <si>
    <t>项目展开时限</t>
  </si>
  <si>
    <t>按时按要求展开</t>
  </si>
  <si>
    <t>离退休干部的政治思想建设</t>
  </si>
  <si>
    <t>离退休干部的政治思想建设得到提高</t>
  </si>
  <si>
    <t>离退休支委委员满意度</t>
  </si>
  <si>
    <t>离退休支委委员满意度达到要求</t>
  </si>
  <si>
    <t>公开15-79表</t>
  </si>
  <si>
    <t>水塘镇哪得龙易地扶贫搬迁安置点扶贫车间补助资金</t>
  </si>
  <si>
    <t>一、项目开展时间
新平县水塘镇哪得龙易地扶贫搬迁安置点以奖代补项目已于2022年3月22日完成立项，4月8日完成招投标，4月10日施工方已组织进场，完成施工现场放线、场地平整等准备工作，正在建设项目的基础部分，计划5月底完成项目建设。
二、项目资金安排
本项目投资概算费分为工程建设费用和工程建设其他费用两部分，投资概算费合计50万元，各部分费用组成如下：
1.工程建设费用49.5万元：（1）车间搭建工程：钢结构大棚479.85㎡，毛石条形基础203.625m3，土方回填430m3，200mm厚C25砼场地浇筑479.85㎡，100mm厚碎石基础479.85㎡，红砖墙体支砌53.0856m3，墙面抹灰442.38㎡，彩钢瓦围护230.975㎡，卷帘门18㎡，铝合金推拉窗带纱和防盗笼35.1㎡；概算投资33.37万元。（2）挡墙支砌162.5m3；概算投资5.98万元。（3）200mm厚C25砼室外场地浇筑150㎡；概算投资1.54万元。（4）室外场地100mm厚碎石基层150㎡；概算投资0.27万元。（5）土方回填3971m3；概算投资7.35万元。
2.工程建设其他费用1.5万元：招标控制价及工程量清单编制费用、结算审计费、监理费等费用1.5万元。
三、预期效果：1.绩效目标：（1）改善民生，惠及群众，解决搬迁群众就近就业问题；（2）促进产业发展，加快集体经济发展。
2.管理目标：实现哪得龙易地扶贫搬迁安置点有主导产业、户有增收门路、劳动者有增收技能、年老者及失去劳动能力者有社会保障兜底的目标，确保易地搬迁群众搬得出、稳得住、能致富。</t>
  </si>
  <si>
    <t>本项目投资概算费分为工程建设费用和工程建设其他费用两部分，支付项目工程款合计50万元，实现哪得龙易地扶贫搬迁安置点有主导产业、户有增收门路、劳动者有增收技能、年老者及失去劳动能力者有社会保障兜底的目标，确保易地搬迁群众搬得出、稳得住、能致富。</t>
  </si>
  <si>
    <t>车间搭建工程总量</t>
  </si>
  <si>
    <t>2848</t>
  </si>
  <si>
    <t>按照合同要求完成工程建设</t>
  </si>
  <si>
    <t>挡墙支砌工程数量</t>
  </si>
  <si>
    <t>162.5</t>
  </si>
  <si>
    <t>200mm厚C25砼室外场地浇筑</t>
  </si>
  <si>
    <t>室外场地100mm厚碎石基层</t>
  </si>
  <si>
    <t>土方回填</t>
  </si>
  <si>
    <t>3971</t>
  </si>
  <si>
    <t>车间搭建工程建设成本</t>
  </si>
  <si>
    <t>118</t>
  </si>
  <si>
    <t>挡墙支砌建设成本</t>
  </si>
  <si>
    <t>368</t>
  </si>
  <si>
    <t>200mm厚C25砼室外场地浇筑建设成本</t>
  </si>
  <si>
    <t>103</t>
  </si>
  <si>
    <t>室外场地100mm厚碎石基层建设成本</t>
  </si>
  <si>
    <t>土方回填建设成本</t>
  </si>
  <si>
    <t>18.5</t>
  </si>
  <si>
    <t>综合使用率达到使用要求</t>
  </si>
  <si>
    <t>公开15-80表</t>
  </si>
  <si>
    <t>水塘镇山洪灾害监测员补助资金</t>
  </si>
  <si>
    <t>聘请8名山洪灾害监测人员在波村大寨、波村沙坝田、南达村大水磨、水塘社区曼拉、水塘社区小河边、现刀村麻秧、现刀村南秀、现刀村现刀小组开展山洪灾害监测工作，维护设施设备正常运行，准确监测降雨和适时发布危险预警，及时有序撤离受威胁群众，避免群死群伤事件发生。按照1500元／人／年标准进行补助。项目补助3年，共计投入资金36000元，由县财政补助。</t>
  </si>
  <si>
    <t>聘请8名山洪灾害监测人员在波村大寨、波村沙坝田、南达村大水磨、水塘社区曼拉、水塘社区小河边、现刀村麻秧、现刀村南秀、现刀村现刀小组开展山洪灾害监测工作，维护设施设备正常运行，准确监测降雨和适时发布危险预警，及时有序撤离受威胁群众，避免群死群伤事件发生。</t>
  </si>
  <si>
    <t>聘请洪灾害监测人员</t>
  </si>
  <si>
    <t>聘请8名山洪灾害监测人员</t>
  </si>
  <si>
    <t>兑现准确</t>
  </si>
  <si>
    <t>监测员工资补助标准</t>
  </si>
  <si>
    <t>元/人*年</t>
  </si>
  <si>
    <t>带动人均增收</t>
  </si>
  <si>
    <t>4500</t>
  </si>
  <si>
    <t>元</t>
  </si>
  <si>
    <t>监测预警工作</t>
  </si>
  <si>
    <t>监测预警工作得到提高</t>
  </si>
  <si>
    <t>公开15-81表</t>
  </si>
  <si>
    <t>水塘镇水塘社区多功能运动场建设专项经费</t>
  </si>
  <si>
    <t>一、项目开始时间
2023年7月20日至2023年12月31日止。2023年7月20日-10月31日，完成切割拆除地板拆除清运、7米高彩钢瓦大棚建盖。2023年11月至12月5日，完成运动场地面上铺胶垫。
二、项目资金安排
项目资金按照本单位《内控制度》全面落实各项经费开支符合相关规定，对于专项经费绝对到专款专用，严格专项支出管理，保证专款专用，单独设账、专门核算，及时监督资金支出、结算等情况。新平县水塘镇2023年社区多功能运动场建设项目资金20万元,具体使用情况如下：
（一）切割拆除地板拆除清运
1.8×450元/m3=810.00元
（二）7米高彩钢瓦大棚
 680×198元/m2=134640.00元
（三）运动场地面上铺胶垫
529.2×122元/m2=64562.4元
以上合计200012.40元，20万资金来源于新平县水塘镇2023年社区多功能运动场建设项目专项资金，剩余部分12.40元依法依规统筹使用其他经费支付。
三、项目开展的具体内容和措施
根据项目预算情况，2023年7月20日至2023年12月31日止。2023年7月20日-10月31日，完成切割拆除地板拆除清运、7米高彩钢瓦大棚建盖。2023年11月至12月5日，完成运动场地面上铺胶垫。
五、分月用款计划和支出目标
所有项目资金共计20万元计划于2023年12月31日前完成支付。
六、项目预期效果
项目的实施按照国家、省、市有关部署开展实施，有利于加强地方体育基础设施建设，推进地方体育活动的开展，繁荣活跃地方文化体育事业，并促进经济社会的全面和谐发展，满足人民群众开展文化体育活动的基本需求。提升文化体育公共服务水平，不断满足人民群众对美好生活的新期待，增强人民群众获得感、幸福感和安全感。改善基层公共文化体育设施条件≧95%，基本公共文化体育服务水平逐年提高，群众对文化体育建设满意度 90%以上。</t>
  </si>
  <si>
    <t>完成切割拆除地板拆除清运、7米高彩钢瓦大棚建盖。完成运动场地面上铺胶垫。项目已完工验收合格，相关材料已交至财政所，由于零余额账户未开，资金保障力度不够，导致资金支付滞后，望县财政加大资金支持力度以便项目定期开展完成。</t>
  </si>
  <si>
    <t>切割拆除地板拆除清运</t>
  </si>
  <si>
    <t>1.8</t>
  </si>
  <si>
    <t>7米高彩钢瓦大棚</t>
  </si>
  <si>
    <t>680</t>
  </si>
  <si>
    <t>运动场地面上铺胶垫</t>
  </si>
  <si>
    <t>529.2</t>
  </si>
  <si>
    <t>资金支付时效</t>
  </si>
  <si>
    <t>公共体育基础设施</t>
  </si>
  <si>
    <t>公共体育基础设施得到完善</t>
  </si>
  <si>
    <t>人民群众获得感、幸福感</t>
  </si>
  <si>
    <t>人民群众获得幸福感</t>
  </si>
  <si>
    <t>项目已完工验收合格，相关材料已交至财政所，由于零余额账户未开，资金保障力度不够，导致资金支付滞后，望县财政加大资金支持力度以便项目定期开展完成。</t>
  </si>
  <si>
    <t>公开15-82表</t>
  </si>
  <si>
    <t>水塘镇乡村振兴工作经费</t>
  </si>
  <si>
    <t>一、项目开展时间
（一）准备阶段（2023年1月1日—1月31日）
召开镇级会议研究部署工作，专题研究相关政策，明确目标任务，成立领导小组，抽调人员组建工作机构，及时制定工作方案及任务清单。各村（社区）召开工作会议，做好政策解读和宣传引导，动员广大基层干部和群众积极参与，营造良好工作氛围。
（二）摸底阶段（2023年2月1日—2月28日）
以9个村（社区）为大网格、88个小组为小网格，在层层压实责任的基础上，组织开展农村危房闲置旧房及附属设施的排查核实工作，确保位置清楚、数据准确、信息详实，并填写摸底排查表。摸底结束后，村集体经济组织针对调查结果召开“一事一议”，现场解答群众质疑，之后进行为期7天的公示。对需拆除的危房、旧房及附属设施进行查勘测量，以文字、照片记录好四至界限、面积范围等情况，告知户主拆除时间计划，并签订《自愿拆除危旧房屋承诺书》。
（三）实施阶段（2023年3月1日—4月30日）
全面组织实施农村危房闲置旧房拆除工作，拆除施工统一由各村委托专业队伍或农户自己组织人员实施，其中，易地扶贫搬迁户、地质灾害搬迁户、土地增减挂钩项目涉及户须由自己进行拆除。施工过程中，要始终把安全防范工作摆在第一位，确保安全无事故。拆除后，由村集体经济组织向农户印发原有地上建（构）筑物拆除说明书（位置、四至界线、面积、使用人、拆除前后图等在使用证明上明确）。五、项目开展的具体内容和措施
本项目内容为：主要用于大窝铺小组、丙额小组、大田丫口小组、哪喊小组共计4个小组，每个示范点15万元；法治广场、、集镇打造、两个示范点每个点20万元，共计100万元；水塘镇8个村危旧闲房拆除经费各1万元，水塘社区2万元，共计100万元，项目总资金200万元。
二、分月用款计划和支出目标
按施工进度拨付进度款，拨款额度按照施工合同进行。计划2023年3月工程进度超过25％，支付第一次进度款；3月中旬，工程推进达到50％，支付第二次进度款；9月中旬，工程推进达到80％，支付第三次进度款；12月，工程完工后，待工程收方验收、审计结束后，根据实际结果向施工单位拨付至97％进度款，剩余3％为项目工程保证金。
三、项目预期效果
项目受益对象为水塘镇全镇居民。
预期效果：按照“拆得彻底、清得干净、改得美观、管得规范”十六字方针要求，把破解农村危房闲置旧房难题作为推进美丽乡村建设的重要抓手。</t>
  </si>
  <si>
    <t>项目已完成并验收成功，由于零余额账户未开，资金保障力度不够，导致资金支付滞后，望县财政加大资金支持力度以便项目定期开展完成。</t>
  </si>
  <si>
    <t>安心拆除示范点打造</t>
  </si>
  <si>
    <t>危旧闲房拆除涉及村（社区）</t>
  </si>
  <si>
    <t>新建村寨特色景观石</t>
  </si>
  <si>
    <t>新建村寨入口大门</t>
  </si>
  <si>
    <t>拆除、整治临危违章建筑</t>
  </si>
  <si>
    <t>2340</t>
  </si>
  <si>
    <t>村庄闲置土地资源</t>
  </si>
  <si>
    <t>盘活</t>
  </si>
  <si>
    <t>村庄闲置土地资源得到盘活</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</si>
</sst>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Red]0.00"/>
    <numFmt numFmtId="179" formatCode="0.00_ "/>
  </numFmts>
  <fonts count="58">
    <font>
      <sz val="12"/>
      <name val="宋体"/>
      <charset val="134"/>
    </font>
    <font>
      <sz val="11"/>
      <color indexed="8"/>
      <name val="宋体"/>
      <charset val="134"/>
    </font>
    <font>
      <sz val="10"/>
      <name val="Arial"/>
      <charset val="134"/>
    </font>
    <font>
      <b/>
      <sz val="20"/>
      <color theme="1"/>
      <name val="宋体"/>
      <charset val="134"/>
      <scheme val="minor"/>
    </font>
    <font>
      <b/>
      <sz val="18"/>
      <color theme="1"/>
      <name val="宋体"/>
      <charset val="134"/>
      <scheme val="minor"/>
    </font>
    <font>
      <sz val="10"/>
      <color theme="1"/>
      <name val="宋体"/>
      <charset val="134"/>
      <scheme val="minor"/>
    </font>
    <font>
      <sz val="10"/>
      <color theme="1"/>
      <name val="宋体"/>
      <charset val="134"/>
    </font>
    <font>
      <sz val="9"/>
      <color theme="1"/>
      <name val="宋体"/>
      <charset val="134"/>
      <scheme val="minor"/>
    </font>
    <font>
      <sz val="12"/>
      <color theme="1"/>
      <name val="宋体"/>
      <charset val="134"/>
      <scheme val="minor"/>
    </font>
    <font>
      <b/>
      <sz val="11"/>
      <color theme="1"/>
      <name val="宋体"/>
      <charset val="134"/>
      <scheme val="minor"/>
    </font>
    <font>
      <sz val="10"/>
      <color indexed="8"/>
      <name val="宋体"/>
      <charset val="134"/>
    </font>
    <font>
      <sz val="11"/>
      <color theme="1"/>
      <name val="宋体"/>
      <charset val="134"/>
      <scheme val="minor"/>
    </font>
    <font>
      <sz val="11"/>
      <color theme="1"/>
      <name val="宋体"/>
      <charset val="134"/>
    </font>
    <font>
      <sz val="10"/>
      <name val="宋体"/>
      <charset val="134"/>
    </font>
    <font>
      <sz val="12"/>
      <color indexed="8"/>
      <name val="宋体"/>
      <charset val="134"/>
    </font>
    <font>
      <b/>
      <sz val="18"/>
      <color theme="1"/>
      <name val="宋体"/>
      <charset val="134"/>
    </font>
    <font>
      <b/>
      <sz val="11"/>
      <color theme="1"/>
      <name val="宋体"/>
      <charset val="134"/>
    </font>
    <font>
      <sz val="11"/>
      <color rgb="FF000000"/>
      <name val="宋体"/>
      <charset val="134"/>
    </font>
    <font>
      <sz val="11"/>
      <color rgb="FF000000"/>
      <name val="Source Han Sans CN"/>
      <charset val="134"/>
    </font>
    <font>
      <sz val="11"/>
      <name val="宋体"/>
      <charset val="134"/>
    </font>
    <font>
      <b/>
      <sz val="10"/>
      <color theme="1"/>
      <name val="宋体"/>
      <charset val="134"/>
    </font>
    <font>
      <b/>
      <sz val="18"/>
      <color indexed="8"/>
      <name val="宋体"/>
      <charset val="134"/>
      <scheme val="minor"/>
    </font>
    <font>
      <b/>
      <sz val="10"/>
      <color indexed="8"/>
      <name val="宋体"/>
      <charset val="134"/>
    </font>
    <font>
      <sz val="10"/>
      <color indexed="8"/>
      <name val="宋体"/>
      <charset val="134"/>
      <scheme val="minor"/>
    </font>
    <font>
      <sz val="22"/>
      <color indexed="8"/>
      <name val="宋体"/>
      <charset val="134"/>
    </font>
    <font>
      <sz val="12"/>
      <name val="Arial"/>
      <charset val="134"/>
    </font>
    <font>
      <b/>
      <sz val="20"/>
      <color indexed="8"/>
      <name val="宋体"/>
      <charset val="134"/>
    </font>
    <font>
      <sz val="11"/>
      <color indexed="8"/>
      <name val="宋体"/>
      <charset val="134"/>
      <scheme val="minor"/>
    </font>
    <font>
      <sz val="10"/>
      <color rgb="FF000000"/>
      <name val="宋体"/>
      <charset val="134"/>
      <scheme val="minor"/>
    </font>
    <font>
      <b/>
      <sz val="11"/>
      <color indexed="8"/>
      <name val="宋体"/>
      <charset val="134"/>
      <scheme val="minor"/>
    </font>
    <font>
      <sz val="10"/>
      <name val="宋体"/>
      <charset val="134"/>
      <scheme val="minor"/>
    </font>
    <font>
      <b/>
      <sz val="20"/>
      <color indexed="8"/>
      <name val="宋体"/>
      <charset val="134"/>
      <scheme val="minor"/>
    </font>
    <font>
      <sz val="22"/>
      <name val="黑体"/>
      <charset val="134"/>
    </font>
    <font>
      <sz val="22"/>
      <color indexed="8"/>
      <name val="黑体"/>
      <charset val="134"/>
    </font>
    <font>
      <sz val="9"/>
      <color indexed="8"/>
      <name val="宋体"/>
      <charset val="134"/>
      <scheme val="minor"/>
    </font>
    <font>
      <sz val="10"/>
      <color indexed="8"/>
      <name val="Arial"/>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Source Han Sans CN"/>
      <charset val="134"/>
    </font>
    <font>
      <b/>
      <sz val="18"/>
      <color indexed="8"/>
      <name val="宋体"/>
      <charset val="134"/>
    </font>
  </fonts>
  <fills count="37">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medium">
        <color indexed="8"/>
      </left>
      <right/>
      <top/>
      <bottom/>
      <diagonal/>
    </border>
    <border>
      <left style="thin">
        <color auto="1"/>
      </left>
      <right style="thin">
        <color rgb="FF000000"/>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1" fillId="6" borderId="28"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9" applyNumberFormat="0" applyFill="0" applyAlignment="0" applyProtection="0">
      <alignment vertical="center"/>
    </xf>
    <xf numFmtId="0" fontId="43" fillId="0" borderId="29" applyNumberFormat="0" applyFill="0" applyAlignment="0" applyProtection="0">
      <alignment vertical="center"/>
    </xf>
    <xf numFmtId="0" fontId="44" fillId="0" borderId="30" applyNumberFormat="0" applyFill="0" applyAlignment="0" applyProtection="0">
      <alignment vertical="center"/>
    </xf>
    <xf numFmtId="0" fontId="44" fillId="0" borderId="0" applyNumberFormat="0" applyFill="0" applyBorder="0" applyAlignment="0" applyProtection="0">
      <alignment vertical="center"/>
    </xf>
    <xf numFmtId="0" fontId="45" fillId="7" borderId="31" applyNumberFormat="0" applyAlignment="0" applyProtection="0">
      <alignment vertical="center"/>
    </xf>
    <xf numFmtId="0" fontId="46" fillId="8" borderId="32" applyNumberFormat="0" applyAlignment="0" applyProtection="0">
      <alignment vertical="center"/>
    </xf>
    <xf numFmtId="0" fontId="47" fillId="8" borderId="31" applyNumberFormat="0" applyAlignment="0" applyProtection="0">
      <alignment vertical="center"/>
    </xf>
    <xf numFmtId="0" fontId="48" fillId="9" borderId="33" applyNumberFormat="0" applyAlignment="0" applyProtection="0">
      <alignment vertical="center"/>
    </xf>
    <xf numFmtId="0" fontId="49" fillId="0" borderId="34" applyNumberFormat="0" applyFill="0" applyAlignment="0" applyProtection="0">
      <alignment vertical="center"/>
    </xf>
    <xf numFmtId="0" fontId="50" fillId="0" borderId="35" applyNumberFormat="0" applyFill="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4"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5" fillId="34" borderId="0" applyNumberFormat="0" applyBorder="0" applyAlignment="0" applyProtection="0">
      <alignment vertical="center"/>
    </xf>
    <xf numFmtId="0" fontId="55" fillId="35" borderId="0" applyNumberFormat="0" applyBorder="0" applyAlignment="0" applyProtection="0">
      <alignment vertical="center"/>
    </xf>
    <xf numFmtId="0" fontId="54" fillId="36" borderId="0" applyNumberFormat="0" applyBorder="0" applyAlignment="0" applyProtection="0">
      <alignment vertical="center"/>
    </xf>
    <xf numFmtId="0" fontId="1" fillId="0" borderId="0"/>
    <xf numFmtId="0" fontId="1" fillId="0" borderId="0">
      <alignment vertical="center"/>
    </xf>
    <xf numFmtId="0" fontId="35" fillId="0" borderId="0"/>
    <xf numFmtId="0" fontId="0" fillId="0" borderId="0"/>
    <xf numFmtId="0" fontId="0" fillId="0" borderId="0">
      <alignment vertical="center"/>
    </xf>
  </cellStyleXfs>
  <cellXfs count="337">
    <xf numFmtId="0" fontId="0" fillId="0" borderId="0" xfId="0"/>
    <xf numFmtId="0" fontId="1" fillId="0" borderId="0" xfId="49" applyAlignment="1">
      <alignment wrapText="1"/>
    </xf>
    <xf numFmtId="0" fontId="1" fillId="0" borderId="0" xfId="49" applyAlignment="1">
      <alignment vertical="center" wrapText="1"/>
    </xf>
    <xf numFmtId="0" fontId="2" fillId="0" borderId="0" xfId="0" applyFont="1"/>
    <xf numFmtId="0" fontId="1" fillId="0" borderId="0" xfId="0" applyFont="1" applyAlignment="1">
      <alignment wrapText="1"/>
    </xf>
    <xf numFmtId="0" fontId="3" fillId="0" borderId="0" xfId="49" applyFont="1" applyAlignment="1">
      <alignment horizontal="center" vertical="center" wrapText="1"/>
    </xf>
    <xf numFmtId="0" fontId="4" fillId="0" borderId="0" xfId="49" applyFont="1" applyAlignment="1">
      <alignment horizontal="center" vertical="center" wrapText="1"/>
    </xf>
    <xf numFmtId="0" fontId="5" fillId="0" borderId="1" xfId="49" applyFont="1" applyBorder="1" applyAlignment="1">
      <alignment horizontal="center" vertical="center" wrapText="1"/>
    </xf>
    <xf numFmtId="49" fontId="5" fillId="0" borderId="1" xfId="49" applyNumberFormat="1" applyFont="1" applyBorder="1" applyAlignment="1">
      <alignment horizontal="center" vertical="center" wrapText="1"/>
    </xf>
    <xf numFmtId="49" fontId="5" fillId="0" borderId="1" xfId="49" applyNumberFormat="1" applyFont="1" applyBorder="1" applyAlignment="1">
      <alignment horizontal="left" vertical="center" wrapText="1"/>
    </xf>
    <xf numFmtId="0" fontId="5" fillId="0" borderId="1" xfId="49" applyFont="1" applyBorder="1" applyAlignment="1">
      <alignment vertical="center" wrapText="1"/>
    </xf>
    <xf numFmtId="176" fontId="5" fillId="0" borderId="1" xfId="49" applyNumberFormat="1" applyFont="1" applyBorder="1" applyAlignment="1">
      <alignment horizontal="right" vertical="center" wrapText="1"/>
    </xf>
    <xf numFmtId="176" fontId="5" fillId="0" borderId="1" xfId="49" applyNumberFormat="1" applyFont="1" applyBorder="1" applyAlignment="1">
      <alignment horizontal="center" vertical="center" wrapText="1"/>
    </xf>
    <xf numFmtId="49" fontId="5" fillId="0" borderId="2" xfId="49" applyNumberFormat="1" applyFont="1" applyBorder="1" applyAlignment="1">
      <alignment horizontal="left" vertical="top" wrapText="1"/>
    </xf>
    <xf numFmtId="49" fontId="5" fillId="0" borderId="3" xfId="49" applyNumberFormat="1" applyFont="1" applyBorder="1" applyAlignment="1">
      <alignment horizontal="left" vertical="top" wrapText="1"/>
    </xf>
    <xf numFmtId="49" fontId="5" fillId="0" borderId="4" xfId="49" applyNumberFormat="1" applyFont="1" applyBorder="1" applyAlignment="1">
      <alignment horizontal="left" vertical="top" wrapText="1"/>
    </xf>
    <xf numFmtId="176" fontId="5" fillId="0" borderId="1" xfId="49" applyNumberFormat="1" applyFont="1" applyBorder="1" applyAlignment="1">
      <alignment horizontal="left" vertical="top" wrapText="1"/>
    </xf>
    <xf numFmtId="0" fontId="5" fillId="2" borderId="2" xfId="49" applyFont="1" applyFill="1" applyBorder="1" applyAlignment="1">
      <alignment horizontal="center" vertical="center" wrapText="1"/>
    </xf>
    <xf numFmtId="0" fontId="5" fillId="2" borderId="3" xfId="49" applyFont="1" applyFill="1" applyBorder="1" applyAlignment="1">
      <alignment horizontal="center" vertical="center" wrapText="1"/>
    </xf>
    <xf numFmtId="0" fontId="5" fillId="2" borderId="4" xfId="49" applyFont="1" applyFill="1" applyBorder="1" applyAlignment="1">
      <alignment horizontal="center" vertical="center" wrapText="1"/>
    </xf>
    <xf numFmtId="0" fontId="5" fillId="2" borderId="5" xfId="49" applyFont="1" applyFill="1" applyBorder="1" applyAlignment="1">
      <alignment horizontal="center" vertical="center" wrapText="1"/>
    </xf>
    <xf numFmtId="0" fontId="5" fillId="0" borderId="2" xfId="49" applyFont="1" applyBorder="1" applyAlignment="1">
      <alignment horizontal="center" vertical="center" wrapText="1"/>
    </xf>
    <xf numFmtId="0" fontId="5" fillId="2" borderId="1" xfId="49" applyFont="1" applyFill="1" applyBorder="1" applyAlignment="1">
      <alignment horizontal="center" vertical="center" wrapText="1"/>
    </xf>
    <xf numFmtId="0" fontId="5" fillId="2" borderId="6" xfId="49" applyFont="1" applyFill="1" applyBorder="1" applyAlignment="1">
      <alignment horizontal="center" vertical="center" wrapText="1"/>
    </xf>
    <xf numFmtId="0" fontId="5" fillId="0" borderId="5" xfId="49" applyFont="1" applyBorder="1" applyAlignment="1">
      <alignment horizontal="center" vertical="center" wrapText="1"/>
    </xf>
    <xf numFmtId="49" fontId="5" fillId="0" borderId="1" xfId="0" applyNumberFormat="1" applyFont="1" applyBorder="1" applyAlignment="1">
      <alignment horizontal="left" vertical="center"/>
    </xf>
    <xf numFmtId="177" fontId="5" fillId="0" borderId="1" xfId="0" applyNumberFormat="1" applyFont="1" applyBorder="1" applyAlignment="1">
      <alignment horizontal="center" vertical="center"/>
    </xf>
    <xf numFmtId="0" fontId="5" fillId="0" borderId="7" xfId="49" applyFont="1" applyBorder="1" applyAlignment="1">
      <alignment horizontal="center" vertical="center" wrapText="1"/>
    </xf>
    <xf numFmtId="49" fontId="5" fillId="0" borderId="5" xfId="49" applyNumberFormat="1" applyFont="1" applyBorder="1" applyAlignment="1">
      <alignment horizontal="center" vertical="center" wrapText="1"/>
    </xf>
    <xf numFmtId="0" fontId="5" fillId="0" borderId="1" xfId="49" applyFont="1" applyBorder="1" applyAlignment="1">
      <alignment horizontal="left" vertical="center" wrapText="1"/>
    </xf>
    <xf numFmtId="0" fontId="5" fillId="0" borderId="8" xfId="49" applyFont="1" applyBorder="1" applyAlignment="1">
      <alignment horizontal="center" vertical="center" wrapText="1"/>
    </xf>
    <xf numFmtId="0" fontId="5" fillId="0" borderId="9" xfId="49" applyFont="1" applyBorder="1" applyAlignment="1">
      <alignment horizontal="center" vertical="center" wrapText="1"/>
    </xf>
    <xf numFmtId="0" fontId="5" fillId="0" borderId="10" xfId="49" applyFont="1" applyBorder="1" applyAlignment="1">
      <alignment horizontal="center" vertical="center" wrapText="1"/>
    </xf>
    <xf numFmtId="0" fontId="5" fillId="0" borderId="11" xfId="49" applyFont="1" applyBorder="1" applyAlignment="1">
      <alignment horizontal="center" vertical="center" wrapText="1"/>
    </xf>
    <xf numFmtId="0" fontId="5" fillId="0" borderId="12" xfId="49" applyFont="1" applyBorder="1" applyAlignment="1">
      <alignment horizontal="center" vertical="center" wrapText="1"/>
    </xf>
    <xf numFmtId="178" fontId="5" fillId="0" borderId="1" xfId="49" applyNumberFormat="1" applyFont="1" applyBorder="1" applyAlignment="1">
      <alignment horizontal="center" vertical="center" wrapText="1"/>
    </xf>
    <xf numFmtId="0" fontId="5" fillId="0" borderId="0" xfId="49" applyFont="1" applyAlignment="1">
      <alignment horizontal="left" vertical="center" wrapText="1"/>
    </xf>
    <xf numFmtId="0" fontId="5" fillId="0" borderId="0" xfId="49" applyFont="1" applyAlignment="1">
      <alignment horizontal="center" vertical="center" wrapText="1"/>
    </xf>
    <xf numFmtId="0" fontId="6" fillId="0" borderId="0" xfId="0" applyFont="1" applyAlignment="1">
      <alignment horizontal="right" vertical="center"/>
    </xf>
    <xf numFmtId="0" fontId="1" fillId="0" borderId="0" xfId="49" applyAlignment="1">
      <alignment horizontal="left" vertical="top" wrapText="1"/>
    </xf>
    <xf numFmtId="49" fontId="5" fillId="0" borderId="1" xfId="0" applyNumberFormat="1" applyFont="1" applyBorder="1" applyAlignment="1">
      <alignment horizontal="left" vertical="top" wrapText="1"/>
    </xf>
    <xf numFmtId="0" fontId="7" fillId="0" borderId="1" xfId="49" applyFont="1" applyBorder="1" applyAlignment="1">
      <alignment horizontal="center" vertical="center" wrapText="1"/>
    </xf>
    <xf numFmtId="0" fontId="7" fillId="0" borderId="0" xfId="49" applyFont="1" applyAlignment="1">
      <alignment horizontal="center" vertical="center" wrapText="1"/>
    </xf>
    <xf numFmtId="49" fontId="8" fillId="0" borderId="1" xfId="0" applyNumberFormat="1" applyFont="1" applyBorder="1" applyAlignment="1">
      <alignment horizontal="left" vertical="top" wrapText="1"/>
    </xf>
    <xf numFmtId="49" fontId="7" fillId="0" borderId="2" xfId="49" applyNumberFormat="1" applyFont="1" applyBorder="1" applyAlignment="1">
      <alignment horizontal="left" vertical="top" wrapText="1"/>
    </xf>
    <xf numFmtId="49" fontId="7" fillId="0" borderId="3" xfId="49" applyNumberFormat="1" applyFont="1" applyBorder="1" applyAlignment="1">
      <alignment horizontal="left" vertical="top" wrapText="1"/>
    </xf>
    <xf numFmtId="49" fontId="7" fillId="0" borderId="4" xfId="49" applyNumberFormat="1" applyFont="1" applyBorder="1" applyAlignment="1">
      <alignment horizontal="left" vertical="top" wrapText="1"/>
    </xf>
    <xf numFmtId="49" fontId="5" fillId="0" borderId="2" xfId="49" applyNumberFormat="1" applyFont="1" applyBorder="1" applyAlignment="1">
      <alignment horizontal="left" vertical="center" wrapText="1"/>
    </xf>
    <xf numFmtId="49" fontId="5" fillId="0" borderId="3" xfId="49" applyNumberFormat="1" applyFont="1" applyBorder="1" applyAlignment="1">
      <alignment horizontal="left" vertical="center" wrapText="1"/>
    </xf>
    <xf numFmtId="49" fontId="5" fillId="0" borderId="4" xfId="49" applyNumberFormat="1" applyFont="1" applyBorder="1" applyAlignment="1">
      <alignment horizontal="left" vertical="center" wrapText="1"/>
    </xf>
    <xf numFmtId="49" fontId="7" fillId="0" borderId="2" xfId="49" applyNumberFormat="1" applyFont="1" applyBorder="1" applyAlignment="1">
      <alignment horizontal="left" vertical="center" wrapText="1"/>
    </xf>
    <xf numFmtId="49" fontId="7" fillId="0" borderId="3" xfId="49" applyNumberFormat="1" applyFont="1" applyBorder="1" applyAlignment="1">
      <alignment horizontal="left" vertical="center" wrapText="1"/>
    </xf>
    <xf numFmtId="49" fontId="7" fillId="0" borderId="4" xfId="49" applyNumberFormat="1" applyFont="1" applyBorder="1" applyAlignment="1">
      <alignment horizontal="left" vertical="center" wrapText="1"/>
    </xf>
    <xf numFmtId="176" fontId="5" fillId="0" borderId="1" xfId="49" applyNumberFormat="1" applyFont="1" applyBorder="1" applyAlignment="1">
      <alignment horizontal="center" vertical="top" wrapText="1"/>
    </xf>
    <xf numFmtId="0" fontId="1" fillId="0" borderId="0" xfId="49" applyAlignment="1">
      <alignment horizontal="left" vertical="center" wrapText="1"/>
    </xf>
    <xf numFmtId="49" fontId="5" fillId="0" borderId="5" xfId="49" applyNumberFormat="1" applyFont="1" applyBorder="1" applyAlignment="1">
      <alignment horizontal="center" vertical="center"/>
    </xf>
    <xf numFmtId="179" fontId="5" fillId="0" borderId="1" xfId="49" applyNumberFormat="1" applyFont="1" applyBorder="1" applyAlignment="1">
      <alignment horizontal="center" vertical="center" wrapText="1"/>
    </xf>
    <xf numFmtId="49" fontId="5" fillId="0" borderId="1" xfId="49" applyNumberFormat="1" applyFont="1" applyBorder="1" applyAlignment="1">
      <alignment horizontal="left" vertical="top" wrapText="1"/>
    </xf>
    <xf numFmtId="49" fontId="5" fillId="0" borderId="2" xfId="49" applyNumberFormat="1" applyFont="1" applyBorder="1" applyAlignment="1">
      <alignment vertical="center" wrapText="1"/>
    </xf>
    <xf numFmtId="49" fontId="5" fillId="0" borderId="3" xfId="49" applyNumberFormat="1" applyFont="1" applyBorder="1" applyAlignment="1">
      <alignment vertical="center" wrapText="1"/>
    </xf>
    <xf numFmtId="49" fontId="5" fillId="0" borderId="4" xfId="49" applyNumberFormat="1" applyFont="1" applyBorder="1" applyAlignment="1">
      <alignment vertical="center" wrapText="1"/>
    </xf>
    <xf numFmtId="43" fontId="5" fillId="0" borderId="1" xfId="49"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5" fillId="0" borderId="1" xfId="49" applyFont="1" applyBorder="1" applyAlignment="1">
      <alignment horizontal="center" vertical="center"/>
    </xf>
    <xf numFmtId="49" fontId="5" fillId="0" borderId="1" xfId="0" applyNumberFormat="1" applyFont="1" applyBorder="1" applyAlignment="1">
      <alignment horizontal="left" vertical="center" wrapText="1"/>
    </xf>
    <xf numFmtId="49" fontId="5" fillId="0" borderId="1" xfId="49" applyNumberFormat="1" applyFont="1" applyBorder="1" applyAlignment="1">
      <alignment horizontal="center" vertical="center"/>
    </xf>
    <xf numFmtId="177" fontId="5" fillId="0" borderId="1" xfId="49" applyNumberFormat="1" applyFont="1" applyBorder="1" applyAlignment="1">
      <alignment horizontal="center" vertical="center" wrapText="1"/>
    </xf>
    <xf numFmtId="176" fontId="5" fillId="0" borderId="1" xfId="49" applyNumberFormat="1" applyFont="1" applyBorder="1" applyAlignment="1">
      <alignment horizontal="left" vertical="center" wrapText="1"/>
    </xf>
    <xf numFmtId="0" fontId="1" fillId="0" borderId="0" xfId="49"/>
    <xf numFmtId="0" fontId="3" fillId="0" borderId="0" xfId="49" applyFont="1" applyAlignment="1">
      <alignment horizontal="center" vertical="center"/>
    </xf>
    <xf numFmtId="0" fontId="4" fillId="0" borderId="0" xfId="49" applyFont="1" applyAlignment="1">
      <alignment horizontal="center" vertical="center"/>
    </xf>
    <xf numFmtId="0" fontId="5" fillId="2" borderId="3" xfId="49" applyFont="1" applyFill="1" applyBorder="1" applyAlignment="1">
      <alignment horizontal="center" vertical="center"/>
    </xf>
    <xf numFmtId="0" fontId="5" fillId="0" borderId="5" xfId="49" applyFont="1" applyBorder="1" applyAlignment="1">
      <alignment horizontal="center" vertical="center"/>
    </xf>
    <xf numFmtId="0" fontId="5" fillId="0" borderId="8" xfId="49" applyFont="1" applyBorder="1" applyAlignment="1">
      <alignment horizontal="center" vertical="center"/>
    </xf>
    <xf numFmtId="0" fontId="5" fillId="0" borderId="11" xfId="49" applyFont="1" applyBorder="1" applyAlignment="1">
      <alignment horizontal="center" vertical="center"/>
    </xf>
    <xf numFmtId="0" fontId="5" fillId="0" borderId="0" xfId="49" applyFont="1" applyAlignment="1">
      <alignment horizontal="center" vertical="center"/>
    </xf>
    <xf numFmtId="0" fontId="5" fillId="0" borderId="0" xfId="49" applyFont="1" applyAlignment="1">
      <alignment horizontal="left" vertical="center"/>
    </xf>
    <xf numFmtId="0" fontId="9" fillId="0" borderId="0" xfId="49" applyFont="1" applyAlignment="1">
      <alignment horizontal="center" vertical="center" wrapText="1"/>
    </xf>
    <xf numFmtId="0" fontId="10" fillId="0" borderId="0" xfId="49" applyFont="1" applyAlignment="1">
      <alignment wrapText="1"/>
    </xf>
    <xf numFmtId="0" fontId="5" fillId="0" borderId="0" xfId="0" applyFont="1" applyAlignment="1">
      <alignment horizontal="right" vertical="center"/>
    </xf>
    <xf numFmtId="0" fontId="11" fillId="0" borderId="1" xfId="49" applyFont="1" applyBorder="1" applyAlignment="1">
      <alignment horizontal="center" vertical="center" wrapText="1"/>
    </xf>
    <xf numFmtId="49" fontId="11" fillId="0" borderId="1" xfId="49" applyNumberFormat="1" applyFont="1" applyBorder="1" applyAlignment="1">
      <alignment horizontal="center" vertical="center" wrapText="1"/>
    </xf>
    <xf numFmtId="49" fontId="11" fillId="0" borderId="1" xfId="49" applyNumberFormat="1" applyFont="1" applyBorder="1" applyAlignment="1">
      <alignment horizontal="left" vertical="center" wrapText="1"/>
    </xf>
    <xf numFmtId="0" fontId="11" fillId="0" borderId="1" xfId="49" applyFont="1" applyBorder="1" applyAlignment="1">
      <alignment vertical="center" wrapText="1"/>
    </xf>
    <xf numFmtId="176" fontId="11" fillId="0" borderId="1" xfId="49" applyNumberFormat="1" applyFont="1" applyBorder="1" applyAlignment="1">
      <alignment horizontal="right" vertical="center" wrapText="1"/>
    </xf>
    <xf numFmtId="176" fontId="11" fillId="0" borderId="1" xfId="49" applyNumberFormat="1" applyFont="1" applyBorder="1" applyAlignment="1">
      <alignment horizontal="center" vertical="center" wrapText="1"/>
    </xf>
    <xf numFmtId="49" fontId="12" fillId="0" borderId="2" xfId="49" applyNumberFormat="1" applyFont="1" applyBorder="1" applyAlignment="1">
      <alignment horizontal="left" vertical="top" wrapText="1"/>
    </xf>
    <xf numFmtId="49" fontId="12" fillId="0" borderId="3" xfId="49" applyNumberFormat="1" applyFont="1" applyBorder="1" applyAlignment="1">
      <alignment horizontal="left" vertical="top" wrapText="1"/>
    </xf>
    <xf numFmtId="49" fontId="12" fillId="0" borderId="4" xfId="49" applyNumberFormat="1" applyFont="1" applyBorder="1" applyAlignment="1">
      <alignment horizontal="left" vertical="top" wrapText="1"/>
    </xf>
    <xf numFmtId="176" fontId="11" fillId="0" borderId="1" xfId="49" applyNumberFormat="1" applyFont="1" applyBorder="1" applyAlignment="1">
      <alignment horizontal="left" vertical="top" wrapText="1"/>
    </xf>
    <xf numFmtId="0" fontId="11" fillId="2" borderId="2" xfId="49" applyFont="1" applyFill="1" applyBorder="1" applyAlignment="1">
      <alignment horizontal="center" vertical="center" wrapText="1"/>
    </xf>
    <xf numFmtId="0" fontId="11" fillId="2" borderId="3" xfId="49" applyFont="1" applyFill="1" applyBorder="1" applyAlignment="1">
      <alignment horizontal="center" vertical="center" wrapText="1"/>
    </xf>
    <xf numFmtId="0" fontId="11" fillId="2" borderId="4" xfId="49" applyFont="1" applyFill="1" applyBorder="1" applyAlignment="1">
      <alignment horizontal="center" vertical="center" wrapText="1"/>
    </xf>
    <xf numFmtId="0" fontId="11" fillId="2" borderId="5" xfId="49" applyFont="1" applyFill="1" applyBorder="1" applyAlignment="1">
      <alignment horizontal="center" vertical="center" wrapText="1"/>
    </xf>
    <xf numFmtId="0" fontId="11" fillId="0" borderId="2" xfId="49" applyFont="1" applyBorder="1" applyAlignment="1">
      <alignment horizontal="center" vertical="center" wrapText="1"/>
    </xf>
    <xf numFmtId="0" fontId="11" fillId="2" borderId="1" xfId="49" applyFont="1" applyFill="1" applyBorder="1" applyAlignment="1">
      <alignment horizontal="center" vertical="center" wrapText="1"/>
    </xf>
    <xf numFmtId="0" fontId="11" fillId="2" borderId="6" xfId="49" applyFont="1" applyFill="1" applyBorder="1" applyAlignment="1">
      <alignment horizontal="center" vertical="center" wrapText="1"/>
    </xf>
    <xf numFmtId="49" fontId="11" fillId="0" borderId="1" xfId="0" applyNumberFormat="1" applyFont="1" applyBorder="1" applyAlignment="1">
      <alignment horizontal="left" vertical="center" wrapText="1"/>
    </xf>
    <xf numFmtId="177" fontId="11" fillId="0" borderId="1" xfId="0" applyNumberFormat="1" applyFont="1" applyBorder="1" applyAlignment="1">
      <alignment horizontal="center" vertical="center" wrapText="1"/>
    </xf>
    <xf numFmtId="49" fontId="11" fillId="3" borderId="1" xfId="0" applyNumberFormat="1" applyFont="1" applyFill="1" applyBorder="1" applyAlignment="1">
      <alignment horizontal="center" vertical="center" wrapText="1"/>
    </xf>
    <xf numFmtId="49" fontId="11" fillId="3" borderId="1" xfId="0" applyNumberFormat="1" applyFont="1" applyFill="1" applyBorder="1" applyAlignment="1">
      <alignment horizontal="left" vertical="center" wrapText="1"/>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177" fontId="11" fillId="3" borderId="1" xfId="0" applyNumberFormat="1" applyFont="1" applyFill="1" applyBorder="1" applyAlignment="1">
      <alignment horizontal="center" vertical="center" wrapText="1"/>
    </xf>
    <xf numFmtId="0" fontId="11" fillId="0" borderId="0" xfId="49" applyFont="1" applyAlignment="1">
      <alignment horizontal="left" vertical="center" wrapText="1"/>
    </xf>
    <xf numFmtId="0" fontId="11" fillId="0" borderId="0" xfId="49" applyFont="1" applyAlignment="1">
      <alignment horizontal="center" vertical="center" wrapText="1"/>
    </xf>
    <xf numFmtId="0" fontId="12" fillId="0" borderId="0" xfId="0" applyFont="1" applyAlignment="1">
      <alignment horizontal="right" vertical="center"/>
    </xf>
    <xf numFmtId="0" fontId="13" fillId="0" borderId="0" xfId="0" applyFont="1"/>
    <xf numFmtId="0" fontId="14" fillId="0" borderId="0" xfId="50" applyFont="1" applyAlignment="1">
      <alignment horizontal="center" vertical="center"/>
    </xf>
    <xf numFmtId="0" fontId="1" fillId="0" borderId="0" xfId="50">
      <alignment vertical="center"/>
    </xf>
    <xf numFmtId="0" fontId="1" fillId="0" borderId="0" xfId="0" applyFont="1"/>
    <xf numFmtId="0" fontId="1" fillId="0" borderId="0" xfId="0" applyFont="1" applyAlignment="1">
      <alignment horizontal="left" wrapText="1"/>
    </xf>
    <xf numFmtId="0" fontId="15" fillId="0" borderId="0" xfId="0" applyFont="1" applyAlignment="1">
      <alignment horizontal="center" vertical="center"/>
    </xf>
    <xf numFmtId="0" fontId="15" fillId="0" borderId="0" xfId="0" applyFont="1" applyAlignment="1">
      <alignment horizontal="left" vertical="center" wrapText="1"/>
    </xf>
    <xf numFmtId="0" fontId="12" fillId="0" borderId="0" xfId="0" applyFont="1" applyAlignment="1">
      <alignment horizontal="left" vertical="center"/>
    </xf>
    <xf numFmtId="0" fontId="16" fillId="0" borderId="0" xfId="0" applyFont="1" applyAlignment="1">
      <alignment horizontal="center" vertical="center"/>
    </xf>
    <xf numFmtId="0" fontId="11" fillId="0" borderId="0" xfId="0" applyFont="1" applyAlignment="1">
      <alignment horizontal="left" vertical="center" wrapText="1"/>
    </xf>
    <xf numFmtId="0" fontId="12" fillId="0" borderId="0" xfId="0" applyFont="1"/>
    <xf numFmtId="49" fontId="17" fillId="0" borderId="1" xfId="0" applyNumberFormat="1" applyFont="1" applyBorder="1" applyAlignment="1">
      <alignment horizontal="center" vertical="center"/>
    </xf>
    <xf numFmtId="49" fontId="17" fillId="0" borderId="1" xfId="0" applyNumberFormat="1" applyFont="1" applyBorder="1" applyAlignment="1">
      <alignment horizontal="left" vertical="center"/>
    </xf>
    <xf numFmtId="49" fontId="17" fillId="0" borderId="1" xfId="0" applyNumberFormat="1" applyFont="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19" fillId="0" borderId="1" xfId="0" applyFont="1" applyBorder="1" applyAlignment="1">
      <alignment horizontal="center" vertical="center" wrapText="1"/>
    </xf>
    <xf numFmtId="0" fontId="17" fillId="0" borderId="1" xfId="0" applyFont="1" applyBorder="1" applyAlignment="1">
      <alignment horizontal="left" vertical="center" wrapText="1"/>
    </xf>
    <xf numFmtId="177" fontId="19" fillId="0" borderId="1" xfId="0" applyNumberFormat="1" applyFont="1" applyBorder="1" applyAlignment="1">
      <alignment horizontal="right" vertical="center"/>
    </xf>
    <xf numFmtId="177" fontId="19" fillId="0" borderId="1" xfId="0" applyNumberFormat="1" applyFont="1" applyBorder="1" applyAlignment="1">
      <alignment horizontal="left" vertical="center" wrapText="1"/>
    </xf>
    <xf numFmtId="0" fontId="18" fillId="0" borderId="1" xfId="0" applyFont="1" applyBorder="1" applyAlignment="1">
      <alignment horizontal="center" vertical="center" wrapText="1"/>
    </xf>
    <xf numFmtId="49" fontId="17" fillId="0" borderId="1" xfId="0" applyNumberFormat="1" applyFont="1" applyBorder="1" applyAlignment="1">
      <alignment horizontal="left" vertical="top" wrapText="1"/>
    </xf>
    <xf numFmtId="0" fontId="20" fillId="0" borderId="1" xfId="0" applyFont="1" applyBorder="1" applyAlignment="1">
      <alignment horizontal="center" vertical="center"/>
    </xf>
    <xf numFmtId="0" fontId="20" fillId="0" borderId="1" xfId="0" applyFont="1" applyBorder="1" applyAlignment="1">
      <alignment horizontal="left" vertical="center" wrapText="1"/>
    </xf>
    <xf numFmtId="0" fontId="16" fillId="0" borderId="1" xfId="0" applyFont="1" applyBorder="1" applyAlignment="1">
      <alignment horizontal="center" vertical="center"/>
    </xf>
    <xf numFmtId="49" fontId="12" fillId="0" borderId="1" xfId="50" applyNumberFormat="1" applyFont="1" applyBorder="1" applyAlignment="1">
      <alignment horizontal="center" vertical="center"/>
    </xf>
    <xf numFmtId="49" fontId="12" fillId="0" borderId="1" xfId="50" applyNumberFormat="1" applyFont="1" applyBorder="1" applyAlignment="1">
      <alignment horizontal="center" vertical="center" wrapText="1"/>
    </xf>
    <xf numFmtId="49" fontId="12" fillId="0" borderId="1" xfId="50" applyNumberFormat="1" applyFont="1" applyBorder="1" applyAlignment="1">
      <alignment horizontal="left" vertical="center" wrapText="1"/>
    </xf>
    <xf numFmtId="49" fontId="12" fillId="0" borderId="7" xfId="50" applyNumberFormat="1" applyFont="1" applyBorder="1" applyAlignment="1">
      <alignment horizontal="center" vertical="center" wrapText="1"/>
    </xf>
    <xf numFmtId="0" fontId="12" fillId="0" borderId="1" xfId="50" applyFont="1" applyBorder="1" applyAlignment="1">
      <alignment horizontal="center" vertical="center"/>
    </xf>
    <xf numFmtId="49" fontId="12" fillId="0" borderId="10" xfId="50" applyNumberFormat="1" applyFont="1" applyBorder="1" applyAlignment="1">
      <alignment horizontal="center" vertical="center" wrapText="1"/>
    </xf>
    <xf numFmtId="49" fontId="12" fillId="0" borderId="1" xfId="50" applyNumberFormat="1" applyFont="1" applyBorder="1" applyAlignment="1">
      <alignment horizontal="left" vertical="center"/>
    </xf>
    <xf numFmtId="0" fontId="12" fillId="0" borderId="5" xfId="50" applyFont="1" applyBorder="1" applyAlignment="1">
      <alignment horizontal="center" vertical="center"/>
    </xf>
    <xf numFmtId="49" fontId="12" fillId="0" borderId="13" xfId="50" applyNumberFormat="1" applyFont="1" applyBorder="1" applyAlignment="1">
      <alignment horizontal="center" vertical="center"/>
    </xf>
    <xf numFmtId="49" fontId="12" fillId="0" borderId="13" xfId="50" applyNumberFormat="1" applyFont="1" applyBorder="1" applyAlignment="1">
      <alignment horizontal="center" vertical="center" wrapText="1"/>
    </xf>
    <xf numFmtId="49" fontId="12" fillId="0" borderId="13" xfId="50" applyNumberFormat="1" applyFont="1" applyBorder="1" applyAlignment="1">
      <alignment horizontal="left" vertical="center" wrapText="1"/>
    </xf>
    <xf numFmtId="49" fontId="12" fillId="0" borderId="10" xfId="50" applyNumberFormat="1" applyFont="1" applyBorder="1" applyAlignment="1">
      <alignment horizontal="left" vertical="center" wrapText="1"/>
    </xf>
    <xf numFmtId="0" fontId="11" fillId="0" borderId="5" xfId="49" applyFont="1" applyBorder="1" applyAlignment="1">
      <alignment horizontal="left" vertical="center" wrapText="1"/>
    </xf>
    <xf numFmtId="0" fontId="11" fillId="0" borderId="1" xfId="49" applyFont="1" applyBorder="1" applyAlignment="1">
      <alignment horizontal="left" vertical="center" wrapText="1"/>
    </xf>
    <xf numFmtId="0" fontId="9" fillId="0" borderId="1" xfId="49" applyFont="1" applyBorder="1" applyAlignment="1">
      <alignment vertical="center" wrapText="1"/>
    </xf>
    <xf numFmtId="49" fontId="12" fillId="0" borderId="5" xfId="50" applyNumberFormat="1" applyFont="1" applyBorder="1" applyAlignment="1">
      <alignment horizontal="center" vertical="center" wrapText="1"/>
    </xf>
    <xf numFmtId="49" fontId="12" fillId="0" borderId="5" xfId="50" applyNumberFormat="1" applyFont="1" applyBorder="1" applyAlignment="1">
      <alignment horizontal="left" vertical="center" wrapText="1"/>
    </xf>
    <xf numFmtId="49" fontId="12" fillId="0" borderId="2" xfId="50" applyNumberFormat="1" applyFont="1" applyBorder="1" applyAlignment="1">
      <alignment horizontal="left" vertical="center" wrapText="1"/>
    </xf>
    <xf numFmtId="49" fontId="6" fillId="0" borderId="2" xfId="50" applyNumberFormat="1" applyFont="1" applyBorder="1" applyAlignment="1">
      <alignment horizontal="left" vertical="center" wrapText="1"/>
    </xf>
    <xf numFmtId="49" fontId="6" fillId="0" borderId="2" xfId="50" applyNumberFormat="1"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left" vertical="center" wrapText="1"/>
    </xf>
    <xf numFmtId="49" fontId="6" fillId="0" borderId="1" xfId="50" applyNumberFormat="1" applyFont="1" applyBorder="1" applyAlignment="1">
      <alignment horizontal="left" vertical="center" wrapText="1"/>
    </xf>
    <xf numFmtId="49" fontId="11" fillId="0" borderId="5" xfId="49" applyNumberFormat="1" applyFont="1" applyBorder="1" applyAlignment="1">
      <alignment horizontal="center" vertical="center" wrapText="1"/>
    </xf>
    <xf numFmtId="0" fontId="5" fillId="0" borderId="2" xfId="0" applyFont="1" applyBorder="1" applyAlignment="1">
      <alignment horizontal="left"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left" vertical="center" wrapText="1"/>
    </xf>
    <xf numFmtId="0" fontId="12" fillId="0" borderId="0" xfId="0" applyFont="1" applyAlignment="1">
      <alignment horizontal="right" vertical="center" wrapText="1"/>
    </xf>
    <xf numFmtId="49" fontId="17" fillId="0" borderId="1" xfId="0" applyNumberFormat="1" applyFont="1" applyBorder="1" applyAlignment="1">
      <alignment horizontal="left" vertical="top"/>
    </xf>
    <xf numFmtId="49" fontId="12" fillId="0" borderId="8" xfId="50" applyNumberFormat="1" applyFont="1" applyBorder="1" applyAlignment="1">
      <alignment horizontal="center" vertical="center" wrapText="1"/>
    </xf>
    <xf numFmtId="49" fontId="12" fillId="0" borderId="9" xfId="50" applyNumberFormat="1" applyFont="1" applyBorder="1" applyAlignment="1">
      <alignment horizontal="center" vertical="center" wrapText="1"/>
    </xf>
    <xf numFmtId="49" fontId="12" fillId="0" borderId="11" xfId="50" applyNumberFormat="1" applyFont="1" applyBorder="1" applyAlignment="1">
      <alignment horizontal="center" vertical="center" wrapText="1"/>
    </xf>
    <xf numFmtId="49" fontId="12" fillId="0" borderId="12" xfId="50" applyNumberFormat="1" applyFont="1" applyBorder="1" applyAlignment="1">
      <alignment horizontal="center" vertical="center" wrapText="1"/>
    </xf>
    <xf numFmtId="49" fontId="12" fillId="0" borderId="11" xfId="50" applyNumberFormat="1" applyFont="1" applyBorder="1" applyAlignment="1">
      <alignment horizontal="left" vertical="center" wrapText="1"/>
    </xf>
    <xf numFmtId="49" fontId="12" fillId="0" borderId="12" xfId="50" applyNumberFormat="1" applyFont="1" applyBorder="1" applyAlignment="1">
      <alignment horizontal="left" vertical="center" wrapText="1"/>
    </xf>
    <xf numFmtId="49" fontId="12" fillId="0" borderId="3" xfId="50" applyNumberFormat="1" applyFont="1" applyBorder="1" applyAlignment="1">
      <alignment horizontal="left" vertical="center" wrapText="1"/>
    </xf>
    <xf numFmtId="49" fontId="12" fillId="0" borderId="4" xfId="50" applyNumberFormat="1" applyFont="1" applyBorder="1" applyAlignment="1">
      <alignment horizontal="left" vertical="center" wrapText="1"/>
    </xf>
    <xf numFmtId="49" fontId="6" fillId="0" borderId="3" xfId="50" applyNumberFormat="1" applyFont="1" applyBorder="1" applyAlignment="1">
      <alignment horizontal="left" vertical="center" wrapText="1"/>
    </xf>
    <xf numFmtId="49" fontId="6" fillId="0" borderId="4" xfId="50" applyNumberFormat="1" applyFont="1" applyBorder="1" applyAlignment="1">
      <alignment horizontal="left" vertical="center" wrapText="1"/>
    </xf>
    <xf numFmtId="49" fontId="6" fillId="0" borderId="3" xfId="50" applyNumberFormat="1" applyFont="1" applyBorder="1" applyAlignment="1">
      <alignment horizontal="center" vertical="center" wrapText="1"/>
    </xf>
    <xf numFmtId="49" fontId="6" fillId="0" borderId="4" xfId="50" applyNumberFormat="1"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1" fillId="0" borderId="4" xfId="0" applyFont="1" applyBorder="1" applyAlignment="1">
      <alignment horizontal="center" vertical="center" wrapText="1"/>
    </xf>
    <xf numFmtId="0" fontId="4" fillId="0" borderId="0" xfId="0" applyFont="1" applyAlignment="1">
      <alignment horizontal="center" vertical="center"/>
    </xf>
    <xf numFmtId="0" fontId="21" fillId="0" borderId="0" xfId="0" applyFont="1" applyAlignment="1">
      <alignment horizontal="center" vertical="center"/>
    </xf>
    <xf numFmtId="0" fontId="10" fillId="0" borderId="11" xfId="0" applyFont="1" applyBorder="1" applyAlignment="1">
      <alignment horizontal="left" vertical="center"/>
    </xf>
    <xf numFmtId="0" fontId="22" fillId="0" borderId="0" xfId="0" applyFont="1" applyAlignment="1">
      <alignment horizontal="center" vertical="center"/>
    </xf>
    <xf numFmtId="0" fontId="10" fillId="0" borderId="0" xfId="0" applyFont="1" applyAlignment="1">
      <alignment horizontal="right" vertical="center"/>
    </xf>
    <xf numFmtId="0" fontId="23" fillId="0" borderId="0" xfId="0" applyFont="1" applyAlignment="1">
      <alignment horizontal="right" vertical="center"/>
    </xf>
    <xf numFmtId="0" fontId="10" fillId="0" borderId="5"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49" fontId="10" fillId="0" borderId="1" xfId="0" applyNumberFormat="1" applyFont="1" applyBorder="1" applyAlignment="1">
      <alignment horizontal="left" vertical="center" wrapText="1"/>
    </xf>
    <xf numFmtId="0" fontId="10" fillId="0" borderId="13" xfId="0" applyFont="1" applyBorder="1" applyAlignment="1">
      <alignment horizontal="center" vertical="center"/>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1" fillId="0" borderId="0" xfId="0" applyFont="1" applyAlignment="1">
      <alignment horizontal="left" vertical="center"/>
    </xf>
    <xf numFmtId="0" fontId="24" fillId="0" borderId="0" xfId="0" applyFont="1" applyAlignment="1">
      <alignment horizontal="center"/>
    </xf>
    <xf numFmtId="0" fontId="1" fillId="0" borderId="0" xfId="0" applyFont="1" applyAlignment="1">
      <alignment horizontal="center"/>
    </xf>
    <xf numFmtId="0" fontId="1" fillId="0" borderId="1" xfId="0" applyFont="1" applyBorder="1" applyAlignment="1">
      <alignment horizontal="center" vertical="center" shrinkToFit="1"/>
    </xf>
    <xf numFmtId="0" fontId="1" fillId="0" borderId="7" xfId="0" applyFont="1" applyBorder="1" applyAlignment="1">
      <alignment horizontal="center" vertical="center" shrinkToFit="1"/>
    </xf>
    <xf numFmtId="4" fontId="1" fillId="0" borderId="2" xfId="0" applyNumberFormat="1" applyFont="1" applyBorder="1" applyAlignment="1">
      <alignment horizontal="center" vertical="center" shrinkToFit="1"/>
    </xf>
    <xf numFmtId="4" fontId="1" fillId="0" borderId="3" xfId="0" applyNumberFormat="1" applyFont="1" applyBorder="1" applyAlignment="1">
      <alignment horizontal="center" vertical="center" shrinkToFit="1"/>
    </xf>
    <xf numFmtId="0" fontId="1" fillId="0" borderId="14" xfId="0" applyFont="1" applyBorder="1" applyAlignment="1">
      <alignment horizontal="center" vertical="center" shrinkToFit="1"/>
    </xf>
    <xf numFmtId="4" fontId="1" fillId="0" borderId="1" xfId="0" applyNumberFormat="1" applyFont="1" applyBorder="1" applyAlignment="1">
      <alignment horizontal="center" vertical="center" shrinkToFit="1"/>
    </xf>
    <xf numFmtId="0" fontId="1" fillId="0" borderId="10" xfId="0" applyFont="1" applyBorder="1" applyAlignment="1">
      <alignment horizontal="center" vertical="center" shrinkToFit="1"/>
    </xf>
    <xf numFmtId="49" fontId="1" fillId="0" borderId="1" xfId="0" applyNumberFormat="1" applyFont="1" applyBorder="1" applyAlignment="1">
      <alignment horizontal="center" vertical="center" shrinkToFit="1"/>
    </xf>
    <xf numFmtId="0" fontId="1" fillId="0" borderId="1" xfId="0" applyFont="1" applyBorder="1" applyAlignment="1">
      <alignment horizontal="left" vertical="center" shrinkToFit="1"/>
    </xf>
    <xf numFmtId="43" fontId="1" fillId="0" borderId="1" xfId="1" applyFont="1" applyFill="1" applyBorder="1" applyAlignment="1">
      <alignment horizontal="left" vertical="center" shrinkToFit="1"/>
    </xf>
    <xf numFmtId="4" fontId="1" fillId="0" borderId="1" xfId="0" applyNumberFormat="1" applyFont="1" applyBorder="1" applyAlignment="1">
      <alignment horizontal="right" vertical="center" shrinkToFit="1"/>
    </xf>
    <xf numFmtId="0" fontId="13" fillId="0" borderId="0" xfId="0" applyFont="1" applyAlignment="1">
      <alignment horizontal="left" vertical="top" wrapText="1"/>
    </xf>
    <xf numFmtId="0" fontId="24" fillId="0" borderId="0" xfId="0" applyFont="1" applyAlignment="1">
      <alignment horizontal="center" wrapText="1"/>
    </xf>
    <xf numFmtId="0" fontId="19" fillId="0" borderId="0" xfId="0" applyFont="1" applyAlignment="1">
      <alignment wrapText="1"/>
    </xf>
    <xf numFmtId="0" fontId="19" fillId="0" borderId="0" xfId="0" applyFont="1"/>
    <xf numFmtId="4" fontId="1" fillId="0" borderId="3" xfId="0" applyNumberFormat="1" applyFont="1" applyBorder="1" applyAlignment="1">
      <alignment horizontal="center" vertical="center" wrapText="1" shrinkToFit="1"/>
    </xf>
    <xf numFmtId="4" fontId="1" fillId="0" borderId="4" xfId="0" applyNumberFormat="1" applyFont="1" applyBorder="1" applyAlignment="1">
      <alignment horizontal="center" vertical="center" shrinkToFit="1"/>
    </xf>
    <xf numFmtId="4" fontId="1" fillId="0" borderId="1" xfId="0" applyNumberFormat="1" applyFont="1" applyBorder="1" applyAlignment="1">
      <alignment horizontal="center" vertical="center" wrapText="1" shrinkToFit="1"/>
    </xf>
    <xf numFmtId="0" fontId="19" fillId="0" borderId="1" xfId="0" applyFont="1" applyBorder="1" applyAlignment="1">
      <alignment horizontal="center" vertical="center"/>
    </xf>
    <xf numFmtId="49" fontId="1" fillId="0" borderId="2" xfId="0" applyNumberFormat="1" applyFont="1" applyBorder="1" applyAlignment="1">
      <alignment horizontal="center" vertical="center" shrinkToFit="1"/>
    </xf>
    <xf numFmtId="4" fontId="1" fillId="0" borderId="1" xfId="0" applyNumberFormat="1" applyFont="1" applyBorder="1" applyAlignment="1">
      <alignment horizontal="right" vertical="center" wrapText="1" shrinkToFit="1"/>
    </xf>
    <xf numFmtId="43" fontId="19" fillId="0" borderId="1" xfId="1" applyFont="1" applyFill="1" applyBorder="1" applyAlignment="1">
      <alignment horizontal="right" vertical="center"/>
    </xf>
    <xf numFmtId="0" fontId="1" fillId="0" borderId="0" xfId="0" applyFont="1" applyAlignment="1">
      <alignment horizontal="right"/>
    </xf>
    <xf numFmtId="0" fontId="1" fillId="0" borderId="9"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1" xfId="0" applyFont="1" applyBorder="1" applyAlignment="1">
      <alignment horizontal="center" vertical="center" shrinkToFit="1"/>
    </xf>
    <xf numFmtId="0" fontId="25" fillId="0" borderId="0" xfId="0" applyFont="1"/>
    <xf numFmtId="0" fontId="25" fillId="0" borderId="0" xfId="0" applyFont="1" applyAlignment="1">
      <alignment horizontal="center"/>
    </xf>
    <xf numFmtId="0" fontId="26" fillId="0" borderId="0" xfId="0" applyFont="1" applyAlignment="1">
      <alignment horizontal="center" vertical="center"/>
    </xf>
    <xf numFmtId="0" fontId="27" fillId="0" borderId="0" xfId="0" applyFont="1" applyAlignment="1">
      <alignment vertical="center"/>
    </xf>
    <xf numFmtId="0" fontId="27" fillId="0" borderId="0" xfId="0" applyFont="1" applyAlignment="1">
      <alignment horizontal="right" vertical="center"/>
    </xf>
    <xf numFmtId="0" fontId="28" fillId="0" borderId="0" xfId="0" applyFont="1" applyAlignment="1">
      <alignment vertical="center"/>
    </xf>
    <xf numFmtId="0" fontId="27" fillId="0" borderId="1" xfId="0" applyFont="1" applyBorder="1" applyAlignment="1">
      <alignment horizontal="center" vertical="center" shrinkToFit="1"/>
    </xf>
    <xf numFmtId="0" fontId="29" fillId="0" borderId="1" xfId="0" applyFont="1" applyBorder="1" applyAlignment="1">
      <alignment horizontal="left" vertical="center" shrinkToFit="1"/>
    </xf>
    <xf numFmtId="0" fontId="27" fillId="0" borderId="1" xfId="0" applyFont="1" applyBorder="1" applyAlignment="1">
      <alignment horizontal="left" vertical="center" shrinkToFit="1"/>
    </xf>
    <xf numFmtId="43" fontId="1" fillId="0" borderId="1" xfId="0" applyNumberFormat="1" applyFont="1" applyBorder="1" applyAlignment="1">
      <alignment horizontal="right" vertical="center" wrapText="1" shrinkToFit="1"/>
    </xf>
    <xf numFmtId="176" fontId="1" fillId="0" borderId="1" xfId="0" applyNumberFormat="1" applyFont="1" applyBorder="1" applyAlignment="1">
      <alignment horizontal="right" vertical="center" wrapText="1" shrinkToFit="1"/>
    </xf>
    <xf numFmtId="0" fontId="1" fillId="0" borderId="1" xfId="0" applyFont="1" applyBorder="1" applyAlignment="1">
      <alignment horizontal="right" vertical="center" shrinkToFit="1"/>
    </xf>
    <xf numFmtId="0" fontId="30" fillId="0" borderId="0" xfId="0" applyFont="1" applyAlignment="1">
      <alignment horizontal="left" vertical="center" wrapText="1" shrinkToFit="1"/>
    </xf>
    <xf numFmtId="0" fontId="27" fillId="0" borderId="0" xfId="0" applyFont="1"/>
    <xf numFmtId="0" fontId="31" fillId="0" borderId="0" xfId="0" applyFont="1" applyAlignment="1">
      <alignment horizontal="center" vertical="center"/>
    </xf>
    <xf numFmtId="0" fontId="23" fillId="0" borderId="0" xfId="0" applyFont="1" applyAlignment="1">
      <alignment vertical="center"/>
    </xf>
    <xf numFmtId="179" fontId="1" fillId="0" borderId="1" xfId="0" applyNumberFormat="1" applyFont="1" applyBorder="1" applyAlignment="1">
      <alignment horizontal="right" vertical="center" wrapText="1" shrinkToFit="1"/>
    </xf>
    <xf numFmtId="179" fontId="27" fillId="0" borderId="1" xfId="0" applyNumberFormat="1" applyFont="1" applyBorder="1" applyAlignment="1">
      <alignment horizontal="right" vertical="center" wrapText="1" shrinkToFit="1"/>
    </xf>
    <xf numFmtId="0" fontId="27" fillId="0" borderId="1" xfId="0" applyFont="1" applyBorder="1" applyAlignment="1">
      <alignment horizontal="right" vertical="center" wrapText="1" shrinkToFit="1"/>
    </xf>
    <xf numFmtId="4" fontId="25" fillId="0" borderId="0" xfId="0" applyNumberFormat="1" applyFont="1" applyAlignment="1">
      <alignment horizontal="center"/>
    </xf>
    <xf numFmtId="43" fontId="27" fillId="0" borderId="1" xfId="0" applyNumberFormat="1" applyFont="1" applyBorder="1" applyAlignment="1">
      <alignment horizontal="right" vertical="center" wrapText="1" shrinkToFit="1"/>
    </xf>
    <xf numFmtId="4" fontId="27" fillId="0" borderId="1" xfId="0" applyNumberFormat="1" applyFont="1" applyBorder="1" applyAlignment="1">
      <alignment horizontal="right" vertical="center" wrapText="1" shrinkToFit="1"/>
    </xf>
    <xf numFmtId="0" fontId="23" fillId="0" borderId="0" xfId="0" applyFont="1" applyAlignment="1">
      <alignment horizontal="left" vertical="center" wrapText="1" shrinkToFit="1"/>
    </xf>
    <xf numFmtId="0" fontId="32" fillId="0" borderId="0" xfId="0" applyFont="1" applyAlignment="1">
      <alignment horizontal="center" vertical="center"/>
    </xf>
    <xf numFmtId="0" fontId="17" fillId="4" borderId="15" xfId="0"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15" xfId="0" applyFont="1" applyBorder="1" applyAlignment="1">
      <alignment horizontal="center" vertical="center"/>
    </xf>
    <xf numFmtId="179" fontId="17" fillId="0" borderId="15" xfId="0" applyNumberFormat="1" applyFont="1" applyBorder="1" applyAlignment="1">
      <alignment horizontal="right" vertical="center"/>
    </xf>
    <xf numFmtId="0" fontId="17" fillId="3" borderId="15" xfId="0" applyFont="1" applyFill="1" applyBorder="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left" vertical="center"/>
    </xf>
    <xf numFmtId="43" fontId="27" fillId="0" borderId="0" xfId="0" applyNumberFormat="1" applyFont="1" applyAlignment="1">
      <alignment vertical="center"/>
    </xf>
    <xf numFmtId="43" fontId="32" fillId="0" borderId="0" xfId="0" applyNumberFormat="1" applyFont="1" applyAlignment="1">
      <alignment horizontal="center" vertical="center"/>
    </xf>
    <xf numFmtId="43" fontId="17" fillId="0" borderId="15" xfId="0" applyNumberFormat="1" applyFont="1" applyBorder="1" applyAlignment="1">
      <alignment horizontal="center" vertical="center" wrapText="1"/>
    </xf>
    <xf numFmtId="43" fontId="17" fillId="0" borderId="15" xfId="0" applyNumberFormat="1" applyFont="1" applyBorder="1" applyAlignment="1">
      <alignment horizontal="center" vertical="center"/>
    </xf>
    <xf numFmtId="43" fontId="17" fillId="0" borderId="15" xfId="0" applyNumberFormat="1" applyFont="1" applyBorder="1" applyAlignment="1">
      <alignment horizontal="right" vertical="center"/>
    </xf>
    <xf numFmtId="43" fontId="13" fillId="0" borderId="0" xfId="0" applyNumberFormat="1" applyFont="1" applyAlignment="1">
      <alignment horizontal="left" vertical="center" wrapText="1"/>
    </xf>
    <xf numFmtId="0" fontId="17" fillId="4" borderId="15" xfId="0" applyFont="1" applyFill="1" applyBorder="1" applyAlignment="1">
      <alignment horizontal="center" vertical="center"/>
    </xf>
    <xf numFmtId="43" fontId="17" fillId="4" borderId="15" xfId="0" applyNumberFormat="1" applyFont="1" applyFill="1" applyBorder="1" applyAlignment="1">
      <alignment horizontal="center" vertical="center"/>
    </xf>
    <xf numFmtId="0" fontId="17" fillId="4" borderId="15" xfId="0" applyFont="1" applyFill="1" applyBorder="1" applyAlignment="1">
      <alignment horizontal="left" vertical="center"/>
    </xf>
    <xf numFmtId="0" fontId="17" fillId="0" borderId="15" xfId="0" applyFont="1" applyBorder="1" applyAlignment="1">
      <alignment horizontal="left" vertical="center"/>
    </xf>
    <xf numFmtId="0" fontId="17" fillId="0" borderId="15" xfId="0" applyFont="1" applyBorder="1" applyAlignment="1">
      <alignment horizontal="right" vertical="center"/>
    </xf>
    <xf numFmtId="0" fontId="17" fillId="4" borderId="16" xfId="0" applyFont="1" applyFill="1" applyBorder="1" applyAlignment="1">
      <alignment horizontal="left" vertical="center"/>
    </xf>
    <xf numFmtId="0" fontId="17" fillId="3" borderId="0" xfId="0" applyFont="1" applyFill="1" applyAlignment="1">
      <alignment horizontal="left" vertical="center"/>
    </xf>
    <xf numFmtId="43" fontId="17" fillId="3" borderId="0" xfId="0" applyNumberFormat="1" applyFont="1" applyFill="1" applyAlignment="1">
      <alignment horizontal="left" vertical="center"/>
    </xf>
    <xf numFmtId="0" fontId="10" fillId="0" borderId="0" xfId="0" applyFont="1" applyAlignment="1">
      <alignment horizontal="right"/>
    </xf>
    <xf numFmtId="0" fontId="17" fillId="3" borderId="15" xfId="0" applyFont="1" applyFill="1" applyBorder="1" applyAlignment="1">
      <alignment horizontal="right" vertical="center"/>
    </xf>
    <xf numFmtId="0" fontId="17" fillId="3" borderId="17" xfId="0" applyFont="1" applyFill="1" applyBorder="1" applyAlignment="1">
      <alignment horizontal="right" vertical="center"/>
    </xf>
    <xf numFmtId="0" fontId="23" fillId="0" borderId="11" xfId="0" applyFont="1" applyBorder="1" applyAlignment="1">
      <alignment horizontal="right" vertical="center" wrapText="1"/>
    </xf>
    <xf numFmtId="0" fontId="17" fillId="0" borderId="15" xfId="0" applyFont="1" applyBorder="1" applyAlignment="1">
      <alignment horizontal="left" vertical="center" wrapText="1"/>
    </xf>
    <xf numFmtId="43" fontId="17" fillId="0" borderId="15" xfId="0" applyNumberFormat="1" applyFont="1" applyBorder="1" applyAlignment="1">
      <alignment horizontal="right" vertical="center" wrapText="1"/>
    </xf>
    <xf numFmtId="176" fontId="17" fillId="0" borderId="15" xfId="0" applyNumberFormat="1" applyFont="1" applyBorder="1" applyAlignment="1">
      <alignment horizontal="right" vertical="center" wrapText="1"/>
    </xf>
    <xf numFmtId="179" fontId="17" fillId="0" borderId="15" xfId="0" applyNumberFormat="1" applyFont="1" applyBorder="1" applyAlignment="1">
      <alignment horizontal="right" vertical="center" wrapText="1"/>
    </xf>
    <xf numFmtId="0" fontId="1" fillId="0" borderId="0" xfId="0" applyFont="1" applyAlignment="1">
      <alignment horizontal="left" vertical="center" wrapText="1" shrinkToFit="1"/>
    </xf>
    <xf numFmtId="43" fontId="1" fillId="0" borderId="0" xfId="0" applyNumberFormat="1" applyFont="1" applyAlignment="1">
      <alignment horizontal="left" vertical="center" wrapText="1" shrinkToFit="1"/>
    </xf>
    <xf numFmtId="0" fontId="10" fillId="0" borderId="0" xfId="0" applyFont="1" applyAlignment="1">
      <alignment horizontal="left" vertical="center" wrapText="1" shrinkToFit="1"/>
    </xf>
    <xf numFmtId="43" fontId="10" fillId="0" borderId="0" xfId="0" applyNumberFormat="1" applyFont="1" applyAlignment="1">
      <alignment horizontal="left" vertical="center" wrapText="1" shrinkToFit="1"/>
    </xf>
    <xf numFmtId="0" fontId="17" fillId="0" borderId="15" xfId="0" applyFont="1" applyBorder="1" applyAlignment="1">
      <alignment horizontal="right" vertical="center" wrapText="1"/>
    </xf>
    <xf numFmtId="43" fontId="17" fillId="4" borderId="15" xfId="0" applyNumberFormat="1" applyFont="1" applyFill="1" applyBorder="1" applyAlignment="1">
      <alignment horizontal="center" vertical="center" wrapText="1"/>
    </xf>
    <xf numFmtId="43" fontId="33" fillId="0" borderId="0" xfId="0" applyNumberFormat="1" applyFont="1" applyAlignment="1">
      <alignment vertical="center"/>
    </xf>
    <xf numFmtId="0" fontId="33" fillId="0" borderId="0" xfId="0" applyFont="1" applyAlignment="1">
      <alignment vertical="center"/>
    </xf>
    <xf numFmtId="176" fontId="17" fillId="0" borderId="15" xfId="0" applyNumberFormat="1" applyFont="1" applyBorder="1" applyAlignment="1">
      <alignment horizontal="right" vertical="center"/>
    </xf>
    <xf numFmtId="0" fontId="17" fillId="3" borderId="16" xfId="0" applyFont="1" applyFill="1" applyBorder="1" applyAlignment="1">
      <alignment horizontal="left" vertical="center"/>
    </xf>
    <xf numFmtId="43" fontId="17" fillId="3" borderId="15" xfId="0" applyNumberFormat="1" applyFont="1" applyFill="1" applyBorder="1" applyAlignment="1">
      <alignment horizontal="left" vertical="center"/>
    </xf>
    <xf numFmtId="0" fontId="17" fillId="3" borderId="17" xfId="0" applyFont="1" applyFill="1" applyBorder="1" applyAlignment="1">
      <alignment horizontal="left" vertical="center"/>
    </xf>
    <xf numFmtId="0" fontId="34" fillId="0" borderId="18" xfId="0" applyFont="1" applyBorder="1" applyAlignment="1">
      <alignment horizontal="left" vertical="center"/>
    </xf>
    <xf numFmtId="0" fontId="34" fillId="0" borderId="0" xfId="0" applyFont="1" applyAlignment="1">
      <alignment horizontal="left" vertical="center"/>
    </xf>
    <xf numFmtId="43" fontId="34" fillId="0" borderId="0" xfId="0" applyNumberFormat="1" applyFont="1" applyAlignment="1">
      <alignment horizontal="left" vertical="center"/>
    </xf>
    <xf numFmtId="43" fontId="0" fillId="0" borderId="0" xfId="0" applyNumberFormat="1"/>
    <xf numFmtId="43" fontId="10" fillId="0" borderId="0" xfId="0" applyNumberFormat="1" applyFont="1" applyAlignment="1">
      <alignment horizontal="right"/>
    </xf>
    <xf numFmtId="0" fontId="13" fillId="0" borderId="0" xfId="0" applyFont="1" applyAlignment="1">
      <alignment horizontal="right"/>
    </xf>
    <xf numFmtId="0" fontId="13" fillId="0" borderId="8" xfId="0" applyFont="1" applyBorder="1" applyAlignment="1">
      <alignment horizontal="left" vertical="center"/>
    </xf>
    <xf numFmtId="43" fontId="13" fillId="0" borderId="8" xfId="0" applyNumberFormat="1" applyFont="1" applyBorder="1" applyAlignment="1">
      <alignment horizontal="left" vertical="center"/>
    </xf>
    <xf numFmtId="0" fontId="0" fillId="0" borderId="0" xfId="52" applyAlignment="1">
      <alignment vertical="center"/>
    </xf>
    <xf numFmtId="43" fontId="0" fillId="0" borderId="0" xfId="52" applyNumberFormat="1" applyAlignment="1">
      <alignment vertical="center"/>
    </xf>
    <xf numFmtId="176" fontId="17" fillId="0" borderId="17" xfId="0" applyNumberFormat="1" applyFont="1" applyBorder="1" applyAlignment="1">
      <alignment horizontal="right" vertical="center"/>
    </xf>
    <xf numFmtId="0" fontId="17" fillId="0" borderId="19" xfId="0" applyFont="1" applyBorder="1" applyAlignment="1">
      <alignment horizontal="left" vertical="center"/>
    </xf>
    <xf numFmtId="0" fontId="17" fillId="0" borderId="20" xfId="0" applyFont="1" applyBorder="1" applyAlignment="1">
      <alignment horizontal="left" vertical="center"/>
    </xf>
    <xf numFmtId="43" fontId="17" fillId="0" borderId="20" xfId="0" applyNumberFormat="1" applyFont="1" applyBorder="1" applyAlignment="1">
      <alignment horizontal="right" vertical="center"/>
    </xf>
    <xf numFmtId="179" fontId="17" fillId="0" borderId="20" xfId="0" applyNumberFormat="1" applyFont="1" applyBorder="1" applyAlignment="1">
      <alignment horizontal="right" vertical="center"/>
    </xf>
    <xf numFmtId="0" fontId="13" fillId="0" borderId="0" xfId="52" applyFont="1" applyAlignment="1">
      <alignment horizontal="left" vertical="center"/>
    </xf>
    <xf numFmtId="43" fontId="13" fillId="0" borderId="0" xfId="52" applyNumberFormat="1" applyFont="1" applyAlignment="1">
      <alignment horizontal="left" vertical="center"/>
    </xf>
    <xf numFmtId="179" fontId="17" fillId="0" borderId="21" xfId="0" applyNumberFormat="1" applyFont="1" applyBorder="1" applyAlignment="1">
      <alignment horizontal="right" vertical="center"/>
    </xf>
    <xf numFmtId="0" fontId="13" fillId="5" borderId="0" xfId="52" applyFont="1" applyFill="1" applyAlignment="1">
      <alignment vertical="center"/>
    </xf>
    <xf numFmtId="0" fontId="13" fillId="5" borderId="0" xfId="53" applyFont="1" applyFill="1" applyAlignment="1">
      <alignment horizontal="right" vertical="center"/>
    </xf>
    <xf numFmtId="0" fontId="0" fillId="5" borderId="0" xfId="52" applyFill="1" applyAlignment="1">
      <alignment vertical="center"/>
    </xf>
    <xf numFmtId="0" fontId="33" fillId="5" borderId="0" xfId="0" applyFont="1" applyFill="1" applyAlignment="1">
      <alignment horizontal="center"/>
    </xf>
    <xf numFmtId="0" fontId="35" fillId="5" borderId="0" xfId="0" applyFont="1" applyFill="1"/>
    <xf numFmtId="0" fontId="10" fillId="5" borderId="0" xfId="0" applyFont="1" applyFill="1" applyAlignment="1">
      <alignment horizontal="right"/>
    </xf>
    <xf numFmtId="0" fontId="10" fillId="5" borderId="0" xfId="0" applyFont="1" applyFill="1"/>
    <xf numFmtId="0" fontId="10" fillId="5" borderId="0" xfId="0" applyFont="1" applyFill="1" applyAlignment="1">
      <alignment horizontal="center"/>
    </xf>
    <xf numFmtId="0" fontId="1" fillId="5" borderId="22" xfId="0" applyFont="1" applyFill="1" applyBorder="1" applyAlignment="1">
      <alignment horizontal="center" vertical="center" shrinkToFit="1"/>
    </xf>
    <xf numFmtId="0" fontId="1" fillId="5" borderId="23" xfId="0" applyFont="1" applyFill="1" applyBorder="1" applyAlignment="1">
      <alignment horizontal="center" vertical="center" shrinkToFit="1"/>
    </xf>
    <xf numFmtId="0" fontId="1" fillId="5" borderId="24" xfId="0" applyFont="1" applyFill="1" applyBorder="1" applyAlignment="1">
      <alignment horizontal="center" vertical="center" shrinkToFit="1"/>
    </xf>
    <xf numFmtId="0" fontId="1" fillId="5" borderId="25" xfId="0" applyFont="1" applyFill="1" applyBorder="1" applyAlignment="1">
      <alignment horizontal="center" vertical="center" shrinkToFit="1"/>
    </xf>
    <xf numFmtId="0" fontId="1" fillId="5" borderId="24" xfId="0" applyFont="1" applyFill="1" applyBorder="1" applyAlignment="1">
      <alignment horizontal="left" vertical="center" shrinkToFit="1"/>
    </xf>
    <xf numFmtId="4" fontId="17" fillId="0" borderId="15" xfId="0" applyNumberFormat="1" applyFont="1" applyBorder="1" applyAlignment="1">
      <alignment horizontal="right" vertical="center"/>
    </xf>
    <xf numFmtId="0" fontId="1" fillId="0" borderId="25" xfId="0" applyFont="1" applyBorder="1" applyAlignment="1">
      <alignment horizontal="left" vertical="center" shrinkToFit="1"/>
    </xf>
    <xf numFmtId="0" fontId="1" fillId="0" borderId="25" xfId="0" applyFont="1" applyBorder="1" applyAlignment="1">
      <alignment horizontal="center" vertical="center" shrinkToFit="1"/>
    </xf>
    <xf numFmtId="0" fontId="1" fillId="5" borderId="24" xfId="0" applyFont="1" applyFill="1" applyBorder="1" applyAlignment="1">
      <alignment horizontal="left" vertical="center"/>
    </xf>
    <xf numFmtId="0" fontId="1" fillId="0" borderId="25" xfId="0" applyFont="1" applyBorder="1" applyAlignment="1">
      <alignment horizontal="right" vertical="center"/>
    </xf>
    <xf numFmtId="0" fontId="1" fillId="0" borderId="25" xfId="0" applyFont="1" applyBorder="1" applyAlignment="1">
      <alignment horizontal="right" vertical="center" shrinkToFit="1"/>
    </xf>
    <xf numFmtId="0" fontId="1" fillId="5" borderId="26" xfId="0" applyFont="1" applyFill="1" applyBorder="1" applyAlignment="1">
      <alignment horizontal="left" vertical="center" shrinkToFit="1"/>
    </xf>
    <xf numFmtId="0" fontId="1" fillId="5" borderId="27" xfId="0" applyFont="1" applyFill="1" applyBorder="1" applyAlignment="1">
      <alignment horizontal="center" vertical="center" shrinkToFit="1"/>
    </xf>
    <xf numFmtId="0" fontId="1" fillId="0" borderId="27" xfId="0" applyFont="1" applyBorder="1" applyAlignment="1">
      <alignment horizontal="left" vertical="center" shrinkToFit="1"/>
    </xf>
    <xf numFmtId="0" fontId="1" fillId="0" borderId="27" xfId="0" applyFont="1" applyBorder="1" applyAlignment="1">
      <alignment horizontal="center" vertical="center" shrinkToFit="1"/>
    </xf>
    <xf numFmtId="0" fontId="1" fillId="5" borderId="1" xfId="0" applyFont="1" applyFill="1" applyBorder="1" applyAlignment="1">
      <alignment horizontal="left" vertical="center" shrinkToFit="1"/>
    </xf>
    <xf numFmtId="0" fontId="1" fillId="5" borderId="1" xfId="0" applyFont="1" applyFill="1" applyBorder="1" applyAlignment="1">
      <alignment horizontal="center" vertical="center" shrinkToFit="1"/>
    </xf>
    <xf numFmtId="0" fontId="36" fillId="5" borderId="0" xfId="52" applyFont="1" applyFill="1" applyAlignment="1">
      <alignment horizontal="lef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9" xfId="51"/>
    <cellStyle name="常规_04-分类改革-预算表" xfId="52"/>
    <cellStyle name="常规_2007年行政单位基层表样表" xfId="53"/>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sharedStrings" Target="sharedStrings.xml"/><Relationship Id="rId98" Type="http://schemas.openxmlformats.org/officeDocument/2006/relationships/styles" Target="styles.xml"/><Relationship Id="rId97" Type="http://schemas.openxmlformats.org/officeDocument/2006/relationships/theme" Target="theme/theme1.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9"/>
  <sheetViews>
    <sheetView zoomScale="70" zoomScaleNormal="70" workbookViewId="0">
      <selection activeCell="A1" sqref="A1:F1"/>
    </sheetView>
  </sheetViews>
  <sheetFormatPr defaultColWidth="9" defaultRowHeight="14.25" outlineLevelCol="5"/>
  <cols>
    <col min="1" max="1" width="38.4416666666667" style="313" customWidth="1"/>
    <col min="2" max="2" width="6.44166666666667" style="313" customWidth="1"/>
    <col min="3" max="3" width="20.7833333333333" style="313" customWidth="1"/>
    <col min="4" max="4" width="33" style="313" customWidth="1"/>
    <col min="5" max="5" width="7.65833333333333" style="313" customWidth="1"/>
    <col min="6" max="6" width="19.4416666666667" style="313" customWidth="1"/>
    <col min="7" max="16384" width="9" style="313"/>
  </cols>
  <sheetData>
    <row r="1" ht="34.05" customHeight="1" spans="1:6">
      <c r="A1" s="314" t="s">
        <v>0</v>
      </c>
      <c r="B1" s="314"/>
      <c r="C1" s="314"/>
      <c r="D1" s="314"/>
      <c r="E1" s="314"/>
      <c r="F1" s="314"/>
    </row>
    <row r="2" s="311" customFormat="1" ht="20.95" customHeight="1" spans="1:6">
      <c r="A2" s="315"/>
      <c r="B2" s="315"/>
      <c r="C2" s="315"/>
      <c r="D2" s="315"/>
      <c r="E2" s="315"/>
      <c r="F2" s="316" t="s">
        <v>1</v>
      </c>
    </row>
    <row r="3" s="311" customFormat="1" ht="20.95" customHeight="1" spans="1:6">
      <c r="A3" s="317" t="s">
        <v>2</v>
      </c>
      <c r="B3" s="315"/>
      <c r="C3" s="318"/>
      <c r="D3" s="315"/>
      <c r="E3" s="315"/>
      <c r="F3" s="316" t="s">
        <v>3</v>
      </c>
    </row>
    <row r="4" s="312" customFormat="1" ht="18" customHeight="1" spans="1:6">
      <c r="A4" s="319" t="s">
        <v>4</v>
      </c>
      <c r="B4" s="320"/>
      <c r="C4" s="320"/>
      <c r="D4" s="320" t="s">
        <v>5</v>
      </c>
      <c r="E4" s="320"/>
      <c r="F4" s="320"/>
    </row>
    <row r="5" s="312" customFormat="1" ht="18" customHeight="1" spans="1:6">
      <c r="A5" s="321" t="s">
        <v>6</v>
      </c>
      <c r="B5" s="322" t="s">
        <v>7</v>
      </c>
      <c r="C5" s="322" t="s">
        <v>8</v>
      </c>
      <c r="D5" s="322" t="s">
        <v>9</v>
      </c>
      <c r="E5" s="322" t="s">
        <v>7</v>
      </c>
      <c r="F5" s="322" t="s">
        <v>8</v>
      </c>
    </row>
    <row r="6" s="312" customFormat="1" ht="18" customHeight="1" spans="1:6">
      <c r="A6" s="321" t="s">
        <v>10</v>
      </c>
      <c r="B6" s="322" t="s">
        <v>11</v>
      </c>
      <c r="C6" s="322" t="s">
        <v>12</v>
      </c>
      <c r="D6" s="322" t="s">
        <v>10</v>
      </c>
      <c r="E6" s="322" t="s">
        <v>11</v>
      </c>
      <c r="F6" s="322" t="s">
        <v>13</v>
      </c>
    </row>
    <row r="7" s="312" customFormat="1" ht="18" customHeight="1" spans="1:6">
      <c r="A7" s="323" t="s">
        <v>14</v>
      </c>
      <c r="B7" s="322" t="s">
        <v>12</v>
      </c>
      <c r="C7" s="324">
        <v>30686133.23</v>
      </c>
      <c r="D7" s="325" t="s">
        <v>15</v>
      </c>
      <c r="E7" s="326">
        <v>31</v>
      </c>
      <c r="F7" s="263">
        <v>7153694.86</v>
      </c>
    </row>
    <row r="8" s="312" customFormat="1" ht="20" customHeight="1" spans="1:6">
      <c r="A8" s="323" t="s">
        <v>16</v>
      </c>
      <c r="B8" s="322" t="s">
        <v>13</v>
      </c>
      <c r="C8" s="324">
        <v>610000</v>
      </c>
      <c r="D8" s="325" t="s">
        <v>17</v>
      </c>
      <c r="E8" s="326">
        <v>32</v>
      </c>
      <c r="F8" s="289">
        <v>0</v>
      </c>
    </row>
    <row r="9" s="312" customFormat="1" ht="18" customHeight="1" spans="1:6">
      <c r="A9" s="323" t="s">
        <v>18</v>
      </c>
      <c r="B9" s="322" t="s">
        <v>19</v>
      </c>
      <c r="C9" s="324">
        <v>520</v>
      </c>
      <c r="D9" s="325" t="s">
        <v>20</v>
      </c>
      <c r="E9" s="326">
        <v>33</v>
      </c>
      <c r="F9" s="289">
        <v>0</v>
      </c>
    </row>
    <row r="10" s="312" customFormat="1" ht="18" customHeight="1" spans="1:6">
      <c r="A10" s="323" t="s">
        <v>21</v>
      </c>
      <c r="B10" s="322" t="s">
        <v>22</v>
      </c>
      <c r="C10" s="324">
        <v>0</v>
      </c>
      <c r="D10" s="325" t="s">
        <v>23</v>
      </c>
      <c r="E10" s="326">
        <v>34</v>
      </c>
      <c r="F10" s="289">
        <v>0</v>
      </c>
    </row>
    <row r="11" s="312" customFormat="1" ht="18" customHeight="1" spans="1:6">
      <c r="A11" s="323" t="s">
        <v>24</v>
      </c>
      <c r="B11" s="322" t="s">
        <v>25</v>
      </c>
      <c r="C11" s="324">
        <v>0</v>
      </c>
      <c r="D11" s="325" t="s">
        <v>26</v>
      </c>
      <c r="E11" s="326">
        <v>35</v>
      </c>
      <c r="F11" s="289">
        <v>0</v>
      </c>
    </row>
    <row r="12" s="312" customFormat="1" ht="18" customHeight="1" spans="1:6">
      <c r="A12" s="323" t="s">
        <v>27</v>
      </c>
      <c r="B12" s="322" t="s">
        <v>28</v>
      </c>
      <c r="C12" s="324">
        <v>0</v>
      </c>
      <c r="D12" s="325" t="s">
        <v>29</v>
      </c>
      <c r="E12" s="326">
        <v>36</v>
      </c>
      <c r="F12" s="263">
        <v>422500</v>
      </c>
    </row>
    <row r="13" s="312" customFormat="1" ht="18" customHeight="1" spans="1:6">
      <c r="A13" s="323" t="s">
        <v>30</v>
      </c>
      <c r="B13" s="322" t="s">
        <v>31</v>
      </c>
      <c r="C13" s="324">
        <v>0</v>
      </c>
      <c r="D13" s="325" t="s">
        <v>32</v>
      </c>
      <c r="E13" s="326">
        <v>37</v>
      </c>
      <c r="F13" s="263">
        <v>602610.15</v>
      </c>
    </row>
    <row r="14" s="312" customFormat="1" ht="18" customHeight="1" spans="1:6">
      <c r="A14" s="327" t="s">
        <v>33</v>
      </c>
      <c r="B14" s="322" t="s">
        <v>34</v>
      </c>
      <c r="C14" s="324">
        <v>0</v>
      </c>
      <c r="D14" s="325" t="s">
        <v>35</v>
      </c>
      <c r="E14" s="326">
        <v>38</v>
      </c>
      <c r="F14" s="263">
        <v>1957466.06</v>
      </c>
    </row>
    <row r="15" s="312" customFormat="1" ht="18" customHeight="1" spans="1:6">
      <c r="A15" s="323" t="s">
        <v>11</v>
      </c>
      <c r="B15" s="322" t="s">
        <v>36</v>
      </c>
      <c r="C15" s="328"/>
      <c r="D15" s="325" t="s">
        <v>37</v>
      </c>
      <c r="E15" s="326">
        <v>39</v>
      </c>
      <c r="F15" s="263">
        <v>842677.19</v>
      </c>
    </row>
    <row r="16" s="312" customFormat="1" ht="18" customHeight="1" spans="1:6">
      <c r="A16" s="323" t="s">
        <v>11</v>
      </c>
      <c r="B16" s="322" t="s">
        <v>38</v>
      </c>
      <c r="C16" s="328"/>
      <c r="D16" s="325" t="s">
        <v>39</v>
      </c>
      <c r="E16" s="326">
        <v>40</v>
      </c>
      <c r="F16" s="263">
        <v>423781.77</v>
      </c>
    </row>
    <row r="17" s="312" customFormat="1" ht="18" customHeight="1" spans="1:6">
      <c r="A17" s="323" t="s">
        <v>11</v>
      </c>
      <c r="B17" s="322" t="s">
        <v>40</v>
      </c>
      <c r="C17" s="329"/>
      <c r="D17" s="325" t="s">
        <v>41</v>
      </c>
      <c r="E17" s="326">
        <v>41</v>
      </c>
      <c r="F17" s="263">
        <v>4715865.06</v>
      </c>
    </row>
    <row r="18" s="312" customFormat="1" ht="18" customHeight="1" spans="1:6">
      <c r="A18" s="323" t="s">
        <v>11</v>
      </c>
      <c r="B18" s="322" t="s">
        <v>42</v>
      </c>
      <c r="C18" s="329"/>
      <c r="D18" s="325" t="s">
        <v>43</v>
      </c>
      <c r="E18" s="326">
        <v>42</v>
      </c>
      <c r="F18" s="263">
        <v>13446510.06</v>
      </c>
    </row>
    <row r="19" s="312" customFormat="1" ht="18" customHeight="1" spans="1:6">
      <c r="A19" s="323" t="s">
        <v>11</v>
      </c>
      <c r="B19" s="322" t="s">
        <v>44</v>
      </c>
      <c r="C19" s="329"/>
      <c r="D19" s="325" t="s">
        <v>45</v>
      </c>
      <c r="E19" s="326">
        <v>43</v>
      </c>
      <c r="F19" s="263">
        <v>223190.76</v>
      </c>
    </row>
    <row r="20" s="312" customFormat="1" ht="18" customHeight="1" spans="1:6">
      <c r="A20" s="323" t="s">
        <v>11</v>
      </c>
      <c r="B20" s="322" t="s">
        <v>46</v>
      </c>
      <c r="C20" s="329"/>
      <c r="D20" s="325" t="s">
        <v>47</v>
      </c>
      <c r="E20" s="326">
        <v>44</v>
      </c>
      <c r="F20" s="289">
        <v>0</v>
      </c>
    </row>
    <row r="21" s="312" customFormat="1" ht="18" customHeight="1" spans="1:6">
      <c r="A21" s="323" t="s">
        <v>11</v>
      </c>
      <c r="B21" s="322" t="s">
        <v>48</v>
      </c>
      <c r="C21" s="329"/>
      <c r="D21" s="325" t="s">
        <v>49</v>
      </c>
      <c r="E21" s="326">
        <v>45</v>
      </c>
      <c r="F21" s="289">
        <v>0</v>
      </c>
    </row>
    <row r="22" s="312" customFormat="1" ht="18" customHeight="1" spans="1:6">
      <c r="A22" s="323" t="s">
        <v>11</v>
      </c>
      <c r="B22" s="322" t="s">
        <v>50</v>
      </c>
      <c r="C22" s="329"/>
      <c r="D22" s="325" t="s">
        <v>51</v>
      </c>
      <c r="E22" s="326">
        <v>46</v>
      </c>
      <c r="F22" s="289">
        <v>0</v>
      </c>
    </row>
    <row r="23" s="312" customFormat="1" ht="18" customHeight="1" spans="1:6">
      <c r="A23" s="323" t="s">
        <v>11</v>
      </c>
      <c r="B23" s="322" t="s">
        <v>52</v>
      </c>
      <c r="C23" s="329"/>
      <c r="D23" s="325" t="s">
        <v>53</v>
      </c>
      <c r="E23" s="326">
        <v>47</v>
      </c>
      <c r="F23" s="289">
        <v>0</v>
      </c>
    </row>
    <row r="24" s="312" customFormat="1" ht="18" customHeight="1" spans="1:6">
      <c r="A24" s="323" t="s">
        <v>11</v>
      </c>
      <c r="B24" s="322" t="s">
        <v>54</v>
      </c>
      <c r="C24" s="329"/>
      <c r="D24" s="325" t="s">
        <v>55</v>
      </c>
      <c r="E24" s="326">
        <v>48</v>
      </c>
      <c r="F24" s="263">
        <v>9</v>
      </c>
    </row>
    <row r="25" s="312" customFormat="1" ht="18" customHeight="1" spans="1:6">
      <c r="A25" s="323" t="s">
        <v>11</v>
      </c>
      <c r="B25" s="322" t="s">
        <v>56</v>
      </c>
      <c r="C25" s="329"/>
      <c r="D25" s="325" t="s">
        <v>57</v>
      </c>
      <c r="E25" s="326">
        <v>49</v>
      </c>
      <c r="F25" s="263">
        <v>880837.32</v>
      </c>
    </row>
    <row r="26" s="312" customFormat="1" ht="18" customHeight="1" spans="1:6">
      <c r="A26" s="323" t="s">
        <v>11</v>
      </c>
      <c r="B26" s="322" t="s">
        <v>58</v>
      </c>
      <c r="C26" s="329"/>
      <c r="D26" s="325" t="s">
        <v>59</v>
      </c>
      <c r="E26" s="326">
        <v>50</v>
      </c>
      <c r="F26" s="289">
        <v>0</v>
      </c>
    </row>
    <row r="27" s="312" customFormat="1" ht="18" customHeight="1" spans="1:6">
      <c r="A27" s="323"/>
      <c r="B27" s="322" t="s">
        <v>60</v>
      </c>
      <c r="C27" s="329"/>
      <c r="D27" s="325" t="s">
        <v>61</v>
      </c>
      <c r="E27" s="326">
        <v>51</v>
      </c>
      <c r="F27" s="263">
        <v>520</v>
      </c>
    </row>
    <row r="28" s="312" customFormat="1" ht="18" customHeight="1" spans="1:6">
      <c r="A28" s="323" t="s">
        <v>11</v>
      </c>
      <c r="B28" s="322" t="s">
        <v>62</v>
      </c>
      <c r="C28" s="329"/>
      <c r="D28" s="325" t="s">
        <v>63</v>
      </c>
      <c r="E28" s="326">
        <v>52</v>
      </c>
      <c r="F28" s="263">
        <v>17000</v>
      </c>
    </row>
    <row r="29" s="312" customFormat="1" ht="18" customHeight="1" spans="1:6">
      <c r="A29" s="323" t="s">
        <v>11</v>
      </c>
      <c r="B29" s="322" t="s">
        <v>64</v>
      </c>
      <c r="C29" s="329"/>
      <c r="D29" s="325" t="s">
        <v>65</v>
      </c>
      <c r="E29" s="326">
        <v>53</v>
      </c>
      <c r="F29" s="263">
        <v>520000</v>
      </c>
    </row>
    <row r="30" s="312" customFormat="1" ht="18" customHeight="1" spans="1:6">
      <c r="A30" s="323" t="s">
        <v>11</v>
      </c>
      <c r="B30" s="322" t="s">
        <v>66</v>
      </c>
      <c r="C30" s="329"/>
      <c r="D30" s="325" t="s">
        <v>67</v>
      </c>
      <c r="E30" s="326">
        <v>54</v>
      </c>
      <c r="F30" s="289">
        <v>0</v>
      </c>
    </row>
    <row r="31" s="312" customFormat="1" ht="18" customHeight="1" spans="1:6">
      <c r="A31" s="323"/>
      <c r="B31" s="322" t="s">
        <v>68</v>
      </c>
      <c r="C31" s="329"/>
      <c r="D31" s="325" t="s">
        <v>69</v>
      </c>
      <c r="E31" s="326">
        <v>55</v>
      </c>
      <c r="F31" s="289">
        <v>0</v>
      </c>
    </row>
    <row r="32" s="312" customFormat="1" ht="18" customHeight="1" spans="1:6">
      <c r="A32" s="323"/>
      <c r="B32" s="322" t="s">
        <v>70</v>
      </c>
      <c r="C32" s="329"/>
      <c r="D32" s="325" t="s">
        <v>71</v>
      </c>
      <c r="E32" s="326">
        <v>56</v>
      </c>
      <c r="F32" s="289">
        <v>0</v>
      </c>
    </row>
    <row r="33" s="312" customFormat="1" ht="18" customHeight="1" spans="1:6">
      <c r="A33" s="321" t="s">
        <v>72</v>
      </c>
      <c r="B33" s="322" t="s">
        <v>73</v>
      </c>
      <c r="C33" s="324">
        <v>31296653.23</v>
      </c>
      <c r="D33" s="326" t="s">
        <v>74</v>
      </c>
      <c r="E33" s="326">
        <v>57</v>
      </c>
      <c r="F33" s="255">
        <v>31296653.23</v>
      </c>
    </row>
    <row r="34" s="312" customFormat="1" ht="18" customHeight="1" spans="1:6">
      <c r="A34" s="330" t="s">
        <v>75</v>
      </c>
      <c r="B34" s="331" t="s">
        <v>76</v>
      </c>
      <c r="C34" s="255">
        <v>0</v>
      </c>
      <c r="D34" s="332" t="s">
        <v>77</v>
      </c>
      <c r="E34" s="333">
        <v>58</v>
      </c>
      <c r="F34" s="255">
        <v>0</v>
      </c>
    </row>
    <row r="35" s="312" customFormat="1" ht="18" customHeight="1" spans="1:6">
      <c r="A35" s="334" t="s">
        <v>78</v>
      </c>
      <c r="B35" s="335" t="s">
        <v>79</v>
      </c>
      <c r="C35" s="255">
        <v>0</v>
      </c>
      <c r="D35" s="209" t="s">
        <v>80</v>
      </c>
      <c r="E35" s="201">
        <v>59</v>
      </c>
      <c r="F35" s="255">
        <v>0</v>
      </c>
    </row>
    <row r="36" s="312" customFormat="1" ht="18" customHeight="1" spans="1:6">
      <c r="A36" s="335" t="s">
        <v>81</v>
      </c>
      <c r="B36" s="335" t="s">
        <v>82</v>
      </c>
      <c r="C36" s="324">
        <v>31296653.23</v>
      </c>
      <c r="D36" s="201" t="s">
        <v>81</v>
      </c>
      <c r="E36" s="201">
        <v>60</v>
      </c>
      <c r="F36" s="324">
        <v>31296653.23</v>
      </c>
    </row>
    <row r="37" ht="21.95" customHeight="1" spans="1:6">
      <c r="A37" s="336" t="s">
        <v>83</v>
      </c>
      <c r="B37" s="336"/>
      <c r="C37" s="336"/>
      <c r="D37" s="336"/>
      <c r="E37" s="336"/>
      <c r="F37" s="336"/>
    </row>
    <row r="38" ht="21.95" customHeight="1" spans="1:6">
      <c r="A38" s="336" t="s">
        <v>84</v>
      </c>
      <c r="B38" s="336"/>
      <c r="C38" s="336"/>
      <c r="D38" s="336"/>
      <c r="E38" s="336"/>
      <c r="F38" s="336"/>
    </row>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20" customHeight="1"/>
    <row r="257" ht="20" customHeight="1"/>
    <row r="258" ht="20" customHeight="1"/>
    <row r="259" ht="20" customHeight="1"/>
  </sheetData>
  <mergeCells count="5">
    <mergeCell ref="A1:F1"/>
    <mergeCell ref="A4:C4"/>
    <mergeCell ref="D4:F4"/>
    <mergeCell ref="A37:F37"/>
    <mergeCell ref="A38:F38"/>
  </mergeCells>
  <pageMargins left="0.275" right="0.236111111111111" top="0.67" bottom="0.2" header="0.75" footer="0.2"/>
  <pageSetup paperSize="9" scale="73"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7"/>
  <sheetViews>
    <sheetView zoomScale="70" zoomScaleNormal="70" workbookViewId="0">
      <selection activeCell="T16" sqref="T16"/>
    </sheetView>
  </sheetViews>
  <sheetFormatPr defaultColWidth="9" defaultRowHeight="13.5"/>
  <cols>
    <col min="1" max="2" width="4.78333333333333" style="231" customWidth="1"/>
    <col min="3" max="3" width="4.10833333333333" style="231" customWidth="1"/>
    <col min="4" max="4" width="35.3333333333333" style="231" customWidth="1"/>
    <col min="5" max="5" width="18.7833333333333" style="231" customWidth="1"/>
    <col min="6" max="6" width="18.7833333333333" style="259" customWidth="1"/>
    <col min="7" max="8" width="18.7833333333333" style="231" customWidth="1"/>
    <col min="9" max="9" width="17.8916666666667" style="231" customWidth="1"/>
    <col min="10" max="11" width="18.7833333333333" style="231" customWidth="1"/>
    <col min="12" max="12" width="11" style="231" customWidth="1"/>
    <col min="13" max="16384" width="9" style="231"/>
  </cols>
  <sheetData>
    <row r="1" ht="27" spans="7:7">
      <c r="G1" s="251" t="s">
        <v>85</v>
      </c>
    </row>
    <row r="2" spans="12:12">
      <c r="L2" s="109" t="s">
        <v>86</v>
      </c>
    </row>
    <row r="3" spans="1:12">
      <c r="A3" s="109" t="s">
        <v>87</v>
      </c>
      <c r="L3" s="109" t="s">
        <v>3</v>
      </c>
    </row>
    <row r="4" ht="19.5" customHeight="1" spans="1:12">
      <c r="A4" s="265" t="s">
        <v>6</v>
      </c>
      <c r="B4" s="265"/>
      <c r="C4" s="265"/>
      <c r="D4" s="265"/>
      <c r="E4" s="252" t="s">
        <v>72</v>
      </c>
      <c r="F4" s="286" t="s">
        <v>88</v>
      </c>
      <c r="G4" s="252" t="s">
        <v>89</v>
      </c>
      <c r="H4" s="252" t="s">
        <v>90</v>
      </c>
      <c r="I4" s="252"/>
      <c r="J4" s="252" t="s">
        <v>91</v>
      </c>
      <c r="K4" s="252" t="s">
        <v>92</v>
      </c>
      <c r="L4" s="252" t="s">
        <v>93</v>
      </c>
    </row>
    <row r="5" ht="19.5" customHeight="1" spans="1:12">
      <c r="A5" s="252" t="s">
        <v>94</v>
      </c>
      <c r="B5" s="252"/>
      <c r="C5" s="252"/>
      <c r="D5" s="265" t="s">
        <v>95</v>
      </c>
      <c r="E5" s="252"/>
      <c r="F5" s="286"/>
      <c r="G5" s="252"/>
      <c r="H5" s="252" t="s">
        <v>96</v>
      </c>
      <c r="I5" s="252" t="s">
        <v>97</v>
      </c>
      <c r="J5" s="252"/>
      <c r="K5" s="252"/>
      <c r="L5" s="252"/>
    </row>
    <row r="6" ht="19.5" customHeight="1" spans="1:12">
      <c r="A6" s="252"/>
      <c r="B6" s="252"/>
      <c r="C6" s="252"/>
      <c r="D6" s="265"/>
      <c r="E6" s="252"/>
      <c r="F6" s="286"/>
      <c r="G6" s="252"/>
      <c r="H6" s="252"/>
      <c r="I6" s="252"/>
      <c r="J6" s="252"/>
      <c r="K6" s="252"/>
      <c r="L6" s="252"/>
    </row>
    <row r="7" ht="19.5" customHeight="1" spans="1:12">
      <c r="A7" s="252"/>
      <c r="B7" s="252"/>
      <c r="C7" s="252"/>
      <c r="D7" s="265"/>
      <c r="E7" s="252"/>
      <c r="F7" s="286"/>
      <c r="G7" s="252"/>
      <c r="H7" s="252"/>
      <c r="I7" s="252"/>
      <c r="J7" s="252"/>
      <c r="K7" s="252"/>
      <c r="L7" s="252"/>
    </row>
    <row r="8" ht="19.5" customHeight="1" spans="1:12">
      <c r="A8" s="265" t="s">
        <v>98</v>
      </c>
      <c r="B8" s="265" t="s">
        <v>99</v>
      </c>
      <c r="C8" s="265" t="s">
        <v>100</v>
      </c>
      <c r="D8" s="265" t="s">
        <v>10</v>
      </c>
      <c r="E8" s="252" t="s">
        <v>12</v>
      </c>
      <c r="F8" s="286" t="s">
        <v>13</v>
      </c>
      <c r="G8" s="252" t="s">
        <v>19</v>
      </c>
      <c r="H8" s="252" t="s">
        <v>22</v>
      </c>
      <c r="I8" s="252" t="s">
        <v>25</v>
      </c>
      <c r="J8" s="252" t="s">
        <v>28</v>
      </c>
      <c r="K8" s="252" t="s">
        <v>31</v>
      </c>
      <c r="L8" s="252" t="s">
        <v>34</v>
      </c>
    </row>
    <row r="9" ht="19.5" customHeight="1" spans="1:12">
      <c r="A9" s="265"/>
      <c r="B9" s="265"/>
      <c r="C9" s="265"/>
      <c r="D9" s="265" t="s">
        <v>101</v>
      </c>
      <c r="E9" s="263">
        <f>SUM(E10,E31,E36,E42,E59,E67,E70,E81,E102,E105,E108,E113,E116,E121)</f>
        <v>31296653.23</v>
      </c>
      <c r="F9" s="263">
        <f>SUM(F10,F31,F36,F42,F59,F67,F70,F81,F102,F105,F108,F113,F116,F121)</f>
        <v>31296653.23</v>
      </c>
      <c r="G9" s="255">
        <v>0</v>
      </c>
      <c r="H9" s="255">
        <v>0</v>
      </c>
      <c r="I9" s="255">
        <v>0</v>
      </c>
      <c r="J9" s="255">
        <v>0</v>
      </c>
      <c r="K9" s="255">
        <v>0</v>
      </c>
      <c r="L9" s="255">
        <v>0</v>
      </c>
    </row>
    <row r="10" ht="19.5" customHeight="1" spans="1:12">
      <c r="A10" s="268" t="s">
        <v>102</v>
      </c>
      <c r="B10" s="268"/>
      <c r="C10" s="268"/>
      <c r="D10" s="268" t="s">
        <v>103</v>
      </c>
      <c r="E10" s="263">
        <f>SUM(E11,E15,E18,E21,E23,E25,E27,E29)</f>
        <v>7153694.86</v>
      </c>
      <c r="F10" s="263">
        <f>SUM(F11,F15,F18,F21,F23,F25,F27,F29)</f>
        <v>7153694.86</v>
      </c>
      <c r="G10" s="255">
        <v>0</v>
      </c>
      <c r="H10" s="255">
        <v>0</v>
      </c>
      <c r="I10" s="255">
        <v>0</v>
      </c>
      <c r="J10" s="255">
        <v>0</v>
      </c>
      <c r="K10" s="255">
        <v>0</v>
      </c>
      <c r="L10" s="255">
        <v>0</v>
      </c>
    </row>
    <row r="11" ht="19.5" customHeight="1" spans="1:12">
      <c r="A11" s="268" t="s">
        <v>104</v>
      </c>
      <c r="B11" s="268"/>
      <c r="C11" s="268"/>
      <c r="D11" s="268" t="s">
        <v>105</v>
      </c>
      <c r="E11" s="263">
        <v>268300</v>
      </c>
      <c r="F11" s="263">
        <v>268300</v>
      </c>
      <c r="G11" s="255">
        <v>0</v>
      </c>
      <c r="H11" s="255">
        <v>0</v>
      </c>
      <c r="I11" s="255">
        <v>0</v>
      </c>
      <c r="J11" s="255">
        <v>0</v>
      </c>
      <c r="K11" s="255">
        <v>0</v>
      </c>
      <c r="L11" s="255">
        <v>0</v>
      </c>
    </row>
    <row r="12" ht="19.5" customHeight="1" spans="1:12">
      <c r="A12" s="268" t="s">
        <v>106</v>
      </c>
      <c r="B12" s="268"/>
      <c r="C12" s="268"/>
      <c r="D12" s="268" t="s">
        <v>107</v>
      </c>
      <c r="E12" s="263">
        <v>5000</v>
      </c>
      <c r="F12" s="263">
        <v>5000</v>
      </c>
      <c r="G12" s="255">
        <v>0</v>
      </c>
      <c r="H12" s="255">
        <v>0</v>
      </c>
      <c r="I12" s="255">
        <v>0</v>
      </c>
      <c r="J12" s="255">
        <v>0</v>
      </c>
      <c r="K12" s="255">
        <v>0</v>
      </c>
      <c r="L12" s="255">
        <v>0</v>
      </c>
    </row>
    <row r="13" ht="19.5" customHeight="1" spans="1:12">
      <c r="A13" s="268" t="s">
        <v>108</v>
      </c>
      <c r="B13" s="268"/>
      <c r="C13" s="268"/>
      <c r="D13" s="268" t="s">
        <v>109</v>
      </c>
      <c r="E13" s="263">
        <v>162500</v>
      </c>
      <c r="F13" s="263">
        <v>162500</v>
      </c>
      <c r="G13" s="255">
        <v>0</v>
      </c>
      <c r="H13" s="255">
        <v>0</v>
      </c>
      <c r="I13" s="255">
        <v>0</v>
      </c>
      <c r="J13" s="255">
        <v>0</v>
      </c>
      <c r="K13" s="255">
        <v>0</v>
      </c>
      <c r="L13" s="255">
        <v>0</v>
      </c>
    </row>
    <row r="14" ht="19.5" customHeight="1" spans="1:12">
      <c r="A14" s="268" t="s">
        <v>110</v>
      </c>
      <c r="B14" s="268"/>
      <c r="C14" s="268"/>
      <c r="D14" s="268" t="s">
        <v>111</v>
      </c>
      <c r="E14" s="263">
        <v>100800</v>
      </c>
      <c r="F14" s="263">
        <v>100800</v>
      </c>
      <c r="G14" s="255">
        <v>0</v>
      </c>
      <c r="H14" s="255">
        <v>0</v>
      </c>
      <c r="I14" s="255">
        <v>0</v>
      </c>
      <c r="J14" s="255">
        <v>0</v>
      </c>
      <c r="K14" s="255">
        <v>0</v>
      </c>
      <c r="L14" s="255">
        <v>0</v>
      </c>
    </row>
    <row r="15" ht="19.5" customHeight="1" spans="1:12">
      <c r="A15" s="268" t="s">
        <v>112</v>
      </c>
      <c r="B15" s="268"/>
      <c r="C15" s="268"/>
      <c r="D15" s="268" t="s">
        <v>113</v>
      </c>
      <c r="E15" s="263">
        <f>SUM(E16:E17)</f>
        <v>109500</v>
      </c>
      <c r="F15" s="263">
        <f>SUM(F16:F17)</f>
        <v>109500</v>
      </c>
      <c r="G15" s="255">
        <v>0</v>
      </c>
      <c r="H15" s="255">
        <v>0</v>
      </c>
      <c r="I15" s="255">
        <v>0</v>
      </c>
      <c r="J15" s="255">
        <v>0</v>
      </c>
      <c r="K15" s="255">
        <v>0</v>
      </c>
      <c r="L15" s="255">
        <v>0</v>
      </c>
    </row>
    <row r="16" ht="19.5" customHeight="1" spans="1:12">
      <c r="A16" s="268" t="s">
        <v>114</v>
      </c>
      <c r="B16" s="268"/>
      <c r="C16" s="268"/>
      <c r="D16" s="268" t="s">
        <v>107</v>
      </c>
      <c r="E16" s="263">
        <v>100000</v>
      </c>
      <c r="F16" s="263">
        <v>100000</v>
      </c>
      <c r="G16" s="255">
        <v>0</v>
      </c>
      <c r="H16" s="255">
        <v>0</v>
      </c>
      <c r="I16" s="255">
        <v>0</v>
      </c>
      <c r="J16" s="255">
        <v>0</v>
      </c>
      <c r="K16" s="255">
        <v>0</v>
      </c>
      <c r="L16" s="255">
        <v>0</v>
      </c>
    </row>
    <row r="17" ht="19.5" customHeight="1" spans="1:12">
      <c r="A17" s="268" t="s">
        <v>115</v>
      </c>
      <c r="B17" s="268"/>
      <c r="C17" s="268"/>
      <c r="D17" s="268" t="s">
        <v>116</v>
      </c>
      <c r="E17" s="263">
        <v>9500</v>
      </c>
      <c r="F17" s="263">
        <v>9500</v>
      </c>
      <c r="G17" s="255">
        <v>0</v>
      </c>
      <c r="H17" s="255">
        <v>0</v>
      </c>
      <c r="I17" s="255">
        <v>0</v>
      </c>
      <c r="J17" s="255">
        <v>0</v>
      </c>
      <c r="K17" s="255">
        <v>0</v>
      </c>
      <c r="L17" s="255">
        <v>0</v>
      </c>
    </row>
    <row r="18" ht="19.5" customHeight="1" spans="1:12">
      <c r="A18" s="268" t="s">
        <v>117</v>
      </c>
      <c r="B18" s="268"/>
      <c r="C18" s="268"/>
      <c r="D18" s="268" t="s">
        <v>118</v>
      </c>
      <c r="E18" s="263">
        <f>SUM(E19:E20)</f>
        <v>5837526.45</v>
      </c>
      <c r="F18" s="263">
        <f>SUM(F19:F20)</f>
        <v>5837526.45</v>
      </c>
      <c r="G18" s="255">
        <v>0</v>
      </c>
      <c r="H18" s="255">
        <v>0</v>
      </c>
      <c r="I18" s="255">
        <v>0</v>
      </c>
      <c r="J18" s="255">
        <v>0</v>
      </c>
      <c r="K18" s="255">
        <v>0</v>
      </c>
      <c r="L18" s="255">
        <v>0</v>
      </c>
    </row>
    <row r="19" ht="19.5" customHeight="1" spans="1:12">
      <c r="A19" s="268" t="s">
        <v>119</v>
      </c>
      <c r="B19" s="268"/>
      <c r="C19" s="268"/>
      <c r="D19" s="268" t="s">
        <v>120</v>
      </c>
      <c r="E19" s="263">
        <v>5297292.45</v>
      </c>
      <c r="F19" s="263">
        <v>5297292.45</v>
      </c>
      <c r="G19" s="255">
        <v>0</v>
      </c>
      <c r="H19" s="255">
        <v>0</v>
      </c>
      <c r="I19" s="255">
        <v>0</v>
      </c>
      <c r="J19" s="255">
        <v>0</v>
      </c>
      <c r="K19" s="255">
        <v>0</v>
      </c>
      <c r="L19" s="255">
        <v>0</v>
      </c>
    </row>
    <row r="20" ht="19.5" customHeight="1" spans="1:12">
      <c r="A20" s="268" t="s">
        <v>121</v>
      </c>
      <c r="B20" s="268"/>
      <c r="C20" s="268"/>
      <c r="D20" s="268" t="s">
        <v>122</v>
      </c>
      <c r="E20" s="263">
        <v>540234</v>
      </c>
      <c r="F20" s="263">
        <v>540234</v>
      </c>
      <c r="G20" s="255">
        <v>0</v>
      </c>
      <c r="H20" s="255">
        <v>0</v>
      </c>
      <c r="I20" s="255">
        <v>0</v>
      </c>
      <c r="J20" s="255">
        <v>0</v>
      </c>
      <c r="K20" s="255">
        <v>0</v>
      </c>
      <c r="L20" s="255">
        <v>0</v>
      </c>
    </row>
    <row r="21" ht="19.5" customHeight="1" spans="1:12">
      <c r="A21" s="268" t="s">
        <v>123</v>
      </c>
      <c r="B21" s="268"/>
      <c r="C21" s="268"/>
      <c r="D21" s="268" t="s">
        <v>124</v>
      </c>
      <c r="E21" s="263">
        <v>128891</v>
      </c>
      <c r="F21" s="263">
        <v>128891</v>
      </c>
      <c r="G21" s="255">
        <v>0</v>
      </c>
      <c r="H21" s="255">
        <v>0</v>
      </c>
      <c r="I21" s="255">
        <v>0</v>
      </c>
      <c r="J21" s="255">
        <v>0</v>
      </c>
      <c r="K21" s="255">
        <v>0</v>
      </c>
      <c r="L21" s="255">
        <v>0</v>
      </c>
    </row>
    <row r="22" ht="19.5" customHeight="1" spans="1:12">
      <c r="A22" s="268" t="s">
        <v>125</v>
      </c>
      <c r="B22" s="268"/>
      <c r="C22" s="268"/>
      <c r="D22" s="268" t="s">
        <v>120</v>
      </c>
      <c r="E22" s="263">
        <v>128891</v>
      </c>
      <c r="F22" s="263">
        <v>128891</v>
      </c>
      <c r="G22" s="255">
        <v>0</v>
      </c>
      <c r="H22" s="255">
        <v>0</v>
      </c>
      <c r="I22" s="255">
        <v>0</v>
      </c>
      <c r="J22" s="255">
        <v>0</v>
      </c>
      <c r="K22" s="255">
        <v>0</v>
      </c>
      <c r="L22" s="255">
        <v>0</v>
      </c>
    </row>
    <row r="23" ht="19.5" customHeight="1" spans="1:12">
      <c r="A23" s="268" t="s">
        <v>126</v>
      </c>
      <c r="B23" s="268"/>
      <c r="C23" s="268"/>
      <c r="D23" s="268" t="s">
        <v>127</v>
      </c>
      <c r="E23" s="263">
        <v>30000</v>
      </c>
      <c r="F23" s="263">
        <v>30000</v>
      </c>
      <c r="G23" s="255">
        <v>0</v>
      </c>
      <c r="H23" s="255">
        <v>0</v>
      </c>
      <c r="I23" s="255">
        <v>0</v>
      </c>
      <c r="J23" s="255">
        <v>0</v>
      </c>
      <c r="K23" s="255">
        <v>0</v>
      </c>
      <c r="L23" s="255">
        <v>0</v>
      </c>
    </row>
    <row r="24" ht="19.5" customHeight="1" spans="1:12">
      <c r="A24" s="268" t="s">
        <v>128</v>
      </c>
      <c r="B24" s="268"/>
      <c r="C24" s="268"/>
      <c r="D24" s="268" t="s">
        <v>107</v>
      </c>
      <c r="E24" s="263">
        <v>30000</v>
      </c>
      <c r="F24" s="263">
        <v>30000</v>
      </c>
      <c r="G24" s="255">
        <v>0</v>
      </c>
      <c r="H24" s="255">
        <v>0</v>
      </c>
      <c r="I24" s="255">
        <v>0</v>
      </c>
      <c r="J24" s="255">
        <v>0</v>
      </c>
      <c r="K24" s="255">
        <v>0</v>
      </c>
      <c r="L24" s="255">
        <v>0</v>
      </c>
    </row>
    <row r="25" ht="19.5" customHeight="1" spans="1:12">
      <c r="A25" s="268" t="s">
        <v>129</v>
      </c>
      <c r="B25" s="268"/>
      <c r="C25" s="268"/>
      <c r="D25" s="268" t="s">
        <v>130</v>
      </c>
      <c r="E25" s="263">
        <v>322056.79</v>
      </c>
      <c r="F25" s="263">
        <v>322056.79</v>
      </c>
      <c r="G25" s="255">
        <v>0</v>
      </c>
      <c r="H25" s="255">
        <v>0</v>
      </c>
      <c r="I25" s="255">
        <v>0</v>
      </c>
      <c r="J25" s="255">
        <v>0</v>
      </c>
      <c r="K25" s="255">
        <v>0</v>
      </c>
      <c r="L25" s="255">
        <v>0</v>
      </c>
    </row>
    <row r="26" ht="19.5" customHeight="1" spans="1:12">
      <c r="A26" s="268" t="s">
        <v>131</v>
      </c>
      <c r="B26" s="268"/>
      <c r="C26" s="268"/>
      <c r="D26" s="268" t="s">
        <v>122</v>
      </c>
      <c r="E26" s="263">
        <v>322056.79</v>
      </c>
      <c r="F26" s="263">
        <v>322056.79</v>
      </c>
      <c r="G26" s="255">
        <v>0</v>
      </c>
      <c r="H26" s="255">
        <v>0</v>
      </c>
      <c r="I26" s="255">
        <v>0</v>
      </c>
      <c r="J26" s="255">
        <v>0</v>
      </c>
      <c r="K26" s="255">
        <v>0</v>
      </c>
      <c r="L26" s="255">
        <v>0</v>
      </c>
    </row>
    <row r="27" ht="19.5" customHeight="1" spans="1:12">
      <c r="A27" s="268" t="s">
        <v>132</v>
      </c>
      <c r="B27" s="268"/>
      <c r="C27" s="268"/>
      <c r="D27" s="268" t="s">
        <v>133</v>
      </c>
      <c r="E27" s="263">
        <v>61700</v>
      </c>
      <c r="F27" s="263">
        <v>61700</v>
      </c>
      <c r="G27" s="255">
        <v>0</v>
      </c>
      <c r="H27" s="255">
        <v>0</v>
      </c>
      <c r="I27" s="255">
        <v>0</v>
      </c>
      <c r="J27" s="255">
        <v>0</v>
      </c>
      <c r="K27" s="255">
        <v>0</v>
      </c>
      <c r="L27" s="255">
        <v>0</v>
      </c>
    </row>
    <row r="28" ht="19.5" customHeight="1" spans="1:12">
      <c r="A28" s="268" t="s">
        <v>134</v>
      </c>
      <c r="B28" s="268"/>
      <c r="C28" s="268"/>
      <c r="D28" s="268" t="s">
        <v>135</v>
      </c>
      <c r="E28" s="263">
        <v>61700</v>
      </c>
      <c r="F28" s="263">
        <v>61700</v>
      </c>
      <c r="G28" s="255">
        <v>0</v>
      </c>
      <c r="H28" s="255">
        <v>0</v>
      </c>
      <c r="I28" s="255">
        <v>0</v>
      </c>
      <c r="J28" s="255">
        <v>0</v>
      </c>
      <c r="K28" s="255">
        <v>0</v>
      </c>
      <c r="L28" s="255">
        <v>0</v>
      </c>
    </row>
    <row r="29" ht="19.5" customHeight="1" spans="1:12">
      <c r="A29" s="268" t="s">
        <v>136</v>
      </c>
      <c r="B29" s="268"/>
      <c r="C29" s="268"/>
      <c r="D29" s="268" t="s">
        <v>137</v>
      </c>
      <c r="E29" s="263">
        <v>395720.62</v>
      </c>
      <c r="F29" s="263">
        <v>395720.62</v>
      </c>
      <c r="G29" s="255">
        <v>0</v>
      </c>
      <c r="H29" s="255">
        <v>0</v>
      </c>
      <c r="I29" s="255">
        <v>0</v>
      </c>
      <c r="J29" s="255">
        <v>0</v>
      </c>
      <c r="K29" s="255">
        <v>0</v>
      </c>
      <c r="L29" s="255">
        <v>0</v>
      </c>
    </row>
    <row r="30" ht="19.5" customHeight="1" spans="1:12">
      <c r="A30" s="268" t="s">
        <v>138</v>
      </c>
      <c r="B30" s="268"/>
      <c r="C30" s="268"/>
      <c r="D30" s="268" t="s">
        <v>122</v>
      </c>
      <c r="E30" s="263">
        <v>395720.62</v>
      </c>
      <c r="F30" s="263">
        <v>395720.62</v>
      </c>
      <c r="G30" s="255">
        <v>0</v>
      </c>
      <c r="H30" s="255">
        <v>0</v>
      </c>
      <c r="I30" s="255">
        <v>0</v>
      </c>
      <c r="J30" s="255">
        <v>0</v>
      </c>
      <c r="K30" s="255">
        <v>0</v>
      </c>
      <c r="L30" s="255">
        <v>0</v>
      </c>
    </row>
    <row r="31" ht="19.5" customHeight="1" spans="1:12">
      <c r="A31" s="268" t="s">
        <v>139</v>
      </c>
      <c r="B31" s="268"/>
      <c r="C31" s="268"/>
      <c r="D31" s="268" t="s">
        <v>140</v>
      </c>
      <c r="E31" s="263">
        <f>SUM(E32,E34)</f>
        <v>422500</v>
      </c>
      <c r="F31" s="263">
        <f>SUM(F32,F34)</f>
        <v>422500</v>
      </c>
      <c r="G31" s="255">
        <v>0</v>
      </c>
      <c r="H31" s="255">
        <v>0</v>
      </c>
      <c r="I31" s="255">
        <v>0</v>
      </c>
      <c r="J31" s="255">
        <v>0</v>
      </c>
      <c r="K31" s="255">
        <v>0</v>
      </c>
      <c r="L31" s="255">
        <v>0</v>
      </c>
    </row>
    <row r="32" ht="19.5" customHeight="1" spans="1:12">
      <c r="A32" s="268" t="s">
        <v>141</v>
      </c>
      <c r="B32" s="268"/>
      <c r="C32" s="268"/>
      <c r="D32" s="268" t="s">
        <v>142</v>
      </c>
      <c r="E32" s="263">
        <v>22500</v>
      </c>
      <c r="F32" s="263">
        <v>22500</v>
      </c>
      <c r="G32" s="255">
        <v>0</v>
      </c>
      <c r="H32" s="255">
        <v>0</v>
      </c>
      <c r="I32" s="255">
        <v>0</v>
      </c>
      <c r="J32" s="255">
        <v>0</v>
      </c>
      <c r="K32" s="255">
        <v>0</v>
      </c>
      <c r="L32" s="255">
        <v>0</v>
      </c>
    </row>
    <row r="33" ht="19.5" customHeight="1" spans="1:12">
      <c r="A33" s="268" t="s">
        <v>143</v>
      </c>
      <c r="B33" s="268"/>
      <c r="C33" s="268"/>
      <c r="D33" s="268" t="s">
        <v>144</v>
      </c>
      <c r="E33" s="263">
        <v>22500</v>
      </c>
      <c r="F33" s="263">
        <v>22500</v>
      </c>
      <c r="G33" s="255">
        <v>0</v>
      </c>
      <c r="H33" s="255">
        <v>0</v>
      </c>
      <c r="I33" s="255">
        <v>0</v>
      </c>
      <c r="J33" s="255">
        <v>0</v>
      </c>
      <c r="K33" s="255">
        <v>0</v>
      </c>
      <c r="L33" s="255">
        <v>0</v>
      </c>
    </row>
    <row r="34" ht="19.5" customHeight="1" spans="1:12">
      <c r="A34" s="268" t="s">
        <v>145</v>
      </c>
      <c r="B34" s="268"/>
      <c r="C34" s="268"/>
      <c r="D34" s="268" t="s">
        <v>146</v>
      </c>
      <c r="E34" s="263">
        <v>400000</v>
      </c>
      <c r="F34" s="263">
        <v>400000</v>
      </c>
      <c r="G34" s="255">
        <v>0</v>
      </c>
      <c r="H34" s="255">
        <v>0</v>
      </c>
      <c r="I34" s="255">
        <v>0</v>
      </c>
      <c r="J34" s="255">
        <v>0</v>
      </c>
      <c r="K34" s="255">
        <v>0</v>
      </c>
      <c r="L34" s="255">
        <v>0</v>
      </c>
    </row>
    <row r="35" ht="19.5" customHeight="1" spans="1:12">
      <c r="A35" s="268" t="s">
        <v>147</v>
      </c>
      <c r="B35" s="268"/>
      <c r="C35" s="268"/>
      <c r="D35" s="268" t="s">
        <v>146</v>
      </c>
      <c r="E35" s="263">
        <v>400000</v>
      </c>
      <c r="F35" s="263">
        <v>400000</v>
      </c>
      <c r="G35" s="255">
        <v>0</v>
      </c>
      <c r="H35" s="255">
        <v>0</v>
      </c>
      <c r="I35" s="255">
        <v>0</v>
      </c>
      <c r="J35" s="255">
        <v>0</v>
      </c>
      <c r="K35" s="255">
        <v>0</v>
      </c>
      <c r="L35" s="255">
        <v>0</v>
      </c>
    </row>
    <row r="36" ht="19.5" customHeight="1" spans="1:12">
      <c r="A36" s="268" t="s">
        <v>148</v>
      </c>
      <c r="B36" s="268"/>
      <c r="C36" s="268"/>
      <c r="D36" s="268" t="s">
        <v>149</v>
      </c>
      <c r="E36" s="263">
        <f>SUM(E37,E40)</f>
        <v>602610.15</v>
      </c>
      <c r="F36" s="263">
        <f>SUM(F37,F40)</f>
        <v>602610.15</v>
      </c>
      <c r="G36" s="255">
        <v>0</v>
      </c>
      <c r="H36" s="255">
        <v>0</v>
      </c>
      <c r="I36" s="255">
        <v>0</v>
      </c>
      <c r="J36" s="255">
        <v>0</v>
      </c>
      <c r="K36" s="255">
        <v>0</v>
      </c>
      <c r="L36" s="255">
        <v>0</v>
      </c>
    </row>
    <row r="37" ht="19.5" customHeight="1" spans="1:12">
      <c r="A37" s="268" t="s">
        <v>150</v>
      </c>
      <c r="B37" s="268"/>
      <c r="C37" s="268"/>
      <c r="D37" s="268" t="s">
        <v>151</v>
      </c>
      <c r="E37" s="263">
        <f>SUM(E38:E39)</f>
        <v>543692.15</v>
      </c>
      <c r="F37" s="263">
        <f>SUM(F38:F39)</f>
        <v>543692.15</v>
      </c>
      <c r="G37" s="255">
        <v>0</v>
      </c>
      <c r="H37" s="255">
        <v>0</v>
      </c>
      <c r="I37" s="255">
        <v>0</v>
      </c>
      <c r="J37" s="255">
        <v>0</v>
      </c>
      <c r="K37" s="255">
        <v>0</v>
      </c>
      <c r="L37" s="255">
        <v>0</v>
      </c>
    </row>
    <row r="38" ht="19.5" customHeight="1" spans="1:12">
      <c r="A38" s="268" t="s">
        <v>152</v>
      </c>
      <c r="B38" s="268"/>
      <c r="C38" s="268"/>
      <c r="D38" s="268" t="s">
        <v>153</v>
      </c>
      <c r="E38" s="263">
        <v>496692.15</v>
      </c>
      <c r="F38" s="263">
        <v>496692.15</v>
      </c>
      <c r="G38" s="255">
        <v>0</v>
      </c>
      <c r="H38" s="255">
        <v>0</v>
      </c>
      <c r="I38" s="255">
        <v>0</v>
      </c>
      <c r="J38" s="255">
        <v>0</v>
      </c>
      <c r="K38" s="255">
        <v>0</v>
      </c>
      <c r="L38" s="255">
        <v>0</v>
      </c>
    </row>
    <row r="39" ht="19.5" customHeight="1" spans="1:12">
      <c r="A39" s="268" t="s">
        <v>154</v>
      </c>
      <c r="B39" s="268"/>
      <c r="C39" s="268"/>
      <c r="D39" s="268" t="s">
        <v>155</v>
      </c>
      <c r="E39" s="263">
        <v>47000</v>
      </c>
      <c r="F39" s="263">
        <v>47000</v>
      </c>
      <c r="G39" s="255">
        <v>0</v>
      </c>
      <c r="H39" s="255">
        <v>0</v>
      </c>
      <c r="I39" s="255">
        <v>0</v>
      </c>
      <c r="J39" s="255">
        <v>0</v>
      </c>
      <c r="K39" s="255">
        <v>0</v>
      </c>
      <c r="L39" s="255">
        <v>0</v>
      </c>
    </row>
    <row r="40" ht="19.5" customHeight="1" spans="1:12">
      <c r="A40" s="268" t="s">
        <v>156</v>
      </c>
      <c r="B40" s="268"/>
      <c r="C40" s="268"/>
      <c r="D40" s="268" t="s">
        <v>157</v>
      </c>
      <c r="E40" s="263">
        <v>58918</v>
      </c>
      <c r="F40" s="263">
        <v>58918</v>
      </c>
      <c r="G40" s="255">
        <v>0</v>
      </c>
      <c r="H40" s="255">
        <v>0</v>
      </c>
      <c r="I40" s="255">
        <v>0</v>
      </c>
      <c r="J40" s="255">
        <v>0</v>
      </c>
      <c r="K40" s="255">
        <v>0</v>
      </c>
      <c r="L40" s="255">
        <v>0</v>
      </c>
    </row>
    <row r="41" ht="19.5" customHeight="1" spans="1:12">
      <c r="A41" s="268" t="s">
        <v>158</v>
      </c>
      <c r="B41" s="268"/>
      <c r="C41" s="268"/>
      <c r="D41" s="268" t="s">
        <v>157</v>
      </c>
      <c r="E41" s="263">
        <v>58918</v>
      </c>
      <c r="F41" s="263">
        <v>58918</v>
      </c>
      <c r="G41" s="255">
        <v>0</v>
      </c>
      <c r="H41" s="255">
        <v>0</v>
      </c>
      <c r="I41" s="255">
        <v>0</v>
      </c>
      <c r="J41" s="255">
        <v>0</v>
      </c>
      <c r="K41" s="255">
        <v>0</v>
      </c>
      <c r="L41" s="255">
        <v>0</v>
      </c>
    </row>
    <row r="42" ht="19.5" customHeight="1" spans="1:12">
      <c r="A42" s="268" t="s">
        <v>159</v>
      </c>
      <c r="B42" s="268"/>
      <c r="C42" s="268"/>
      <c r="D42" s="268" t="s">
        <v>160</v>
      </c>
      <c r="E42" s="263">
        <f>SUM(E43,E45,E50,E52,E54,E56)</f>
        <v>1957466.06</v>
      </c>
      <c r="F42" s="263">
        <f>SUM(F43,F45,F50,F52,F54,F56)</f>
        <v>1957466.06</v>
      </c>
      <c r="G42" s="255">
        <v>0</v>
      </c>
      <c r="H42" s="255">
        <v>0</v>
      </c>
      <c r="I42" s="255">
        <v>0</v>
      </c>
      <c r="J42" s="255">
        <v>0</v>
      </c>
      <c r="K42" s="255">
        <v>0</v>
      </c>
      <c r="L42" s="255">
        <v>0</v>
      </c>
    </row>
    <row r="43" ht="19.5" customHeight="1" spans="1:12">
      <c r="A43" s="268" t="s">
        <v>161</v>
      </c>
      <c r="B43" s="268"/>
      <c r="C43" s="268"/>
      <c r="D43" s="268" t="s">
        <v>162</v>
      </c>
      <c r="E43" s="263">
        <v>663938.23</v>
      </c>
      <c r="F43" s="263">
        <v>663938.23</v>
      </c>
      <c r="G43" s="255">
        <v>0</v>
      </c>
      <c r="H43" s="255">
        <v>0</v>
      </c>
      <c r="I43" s="255">
        <v>0</v>
      </c>
      <c r="J43" s="255">
        <v>0</v>
      </c>
      <c r="K43" s="255">
        <v>0</v>
      </c>
      <c r="L43" s="255">
        <v>0</v>
      </c>
    </row>
    <row r="44" ht="19.5" customHeight="1" spans="1:12">
      <c r="A44" s="268" t="s">
        <v>163</v>
      </c>
      <c r="B44" s="268"/>
      <c r="C44" s="268"/>
      <c r="D44" s="268" t="s">
        <v>164</v>
      </c>
      <c r="E44" s="263">
        <v>663938.23</v>
      </c>
      <c r="F44" s="263">
        <v>663938.23</v>
      </c>
      <c r="G44" s="255">
        <v>0</v>
      </c>
      <c r="H44" s="255">
        <v>0</v>
      </c>
      <c r="I44" s="255">
        <v>0</v>
      </c>
      <c r="J44" s="255">
        <v>0</v>
      </c>
      <c r="K44" s="255">
        <v>0</v>
      </c>
      <c r="L44" s="255">
        <v>0</v>
      </c>
    </row>
    <row r="45" ht="19.5" customHeight="1" spans="1:12">
      <c r="A45" s="268" t="s">
        <v>165</v>
      </c>
      <c r="B45" s="268"/>
      <c r="C45" s="268"/>
      <c r="D45" s="268" t="s">
        <v>166</v>
      </c>
      <c r="E45" s="263">
        <f>SUM(E46:E49)</f>
        <v>1057078.83</v>
      </c>
      <c r="F45" s="263">
        <f>SUM(F46:F49)</f>
        <v>1057078.83</v>
      </c>
      <c r="G45" s="255">
        <v>0</v>
      </c>
      <c r="H45" s="255">
        <v>0</v>
      </c>
      <c r="I45" s="255">
        <v>0</v>
      </c>
      <c r="J45" s="255">
        <v>0</v>
      </c>
      <c r="K45" s="255">
        <v>0</v>
      </c>
      <c r="L45" s="255">
        <v>0</v>
      </c>
    </row>
    <row r="46" ht="19.5" customHeight="1" spans="1:12">
      <c r="A46" s="268" t="s">
        <v>167</v>
      </c>
      <c r="B46" s="268"/>
      <c r="C46" s="268"/>
      <c r="D46" s="268" t="s">
        <v>168</v>
      </c>
      <c r="E46" s="263">
        <v>78980</v>
      </c>
      <c r="F46" s="263">
        <v>78980</v>
      </c>
      <c r="G46" s="255">
        <v>0</v>
      </c>
      <c r="H46" s="255">
        <v>0</v>
      </c>
      <c r="I46" s="255">
        <v>0</v>
      </c>
      <c r="J46" s="255">
        <v>0</v>
      </c>
      <c r="K46" s="255">
        <v>0</v>
      </c>
      <c r="L46" s="255">
        <v>0</v>
      </c>
    </row>
    <row r="47" ht="19.5" customHeight="1" spans="1:12">
      <c r="A47" s="268" t="s">
        <v>169</v>
      </c>
      <c r="B47" s="268"/>
      <c r="C47" s="268"/>
      <c r="D47" s="268" t="s">
        <v>170</v>
      </c>
      <c r="E47" s="263">
        <v>21600</v>
      </c>
      <c r="F47" s="263">
        <v>21600</v>
      </c>
      <c r="G47" s="255">
        <v>0</v>
      </c>
      <c r="H47" s="255">
        <v>0</v>
      </c>
      <c r="I47" s="255">
        <v>0</v>
      </c>
      <c r="J47" s="255">
        <v>0</v>
      </c>
      <c r="K47" s="255">
        <v>0</v>
      </c>
      <c r="L47" s="255">
        <v>0</v>
      </c>
    </row>
    <row r="48" ht="19.5" customHeight="1" spans="1:12">
      <c r="A48" s="268" t="s">
        <v>171</v>
      </c>
      <c r="B48" s="268"/>
      <c r="C48" s="268"/>
      <c r="D48" s="268" t="s">
        <v>172</v>
      </c>
      <c r="E48" s="263">
        <v>895162.4</v>
      </c>
      <c r="F48" s="263">
        <v>895162.4</v>
      </c>
      <c r="G48" s="255">
        <v>0</v>
      </c>
      <c r="H48" s="255">
        <v>0</v>
      </c>
      <c r="I48" s="255">
        <v>0</v>
      </c>
      <c r="J48" s="255">
        <v>0</v>
      </c>
      <c r="K48" s="255">
        <v>0</v>
      </c>
      <c r="L48" s="255">
        <v>0</v>
      </c>
    </row>
    <row r="49" ht="19.5" customHeight="1" spans="1:12">
      <c r="A49" s="268" t="s">
        <v>173</v>
      </c>
      <c r="B49" s="268"/>
      <c r="C49" s="268"/>
      <c r="D49" s="268" t="s">
        <v>174</v>
      </c>
      <c r="E49" s="263">
        <v>61336.43</v>
      </c>
      <c r="F49" s="263">
        <v>61336.43</v>
      </c>
      <c r="G49" s="255">
        <v>0</v>
      </c>
      <c r="H49" s="255">
        <v>0</v>
      </c>
      <c r="I49" s="255">
        <v>0</v>
      </c>
      <c r="J49" s="255">
        <v>0</v>
      </c>
      <c r="K49" s="255">
        <v>0</v>
      </c>
      <c r="L49" s="255">
        <v>0</v>
      </c>
    </row>
    <row r="50" ht="19.5" customHeight="1" spans="1:12">
      <c r="A50" s="268" t="s">
        <v>175</v>
      </c>
      <c r="B50" s="268"/>
      <c r="C50" s="268"/>
      <c r="D50" s="268" t="s">
        <v>176</v>
      </c>
      <c r="E50" s="263">
        <v>2000</v>
      </c>
      <c r="F50" s="263">
        <v>2000</v>
      </c>
      <c r="G50" s="255">
        <v>0</v>
      </c>
      <c r="H50" s="255">
        <v>0</v>
      </c>
      <c r="I50" s="255">
        <v>0</v>
      </c>
      <c r="J50" s="255">
        <v>0</v>
      </c>
      <c r="K50" s="255">
        <v>0</v>
      </c>
      <c r="L50" s="255">
        <v>0</v>
      </c>
    </row>
    <row r="51" ht="19.5" customHeight="1" spans="1:12">
      <c r="A51" s="268" t="s">
        <v>177</v>
      </c>
      <c r="B51" s="268"/>
      <c r="C51" s="268"/>
      <c r="D51" s="268" t="s">
        <v>178</v>
      </c>
      <c r="E51" s="263">
        <v>2000</v>
      </c>
      <c r="F51" s="263">
        <v>2000</v>
      </c>
      <c r="G51" s="255">
        <v>0</v>
      </c>
      <c r="H51" s="255">
        <v>0</v>
      </c>
      <c r="I51" s="255">
        <v>0</v>
      </c>
      <c r="J51" s="255">
        <v>0</v>
      </c>
      <c r="K51" s="255">
        <v>0</v>
      </c>
      <c r="L51" s="255">
        <v>0</v>
      </c>
    </row>
    <row r="52" ht="19.5" customHeight="1" spans="1:12">
      <c r="A52" s="268" t="s">
        <v>179</v>
      </c>
      <c r="B52" s="268"/>
      <c r="C52" s="268"/>
      <c r="D52" s="268" t="s">
        <v>180</v>
      </c>
      <c r="E52" s="263">
        <v>182969</v>
      </c>
      <c r="F52" s="263">
        <v>182969</v>
      </c>
      <c r="G52" s="255">
        <v>0</v>
      </c>
      <c r="H52" s="255">
        <v>0</v>
      </c>
      <c r="I52" s="255">
        <v>0</v>
      </c>
      <c r="J52" s="255">
        <v>0</v>
      </c>
      <c r="K52" s="255">
        <v>0</v>
      </c>
      <c r="L52" s="255">
        <v>0</v>
      </c>
    </row>
    <row r="53" ht="19.5" customHeight="1" spans="1:12">
      <c r="A53" s="268" t="s">
        <v>181</v>
      </c>
      <c r="B53" s="268"/>
      <c r="C53" s="268"/>
      <c r="D53" s="268" t="s">
        <v>182</v>
      </c>
      <c r="E53" s="263">
        <v>182969</v>
      </c>
      <c r="F53" s="263">
        <v>182969</v>
      </c>
      <c r="G53" s="255">
        <v>0</v>
      </c>
      <c r="H53" s="255">
        <v>0</v>
      </c>
      <c r="I53" s="255">
        <v>0</v>
      </c>
      <c r="J53" s="255">
        <v>0</v>
      </c>
      <c r="K53" s="255">
        <v>0</v>
      </c>
      <c r="L53" s="255">
        <v>0</v>
      </c>
    </row>
    <row r="54" ht="19.5" customHeight="1" spans="1:12">
      <c r="A54" s="268" t="s">
        <v>183</v>
      </c>
      <c r="B54" s="268"/>
      <c r="C54" s="268"/>
      <c r="D54" s="268" t="s">
        <v>184</v>
      </c>
      <c r="E54" s="263">
        <v>30000</v>
      </c>
      <c r="F54" s="263">
        <v>30000</v>
      </c>
      <c r="G54" s="255">
        <v>0</v>
      </c>
      <c r="H54" s="255">
        <v>0</v>
      </c>
      <c r="I54" s="255">
        <v>0</v>
      </c>
      <c r="J54" s="255">
        <v>0</v>
      </c>
      <c r="K54" s="255">
        <v>0</v>
      </c>
      <c r="L54" s="255">
        <v>0</v>
      </c>
    </row>
    <row r="55" ht="19.5" customHeight="1" spans="1:12">
      <c r="A55" s="268" t="s">
        <v>185</v>
      </c>
      <c r="B55" s="268"/>
      <c r="C55" s="268"/>
      <c r="D55" s="268" t="s">
        <v>186</v>
      </c>
      <c r="E55" s="263">
        <v>30000</v>
      </c>
      <c r="F55" s="263">
        <v>30000</v>
      </c>
      <c r="G55" s="255">
        <v>0</v>
      </c>
      <c r="H55" s="255">
        <v>0</v>
      </c>
      <c r="I55" s="255">
        <v>0</v>
      </c>
      <c r="J55" s="255">
        <v>0</v>
      </c>
      <c r="K55" s="255">
        <v>0</v>
      </c>
      <c r="L55" s="255">
        <v>0</v>
      </c>
    </row>
    <row r="56" ht="19.5" customHeight="1" spans="1:12">
      <c r="A56" s="268" t="s">
        <v>187</v>
      </c>
      <c r="B56" s="268"/>
      <c r="C56" s="268"/>
      <c r="D56" s="268" t="s">
        <v>188</v>
      </c>
      <c r="E56" s="263">
        <f>SUM(E57:E58)</f>
        <v>21480</v>
      </c>
      <c r="F56" s="263">
        <f>SUM(F57:F58)</f>
        <v>21480</v>
      </c>
      <c r="G56" s="255">
        <v>0</v>
      </c>
      <c r="H56" s="255">
        <v>0</v>
      </c>
      <c r="I56" s="255">
        <v>0</v>
      </c>
      <c r="J56" s="255">
        <v>0</v>
      </c>
      <c r="K56" s="255">
        <v>0</v>
      </c>
      <c r="L56" s="255">
        <v>0</v>
      </c>
    </row>
    <row r="57" ht="19.5" customHeight="1" spans="1:12">
      <c r="A57" s="268" t="s">
        <v>189</v>
      </c>
      <c r="B57" s="268"/>
      <c r="C57" s="268"/>
      <c r="D57" s="268" t="s">
        <v>190</v>
      </c>
      <c r="E57" s="263">
        <v>10000</v>
      </c>
      <c r="F57" s="263">
        <v>10000</v>
      </c>
      <c r="G57" s="255">
        <v>0</v>
      </c>
      <c r="H57" s="255">
        <v>0</v>
      </c>
      <c r="I57" s="255">
        <v>0</v>
      </c>
      <c r="J57" s="255">
        <v>0</v>
      </c>
      <c r="K57" s="255">
        <v>0</v>
      </c>
      <c r="L57" s="255">
        <v>0</v>
      </c>
    </row>
    <row r="58" ht="19.5" customHeight="1" spans="1:12">
      <c r="A58" s="268" t="s">
        <v>191</v>
      </c>
      <c r="B58" s="268"/>
      <c r="C58" s="268"/>
      <c r="D58" s="268" t="s">
        <v>192</v>
      </c>
      <c r="E58" s="263">
        <v>11480</v>
      </c>
      <c r="F58" s="263">
        <v>11480</v>
      </c>
      <c r="G58" s="255">
        <v>0</v>
      </c>
      <c r="H58" s="255">
        <v>0</v>
      </c>
      <c r="I58" s="255">
        <v>0</v>
      </c>
      <c r="J58" s="255">
        <v>0</v>
      </c>
      <c r="K58" s="255">
        <v>0</v>
      </c>
      <c r="L58" s="255">
        <v>0</v>
      </c>
    </row>
    <row r="59" ht="19.5" customHeight="1" spans="1:12">
      <c r="A59" s="268" t="s">
        <v>193</v>
      </c>
      <c r="B59" s="268"/>
      <c r="C59" s="268"/>
      <c r="D59" s="268" t="s">
        <v>194</v>
      </c>
      <c r="E59" s="263">
        <f>SUM(E60,E65)</f>
        <v>842677.19</v>
      </c>
      <c r="F59" s="263">
        <f>SUM(F60,F65)</f>
        <v>842677.19</v>
      </c>
      <c r="G59" s="255">
        <v>0</v>
      </c>
      <c r="H59" s="255">
        <v>0</v>
      </c>
      <c r="I59" s="255">
        <v>0</v>
      </c>
      <c r="J59" s="255">
        <v>0</v>
      </c>
      <c r="K59" s="255">
        <v>0</v>
      </c>
      <c r="L59" s="255">
        <v>0</v>
      </c>
    </row>
    <row r="60" ht="19.5" customHeight="1" spans="1:12">
      <c r="A60" s="268" t="s">
        <v>195</v>
      </c>
      <c r="B60" s="268"/>
      <c r="C60" s="268"/>
      <c r="D60" s="268" t="s">
        <v>196</v>
      </c>
      <c r="E60" s="263">
        <f>SUM(E61:E64)</f>
        <v>840318.54</v>
      </c>
      <c r="F60" s="263">
        <f>SUM(F61:F64)</f>
        <v>840318.54</v>
      </c>
      <c r="G60" s="255">
        <v>0</v>
      </c>
      <c r="H60" s="255">
        <v>0</v>
      </c>
      <c r="I60" s="255">
        <v>0</v>
      </c>
      <c r="J60" s="255">
        <v>0</v>
      </c>
      <c r="K60" s="255">
        <v>0</v>
      </c>
      <c r="L60" s="255">
        <v>0</v>
      </c>
    </row>
    <row r="61" ht="19.5" customHeight="1" spans="1:12">
      <c r="A61" s="268">
        <v>2101101</v>
      </c>
      <c r="B61" s="268"/>
      <c r="C61" s="268"/>
      <c r="D61" s="268" t="s">
        <v>197</v>
      </c>
      <c r="E61" s="263">
        <v>214553.5</v>
      </c>
      <c r="F61" s="263">
        <v>214553.5</v>
      </c>
      <c r="G61" s="255">
        <v>0</v>
      </c>
      <c r="H61" s="255">
        <v>0</v>
      </c>
      <c r="I61" s="255">
        <v>0</v>
      </c>
      <c r="J61" s="255">
        <v>0</v>
      </c>
      <c r="K61" s="255">
        <v>0</v>
      </c>
      <c r="L61" s="255">
        <v>0</v>
      </c>
    </row>
    <row r="62" ht="19.5" customHeight="1" spans="1:12">
      <c r="A62" s="268" t="s">
        <v>198</v>
      </c>
      <c r="B62" s="268"/>
      <c r="C62" s="268"/>
      <c r="D62" s="268" t="s">
        <v>199</v>
      </c>
      <c r="E62" s="263">
        <v>315175.91</v>
      </c>
      <c r="F62" s="263">
        <v>315175.91</v>
      </c>
      <c r="G62" s="255">
        <v>0</v>
      </c>
      <c r="H62" s="255">
        <v>0</v>
      </c>
      <c r="I62" s="255">
        <v>0</v>
      </c>
      <c r="J62" s="255">
        <v>0</v>
      </c>
      <c r="K62" s="255">
        <v>0</v>
      </c>
      <c r="L62" s="255">
        <v>0</v>
      </c>
    </row>
    <row r="63" ht="19.5" customHeight="1" spans="1:12">
      <c r="A63" s="268" t="s">
        <v>200</v>
      </c>
      <c r="B63" s="268"/>
      <c r="C63" s="268"/>
      <c r="D63" s="268" t="s">
        <v>201</v>
      </c>
      <c r="E63" s="263">
        <v>286978.48</v>
      </c>
      <c r="F63" s="263">
        <v>286978.48</v>
      </c>
      <c r="G63" s="255">
        <v>0</v>
      </c>
      <c r="H63" s="255">
        <v>0</v>
      </c>
      <c r="I63" s="255">
        <v>0</v>
      </c>
      <c r="J63" s="255">
        <v>0</v>
      </c>
      <c r="K63" s="255">
        <v>0</v>
      </c>
      <c r="L63" s="255">
        <v>0</v>
      </c>
    </row>
    <row r="64" ht="19.5" customHeight="1" spans="1:12">
      <c r="A64" s="268" t="s">
        <v>202</v>
      </c>
      <c r="B64" s="268"/>
      <c r="C64" s="268"/>
      <c r="D64" s="268" t="s">
        <v>203</v>
      </c>
      <c r="E64" s="263">
        <v>23610.65</v>
      </c>
      <c r="F64" s="263">
        <v>23610.65</v>
      </c>
      <c r="G64" s="255">
        <v>0</v>
      </c>
      <c r="H64" s="255">
        <v>0</v>
      </c>
      <c r="I64" s="255">
        <v>0</v>
      </c>
      <c r="J64" s="255">
        <v>0</v>
      </c>
      <c r="K64" s="255">
        <v>0</v>
      </c>
      <c r="L64" s="255">
        <v>0</v>
      </c>
    </row>
    <row r="65" ht="19.5" customHeight="1" spans="1:12">
      <c r="A65" s="268" t="s">
        <v>204</v>
      </c>
      <c r="B65" s="268"/>
      <c r="C65" s="268"/>
      <c r="D65" s="268" t="s">
        <v>205</v>
      </c>
      <c r="E65" s="263">
        <v>2358.65</v>
      </c>
      <c r="F65" s="263">
        <v>2358.65</v>
      </c>
      <c r="G65" s="255">
        <v>0</v>
      </c>
      <c r="H65" s="255">
        <v>0</v>
      </c>
      <c r="I65" s="255">
        <v>0</v>
      </c>
      <c r="J65" s="255">
        <v>0</v>
      </c>
      <c r="K65" s="255">
        <v>0</v>
      </c>
      <c r="L65" s="255">
        <v>0</v>
      </c>
    </row>
    <row r="66" ht="19.5" customHeight="1" spans="1:12">
      <c r="A66" s="268" t="s">
        <v>206</v>
      </c>
      <c r="B66" s="268"/>
      <c r="C66" s="268"/>
      <c r="D66" s="268" t="s">
        <v>207</v>
      </c>
      <c r="E66" s="263">
        <v>2358.65</v>
      </c>
      <c r="F66" s="263">
        <v>2358.65</v>
      </c>
      <c r="G66" s="255">
        <v>0</v>
      </c>
      <c r="H66" s="255">
        <v>0</v>
      </c>
      <c r="I66" s="255">
        <v>0</v>
      </c>
      <c r="J66" s="255">
        <v>0</v>
      </c>
      <c r="K66" s="255">
        <v>0</v>
      </c>
      <c r="L66" s="255">
        <v>0</v>
      </c>
    </row>
    <row r="67" ht="19.5" customHeight="1" spans="1:12">
      <c r="A67" s="268" t="s">
        <v>208</v>
      </c>
      <c r="B67" s="268"/>
      <c r="C67" s="268"/>
      <c r="D67" s="268" t="s">
        <v>209</v>
      </c>
      <c r="E67" s="263">
        <v>423781.77</v>
      </c>
      <c r="F67" s="263">
        <v>423781.77</v>
      </c>
      <c r="G67" s="255">
        <v>0</v>
      </c>
      <c r="H67" s="255">
        <v>0</v>
      </c>
      <c r="I67" s="255">
        <v>0</v>
      </c>
      <c r="J67" s="255">
        <v>0</v>
      </c>
      <c r="K67" s="255">
        <v>0</v>
      </c>
      <c r="L67" s="255">
        <v>0</v>
      </c>
    </row>
    <row r="68" ht="19.5" customHeight="1" spans="1:12">
      <c r="A68" s="268" t="s">
        <v>210</v>
      </c>
      <c r="B68" s="268"/>
      <c r="C68" s="268"/>
      <c r="D68" s="268" t="s">
        <v>211</v>
      </c>
      <c r="E68" s="263">
        <v>423781.77</v>
      </c>
      <c r="F68" s="263">
        <v>423781.77</v>
      </c>
      <c r="G68" s="255">
        <v>0</v>
      </c>
      <c r="H68" s="255">
        <v>0</v>
      </c>
      <c r="I68" s="255">
        <v>0</v>
      </c>
      <c r="J68" s="255">
        <v>0</v>
      </c>
      <c r="K68" s="255">
        <v>0</v>
      </c>
      <c r="L68" s="255">
        <v>0</v>
      </c>
    </row>
    <row r="69" ht="19.5" customHeight="1" spans="1:12">
      <c r="A69" s="268" t="s">
        <v>212</v>
      </c>
      <c r="B69" s="268"/>
      <c r="C69" s="268"/>
      <c r="D69" s="268" t="s">
        <v>213</v>
      </c>
      <c r="E69" s="263">
        <v>423781.77</v>
      </c>
      <c r="F69" s="263">
        <v>423781.77</v>
      </c>
      <c r="G69" s="255">
        <v>0</v>
      </c>
      <c r="H69" s="255">
        <v>0</v>
      </c>
      <c r="I69" s="255">
        <v>0</v>
      </c>
      <c r="J69" s="255">
        <v>0</v>
      </c>
      <c r="K69" s="255">
        <v>0</v>
      </c>
      <c r="L69" s="255">
        <v>0</v>
      </c>
    </row>
    <row r="70" ht="19.5" customHeight="1" spans="1:12">
      <c r="A70" s="268" t="s">
        <v>214</v>
      </c>
      <c r="B70" s="268"/>
      <c r="C70" s="268"/>
      <c r="D70" s="268" t="s">
        <v>215</v>
      </c>
      <c r="E70" s="263">
        <f>SUM(E71,E73,E75,E77,E79)</f>
        <v>4715865.06</v>
      </c>
      <c r="F70" s="263">
        <f>SUM(F71,F73,F75,F77,F79)</f>
        <v>4715865.06</v>
      </c>
      <c r="G70" s="255">
        <v>0</v>
      </c>
      <c r="H70" s="255">
        <v>0</v>
      </c>
      <c r="I70" s="255">
        <v>0</v>
      </c>
      <c r="J70" s="255">
        <v>0</v>
      </c>
      <c r="K70" s="255">
        <v>0</v>
      </c>
      <c r="L70" s="255">
        <v>0</v>
      </c>
    </row>
    <row r="71" ht="19.5" customHeight="1" spans="1:12">
      <c r="A71" s="268" t="s">
        <v>216</v>
      </c>
      <c r="B71" s="268"/>
      <c r="C71" s="268"/>
      <c r="D71" s="268" t="s">
        <v>217</v>
      </c>
      <c r="E71" s="263">
        <v>45865.06</v>
      </c>
      <c r="F71" s="263">
        <v>45865.06</v>
      </c>
      <c r="G71" s="255">
        <v>0</v>
      </c>
      <c r="H71" s="255">
        <v>0</v>
      </c>
      <c r="I71" s="255">
        <v>0</v>
      </c>
      <c r="J71" s="255">
        <v>0</v>
      </c>
      <c r="K71" s="255">
        <v>0</v>
      </c>
      <c r="L71" s="255">
        <v>0</v>
      </c>
    </row>
    <row r="72" ht="19.5" customHeight="1" spans="1:12">
      <c r="A72" s="268" t="s">
        <v>218</v>
      </c>
      <c r="B72" s="268"/>
      <c r="C72" s="268"/>
      <c r="D72" s="268" t="s">
        <v>219</v>
      </c>
      <c r="E72" s="263">
        <v>45865.06</v>
      </c>
      <c r="F72" s="263">
        <v>45865.06</v>
      </c>
      <c r="G72" s="255">
        <v>0</v>
      </c>
      <c r="H72" s="255">
        <v>0</v>
      </c>
      <c r="I72" s="255">
        <v>0</v>
      </c>
      <c r="J72" s="255">
        <v>0</v>
      </c>
      <c r="K72" s="255">
        <v>0</v>
      </c>
      <c r="L72" s="255">
        <v>0</v>
      </c>
    </row>
    <row r="73" ht="19.5" customHeight="1" spans="1:12">
      <c r="A73" s="268" t="s">
        <v>220</v>
      </c>
      <c r="B73" s="268"/>
      <c r="C73" s="268"/>
      <c r="D73" s="268" t="s">
        <v>221</v>
      </c>
      <c r="E73" s="263">
        <v>50000</v>
      </c>
      <c r="F73" s="263">
        <v>50000</v>
      </c>
      <c r="G73" s="255">
        <v>0</v>
      </c>
      <c r="H73" s="255">
        <v>0</v>
      </c>
      <c r="I73" s="255">
        <v>0</v>
      </c>
      <c r="J73" s="255">
        <v>0</v>
      </c>
      <c r="K73" s="255">
        <v>0</v>
      </c>
      <c r="L73" s="255">
        <v>0</v>
      </c>
    </row>
    <row r="74" ht="19.5" customHeight="1" spans="1:12">
      <c r="A74" s="268" t="s">
        <v>222</v>
      </c>
      <c r="B74" s="268"/>
      <c r="C74" s="268"/>
      <c r="D74" s="268" t="s">
        <v>223</v>
      </c>
      <c r="E74" s="263">
        <v>50000</v>
      </c>
      <c r="F74" s="263">
        <v>50000</v>
      </c>
      <c r="G74" s="255">
        <v>0</v>
      </c>
      <c r="H74" s="255">
        <v>0</v>
      </c>
      <c r="I74" s="255">
        <v>0</v>
      </c>
      <c r="J74" s="255">
        <v>0</v>
      </c>
      <c r="K74" s="255">
        <v>0</v>
      </c>
      <c r="L74" s="255">
        <v>0</v>
      </c>
    </row>
    <row r="75" ht="19.5" customHeight="1" spans="1:12">
      <c r="A75" s="268" t="s">
        <v>224</v>
      </c>
      <c r="B75" s="268"/>
      <c r="C75" s="268"/>
      <c r="D75" s="268" t="s">
        <v>225</v>
      </c>
      <c r="E75" s="263">
        <v>40000</v>
      </c>
      <c r="F75" s="263">
        <v>40000</v>
      </c>
      <c r="G75" s="255">
        <v>0</v>
      </c>
      <c r="H75" s="255">
        <v>0</v>
      </c>
      <c r="I75" s="255">
        <v>0</v>
      </c>
      <c r="J75" s="255">
        <v>0</v>
      </c>
      <c r="K75" s="255">
        <v>0</v>
      </c>
      <c r="L75" s="255">
        <v>0</v>
      </c>
    </row>
    <row r="76" ht="19.5" customHeight="1" spans="1:12">
      <c r="A76" s="268" t="s">
        <v>226</v>
      </c>
      <c r="B76" s="268"/>
      <c r="C76" s="268"/>
      <c r="D76" s="268" t="s">
        <v>225</v>
      </c>
      <c r="E76" s="263">
        <v>40000</v>
      </c>
      <c r="F76" s="263">
        <v>40000</v>
      </c>
      <c r="G76" s="255">
        <v>0</v>
      </c>
      <c r="H76" s="255">
        <v>0</v>
      </c>
      <c r="I76" s="255">
        <v>0</v>
      </c>
      <c r="J76" s="255">
        <v>0</v>
      </c>
      <c r="K76" s="255">
        <v>0</v>
      </c>
      <c r="L76" s="255">
        <v>0</v>
      </c>
    </row>
    <row r="77" ht="19.5" customHeight="1" spans="1:12">
      <c r="A77" s="268" t="s">
        <v>227</v>
      </c>
      <c r="B77" s="268"/>
      <c r="C77" s="268"/>
      <c r="D77" s="268" t="s">
        <v>228</v>
      </c>
      <c r="E77" s="263">
        <v>90000</v>
      </c>
      <c r="F77" s="263">
        <v>90000</v>
      </c>
      <c r="G77" s="255">
        <v>0</v>
      </c>
      <c r="H77" s="255">
        <v>0</v>
      </c>
      <c r="I77" s="255">
        <v>0</v>
      </c>
      <c r="J77" s="255">
        <v>0</v>
      </c>
      <c r="K77" s="255">
        <v>0</v>
      </c>
      <c r="L77" s="255">
        <v>0</v>
      </c>
    </row>
    <row r="78" ht="19.5" customHeight="1" spans="1:12">
      <c r="A78" s="268" t="s">
        <v>229</v>
      </c>
      <c r="B78" s="268"/>
      <c r="C78" s="268"/>
      <c r="D78" s="268" t="s">
        <v>230</v>
      </c>
      <c r="E78" s="263">
        <v>90000</v>
      </c>
      <c r="F78" s="263">
        <v>90000</v>
      </c>
      <c r="G78" s="255">
        <v>0</v>
      </c>
      <c r="H78" s="255">
        <v>0</v>
      </c>
      <c r="I78" s="255">
        <v>0</v>
      </c>
      <c r="J78" s="255">
        <v>0</v>
      </c>
      <c r="K78" s="255">
        <v>0</v>
      </c>
      <c r="L78" s="255">
        <v>0</v>
      </c>
    </row>
    <row r="79" ht="19.5" customHeight="1" spans="1:12">
      <c r="A79" s="268" t="s">
        <v>231</v>
      </c>
      <c r="B79" s="268"/>
      <c r="C79" s="268"/>
      <c r="D79" s="268" t="s">
        <v>232</v>
      </c>
      <c r="E79" s="263">
        <v>4490000</v>
      </c>
      <c r="F79" s="263">
        <v>4490000</v>
      </c>
      <c r="G79" s="255">
        <v>0</v>
      </c>
      <c r="H79" s="255">
        <v>0</v>
      </c>
      <c r="I79" s="255">
        <v>0</v>
      </c>
      <c r="J79" s="255">
        <v>0</v>
      </c>
      <c r="K79" s="255">
        <v>0</v>
      </c>
      <c r="L79" s="255">
        <v>0</v>
      </c>
    </row>
    <row r="80" ht="19.5" customHeight="1" spans="1:12">
      <c r="A80" s="268" t="s">
        <v>233</v>
      </c>
      <c r="B80" s="268"/>
      <c r="C80" s="268"/>
      <c r="D80" s="268" t="s">
        <v>232</v>
      </c>
      <c r="E80" s="263">
        <v>4490000</v>
      </c>
      <c r="F80" s="263">
        <v>4490000</v>
      </c>
      <c r="G80" s="255">
        <v>0</v>
      </c>
      <c r="H80" s="255">
        <v>0</v>
      </c>
      <c r="I80" s="255">
        <v>0</v>
      </c>
      <c r="J80" s="255">
        <v>0</v>
      </c>
      <c r="K80" s="255">
        <v>0</v>
      </c>
      <c r="L80" s="255">
        <v>0</v>
      </c>
    </row>
    <row r="81" ht="19.5" customHeight="1" spans="1:12">
      <c r="A81" s="268" t="s">
        <v>234</v>
      </c>
      <c r="B81" s="268"/>
      <c r="C81" s="268"/>
      <c r="D81" s="268" t="s">
        <v>235</v>
      </c>
      <c r="E81" s="263">
        <f>SUM(E82,E85,E88,E92,E97,E100)</f>
        <v>13446510.06</v>
      </c>
      <c r="F81" s="263">
        <f>SUM(F82,F85,F88,F92,F97,F100)</f>
        <v>13446510.06</v>
      </c>
      <c r="G81" s="255">
        <v>0</v>
      </c>
      <c r="H81" s="255">
        <v>0</v>
      </c>
      <c r="I81" s="255">
        <v>0</v>
      </c>
      <c r="J81" s="255">
        <v>0</v>
      </c>
      <c r="K81" s="255">
        <v>0</v>
      </c>
      <c r="L81" s="255">
        <v>0</v>
      </c>
    </row>
    <row r="82" ht="19.5" customHeight="1" spans="1:12">
      <c r="A82" s="268" t="s">
        <v>236</v>
      </c>
      <c r="B82" s="268"/>
      <c r="C82" s="268"/>
      <c r="D82" s="268" t="s">
        <v>237</v>
      </c>
      <c r="E82" s="263">
        <f>SUM(E83:E84)</f>
        <v>2523184.74</v>
      </c>
      <c r="F82" s="263">
        <f>SUM(F83:F84)</f>
        <v>2523184.74</v>
      </c>
      <c r="G82" s="255">
        <v>0</v>
      </c>
      <c r="H82" s="255">
        <v>0</v>
      </c>
      <c r="I82" s="255">
        <v>0</v>
      </c>
      <c r="J82" s="255">
        <v>0</v>
      </c>
      <c r="K82" s="255">
        <v>0</v>
      </c>
      <c r="L82" s="255">
        <v>0</v>
      </c>
    </row>
    <row r="83" ht="19.5" customHeight="1" spans="1:12">
      <c r="A83" s="268" t="s">
        <v>238</v>
      </c>
      <c r="B83" s="268"/>
      <c r="C83" s="268"/>
      <c r="D83" s="268" t="s">
        <v>122</v>
      </c>
      <c r="E83" s="263">
        <v>2352658.74</v>
      </c>
      <c r="F83" s="263">
        <v>2352658.74</v>
      </c>
      <c r="G83" s="255">
        <v>0</v>
      </c>
      <c r="H83" s="255">
        <v>0</v>
      </c>
      <c r="I83" s="255">
        <v>0</v>
      </c>
      <c r="J83" s="255">
        <v>0</v>
      </c>
      <c r="K83" s="255">
        <v>0</v>
      </c>
      <c r="L83" s="255">
        <v>0</v>
      </c>
    </row>
    <row r="84" ht="19.5" customHeight="1" spans="1:12">
      <c r="A84" s="268" t="s">
        <v>239</v>
      </c>
      <c r="B84" s="268"/>
      <c r="C84" s="268"/>
      <c r="D84" s="268" t="s">
        <v>240</v>
      </c>
      <c r="E84" s="263">
        <v>170526</v>
      </c>
      <c r="F84" s="263">
        <v>170526</v>
      </c>
      <c r="G84" s="255">
        <v>0</v>
      </c>
      <c r="H84" s="255">
        <v>0</v>
      </c>
      <c r="I84" s="255">
        <v>0</v>
      </c>
      <c r="J84" s="255">
        <v>0</v>
      </c>
      <c r="K84" s="255">
        <v>0</v>
      </c>
      <c r="L84" s="255">
        <v>0</v>
      </c>
    </row>
    <row r="85" ht="19.5" customHeight="1" spans="1:12">
      <c r="A85" s="268" t="s">
        <v>241</v>
      </c>
      <c r="B85" s="268"/>
      <c r="C85" s="268"/>
      <c r="D85" s="268" t="s">
        <v>242</v>
      </c>
      <c r="E85" s="263">
        <f>SUM(E86:E87)</f>
        <v>603440</v>
      </c>
      <c r="F85" s="263">
        <f>SUM(F86:F87)</f>
        <v>603440</v>
      </c>
      <c r="G85" s="255">
        <v>0</v>
      </c>
      <c r="H85" s="255">
        <v>0</v>
      </c>
      <c r="I85" s="255">
        <v>0</v>
      </c>
      <c r="J85" s="255">
        <v>0</v>
      </c>
      <c r="K85" s="255">
        <v>0</v>
      </c>
      <c r="L85" s="255">
        <v>0</v>
      </c>
    </row>
    <row r="86" ht="19.5" customHeight="1" spans="1:12">
      <c r="A86" s="268" t="s">
        <v>243</v>
      </c>
      <c r="B86" s="268"/>
      <c r="C86" s="268"/>
      <c r="D86" s="268" t="s">
        <v>244</v>
      </c>
      <c r="E86" s="263">
        <v>591000</v>
      </c>
      <c r="F86" s="263">
        <v>591000</v>
      </c>
      <c r="G86" s="255">
        <v>0</v>
      </c>
      <c r="H86" s="255">
        <v>0</v>
      </c>
      <c r="I86" s="255">
        <v>0</v>
      </c>
      <c r="J86" s="255">
        <v>0</v>
      </c>
      <c r="K86" s="255">
        <v>0</v>
      </c>
      <c r="L86" s="255">
        <v>0</v>
      </c>
    </row>
    <row r="87" ht="19.5" customHeight="1" spans="1:12">
      <c r="A87" s="268" t="s">
        <v>245</v>
      </c>
      <c r="B87" s="268"/>
      <c r="C87" s="268"/>
      <c r="D87" s="268" t="s">
        <v>246</v>
      </c>
      <c r="E87" s="263">
        <v>12440</v>
      </c>
      <c r="F87" s="263">
        <v>12440</v>
      </c>
      <c r="G87" s="255">
        <v>0</v>
      </c>
      <c r="H87" s="255">
        <v>0</v>
      </c>
      <c r="I87" s="255">
        <v>0</v>
      </c>
      <c r="J87" s="255">
        <v>0</v>
      </c>
      <c r="K87" s="255">
        <v>0</v>
      </c>
      <c r="L87" s="255">
        <v>0</v>
      </c>
    </row>
    <row r="88" ht="19.5" customHeight="1" spans="1:12">
      <c r="A88" s="268" t="s">
        <v>247</v>
      </c>
      <c r="B88" s="268"/>
      <c r="C88" s="268"/>
      <c r="D88" s="268" t="s">
        <v>248</v>
      </c>
      <c r="E88" s="263">
        <f>SUM(E89:E91)</f>
        <v>241000</v>
      </c>
      <c r="F88" s="263">
        <f>SUM(F89:F91)</f>
        <v>241000</v>
      </c>
      <c r="G88" s="255">
        <v>0</v>
      </c>
      <c r="H88" s="255">
        <v>0</v>
      </c>
      <c r="I88" s="255">
        <v>0</v>
      </c>
      <c r="J88" s="255">
        <v>0</v>
      </c>
      <c r="K88" s="255">
        <v>0</v>
      </c>
      <c r="L88" s="255">
        <v>0</v>
      </c>
    </row>
    <row r="89" ht="19.5" customHeight="1" spans="1:12">
      <c r="A89" s="268" t="s">
        <v>249</v>
      </c>
      <c r="B89" s="268"/>
      <c r="C89" s="268"/>
      <c r="D89" s="268" t="s">
        <v>250</v>
      </c>
      <c r="E89" s="263">
        <v>5000</v>
      </c>
      <c r="F89" s="263">
        <v>5000</v>
      </c>
      <c r="G89" s="255">
        <v>0</v>
      </c>
      <c r="H89" s="255">
        <v>0</v>
      </c>
      <c r="I89" s="255">
        <v>0</v>
      </c>
      <c r="J89" s="255">
        <v>0</v>
      </c>
      <c r="K89" s="255">
        <v>0</v>
      </c>
      <c r="L89" s="255">
        <v>0</v>
      </c>
    </row>
    <row r="90" ht="19.5" customHeight="1" spans="1:12">
      <c r="A90" s="268" t="s">
        <v>251</v>
      </c>
      <c r="B90" s="268"/>
      <c r="C90" s="268"/>
      <c r="D90" s="268" t="s">
        <v>252</v>
      </c>
      <c r="E90" s="263">
        <v>200000</v>
      </c>
      <c r="F90" s="263">
        <v>200000</v>
      </c>
      <c r="G90" s="255">
        <v>0</v>
      </c>
      <c r="H90" s="255">
        <v>0</v>
      </c>
      <c r="I90" s="255">
        <v>0</v>
      </c>
      <c r="J90" s="255">
        <v>0</v>
      </c>
      <c r="K90" s="255">
        <v>0</v>
      </c>
      <c r="L90" s="255">
        <v>0</v>
      </c>
    </row>
    <row r="91" ht="19.5" customHeight="1" spans="1:12">
      <c r="A91" s="268" t="s">
        <v>253</v>
      </c>
      <c r="B91" s="268"/>
      <c r="C91" s="268"/>
      <c r="D91" s="268" t="s">
        <v>254</v>
      </c>
      <c r="E91" s="263">
        <v>36000</v>
      </c>
      <c r="F91" s="263">
        <v>36000</v>
      </c>
      <c r="G91" s="255">
        <v>0</v>
      </c>
      <c r="H91" s="255">
        <v>0</v>
      </c>
      <c r="I91" s="255">
        <v>0</v>
      </c>
      <c r="J91" s="255">
        <v>0</v>
      </c>
      <c r="K91" s="255">
        <v>0</v>
      </c>
      <c r="L91" s="255">
        <v>0</v>
      </c>
    </row>
    <row r="92" ht="19.5" customHeight="1" spans="1:12">
      <c r="A92" s="268" t="s">
        <v>255</v>
      </c>
      <c r="B92" s="268"/>
      <c r="C92" s="268"/>
      <c r="D92" s="268" t="s">
        <v>256</v>
      </c>
      <c r="E92" s="263">
        <f>SUM(E93:E96)</f>
        <v>2411989</v>
      </c>
      <c r="F92" s="263">
        <f>SUM(F93:F96)</f>
        <v>2411989</v>
      </c>
      <c r="G92" s="255">
        <v>0</v>
      </c>
      <c r="H92" s="255">
        <v>0</v>
      </c>
      <c r="I92" s="255">
        <v>0</v>
      </c>
      <c r="J92" s="255">
        <v>0</v>
      </c>
      <c r="K92" s="255">
        <v>0</v>
      </c>
      <c r="L92" s="255">
        <v>0</v>
      </c>
    </row>
    <row r="93" ht="19.5" customHeight="1" spans="1:12">
      <c r="A93" s="268" t="s">
        <v>257</v>
      </c>
      <c r="B93" s="268"/>
      <c r="C93" s="268"/>
      <c r="D93" s="268" t="s">
        <v>258</v>
      </c>
      <c r="E93" s="263">
        <v>856000</v>
      </c>
      <c r="F93" s="263">
        <v>856000</v>
      </c>
      <c r="G93" s="255">
        <v>0</v>
      </c>
      <c r="H93" s="255">
        <v>0</v>
      </c>
      <c r="I93" s="255">
        <v>0</v>
      </c>
      <c r="J93" s="255">
        <v>0</v>
      </c>
      <c r="K93" s="255">
        <v>0</v>
      </c>
      <c r="L93" s="255">
        <v>0</v>
      </c>
    </row>
    <row r="94" ht="19.5" customHeight="1" spans="1:12">
      <c r="A94" s="268" t="s">
        <v>259</v>
      </c>
      <c r="B94" s="268"/>
      <c r="C94" s="268"/>
      <c r="D94" s="268" t="s">
        <v>260</v>
      </c>
      <c r="E94" s="263">
        <v>6000</v>
      </c>
      <c r="F94" s="263">
        <v>6000</v>
      </c>
      <c r="G94" s="255">
        <v>0</v>
      </c>
      <c r="H94" s="255">
        <v>0</v>
      </c>
      <c r="I94" s="255">
        <v>0</v>
      </c>
      <c r="J94" s="255">
        <v>0</v>
      </c>
      <c r="K94" s="255">
        <v>0</v>
      </c>
      <c r="L94" s="255">
        <v>0</v>
      </c>
    </row>
    <row r="95" ht="19.5" customHeight="1" spans="1:12">
      <c r="A95" s="268" t="s">
        <v>261</v>
      </c>
      <c r="B95" s="268"/>
      <c r="C95" s="268"/>
      <c r="D95" s="268" t="s">
        <v>262</v>
      </c>
      <c r="E95" s="263">
        <v>210000</v>
      </c>
      <c r="F95" s="263">
        <v>210000</v>
      </c>
      <c r="G95" s="255">
        <v>0</v>
      </c>
      <c r="H95" s="255">
        <v>0</v>
      </c>
      <c r="I95" s="255">
        <v>0</v>
      </c>
      <c r="J95" s="255">
        <v>0</v>
      </c>
      <c r="K95" s="255">
        <v>0</v>
      </c>
      <c r="L95" s="255">
        <v>0</v>
      </c>
    </row>
    <row r="96" ht="19.5" customHeight="1" spans="1:12">
      <c r="A96" s="268" t="s">
        <v>263</v>
      </c>
      <c r="B96" s="268"/>
      <c r="C96" s="268"/>
      <c r="D96" s="268" t="s">
        <v>264</v>
      </c>
      <c r="E96" s="263">
        <v>1339989</v>
      </c>
      <c r="F96" s="263">
        <v>1339989</v>
      </c>
      <c r="G96" s="255">
        <v>0</v>
      </c>
      <c r="H96" s="255">
        <v>0</v>
      </c>
      <c r="I96" s="255">
        <v>0</v>
      </c>
      <c r="J96" s="255">
        <v>0</v>
      </c>
      <c r="K96" s="255">
        <v>0</v>
      </c>
      <c r="L96" s="255">
        <v>0</v>
      </c>
    </row>
    <row r="97" ht="19.5" customHeight="1" spans="1:12">
      <c r="A97" s="268" t="s">
        <v>265</v>
      </c>
      <c r="B97" s="268"/>
      <c r="C97" s="268"/>
      <c r="D97" s="268" t="s">
        <v>266</v>
      </c>
      <c r="E97" s="263">
        <f>SUM(E98:E99)</f>
        <v>7649305.32</v>
      </c>
      <c r="F97" s="263">
        <f>SUM(F98:F99)</f>
        <v>7649305.32</v>
      </c>
      <c r="G97" s="255">
        <v>0</v>
      </c>
      <c r="H97" s="255">
        <v>0</v>
      </c>
      <c r="I97" s="255">
        <v>0</v>
      </c>
      <c r="J97" s="255">
        <v>0</v>
      </c>
      <c r="K97" s="255">
        <v>0</v>
      </c>
      <c r="L97" s="255">
        <v>0</v>
      </c>
    </row>
    <row r="98" ht="19.5" customHeight="1" spans="1:12">
      <c r="A98" s="268" t="s">
        <v>267</v>
      </c>
      <c r="B98" s="268"/>
      <c r="C98" s="268"/>
      <c r="D98" s="268" t="s">
        <v>268</v>
      </c>
      <c r="E98" s="263">
        <v>4949211.12</v>
      </c>
      <c r="F98" s="263">
        <v>4949211.12</v>
      </c>
      <c r="G98" s="255">
        <v>0</v>
      </c>
      <c r="H98" s="255">
        <v>0</v>
      </c>
      <c r="I98" s="255">
        <v>0</v>
      </c>
      <c r="J98" s="255">
        <v>0</v>
      </c>
      <c r="K98" s="255">
        <v>0</v>
      </c>
      <c r="L98" s="255">
        <v>0</v>
      </c>
    </row>
    <row r="99" ht="19.5" customHeight="1" spans="1:12">
      <c r="A99" s="268" t="s">
        <v>269</v>
      </c>
      <c r="B99" s="268"/>
      <c r="C99" s="268"/>
      <c r="D99" s="268" t="s">
        <v>270</v>
      </c>
      <c r="E99" s="263">
        <v>2700094.2</v>
      </c>
      <c r="F99" s="263">
        <v>2700094.2</v>
      </c>
      <c r="G99" s="255">
        <v>0</v>
      </c>
      <c r="H99" s="255">
        <v>0</v>
      </c>
      <c r="I99" s="255">
        <v>0</v>
      </c>
      <c r="J99" s="255">
        <v>0</v>
      </c>
      <c r="K99" s="255">
        <v>0</v>
      </c>
      <c r="L99" s="255">
        <v>0</v>
      </c>
    </row>
    <row r="100" ht="19.5" customHeight="1" spans="1:12">
      <c r="A100" s="268" t="s">
        <v>271</v>
      </c>
      <c r="B100" s="268"/>
      <c r="C100" s="268"/>
      <c r="D100" s="268" t="s">
        <v>272</v>
      </c>
      <c r="E100" s="263">
        <v>17591</v>
      </c>
      <c r="F100" s="263">
        <v>17591</v>
      </c>
      <c r="G100" s="255">
        <v>0</v>
      </c>
      <c r="H100" s="255">
        <v>0</v>
      </c>
      <c r="I100" s="255">
        <v>0</v>
      </c>
      <c r="J100" s="255">
        <v>0</v>
      </c>
      <c r="K100" s="255">
        <v>0</v>
      </c>
      <c r="L100" s="255">
        <v>0</v>
      </c>
    </row>
    <row r="101" ht="19.5" customHeight="1" spans="1:12">
      <c r="A101" s="268" t="s">
        <v>273</v>
      </c>
      <c r="B101" s="268"/>
      <c r="C101" s="268"/>
      <c r="D101" s="268" t="s">
        <v>274</v>
      </c>
      <c r="E101" s="263">
        <v>17591</v>
      </c>
      <c r="F101" s="263">
        <v>17591</v>
      </c>
      <c r="G101" s="255">
        <v>0</v>
      </c>
      <c r="H101" s="255">
        <v>0</v>
      </c>
      <c r="I101" s="255">
        <v>0</v>
      </c>
      <c r="J101" s="255">
        <v>0</v>
      </c>
      <c r="K101" s="255">
        <v>0</v>
      </c>
      <c r="L101" s="255">
        <v>0</v>
      </c>
    </row>
    <row r="102" ht="19.5" customHeight="1" spans="1:12">
      <c r="A102" s="268" t="s">
        <v>275</v>
      </c>
      <c r="B102" s="268"/>
      <c r="C102" s="268"/>
      <c r="D102" s="268" t="s">
        <v>276</v>
      </c>
      <c r="E102" s="263">
        <v>223190.76</v>
      </c>
      <c r="F102" s="263">
        <v>223190.76</v>
      </c>
      <c r="G102" s="255">
        <v>0</v>
      </c>
      <c r="H102" s="255">
        <v>0</v>
      </c>
      <c r="I102" s="255">
        <v>0</v>
      </c>
      <c r="J102" s="255">
        <v>0</v>
      </c>
      <c r="K102" s="255">
        <v>0</v>
      </c>
      <c r="L102" s="255">
        <v>0</v>
      </c>
    </row>
    <row r="103" ht="19.5" customHeight="1" spans="1:12">
      <c r="A103" s="268" t="s">
        <v>277</v>
      </c>
      <c r="B103" s="268"/>
      <c r="C103" s="268"/>
      <c r="D103" s="268" t="s">
        <v>278</v>
      </c>
      <c r="E103" s="263">
        <v>223190.76</v>
      </c>
      <c r="F103" s="263">
        <v>223190.76</v>
      </c>
      <c r="G103" s="255">
        <v>0</v>
      </c>
      <c r="H103" s="255">
        <v>0</v>
      </c>
      <c r="I103" s="255">
        <v>0</v>
      </c>
      <c r="J103" s="255">
        <v>0</v>
      </c>
      <c r="K103" s="255">
        <v>0</v>
      </c>
      <c r="L103" s="255">
        <v>0</v>
      </c>
    </row>
    <row r="104" ht="19.5" customHeight="1" spans="1:12">
      <c r="A104" s="268" t="s">
        <v>279</v>
      </c>
      <c r="B104" s="268"/>
      <c r="C104" s="268"/>
      <c r="D104" s="268" t="s">
        <v>280</v>
      </c>
      <c r="E104" s="263">
        <v>223190.76</v>
      </c>
      <c r="F104" s="263">
        <v>223190.76</v>
      </c>
      <c r="G104" s="255">
        <v>0</v>
      </c>
      <c r="H104" s="255">
        <v>0</v>
      </c>
      <c r="I104" s="255">
        <v>0</v>
      </c>
      <c r="J104" s="255">
        <v>0</v>
      </c>
      <c r="K104" s="255">
        <v>0</v>
      </c>
      <c r="L104" s="255">
        <v>0</v>
      </c>
    </row>
    <row r="105" ht="19.5" customHeight="1" spans="1:12">
      <c r="A105" s="268" t="s">
        <v>281</v>
      </c>
      <c r="B105" s="268"/>
      <c r="C105" s="268"/>
      <c r="D105" s="268" t="s">
        <v>282</v>
      </c>
      <c r="E105" s="263">
        <v>90000</v>
      </c>
      <c r="F105" s="263">
        <v>90000</v>
      </c>
      <c r="G105" s="255">
        <v>0</v>
      </c>
      <c r="H105" s="255">
        <v>0</v>
      </c>
      <c r="I105" s="255">
        <v>0</v>
      </c>
      <c r="J105" s="255">
        <v>0</v>
      </c>
      <c r="K105" s="255">
        <v>0</v>
      </c>
      <c r="L105" s="255">
        <v>0</v>
      </c>
    </row>
    <row r="106" ht="19.5" customHeight="1" spans="1:12">
      <c r="A106" s="268" t="s">
        <v>283</v>
      </c>
      <c r="B106" s="268"/>
      <c r="C106" s="268"/>
      <c r="D106" s="268" t="s">
        <v>284</v>
      </c>
      <c r="E106" s="263">
        <v>90000</v>
      </c>
      <c r="F106" s="263">
        <v>90000</v>
      </c>
      <c r="G106" s="255">
        <v>0</v>
      </c>
      <c r="H106" s="255">
        <v>0</v>
      </c>
      <c r="I106" s="255">
        <v>0</v>
      </c>
      <c r="J106" s="255">
        <v>0</v>
      </c>
      <c r="K106" s="255">
        <v>0</v>
      </c>
      <c r="L106" s="255">
        <v>0</v>
      </c>
    </row>
    <row r="107" ht="19.5" customHeight="1" spans="1:12">
      <c r="A107" s="268" t="s">
        <v>285</v>
      </c>
      <c r="B107" s="268"/>
      <c r="C107" s="268"/>
      <c r="D107" s="268" t="s">
        <v>286</v>
      </c>
      <c r="E107" s="263">
        <v>90000</v>
      </c>
      <c r="F107" s="263">
        <v>90000</v>
      </c>
      <c r="G107" s="255">
        <v>0</v>
      </c>
      <c r="H107" s="255">
        <v>0</v>
      </c>
      <c r="I107" s="255">
        <v>0</v>
      </c>
      <c r="J107" s="255">
        <v>0</v>
      </c>
      <c r="K107" s="255">
        <v>0</v>
      </c>
      <c r="L107" s="255">
        <v>0</v>
      </c>
    </row>
    <row r="108" ht="19.5" customHeight="1" spans="1:12">
      <c r="A108" s="268" t="s">
        <v>287</v>
      </c>
      <c r="B108" s="268"/>
      <c r="C108" s="268"/>
      <c r="D108" s="268" t="s">
        <v>288</v>
      </c>
      <c r="E108" s="263">
        <f>SUM(E109,E111)</f>
        <v>880837.32</v>
      </c>
      <c r="F108" s="263">
        <f>SUM(F109,F111)</f>
        <v>880837.32</v>
      </c>
      <c r="G108" s="255">
        <v>0</v>
      </c>
      <c r="H108" s="255">
        <v>0</v>
      </c>
      <c r="I108" s="255">
        <v>0</v>
      </c>
      <c r="J108" s="255">
        <v>0</v>
      </c>
      <c r="K108" s="255">
        <v>0</v>
      </c>
      <c r="L108" s="255">
        <v>0</v>
      </c>
    </row>
    <row r="109" ht="19.5" customHeight="1" spans="1:12">
      <c r="A109" s="268" t="s">
        <v>289</v>
      </c>
      <c r="B109" s="268"/>
      <c r="C109" s="268"/>
      <c r="D109" s="268" t="s">
        <v>290</v>
      </c>
      <c r="E109" s="263">
        <v>110344.32</v>
      </c>
      <c r="F109" s="263">
        <v>110344.32</v>
      </c>
      <c r="G109" s="255">
        <v>0</v>
      </c>
      <c r="H109" s="255">
        <v>0</v>
      </c>
      <c r="I109" s="255">
        <v>0</v>
      </c>
      <c r="J109" s="255">
        <v>0</v>
      </c>
      <c r="K109" s="255">
        <v>0</v>
      </c>
      <c r="L109" s="255">
        <v>0</v>
      </c>
    </row>
    <row r="110" ht="19.5" customHeight="1" spans="1:12">
      <c r="A110" s="268" t="s">
        <v>291</v>
      </c>
      <c r="B110" s="268"/>
      <c r="C110" s="268"/>
      <c r="D110" s="268" t="s">
        <v>292</v>
      </c>
      <c r="E110" s="263">
        <v>110344.32</v>
      </c>
      <c r="F110" s="263">
        <v>110344.32</v>
      </c>
      <c r="G110" s="255">
        <v>0</v>
      </c>
      <c r="H110" s="255">
        <v>0</v>
      </c>
      <c r="I110" s="255">
        <v>0</v>
      </c>
      <c r="J110" s="255">
        <v>0</v>
      </c>
      <c r="K110" s="255">
        <v>0</v>
      </c>
      <c r="L110" s="255">
        <v>0</v>
      </c>
    </row>
    <row r="111" ht="19.5" customHeight="1" spans="1:12">
      <c r="A111" s="268" t="s">
        <v>293</v>
      </c>
      <c r="B111" s="268"/>
      <c r="C111" s="268"/>
      <c r="D111" s="268" t="s">
        <v>294</v>
      </c>
      <c r="E111" s="263">
        <v>770493</v>
      </c>
      <c r="F111" s="263">
        <v>770493</v>
      </c>
      <c r="G111" s="255">
        <v>0</v>
      </c>
      <c r="H111" s="255">
        <v>0</v>
      </c>
      <c r="I111" s="255">
        <v>0</v>
      </c>
      <c r="J111" s="255">
        <v>0</v>
      </c>
      <c r="K111" s="255">
        <v>0</v>
      </c>
      <c r="L111" s="255">
        <v>0</v>
      </c>
    </row>
    <row r="112" ht="19.5" customHeight="1" spans="1:12">
      <c r="A112" s="268" t="s">
        <v>295</v>
      </c>
      <c r="B112" s="268"/>
      <c r="C112" s="268"/>
      <c r="D112" s="268" t="s">
        <v>296</v>
      </c>
      <c r="E112" s="263">
        <v>770493</v>
      </c>
      <c r="F112" s="263">
        <v>770493</v>
      </c>
      <c r="G112" s="255">
        <v>0</v>
      </c>
      <c r="H112" s="255">
        <v>0</v>
      </c>
      <c r="I112" s="255">
        <v>0</v>
      </c>
      <c r="J112" s="255">
        <v>0</v>
      </c>
      <c r="K112" s="255">
        <v>0</v>
      </c>
      <c r="L112" s="255">
        <v>0</v>
      </c>
    </row>
    <row r="113" ht="19.5" customHeight="1" spans="1:12">
      <c r="A113" s="268" t="s">
        <v>297</v>
      </c>
      <c r="B113" s="268"/>
      <c r="C113" s="268"/>
      <c r="D113" s="268" t="s">
        <v>298</v>
      </c>
      <c r="E113" s="263">
        <v>520</v>
      </c>
      <c r="F113" s="263">
        <v>520</v>
      </c>
      <c r="G113" s="255">
        <v>0</v>
      </c>
      <c r="H113" s="255">
        <v>0</v>
      </c>
      <c r="I113" s="255">
        <v>0</v>
      </c>
      <c r="J113" s="255">
        <v>0</v>
      </c>
      <c r="K113" s="255">
        <v>0</v>
      </c>
      <c r="L113" s="255">
        <v>0</v>
      </c>
    </row>
    <row r="114" ht="19.5" customHeight="1" spans="1:12">
      <c r="A114" s="268" t="s">
        <v>299</v>
      </c>
      <c r="B114" s="268"/>
      <c r="C114" s="268"/>
      <c r="D114" s="268" t="s">
        <v>300</v>
      </c>
      <c r="E114" s="263">
        <v>520</v>
      </c>
      <c r="F114" s="263">
        <v>520</v>
      </c>
      <c r="G114" s="255">
        <v>0</v>
      </c>
      <c r="H114" s="255">
        <v>0</v>
      </c>
      <c r="I114" s="255">
        <v>0</v>
      </c>
      <c r="J114" s="255">
        <v>0</v>
      </c>
      <c r="K114" s="255">
        <v>0</v>
      </c>
      <c r="L114" s="255">
        <v>0</v>
      </c>
    </row>
    <row r="115" ht="19.5" customHeight="1" spans="1:12">
      <c r="A115" s="268" t="s">
        <v>301</v>
      </c>
      <c r="B115" s="268"/>
      <c r="C115" s="268"/>
      <c r="D115" s="268" t="s">
        <v>302</v>
      </c>
      <c r="E115" s="263">
        <v>520</v>
      </c>
      <c r="F115" s="263">
        <v>520</v>
      </c>
      <c r="G115" s="255">
        <v>0</v>
      </c>
      <c r="H115" s="255">
        <v>0</v>
      </c>
      <c r="I115" s="255">
        <v>0</v>
      </c>
      <c r="J115" s="255">
        <v>0</v>
      </c>
      <c r="K115" s="255">
        <v>0</v>
      </c>
      <c r="L115" s="255">
        <v>0</v>
      </c>
    </row>
    <row r="116" ht="19.5" customHeight="1" spans="1:12">
      <c r="A116" s="268" t="s">
        <v>303</v>
      </c>
      <c r="B116" s="268"/>
      <c r="C116" s="268"/>
      <c r="D116" s="268" t="s">
        <v>304</v>
      </c>
      <c r="E116" s="263">
        <v>17000</v>
      </c>
      <c r="F116" s="263">
        <v>17000</v>
      </c>
      <c r="G116" s="255">
        <v>0</v>
      </c>
      <c r="H116" s="255">
        <v>0</v>
      </c>
      <c r="I116" s="255">
        <v>0</v>
      </c>
      <c r="J116" s="255">
        <v>0</v>
      </c>
      <c r="K116" s="255">
        <v>0</v>
      </c>
      <c r="L116" s="255">
        <v>0</v>
      </c>
    </row>
    <row r="117" ht="19.5" customHeight="1" spans="1:12">
      <c r="A117" s="268" t="s">
        <v>305</v>
      </c>
      <c r="B117" s="268"/>
      <c r="C117" s="268"/>
      <c r="D117" s="268" t="s">
        <v>306</v>
      </c>
      <c r="E117" s="263">
        <v>11000</v>
      </c>
      <c r="F117" s="263">
        <v>11000</v>
      </c>
      <c r="G117" s="255">
        <v>0</v>
      </c>
      <c r="H117" s="255">
        <v>0</v>
      </c>
      <c r="I117" s="255">
        <v>0</v>
      </c>
      <c r="J117" s="255">
        <v>0</v>
      </c>
      <c r="K117" s="255">
        <v>0</v>
      </c>
      <c r="L117" s="255">
        <v>0</v>
      </c>
    </row>
    <row r="118" ht="19.5" customHeight="1" spans="1:12">
      <c r="A118" s="268" t="s">
        <v>307</v>
      </c>
      <c r="B118" s="268"/>
      <c r="C118" s="268"/>
      <c r="D118" s="268" t="s">
        <v>308</v>
      </c>
      <c r="E118" s="263">
        <v>11000</v>
      </c>
      <c r="F118" s="263">
        <v>11000</v>
      </c>
      <c r="G118" s="255">
        <v>0</v>
      </c>
      <c r="H118" s="255">
        <v>0</v>
      </c>
      <c r="I118" s="255">
        <v>0</v>
      </c>
      <c r="J118" s="255">
        <v>0</v>
      </c>
      <c r="K118" s="255">
        <v>0</v>
      </c>
      <c r="L118" s="255">
        <v>0</v>
      </c>
    </row>
    <row r="119" ht="19.5" customHeight="1" spans="1:12">
      <c r="A119" s="268" t="s">
        <v>309</v>
      </c>
      <c r="B119" s="268"/>
      <c r="C119" s="268"/>
      <c r="D119" s="268" t="s">
        <v>310</v>
      </c>
      <c r="E119" s="263">
        <v>6000</v>
      </c>
      <c r="F119" s="263">
        <v>6000</v>
      </c>
      <c r="G119" s="255">
        <v>0</v>
      </c>
      <c r="H119" s="255">
        <v>0</v>
      </c>
      <c r="I119" s="255">
        <v>0</v>
      </c>
      <c r="J119" s="255">
        <v>0</v>
      </c>
      <c r="K119" s="255">
        <v>0</v>
      </c>
      <c r="L119" s="255">
        <v>0</v>
      </c>
    </row>
    <row r="120" ht="19.5" customHeight="1" spans="1:12">
      <c r="A120" s="268" t="s">
        <v>311</v>
      </c>
      <c r="B120" s="268"/>
      <c r="C120" s="268"/>
      <c r="D120" s="268" t="s">
        <v>310</v>
      </c>
      <c r="E120" s="263">
        <v>6000</v>
      </c>
      <c r="F120" s="263">
        <v>6000</v>
      </c>
      <c r="G120" s="255">
        <v>0</v>
      </c>
      <c r="H120" s="255">
        <v>0</v>
      </c>
      <c r="I120" s="255">
        <v>0</v>
      </c>
      <c r="J120" s="255">
        <v>0</v>
      </c>
      <c r="K120" s="255">
        <v>0</v>
      </c>
      <c r="L120" s="255">
        <v>0</v>
      </c>
    </row>
    <row r="121" ht="19.5" customHeight="1" spans="1:12">
      <c r="A121" s="268" t="s">
        <v>312</v>
      </c>
      <c r="B121" s="268"/>
      <c r="C121" s="268"/>
      <c r="D121" s="268" t="s">
        <v>313</v>
      </c>
      <c r="E121" s="263">
        <v>520000</v>
      </c>
      <c r="F121" s="263">
        <v>520000</v>
      </c>
      <c r="G121" s="255">
        <v>0</v>
      </c>
      <c r="H121" s="255">
        <v>0</v>
      </c>
      <c r="I121" s="255">
        <v>0</v>
      </c>
      <c r="J121" s="255">
        <v>0</v>
      </c>
      <c r="K121" s="255">
        <v>0</v>
      </c>
      <c r="L121" s="255">
        <v>0</v>
      </c>
    </row>
    <row r="122" ht="19.5" customHeight="1" spans="1:12">
      <c r="A122" s="268" t="s">
        <v>314</v>
      </c>
      <c r="B122" s="268"/>
      <c r="C122" s="268"/>
      <c r="D122" s="268" t="s">
        <v>315</v>
      </c>
      <c r="E122" s="263">
        <v>520000</v>
      </c>
      <c r="F122" s="263">
        <v>520000</v>
      </c>
      <c r="G122" s="255">
        <v>0</v>
      </c>
      <c r="H122" s="255">
        <v>0</v>
      </c>
      <c r="I122" s="255">
        <v>0</v>
      </c>
      <c r="J122" s="255">
        <v>0</v>
      </c>
      <c r="K122" s="255">
        <v>0</v>
      </c>
      <c r="L122" s="255">
        <v>0</v>
      </c>
    </row>
    <row r="123" ht="19.5" customHeight="1" spans="1:12">
      <c r="A123" s="268" t="s">
        <v>316</v>
      </c>
      <c r="B123" s="268"/>
      <c r="C123" s="268"/>
      <c r="D123" s="268" t="s">
        <v>317</v>
      </c>
      <c r="E123" s="263">
        <v>220000</v>
      </c>
      <c r="F123" s="263">
        <v>220000</v>
      </c>
      <c r="G123" s="255">
        <v>0</v>
      </c>
      <c r="H123" s="255">
        <v>0</v>
      </c>
      <c r="I123" s="255">
        <v>0</v>
      </c>
      <c r="J123" s="255">
        <v>0</v>
      </c>
      <c r="K123" s="255">
        <v>0</v>
      </c>
      <c r="L123" s="255">
        <v>0</v>
      </c>
    </row>
    <row r="124" ht="19.5" customHeight="1" spans="1:12">
      <c r="A124" s="304" t="s">
        <v>318</v>
      </c>
      <c r="B124" s="305"/>
      <c r="C124" s="305"/>
      <c r="D124" s="305" t="s">
        <v>319</v>
      </c>
      <c r="E124" s="306">
        <v>300000</v>
      </c>
      <c r="F124" s="306">
        <v>300000</v>
      </c>
      <c r="G124" s="307">
        <v>0</v>
      </c>
      <c r="H124" s="307">
        <v>0</v>
      </c>
      <c r="I124" s="307">
        <v>0</v>
      </c>
      <c r="J124" s="307">
        <v>0</v>
      </c>
      <c r="K124" s="307">
        <v>0</v>
      </c>
      <c r="L124" s="310">
        <v>0</v>
      </c>
    </row>
    <row r="125" ht="19.5" customHeight="1" spans="1:12">
      <c r="A125" s="308" t="s">
        <v>320</v>
      </c>
      <c r="B125" s="308"/>
      <c r="C125" s="308"/>
      <c r="D125" s="308"/>
      <c r="E125" s="308"/>
      <c r="F125" s="309"/>
      <c r="G125" s="308"/>
      <c r="H125" s="308"/>
      <c r="I125" s="308"/>
      <c r="J125" s="308"/>
      <c r="K125" s="308"/>
      <c r="L125" s="301"/>
    </row>
    <row r="126" ht="20.3" customHeight="1" spans="1:12">
      <c r="A126" s="301"/>
      <c r="B126" s="301"/>
      <c r="C126" s="301"/>
      <c r="D126" s="301"/>
      <c r="E126" s="301"/>
      <c r="F126" s="302"/>
      <c r="G126" s="301"/>
      <c r="H126" s="301"/>
      <c r="I126" s="301"/>
      <c r="J126" s="301"/>
      <c r="K126" s="301"/>
      <c r="L126" s="301"/>
    </row>
    <row r="127" ht="19.5" customHeight="1" spans="1:12">
      <c r="A127" s="301"/>
      <c r="B127" s="301"/>
      <c r="C127" s="301"/>
      <c r="D127" s="301"/>
      <c r="E127" s="301"/>
      <c r="F127" s="302"/>
      <c r="G127" s="301"/>
      <c r="H127" s="301"/>
      <c r="I127" s="301"/>
      <c r="J127" s="301"/>
      <c r="K127" s="301"/>
      <c r="L127" s="301"/>
    </row>
  </sheetData>
  <mergeCells count="1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K125"/>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scale="42"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7"/>
  <sheetViews>
    <sheetView topLeftCell="A66" workbookViewId="0">
      <selection activeCell="A81" sqref="A81:C81"/>
    </sheetView>
  </sheetViews>
  <sheetFormatPr defaultColWidth="9" defaultRowHeight="13.5"/>
  <cols>
    <col min="1" max="1" width="4" style="231" customWidth="1"/>
    <col min="2" max="2" width="4.44166666666667" style="231" customWidth="1"/>
    <col min="3" max="3" width="3.21666666666667" style="231" customWidth="1"/>
    <col min="4" max="4" width="35.2166666666667" style="231" customWidth="1"/>
    <col min="5" max="7" width="18.7833333333333" style="259" customWidth="1"/>
    <col min="8" max="10" width="18.7833333333333" style="231" customWidth="1"/>
    <col min="11" max="16384" width="9" style="231"/>
  </cols>
  <sheetData>
    <row r="1" ht="27" spans="6:6">
      <c r="F1" s="260" t="s">
        <v>321</v>
      </c>
    </row>
    <row r="2" spans="10:10">
      <c r="J2" s="298" t="s">
        <v>322</v>
      </c>
    </row>
    <row r="3" spans="1:10">
      <c r="A3" s="109" t="s">
        <v>87</v>
      </c>
      <c r="J3" s="298" t="s">
        <v>3</v>
      </c>
    </row>
    <row r="4" ht="19.5" customHeight="1" spans="1:10">
      <c r="A4" s="265" t="s">
        <v>6</v>
      </c>
      <c r="B4" s="265"/>
      <c r="C4" s="265"/>
      <c r="D4" s="265"/>
      <c r="E4" s="261" t="s">
        <v>74</v>
      </c>
      <c r="F4" s="261" t="s">
        <v>323</v>
      </c>
      <c r="G4" s="261" t="s">
        <v>324</v>
      </c>
      <c r="H4" s="253" t="s">
        <v>325</v>
      </c>
      <c r="I4" s="253" t="s">
        <v>326</v>
      </c>
      <c r="J4" s="253" t="s">
        <v>327</v>
      </c>
    </row>
    <row r="5" ht="19.5" customHeight="1" spans="1:10">
      <c r="A5" s="252" t="s">
        <v>94</v>
      </c>
      <c r="B5" s="252"/>
      <c r="C5" s="252"/>
      <c r="D5" s="265" t="s">
        <v>95</v>
      </c>
      <c r="E5" s="261"/>
      <c r="F5" s="261"/>
      <c r="G5" s="261"/>
      <c r="H5" s="253"/>
      <c r="I5" s="253"/>
      <c r="J5" s="253"/>
    </row>
    <row r="6" ht="19.5" customHeight="1" spans="1:10">
      <c r="A6" s="252"/>
      <c r="B6" s="252"/>
      <c r="C6" s="252"/>
      <c r="D6" s="265"/>
      <c r="E6" s="261"/>
      <c r="F6" s="261"/>
      <c r="G6" s="261"/>
      <c r="H6" s="253"/>
      <c r="I6" s="253"/>
      <c r="J6" s="253"/>
    </row>
    <row r="7" ht="19.5" customHeight="1" spans="1:10">
      <c r="A7" s="252"/>
      <c r="B7" s="252"/>
      <c r="C7" s="252"/>
      <c r="D7" s="265"/>
      <c r="E7" s="261"/>
      <c r="F7" s="261"/>
      <c r="G7" s="261"/>
      <c r="H7" s="253"/>
      <c r="I7" s="253"/>
      <c r="J7" s="253"/>
    </row>
    <row r="8" ht="19.5" customHeight="1" spans="1:10">
      <c r="A8" s="265" t="s">
        <v>98</v>
      </c>
      <c r="B8" s="265" t="s">
        <v>99</v>
      </c>
      <c r="C8" s="265" t="s">
        <v>100</v>
      </c>
      <c r="D8" s="265" t="s">
        <v>10</v>
      </c>
      <c r="E8" s="261" t="s">
        <v>12</v>
      </c>
      <c r="F8" s="261" t="s">
        <v>13</v>
      </c>
      <c r="G8" s="261" t="s">
        <v>19</v>
      </c>
      <c r="H8" s="253" t="s">
        <v>22</v>
      </c>
      <c r="I8" s="253" t="s">
        <v>25</v>
      </c>
      <c r="J8" s="253" t="s">
        <v>28</v>
      </c>
    </row>
    <row r="9" ht="19.5" customHeight="1" spans="1:10">
      <c r="A9" s="265"/>
      <c r="B9" s="265"/>
      <c r="C9" s="265"/>
      <c r="D9" s="265" t="s">
        <v>101</v>
      </c>
      <c r="E9" s="263">
        <f>SUM(F9:G9)</f>
        <v>31296653.23</v>
      </c>
      <c r="F9" s="263">
        <f>SUM(F10,F31,F36,F42,F59,F67,F70,F81,F102,F105,F108,F113,F116,F121)</f>
        <v>12972274.96</v>
      </c>
      <c r="G9" s="263">
        <f>SUM(G10,G31,G36,G42,G59,G67,G70,G81,G102,G105,G108,G113,G116,G121)</f>
        <v>18324378.27</v>
      </c>
      <c r="H9" s="289">
        <v>0</v>
      </c>
      <c r="I9" s="289">
        <v>0</v>
      </c>
      <c r="J9" s="289">
        <v>0</v>
      </c>
    </row>
    <row r="10" ht="19.5" customHeight="1" spans="1:10">
      <c r="A10" s="256" t="s">
        <v>102</v>
      </c>
      <c r="B10" s="256"/>
      <c r="C10" s="256"/>
      <c r="D10" s="256" t="s">
        <v>103</v>
      </c>
      <c r="E10" s="263">
        <f>SUM(F10:G10)</f>
        <v>7153694.86</v>
      </c>
      <c r="F10" s="263">
        <f>SUM(F11,F15,F18,F21,F23,F25,F27,F29)</f>
        <v>6287059.42</v>
      </c>
      <c r="G10" s="263">
        <f>SUM(G11,G15,G18,G21,G23,G25,G27,G29)</f>
        <v>866635.44</v>
      </c>
      <c r="H10" s="289">
        <v>0</v>
      </c>
      <c r="I10" s="289">
        <v>0</v>
      </c>
      <c r="J10" s="289">
        <v>0</v>
      </c>
    </row>
    <row r="11" ht="19.5" customHeight="1" spans="1:10">
      <c r="A11" s="256" t="s">
        <v>104</v>
      </c>
      <c r="B11" s="256"/>
      <c r="C11" s="256"/>
      <c r="D11" s="256" t="s">
        <v>105</v>
      </c>
      <c r="E11" s="263">
        <f>SUM(F11:G11)</f>
        <v>268300</v>
      </c>
      <c r="F11" s="263">
        <v>2500</v>
      </c>
      <c r="G11" s="263">
        <f>SUM(G12:G14)</f>
        <v>265800</v>
      </c>
      <c r="H11" s="289">
        <v>0</v>
      </c>
      <c r="I11" s="289">
        <v>0</v>
      </c>
      <c r="J11" s="289">
        <v>0</v>
      </c>
    </row>
    <row r="12" ht="19.5" customHeight="1" spans="1:10">
      <c r="A12" s="256" t="s">
        <v>106</v>
      </c>
      <c r="B12" s="256"/>
      <c r="C12" s="256"/>
      <c r="D12" s="256" t="s">
        <v>107</v>
      </c>
      <c r="E12" s="263">
        <f>SUM(F12:G12)</f>
        <v>5000</v>
      </c>
      <c r="F12" s="289">
        <v>0</v>
      </c>
      <c r="G12" s="263">
        <v>5000</v>
      </c>
      <c r="H12" s="289">
        <v>0</v>
      </c>
      <c r="I12" s="289">
        <v>0</v>
      </c>
      <c r="J12" s="289">
        <v>0</v>
      </c>
    </row>
    <row r="13" ht="19.5" customHeight="1" spans="1:10">
      <c r="A13" s="256" t="s">
        <v>108</v>
      </c>
      <c r="B13" s="256"/>
      <c r="C13" s="256"/>
      <c r="D13" s="256" t="s">
        <v>109</v>
      </c>
      <c r="E13" s="263">
        <f t="shared" ref="E13:E44" si="0">SUM(F13:G13)</f>
        <v>162500</v>
      </c>
      <c r="F13" s="263">
        <v>2500</v>
      </c>
      <c r="G13" s="263">
        <v>160000</v>
      </c>
      <c r="H13" s="289">
        <v>0</v>
      </c>
      <c r="I13" s="289">
        <v>0</v>
      </c>
      <c r="J13" s="289">
        <v>0</v>
      </c>
    </row>
    <row r="14" ht="19.5" customHeight="1" spans="1:10">
      <c r="A14" s="256" t="s">
        <v>110</v>
      </c>
      <c r="B14" s="256"/>
      <c r="C14" s="256"/>
      <c r="D14" s="256" t="s">
        <v>111</v>
      </c>
      <c r="E14" s="263">
        <f t="shared" si="0"/>
        <v>100800</v>
      </c>
      <c r="F14" s="289">
        <v>0</v>
      </c>
      <c r="G14" s="263">
        <v>100800</v>
      </c>
      <c r="H14" s="289">
        <v>0</v>
      </c>
      <c r="I14" s="289">
        <v>0</v>
      </c>
      <c r="J14" s="289">
        <v>0</v>
      </c>
    </row>
    <row r="15" ht="19.5" customHeight="1" spans="1:10">
      <c r="A15" s="256" t="s">
        <v>112</v>
      </c>
      <c r="B15" s="256"/>
      <c r="C15" s="256"/>
      <c r="D15" s="256" t="s">
        <v>113</v>
      </c>
      <c r="E15" s="263">
        <f t="shared" si="0"/>
        <v>109500</v>
      </c>
      <c r="F15" s="289">
        <v>0</v>
      </c>
      <c r="G15" s="263">
        <f>SUM(G16:G17)</f>
        <v>109500</v>
      </c>
      <c r="H15" s="289">
        <v>0</v>
      </c>
      <c r="I15" s="289">
        <v>0</v>
      </c>
      <c r="J15" s="289">
        <v>0</v>
      </c>
    </row>
    <row r="16" ht="19.5" customHeight="1" spans="1:10">
      <c r="A16" s="256" t="s">
        <v>114</v>
      </c>
      <c r="B16" s="256"/>
      <c r="C16" s="256"/>
      <c r="D16" s="256" t="s">
        <v>107</v>
      </c>
      <c r="E16" s="263">
        <f t="shared" si="0"/>
        <v>100000</v>
      </c>
      <c r="F16" s="289">
        <v>0</v>
      </c>
      <c r="G16" s="263">
        <v>100000</v>
      </c>
      <c r="H16" s="289">
        <v>0</v>
      </c>
      <c r="I16" s="289">
        <v>0</v>
      </c>
      <c r="J16" s="289">
        <v>0</v>
      </c>
    </row>
    <row r="17" ht="19.5" customHeight="1" spans="1:10">
      <c r="A17" s="256" t="s">
        <v>115</v>
      </c>
      <c r="B17" s="256"/>
      <c r="C17" s="256"/>
      <c r="D17" s="256" t="s">
        <v>116</v>
      </c>
      <c r="E17" s="263">
        <f t="shared" si="0"/>
        <v>9500</v>
      </c>
      <c r="F17" s="289">
        <v>0</v>
      </c>
      <c r="G17" s="263">
        <v>9500</v>
      </c>
      <c r="H17" s="289">
        <v>0</v>
      </c>
      <c r="I17" s="289">
        <v>0</v>
      </c>
      <c r="J17" s="289">
        <v>0</v>
      </c>
    </row>
    <row r="18" ht="19.5" customHeight="1" spans="1:10">
      <c r="A18" s="256" t="s">
        <v>117</v>
      </c>
      <c r="B18" s="256"/>
      <c r="C18" s="256"/>
      <c r="D18" s="256" t="s">
        <v>118</v>
      </c>
      <c r="E18" s="263">
        <f t="shared" si="0"/>
        <v>5837526.45</v>
      </c>
      <c r="F18" s="263">
        <f>SUM(F19:F20)</f>
        <v>5437891.01</v>
      </c>
      <c r="G18" s="263">
        <f>SUM(G19)</f>
        <v>399635.44</v>
      </c>
      <c r="H18" s="289">
        <v>0</v>
      </c>
      <c r="I18" s="289">
        <v>0</v>
      </c>
      <c r="J18" s="289">
        <v>0</v>
      </c>
    </row>
    <row r="19" ht="19.5" customHeight="1" spans="1:10">
      <c r="A19" s="256" t="s">
        <v>119</v>
      </c>
      <c r="B19" s="256"/>
      <c r="C19" s="256"/>
      <c r="D19" s="256" t="s">
        <v>120</v>
      </c>
      <c r="E19" s="263">
        <f t="shared" si="0"/>
        <v>5297292.45</v>
      </c>
      <c r="F19" s="263">
        <v>4897657.01</v>
      </c>
      <c r="G19" s="263">
        <v>399635.44</v>
      </c>
      <c r="H19" s="289">
        <v>0</v>
      </c>
      <c r="I19" s="289">
        <v>0</v>
      </c>
      <c r="J19" s="289">
        <v>0</v>
      </c>
    </row>
    <row r="20" ht="19.5" customHeight="1" spans="1:10">
      <c r="A20" s="256" t="s">
        <v>121</v>
      </c>
      <c r="B20" s="256"/>
      <c r="C20" s="256"/>
      <c r="D20" s="256" t="s">
        <v>122</v>
      </c>
      <c r="E20" s="263">
        <f t="shared" si="0"/>
        <v>540234</v>
      </c>
      <c r="F20" s="263">
        <v>540234</v>
      </c>
      <c r="G20" s="289">
        <v>0</v>
      </c>
      <c r="H20" s="289">
        <v>0</v>
      </c>
      <c r="I20" s="289">
        <v>0</v>
      </c>
      <c r="J20" s="289">
        <v>0</v>
      </c>
    </row>
    <row r="21" ht="19.5" customHeight="1" spans="1:10">
      <c r="A21" s="256" t="s">
        <v>123</v>
      </c>
      <c r="B21" s="256"/>
      <c r="C21" s="256"/>
      <c r="D21" s="256" t="s">
        <v>124</v>
      </c>
      <c r="E21" s="263">
        <f t="shared" si="0"/>
        <v>128891</v>
      </c>
      <c r="F21" s="263">
        <f>SUM(F22)</f>
        <v>128891</v>
      </c>
      <c r="G21" s="289">
        <v>0</v>
      </c>
      <c r="H21" s="289">
        <v>0</v>
      </c>
      <c r="I21" s="289">
        <v>0</v>
      </c>
      <c r="J21" s="289">
        <v>0</v>
      </c>
    </row>
    <row r="22" ht="19.5" customHeight="1" spans="1:10">
      <c r="A22" s="256" t="s">
        <v>125</v>
      </c>
      <c r="B22" s="256"/>
      <c r="C22" s="256"/>
      <c r="D22" s="256" t="s">
        <v>120</v>
      </c>
      <c r="E22" s="263">
        <f t="shared" si="0"/>
        <v>128891</v>
      </c>
      <c r="F22" s="263">
        <v>128891</v>
      </c>
      <c r="G22" s="289">
        <v>0</v>
      </c>
      <c r="H22" s="289">
        <v>0</v>
      </c>
      <c r="I22" s="289">
        <v>0</v>
      </c>
      <c r="J22" s="289">
        <v>0</v>
      </c>
    </row>
    <row r="23" ht="19.5" customHeight="1" spans="1:10">
      <c r="A23" s="256" t="s">
        <v>126</v>
      </c>
      <c r="B23" s="256"/>
      <c r="C23" s="256"/>
      <c r="D23" s="256" t="s">
        <v>127</v>
      </c>
      <c r="E23" s="263">
        <f t="shared" si="0"/>
        <v>30000</v>
      </c>
      <c r="F23" s="289">
        <v>0</v>
      </c>
      <c r="G23" s="263">
        <v>30000</v>
      </c>
      <c r="H23" s="289">
        <v>0</v>
      </c>
      <c r="I23" s="289">
        <v>0</v>
      </c>
      <c r="J23" s="289">
        <v>0</v>
      </c>
    </row>
    <row r="24" ht="19.5" customHeight="1" spans="1:10">
      <c r="A24" s="256" t="s">
        <v>128</v>
      </c>
      <c r="B24" s="256"/>
      <c r="C24" s="256"/>
      <c r="D24" s="256" t="s">
        <v>107</v>
      </c>
      <c r="E24" s="263">
        <f t="shared" si="0"/>
        <v>30000</v>
      </c>
      <c r="F24" s="289">
        <v>0</v>
      </c>
      <c r="G24" s="263">
        <v>30000</v>
      </c>
      <c r="H24" s="289">
        <v>0</v>
      </c>
      <c r="I24" s="289">
        <v>0</v>
      </c>
      <c r="J24" s="289">
        <v>0</v>
      </c>
    </row>
    <row r="25" ht="19.5" customHeight="1" spans="1:10">
      <c r="A25" s="256" t="s">
        <v>129</v>
      </c>
      <c r="B25" s="256"/>
      <c r="C25" s="256"/>
      <c r="D25" s="256" t="s">
        <v>130</v>
      </c>
      <c r="E25" s="263">
        <f t="shared" si="0"/>
        <v>322056.79</v>
      </c>
      <c r="F25" s="263">
        <v>322056.79</v>
      </c>
      <c r="G25" s="289">
        <v>0</v>
      </c>
      <c r="H25" s="289">
        <v>0</v>
      </c>
      <c r="I25" s="289">
        <v>0</v>
      </c>
      <c r="J25" s="289">
        <v>0</v>
      </c>
    </row>
    <row r="26" ht="19.5" customHeight="1" spans="1:10">
      <c r="A26" s="256" t="s">
        <v>131</v>
      </c>
      <c r="B26" s="256"/>
      <c r="C26" s="256"/>
      <c r="D26" s="256" t="s">
        <v>122</v>
      </c>
      <c r="E26" s="263">
        <f t="shared" si="0"/>
        <v>322056.79</v>
      </c>
      <c r="F26" s="263">
        <v>322056.79</v>
      </c>
      <c r="G26" s="289">
        <v>0</v>
      </c>
      <c r="H26" s="289">
        <v>0</v>
      </c>
      <c r="I26" s="289">
        <v>0</v>
      </c>
      <c r="J26" s="289">
        <v>0</v>
      </c>
    </row>
    <row r="27" ht="19.5" customHeight="1" spans="1:10">
      <c r="A27" s="256" t="s">
        <v>132</v>
      </c>
      <c r="B27" s="256"/>
      <c r="C27" s="256"/>
      <c r="D27" s="256" t="s">
        <v>133</v>
      </c>
      <c r="E27" s="263">
        <f t="shared" si="0"/>
        <v>61700</v>
      </c>
      <c r="F27" s="289">
        <v>0</v>
      </c>
      <c r="G27" s="263">
        <v>61700</v>
      </c>
      <c r="H27" s="289">
        <v>0</v>
      </c>
      <c r="I27" s="289">
        <v>0</v>
      </c>
      <c r="J27" s="289">
        <v>0</v>
      </c>
    </row>
    <row r="28" ht="19.5" customHeight="1" spans="1:10">
      <c r="A28" s="256" t="s">
        <v>134</v>
      </c>
      <c r="B28" s="256"/>
      <c r="C28" s="256"/>
      <c r="D28" s="256" t="s">
        <v>135</v>
      </c>
      <c r="E28" s="263">
        <f t="shared" si="0"/>
        <v>61700</v>
      </c>
      <c r="F28" s="289">
        <v>0</v>
      </c>
      <c r="G28" s="263">
        <v>61700</v>
      </c>
      <c r="H28" s="289">
        <v>0</v>
      </c>
      <c r="I28" s="289">
        <v>0</v>
      </c>
      <c r="J28" s="289">
        <v>0</v>
      </c>
    </row>
    <row r="29" ht="19.5" customHeight="1" spans="1:10">
      <c r="A29" s="256" t="s">
        <v>136</v>
      </c>
      <c r="B29" s="256"/>
      <c r="C29" s="256"/>
      <c r="D29" s="256" t="s">
        <v>137</v>
      </c>
      <c r="E29" s="263">
        <f t="shared" si="0"/>
        <v>395720.62</v>
      </c>
      <c r="F29" s="263">
        <v>395720.62</v>
      </c>
      <c r="G29" s="289">
        <v>0</v>
      </c>
      <c r="H29" s="289">
        <v>0</v>
      </c>
      <c r="I29" s="289">
        <v>0</v>
      </c>
      <c r="J29" s="289">
        <v>0</v>
      </c>
    </row>
    <row r="30" ht="19.5" customHeight="1" spans="1:10">
      <c r="A30" s="256" t="s">
        <v>138</v>
      </c>
      <c r="B30" s="256"/>
      <c r="C30" s="256"/>
      <c r="D30" s="256" t="s">
        <v>122</v>
      </c>
      <c r="E30" s="263">
        <f t="shared" si="0"/>
        <v>395720.62</v>
      </c>
      <c r="F30" s="263">
        <v>395720.62</v>
      </c>
      <c r="G30" s="289">
        <v>0</v>
      </c>
      <c r="H30" s="289">
        <v>0</v>
      </c>
      <c r="I30" s="289">
        <v>0</v>
      </c>
      <c r="J30" s="289">
        <v>0</v>
      </c>
    </row>
    <row r="31" ht="19.5" customHeight="1" spans="1:10">
      <c r="A31" s="256" t="s">
        <v>139</v>
      </c>
      <c r="B31" s="256"/>
      <c r="C31" s="256"/>
      <c r="D31" s="256" t="s">
        <v>140</v>
      </c>
      <c r="E31" s="263">
        <f t="shared" si="0"/>
        <v>422500</v>
      </c>
      <c r="F31" s="289">
        <v>0</v>
      </c>
      <c r="G31" s="263">
        <f>SUM(G32,G34)</f>
        <v>422500</v>
      </c>
      <c r="H31" s="289">
        <v>0</v>
      </c>
      <c r="I31" s="289">
        <v>0</v>
      </c>
      <c r="J31" s="289">
        <v>0</v>
      </c>
    </row>
    <row r="32" ht="19.5" customHeight="1" spans="1:10">
      <c r="A32" s="256" t="s">
        <v>141</v>
      </c>
      <c r="B32" s="256"/>
      <c r="C32" s="256"/>
      <c r="D32" s="256" t="s">
        <v>142</v>
      </c>
      <c r="E32" s="263">
        <f t="shared" si="0"/>
        <v>22500</v>
      </c>
      <c r="F32" s="289">
        <v>0</v>
      </c>
      <c r="G32" s="263">
        <f>SUM(G33)</f>
        <v>22500</v>
      </c>
      <c r="H32" s="289">
        <v>0</v>
      </c>
      <c r="I32" s="289">
        <v>0</v>
      </c>
      <c r="J32" s="289">
        <v>0</v>
      </c>
    </row>
    <row r="33" ht="19.5" customHeight="1" spans="1:10">
      <c r="A33" s="256" t="s">
        <v>143</v>
      </c>
      <c r="B33" s="256"/>
      <c r="C33" s="256"/>
      <c r="D33" s="256" t="s">
        <v>144</v>
      </c>
      <c r="E33" s="263">
        <f t="shared" si="0"/>
        <v>22500</v>
      </c>
      <c r="F33" s="289">
        <v>0</v>
      </c>
      <c r="G33" s="263">
        <v>22500</v>
      </c>
      <c r="H33" s="289">
        <v>0</v>
      </c>
      <c r="I33" s="289">
        <v>0</v>
      </c>
      <c r="J33" s="289">
        <v>0</v>
      </c>
    </row>
    <row r="34" ht="19.5" customHeight="1" spans="1:10">
      <c r="A34" s="256" t="s">
        <v>145</v>
      </c>
      <c r="B34" s="256"/>
      <c r="C34" s="256"/>
      <c r="D34" s="256" t="s">
        <v>146</v>
      </c>
      <c r="E34" s="263">
        <f t="shared" si="0"/>
        <v>400000</v>
      </c>
      <c r="F34" s="289">
        <v>0</v>
      </c>
      <c r="G34" s="263">
        <f>SUM(G35)</f>
        <v>400000</v>
      </c>
      <c r="H34" s="289">
        <v>0</v>
      </c>
      <c r="I34" s="289">
        <v>0</v>
      </c>
      <c r="J34" s="289">
        <v>0</v>
      </c>
    </row>
    <row r="35" ht="19.5" customHeight="1" spans="1:10">
      <c r="A35" s="256" t="s">
        <v>147</v>
      </c>
      <c r="B35" s="256"/>
      <c r="C35" s="256"/>
      <c r="D35" s="256" t="s">
        <v>146</v>
      </c>
      <c r="E35" s="263">
        <f t="shared" si="0"/>
        <v>400000</v>
      </c>
      <c r="F35" s="289">
        <v>0</v>
      </c>
      <c r="G35" s="263">
        <v>400000</v>
      </c>
      <c r="H35" s="289">
        <v>0</v>
      </c>
      <c r="I35" s="289">
        <v>0</v>
      </c>
      <c r="J35" s="289">
        <v>0</v>
      </c>
    </row>
    <row r="36" ht="19.5" customHeight="1" spans="1:10">
      <c r="A36" s="256" t="s">
        <v>148</v>
      </c>
      <c r="B36" s="256"/>
      <c r="C36" s="256"/>
      <c r="D36" s="256" t="s">
        <v>149</v>
      </c>
      <c r="E36" s="263">
        <f t="shared" si="0"/>
        <v>602610.15</v>
      </c>
      <c r="F36" s="263">
        <f>SUM(F37,F40)</f>
        <v>494892.15</v>
      </c>
      <c r="G36" s="263">
        <f>SUM(G37,G40)</f>
        <v>107718</v>
      </c>
      <c r="H36" s="289">
        <v>0</v>
      </c>
      <c r="I36" s="289">
        <v>0</v>
      </c>
      <c r="J36" s="289">
        <v>0</v>
      </c>
    </row>
    <row r="37" ht="19.5" customHeight="1" spans="1:10">
      <c r="A37" s="256" t="s">
        <v>150</v>
      </c>
      <c r="B37" s="256"/>
      <c r="C37" s="256"/>
      <c r="D37" s="256" t="s">
        <v>151</v>
      </c>
      <c r="E37" s="263">
        <f t="shared" si="0"/>
        <v>543692.15</v>
      </c>
      <c r="F37" s="263">
        <f>SUM(F38)</f>
        <v>494892.15</v>
      </c>
      <c r="G37" s="263">
        <f>SUM(G38:G39)</f>
        <v>48800</v>
      </c>
      <c r="H37" s="289">
        <v>0</v>
      </c>
      <c r="I37" s="289">
        <v>0</v>
      </c>
      <c r="J37" s="289">
        <v>0</v>
      </c>
    </row>
    <row r="38" ht="19.5" customHeight="1" spans="1:10">
      <c r="A38" s="256" t="s">
        <v>152</v>
      </c>
      <c r="B38" s="256"/>
      <c r="C38" s="256"/>
      <c r="D38" s="256" t="s">
        <v>153</v>
      </c>
      <c r="E38" s="263">
        <f t="shared" si="0"/>
        <v>496692.15</v>
      </c>
      <c r="F38" s="263">
        <v>494892.15</v>
      </c>
      <c r="G38" s="263">
        <v>1800</v>
      </c>
      <c r="H38" s="289">
        <v>0</v>
      </c>
      <c r="I38" s="289">
        <v>0</v>
      </c>
      <c r="J38" s="289">
        <v>0</v>
      </c>
    </row>
    <row r="39" ht="19.5" customHeight="1" spans="1:10">
      <c r="A39" s="256" t="s">
        <v>154</v>
      </c>
      <c r="B39" s="256"/>
      <c r="C39" s="256"/>
      <c r="D39" s="256" t="s">
        <v>155</v>
      </c>
      <c r="E39" s="263">
        <f t="shared" si="0"/>
        <v>47000</v>
      </c>
      <c r="F39" s="289">
        <v>0</v>
      </c>
      <c r="G39" s="263">
        <v>47000</v>
      </c>
      <c r="H39" s="289">
        <v>0</v>
      </c>
      <c r="I39" s="289">
        <v>0</v>
      </c>
      <c r="J39" s="289">
        <v>0</v>
      </c>
    </row>
    <row r="40" ht="19.5" customHeight="1" spans="1:10">
      <c r="A40" s="256" t="s">
        <v>156</v>
      </c>
      <c r="B40" s="256"/>
      <c r="C40" s="256"/>
      <c r="D40" s="256" t="s">
        <v>157</v>
      </c>
      <c r="E40" s="263">
        <f t="shared" si="0"/>
        <v>58918</v>
      </c>
      <c r="F40" s="289">
        <v>0</v>
      </c>
      <c r="G40" s="263">
        <f>SUM(G41)</f>
        <v>58918</v>
      </c>
      <c r="H40" s="289">
        <v>0</v>
      </c>
      <c r="I40" s="289">
        <v>0</v>
      </c>
      <c r="J40" s="289">
        <v>0</v>
      </c>
    </row>
    <row r="41" ht="19.5" customHeight="1" spans="1:10">
      <c r="A41" s="256" t="s">
        <v>158</v>
      </c>
      <c r="B41" s="256"/>
      <c r="C41" s="256"/>
      <c r="D41" s="256" t="s">
        <v>157</v>
      </c>
      <c r="E41" s="263">
        <f t="shared" si="0"/>
        <v>58918</v>
      </c>
      <c r="F41" s="289">
        <v>0</v>
      </c>
      <c r="G41" s="263">
        <v>58918</v>
      </c>
      <c r="H41" s="289">
        <v>0</v>
      </c>
      <c r="I41" s="289">
        <v>0</v>
      </c>
      <c r="J41" s="289">
        <v>0</v>
      </c>
    </row>
    <row r="42" ht="19.5" customHeight="1" spans="1:10">
      <c r="A42" s="256" t="s">
        <v>159</v>
      </c>
      <c r="B42" s="256"/>
      <c r="C42" s="256"/>
      <c r="D42" s="256" t="s">
        <v>160</v>
      </c>
      <c r="E42" s="263">
        <f t="shared" si="0"/>
        <v>1957466.06</v>
      </c>
      <c r="F42" s="263">
        <f>SUM(F43,F45,F50,F52,F54,F56)</f>
        <v>1723017.06</v>
      </c>
      <c r="G42" s="263">
        <f>SUM(G43,G45,G50,G52,G54,G56)</f>
        <v>234449</v>
      </c>
      <c r="H42" s="289">
        <v>0</v>
      </c>
      <c r="I42" s="289">
        <v>0</v>
      </c>
      <c r="J42" s="289">
        <v>0</v>
      </c>
    </row>
    <row r="43" ht="19.5" customHeight="1" spans="1:10">
      <c r="A43" s="256" t="s">
        <v>161</v>
      </c>
      <c r="B43" s="256"/>
      <c r="C43" s="256"/>
      <c r="D43" s="256" t="s">
        <v>162</v>
      </c>
      <c r="E43" s="263">
        <f t="shared" si="0"/>
        <v>663938.23</v>
      </c>
      <c r="F43" s="263">
        <f>SUM(F44)</f>
        <v>663938.23</v>
      </c>
      <c r="G43" s="289">
        <v>0</v>
      </c>
      <c r="H43" s="289">
        <v>0</v>
      </c>
      <c r="I43" s="289">
        <v>0</v>
      </c>
      <c r="J43" s="289">
        <v>0</v>
      </c>
    </row>
    <row r="44" ht="19.5" customHeight="1" spans="1:10">
      <c r="A44" s="256" t="s">
        <v>163</v>
      </c>
      <c r="B44" s="256"/>
      <c r="C44" s="256"/>
      <c r="D44" s="256" t="s">
        <v>164</v>
      </c>
      <c r="E44" s="263">
        <f t="shared" si="0"/>
        <v>663938.23</v>
      </c>
      <c r="F44" s="263">
        <v>663938.23</v>
      </c>
      <c r="G44" s="289">
        <v>0</v>
      </c>
      <c r="H44" s="289">
        <v>0</v>
      </c>
      <c r="I44" s="289">
        <v>0</v>
      </c>
      <c r="J44" s="289">
        <v>0</v>
      </c>
    </row>
    <row r="45" ht="19.5" customHeight="1" spans="1:10">
      <c r="A45" s="256" t="s">
        <v>165</v>
      </c>
      <c r="B45" s="256"/>
      <c r="C45" s="256"/>
      <c r="D45" s="256" t="s">
        <v>166</v>
      </c>
      <c r="E45" s="263">
        <f t="shared" ref="E45:E76" si="1">SUM(F45:G45)</f>
        <v>1057078.83</v>
      </c>
      <c r="F45" s="263">
        <f>SUM(F46:F49)</f>
        <v>1057078.83</v>
      </c>
      <c r="G45" s="289">
        <v>0</v>
      </c>
      <c r="H45" s="289">
        <v>0</v>
      </c>
      <c r="I45" s="289">
        <v>0</v>
      </c>
      <c r="J45" s="289">
        <v>0</v>
      </c>
    </row>
    <row r="46" ht="19.5" customHeight="1" spans="1:10">
      <c r="A46" s="256" t="s">
        <v>167</v>
      </c>
      <c r="B46" s="256"/>
      <c r="C46" s="256"/>
      <c r="D46" s="256" t="s">
        <v>168</v>
      </c>
      <c r="E46" s="263">
        <f t="shared" si="1"/>
        <v>78980</v>
      </c>
      <c r="F46" s="263">
        <v>78980</v>
      </c>
      <c r="G46" s="289">
        <v>0</v>
      </c>
      <c r="H46" s="289">
        <v>0</v>
      </c>
      <c r="I46" s="289">
        <v>0</v>
      </c>
      <c r="J46" s="289">
        <v>0</v>
      </c>
    </row>
    <row r="47" ht="19.5" customHeight="1" spans="1:10">
      <c r="A47" s="256" t="s">
        <v>169</v>
      </c>
      <c r="B47" s="256"/>
      <c r="C47" s="256"/>
      <c r="D47" s="256" t="s">
        <v>170</v>
      </c>
      <c r="E47" s="263">
        <f t="shared" si="1"/>
        <v>21600</v>
      </c>
      <c r="F47" s="263">
        <v>21600</v>
      </c>
      <c r="G47" s="289">
        <v>0</v>
      </c>
      <c r="H47" s="289">
        <v>0</v>
      </c>
      <c r="I47" s="289">
        <v>0</v>
      </c>
      <c r="J47" s="289">
        <v>0</v>
      </c>
    </row>
    <row r="48" ht="19.5" customHeight="1" spans="1:10">
      <c r="A48" s="256" t="s">
        <v>171</v>
      </c>
      <c r="B48" s="256"/>
      <c r="C48" s="256"/>
      <c r="D48" s="256" t="s">
        <v>172</v>
      </c>
      <c r="E48" s="263">
        <f t="shared" si="1"/>
        <v>895162.4</v>
      </c>
      <c r="F48" s="263">
        <v>895162.4</v>
      </c>
      <c r="G48" s="289">
        <v>0</v>
      </c>
      <c r="H48" s="289">
        <v>0</v>
      </c>
      <c r="I48" s="289">
        <v>0</v>
      </c>
      <c r="J48" s="289">
        <v>0</v>
      </c>
    </row>
    <row r="49" ht="19.5" customHeight="1" spans="1:10">
      <c r="A49" s="256" t="s">
        <v>173</v>
      </c>
      <c r="B49" s="256"/>
      <c r="C49" s="256"/>
      <c r="D49" s="256" t="s">
        <v>174</v>
      </c>
      <c r="E49" s="263">
        <f t="shared" si="1"/>
        <v>61336.43</v>
      </c>
      <c r="F49" s="263">
        <v>61336.43</v>
      </c>
      <c r="G49" s="289">
        <v>0</v>
      </c>
      <c r="H49" s="289">
        <v>0</v>
      </c>
      <c r="I49" s="289">
        <v>0</v>
      </c>
      <c r="J49" s="289">
        <v>0</v>
      </c>
    </row>
    <row r="50" ht="19.5" customHeight="1" spans="1:10">
      <c r="A50" s="256" t="s">
        <v>175</v>
      </c>
      <c r="B50" s="256"/>
      <c r="C50" s="256"/>
      <c r="D50" s="256" t="s">
        <v>176</v>
      </c>
      <c r="E50" s="263">
        <f t="shared" si="1"/>
        <v>2000</v>
      </c>
      <c r="F50" s="263">
        <f>SUM(F51)</f>
        <v>2000</v>
      </c>
      <c r="G50" s="289">
        <v>0</v>
      </c>
      <c r="H50" s="289">
        <v>0</v>
      </c>
      <c r="I50" s="289">
        <v>0</v>
      </c>
      <c r="J50" s="289">
        <v>0</v>
      </c>
    </row>
    <row r="51" ht="19.5" customHeight="1" spans="1:10">
      <c r="A51" s="256" t="s">
        <v>177</v>
      </c>
      <c r="B51" s="256"/>
      <c r="C51" s="256"/>
      <c r="D51" s="256" t="s">
        <v>178</v>
      </c>
      <c r="E51" s="263">
        <f t="shared" si="1"/>
        <v>2000</v>
      </c>
      <c r="F51" s="263">
        <v>2000</v>
      </c>
      <c r="G51" s="289">
        <v>0</v>
      </c>
      <c r="H51" s="289">
        <v>0</v>
      </c>
      <c r="I51" s="289">
        <v>0</v>
      </c>
      <c r="J51" s="289">
        <v>0</v>
      </c>
    </row>
    <row r="52" ht="19.5" customHeight="1" spans="1:10">
      <c r="A52" s="256" t="s">
        <v>179</v>
      </c>
      <c r="B52" s="256"/>
      <c r="C52" s="256"/>
      <c r="D52" s="256" t="s">
        <v>180</v>
      </c>
      <c r="E52" s="263">
        <f t="shared" si="1"/>
        <v>182969</v>
      </c>
      <c r="F52" s="289">
        <v>0</v>
      </c>
      <c r="G52" s="263">
        <f>SUM(G53)</f>
        <v>182969</v>
      </c>
      <c r="H52" s="289">
        <v>0</v>
      </c>
      <c r="I52" s="289">
        <v>0</v>
      </c>
      <c r="J52" s="289">
        <v>0</v>
      </c>
    </row>
    <row r="53" ht="19.5" customHeight="1" spans="1:10">
      <c r="A53" s="256" t="s">
        <v>181</v>
      </c>
      <c r="B53" s="256"/>
      <c r="C53" s="256"/>
      <c r="D53" s="256" t="s">
        <v>182</v>
      </c>
      <c r="E53" s="263">
        <f t="shared" si="1"/>
        <v>182969</v>
      </c>
      <c r="F53" s="289">
        <v>0</v>
      </c>
      <c r="G53" s="263">
        <v>182969</v>
      </c>
      <c r="H53" s="289">
        <v>0</v>
      </c>
      <c r="I53" s="289">
        <v>0</v>
      </c>
      <c r="J53" s="289">
        <v>0</v>
      </c>
    </row>
    <row r="54" ht="19.5" customHeight="1" spans="1:10">
      <c r="A54" s="256" t="s">
        <v>183</v>
      </c>
      <c r="B54" s="256"/>
      <c r="C54" s="256"/>
      <c r="D54" s="256" t="s">
        <v>184</v>
      </c>
      <c r="E54" s="263">
        <f t="shared" si="1"/>
        <v>30000</v>
      </c>
      <c r="F54" s="289">
        <v>0</v>
      </c>
      <c r="G54" s="263">
        <f>SUM(G55)</f>
        <v>30000</v>
      </c>
      <c r="H54" s="289">
        <v>0</v>
      </c>
      <c r="I54" s="289">
        <v>0</v>
      </c>
      <c r="J54" s="289">
        <v>0</v>
      </c>
    </row>
    <row r="55" ht="19.5" customHeight="1" spans="1:10">
      <c r="A55" s="256" t="s">
        <v>185</v>
      </c>
      <c r="B55" s="256"/>
      <c r="C55" s="256"/>
      <c r="D55" s="256" t="s">
        <v>186</v>
      </c>
      <c r="E55" s="263">
        <f t="shared" si="1"/>
        <v>30000</v>
      </c>
      <c r="F55" s="289">
        <v>0</v>
      </c>
      <c r="G55" s="263">
        <v>30000</v>
      </c>
      <c r="H55" s="289">
        <v>0</v>
      </c>
      <c r="I55" s="289">
        <v>0</v>
      </c>
      <c r="J55" s="289">
        <v>0</v>
      </c>
    </row>
    <row r="56" ht="19.5" customHeight="1" spans="1:10">
      <c r="A56" s="256" t="s">
        <v>187</v>
      </c>
      <c r="B56" s="256"/>
      <c r="C56" s="256"/>
      <c r="D56" s="256" t="s">
        <v>188</v>
      </c>
      <c r="E56" s="263">
        <f t="shared" si="1"/>
        <v>21480</v>
      </c>
      <c r="F56" s="289">
        <v>0</v>
      </c>
      <c r="G56" s="263">
        <f>SUM(G57:G58)</f>
        <v>21480</v>
      </c>
      <c r="H56" s="289">
        <v>0</v>
      </c>
      <c r="I56" s="289">
        <v>0</v>
      </c>
      <c r="J56" s="289">
        <v>0</v>
      </c>
    </row>
    <row r="57" ht="19.5" customHeight="1" spans="1:10">
      <c r="A57" s="256" t="s">
        <v>189</v>
      </c>
      <c r="B57" s="256"/>
      <c r="C57" s="256"/>
      <c r="D57" s="256" t="s">
        <v>190</v>
      </c>
      <c r="E57" s="263">
        <f t="shared" si="1"/>
        <v>10000</v>
      </c>
      <c r="F57" s="289">
        <v>0</v>
      </c>
      <c r="G57" s="263">
        <v>10000</v>
      </c>
      <c r="H57" s="289">
        <v>0</v>
      </c>
      <c r="I57" s="289">
        <v>0</v>
      </c>
      <c r="J57" s="289">
        <v>0</v>
      </c>
    </row>
    <row r="58" ht="19.5" customHeight="1" spans="1:10">
      <c r="A58" s="256" t="s">
        <v>191</v>
      </c>
      <c r="B58" s="256"/>
      <c r="C58" s="256"/>
      <c r="D58" s="256" t="s">
        <v>192</v>
      </c>
      <c r="E58" s="263">
        <f t="shared" si="1"/>
        <v>11480</v>
      </c>
      <c r="F58" s="289">
        <v>0</v>
      </c>
      <c r="G58" s="263">
        <v>11480</v>
      </c>
      <c r="H58" s="289">
        <v>0</v>
      </c>
      <c r="I58" s="289">
        <v>0</v>
      </c>
      <c r="J58" s="289">
        <v>0</v>
      </c>
    </row>
    <row r="59" ht="19.5" customHeight="1" spans="1:10">
      <c r="A59" s="256" t="s">
        <v>193</v>
      </c>
      <c r="B59" s="256"/>
      <c r="C59" s="256"/>
      <c r="D59" s="256" t="s">
        <v>194</v>
      </c>
      <c r="E59" s="263">
        <f t="shared" si="1"/>
        <v>842677.19</v>
      </c>
      <c r="F59" s="263">
        <f>SUM(F60,F65)</f>
        <v>840318.54</v>
      </c>
      <c r="G59" s="263">
        <f>SUM(G65)</f>
        <v>2358.65</v>
      </c>
      <c r="H59" s="289">
        <v>0</v>
      </c>
      <c r="I59" s="289">
        <v>0</v>
      </c>
      <c r="J59" s="289">
        <v>0</v>
      </c>
    </row>
    <row r="60" ht="19.5" customHeight="1" spans="1:10">
      <c r="A60" s="256" t="s">
        <v>195</v>
      </c>
      <c r="B60" s="256"/>
      <c r="C60" s="256"/>
      <c r="D60" s="256" t="s">
        <v>196</v>
      </c>
      <c r="E60" s="263">
        <f t="shared" si="1"/>
        <v>840318.54</v>
      </c>
      <c r="F60" s="263">
        <f>SUM(F61:F64)</f>
        <v>840318.54</v>
      </c>
      <c r="G60" s="289">
        <v>0</v>
      </c>
      <c r="H60" s="289">
        <v>0</v>
      </c>
      <c r="I60" s="289">
        <v>0</v>
      </c>
      <c r="J60" s="289">
        <v>0</v>
      </c>
    </row>
    <row r="61" ht="19.5" customHeight="1" spans="1:10">
      <c r="A61" s="256" t="s">
        <v>328</v>
      </c>
      <c r="B61" s="256"/>
      <c r="C61" s="256"/>
      <c r="D61" s="256" t="s">
        <v>197</v>
      </c>
      <c r="E61" s="263">
        <f t="shared" si="1"/>
        <v>214553.5</v>
      </c>
      <c r="F61" s="263">
        <v>214553.5</v>
      </c>
      <c r="G61" s="289">
        <v>0</v>
      </c>
      <c r="H61" s="289">
        <v>0</v>
      </c>
      <c r="I61" s="289">
        <v>0</v>
      </c>
      <c r="J61" s="289">
        <v>0</v>
      </c>
    </row>
    <row r="62" ht="19.5" customHeight="1" spans="1:10">
      <c r="A62" s="256" t="s">
        <v>198</v>
      </c>
      <c r="B62" s="256"/>
      <c r="C62" s="256"/>
      <c r="D62" s="256" t="s">
        <v>199</v>
      </c>
      <c r="E62" s="263">
        <f t="shared" si="1"/>
        <v>315175.91</v>
      </c>
      <c r="F62" s="263">
        <v>315175.91</v>
      </c>
      <c r="G62" s="289">
        <v>0</v>
      </c>
      <c r="H62" s="289">
        <v>0</v>
      </c>
      <c r="I62" s="289">
        <v>0</v>
      </c>
      <c r="J62" s="289">
        <v>0</v>
      </c>
    </row>
    <row r="63" ht="19.5" customHeight="1" spans="1:10">
      <c r="A63" s="256" t="s">
        <v>200</v>
      </c>
      <c r="B63" s="256"/>
      <c r="C63" s="256"/>
      <c r="D63" s="256" t="s">
        <v>201</v>
      </c>
      <c r="E63" s="263">
        <f t="shared" si="1"/>
        <v>286978.48</v>
      </c>
      <c r="F63" s="263">
        <v>286978.48</v>
      </c>
      <c r="G63" s="289">
        <v>0</v>
      </c>
      <c r="H63" s="289">
        <v>0</v>
      </c>
      <c r="I63" s="289">
        <v>0</v>
      </c>
      <c r="J63" s="289">
        <v>0</v>
      </c>
    </row>
    <row r="64" ht="19.5" customHeight="1" spans="1:10">
      <c r="A64" s="256" t="s">
        <v>202</v>
      </c>
      <c r="B64" s="256"/>
      <c r="C64" s="256"/>
      <c r="D64" s="256" t="s">
        <v>203</v>
      </c>
      <c r="E64" s="263">
        <f t="shared" si="1"/>
        <v>23610.65</v>
      </c>
      <c r="F64" s="263">
        <v>23610.65</v>
      </c>
      <c r="G64" s="289">
        <v>0</v>
      </c>
      <c r="H64" s="289">
        <v>0</v>
      </c>
      <c r="I64" s="289">
        <v>0</v>
      </c>
      <c r="J64" s="289">
        <v>0</v>
      </c>
    </row>
    <row r="65" ht="19.5" customHeight="1" spans="1:10">
      <c r="A65" s="256" t="s">
        <v>204</v>
      </c>
      <c r="B65" s="256"/>
      <c r="C65" s="256"/>
      <c r="D65" s="256" t="s">
        <v>205</v>
      </c>
      <c r="E65" s="263">
        <f t="shared" si="1"/>
        <v>2358.65</v>
      </c>
      <c r="F65" s="289">
        <v>0</v>
      </c>
      <c r="G65" s="263">
        <f>SUM(G66)</f>
        <v>2358.65</v>
      </c>
      <c r="H65" s="289">
        <v>0</v>
      </c>
      <c r="I65" s="289">
        <v>0</v>
      </c>
      <c r="J65" s="289">
        <v>0</v>
      </c>
    </row>
    <row r="66" ht="19.5" customHeight="1" spans="1:10">
      <c r="A66" s="256" t="s">
        <v>206</v>
      </c>
      <c r="B66" s="256"/>
      <c r="C66" s="256"/>
      <c r="D66" s="256" t="s">
        <v>207</v>
      </c>
      <c r="E66" s="263">
        <f t="shared" si="1"/>
        <v>2358.65</v>
      </c>
      <c r="F66" s="289">
        <v>0</v>
      </c>
      <c r="G66" s="263">
        <v>2358.65</v>
      </c>
      <c r="H66" s="289">
        <v>0</v>
      </c>
      <c r="I66" s="289">
        <v>0</v>
      </c>
      <c r="J66" s="289">
        <v>0</v>
      </c>
    </row>
    <row r="67" ht="19.5" customHeight="1" spans="1:10">
      <c r="A67" s="256" t="s">
        <v>208</v>
      </c>
      <c r="B67" s="256"/>
      <c r="C67" s="256"/>
      <c r="D67" s="256" t="s">
        <v>209</v>
      </c>
      <c r="E67" s="263">
        <f t="shared" si="1"/>
        <v>423781.77</v>
      </c>
      <c r="F67" s="263">
        <f>SUM(F68)</f>
        <v>423781.77</v>
      </c>
      <c r="G67" s="289">
        <v>0</v>
      </c>
      <c r="H67" s="289">
        <v>0</v>
      </c>
      <c r="I67" s="289">
        <v>0</v>
      </c>
      <c r="J67" s="289">
        <v>0</v>
      </c>
    </row>
    <row r="68" ht="19.5" customHeight="1" spans="1:10">
      <c r="A68" s="256" t="s">
        <v>210</v>
      </c>
      <c r="B68" s="256"/>
      <c r="C68" s="256"/>
      <c r="D68" s="256" t="s">
        <v>211</v>
      </c>
      <c r="E68" s="263">
        <f t="shared" si="1"/>
        <v>423781.77</v>
      </c>
      <c r="F68" s="263">
        <f>SUM(F69)</f>
        <v>423781.77</v>
      </c>
      <c r="G68" s="289">
        <v>0</v>
      </c>
      <c r="H68" s="289">
        <v>0</v>
      </c>
      <c r="I68" s="289">
        <v>0</v>
      </c>
      <c r="J68" s="289">
        <v>0</v>
      </c>
    </row>
    <row r="69" ht="19.5" customHeight="1" spans="1:10">
      <c r="A69" s="256" t="s">
        <v>212</v>
      </c>
      <c r="B69" s="256"/>
      <c r="C69" s="256"/>
      <c r="D69" s="256" t="s">
        <v>213</v>
      </c>
      <c r="E69" s="263">
        <f t="shared" si="1"/>
        <v>423781.77</v>
      </c>
      <c r="F69" s="263">
        <v>423781.77</v>
      </c>
      <c r="G69" s="289">
        <v>0</v>
      </c>
      <c r="H69" s="289">
        <v>0</v>
      </c>
      <c r="I69" s="289">
        <v>0</v>
      </c>
      <c r="J69" s="289">
        <v>0</v>
      </c>
    </row>
    <row r="70" ht="19.5" customHeight="1" spans="1:10">
      <c r="A70" s="256" t="s">
        <v>214</v>
      </c>
      <c r="B70" s="256"/>
      <c r="C70" s="256"/>
      <c r="D70" s="256" t="s">
        <v>215</v>
      </c>
      <c r="E70" s="263">
        <f t="shared" si="1"/>
        <v>4715865.06</v>
      </c>
      <c r="F70" s="263">
        <f>SUM(F71)</f>
        <v>45865.06</v>
      </c>
      <c r="G70" s="263">
        <f>SUM(G71,G73,G75,G77,G79,)</f>
        <v>4670000</v>
      </c>
      <c r="H70" s="289">
        <v>0</v>
      </c>
      <c r="I70" s="289">
        <v>0</v>
      </c>
      <c r="J70" s="289">
        <v>0</v>
      </c>
    </row>
    <row r="71" ht="19.5" customHeight="1" spans="1:10">
      <c r="A71" s="256" t="s">
        <v>216</v>
      </c>
      <c r="B71" s="256"/>
      <c r="C71" s="256"/>
      <c r="D71" s="256" t="s">
        <v>217</v>
      </c>
      <c r="E71" s="263">
        <f t="shared" si="1"/>
        <v>45865.06</v>
      </c>
      <c r="F71" s="263">
        <f>SUM(F72)</f>
        <v>45865.06</v>
      </c>
      <c r="G71" s="289">
        <v>0</v>
      </c>
      <c r="H71" s="289">
        <v>0</v>
      </c>
      <c r="I71" s="289">
        <v>0</v>
      </c>
      <c r="J71" s="289">
        <v>0</v>
      </c>
    </row>
    <row r="72" ht="19.5" customHeight="1" spans="1:10">
      <c r="A72" s="256" t="s">
        <v>218</v>
      </c>
      <c r="B72" s="256"/>
      <c r="C72" s="256"/>
      <c r="D72" s="256" t="s">
        <v>219</v>
      </c>
      <c r="E72" s="263">
        <f t="shared" si="1"/>
        <v>45865.06</v>
      </c>
      <c r="F72" s="263">
        <v>45865.06</v>
      </c>
      <c r="G72" s="289">
        <v>0</v>
      </c>
      <c r="H72" s="289">
        <v>0</v>
      </c>
      <c r="I72" s="289">
        <v>0</v>
      </c>
      <c r="J72" s="289">
        <v>0</v>
      </c>
    </row>
    <row r="73" ht="19.5" customHeight="1" spans="1:10">
      <c r="A73" s="256" t="s">
        <v>220</v>
      </c>
      <c r="B73" s="256"/>
      <c r="C73" s="256"/>
      <c r="D73" s="256" t="s">
        <v>221</v>
      </c>
      <c r="E73" s="263">
        <f t="shared" si="1"/>
        <v>50000</v>
      </c>
      <c r="F73" s="289">
        <v>0</v>
      </c>
      <c r="G73" s="263">
        <f>SUM(G74)</f>
        <v>50000</v>
      </c>
      <c r="H73" s="289">
        <v>0</v>
      </c>
      <c r="I73" s="289">
        <v>0</v>
      </c>
      <c r="J73" s="289">
        <v>0</v>
      </c>
    </row>
    <row r="74" ht="19.5" customHeight="1" spans="1:10">
      <c r="A74" s="256" t="s">
        <v>222</v>
      </c>
      <c r="B74" s="256"/>
      <c r="C74" s="256"/>
      <c r="D74" s="256" t="s">
        <v>223</v>
      </c>
      <c r="E74" s="263">
        <f t="shared" si="1"/>
        <v>50000</v>
      </c>
      <c r="F74" s="289">
        <v>0</v>
      </c>
      <c r="G74" s="263">
        <v>50000</v>
      </c>
      <c r="H74" s="289">
        <v>0</v>
      </c>
      <c r="I74" s="289">
        <v>0</v>
      </c>
      <c r="J74" s="289">
        <v>0</v>
      </c>
    </row>
    <row r="75" ht="19.5" customHeight="1" spans="1:10">
      <c r="A75" s="256" t="s">
        <v>224</v>
      </c>
      <c r="B75" s="256"/>
      <c r="C75" s="256"/>
      <c r="D75" s="256" t="s">
        <v>225</v>
      </c>
      <c r="E75" s="263">
        <f t="shared" si="1"/>
        <v>40000</v>
      </c>
      <c r="F75" s="289">
        <v>0</v>
      </c>
      <c r="G75" s="263">
        <f>SUM(G76)</f>
        <v>40000</v>
      </c>
      <c r="H75" s="289">
        <v>0</v>
      </c>
      <c r="I75" s="289">
        <v>0</v>
      </c>
      <c r="J75" s="289">
        <v>0</v>
      </c>
    </row>
    <row r="76" ht="19.5" customHeight="1" spans="1:10">
      <c r="A76" s="256" t="s">
        <v>226</v>
      </c>
      <c r="B76" s="256"/>
      <c r="C76" s="256"/>
      <c r="D76" s="256" t="s">
        <v>225</v>
      </c>
      <c r="E76" s="263">
        <f t="shared" si="1"/>
        <v>40000</v>
      </c>
      <c r="F76" s="289">
        <v>0</v>
      </c>
      <c r="G76" s="263">
        <v>40000</v>
      </c>
      <c r="H76" s="289">
        <v>0</v>
      </c>
      <c r="I76" s="289">
        <v>0</v>
      </c>
      <c r="J76" s="289">
        <v>0</v>
      </c>
    </row>
    <row r="77" ht="19.5" customHeight="1" spans="1:10">
      <c r="A77" s="256" t="s">
        <v>227</v>
      </c>
      <c r="B77" s="256"/>
      <c r="C77" s="256"/>
      <c r="D77" s="256" t="s">
        <v>228</v>
      </c>
      <c r="E77" s="263">
        <f t="shared" ref="E77:E108" si="2">SUM(F77:G77)</f>
        <v>90000</v>
      </c>
      <c r="F77" s="289">
        <v>0</v>
      </c>
      <c r="G77" s="263">
        <f>SUM(G78)</f>
        <v>90000</v>
      </c>
      <c r="H77" s="289">
        <v>0</v>
      </c>
      <c r="I77" s="289">
        <v>0</v>
      </c>
      <c r="J77" s="289">
        <v>0</v>
      </c>
    </row>
    <row r="78" ht="19.5" customHeight="1" spans="1:10">
      <c r="A78" s="256" t="s">
        <v>229</v>
      </c>
      <c r="B78" s="256"/>
      <c r="C78" s="256"/>
      <c r="D78" s="256" t="s">
        <v>230</v>
      </c>
      <c r="E78" s="263">
        <f t="shared" si="2"/>
        <v>90000</v>
      </c>
      <c r="F78" s="289">
        <v>0</v>
      </c>
      <c r="G78" s="263">
        <v>90000</v>
      </c>
      <c r="H78" s="289">
        <v>0</v>
      </c>
      <c r="I78" s="289">
        <v>0</v>
      </c>
      <c r="J78" s="289">
        <v>0</v>
      </c>
    </row>
    <row r="79" ht="19.5" customHeight="1" spans="1:10">
      <c r="A79" s="256" t="s">
        <v>231</v>
      </c>
      <c r="B79" s="256"/>
      <c r="C79" s="256"/>
      <c r="D79" s="256" t="s">
        <v>232</v>
      </c>
      <c r="E79" s="263">
        <f t="shared" si="2"/>
        <v>4490000</v>
      </c>
      <c r="F79" s="289">
        <v>0</v>
      </c>
      <c r="G79" s="263">
        <f>SUM(G80)</f>
        <v>4490000</v>
      </c>
      <c r="H79" s="289">
        <v>0</v>
      </c>
      <c r="I79" s="289">
        <v>0</v>
      </c>
      <c r="J79" s="289">
        <v>0</v>
      </c>
    </row>
    <row r="80" ht="19.5" customHeight="1" spans="1:10">
      <c r="A80" s="256" t="s">
        <v>233</v>
      </c>
      <c r="B80" s="256"/>
      <c r="C80" s="256"/>
      <c r="D80" s="256" t="s">
        <v>232</v>
      </c>
      <c r="E80" s="263">
        <f t="shared" si="2"/>
        <v>4490000</v>
      </c>
      <c r="F80" s="289">
        <v>0</v>
      </c>
      <c r="G80" s="263">
        <v>4490000</v>
      </c>
      <c r="H80" s="289">
        <v>0</v>
      </c>
      <c r="I80" s="289">
        <v>0</v>
      </c>
      <c r="J80" s="289">
        <v>0</v>
      </c>
    </row>
    <row r="81" ht="19.5" customHeight="1" spans="1:10">
      <c r="A81" s="256" t="s">
        <v>234</v>
      </c>
      <c r="B81" s="256"/>
      <c r="C81" s="256"/>
      <c r="D81" s="256" t="s">
        <v>235</v>
      </c>
      <c r="E81" s="263">
        <f t="shared" si="2"/>
        <v>13446510.06</v>
      </c>
      <c r="F81" s="263">
        <f>SUM(F82,F85,F88,F92,F97,F100)</f>
        <v>2386847.96</v>
      </c>
      <c r="G81" s="263">
        <f>SUM(G82,G85,G88,G92,G97,G100)</f>
        <v>11059662.1</v>
      </c>
      <c r="H81" s="289">
        <v>0</v>
      </c>
      <c r="I81" s="289">
        <v>0</v>
      </c>
      <c r="J81" s="289">
        <v>0</v>
      </c>
    </row>
    <row r="82" ht="19.5" customHeight="1" spans="1:10">
      <c r="A82" s="256" t="s">
        <v>236</v>
      </c>
      <c r="B82" s="256"/>
      <c r="C82" s="256"/>
      <c r="D82" s="256" t="s">
        <v>237</v>
      </c>
      <c r="E82" s="263">
        <f t="shared" si="2"/>
        <v>2523184.74</v>
      </c>
      <c r="F82" s="263">
        <f>SUM(F83)</f>
        <v>2352658.74</v>
      </c>
      <c r="G82" s="263">
        <f>SUM(G83:G84)</f>
        <v>170526</v>
      </c>
      <c r="H82" s="289">
        <v>0</v>
      </c>
      <c r="I82" s="289">
        <v>0</v>
      </c>
      <c r="J82" s="289">
        <v>0</v>
      </c>
    </row>
    <row r="83" ht="19.5" customHeight="1" spans="1:10">
      <c r="A83" s="256" t="s">
        <v>238</v>
      </c>
      <c r="B83" s="256"/>
      <c r="C83" s="256"/>
      <c r="D83" s="256" t="s">
        <v>122</v>
      </c>
      <c r="E83" s="263">
        <f t="shared" si="2"/>
        <v>2352658.74</v>
      </c>
      <c r="F83" s="263">
        <v>2352658.74</v>
      </c>
      <c r="G83" s="289">
        <v>0</v>
      </c>
      <c r="H83" s="289">
        <v>0</v>
      </c>
      <c r="I83" s="289">
        <v>0</v>
      </c>
      <c r="J83" s="289">
        <v>0</v>
      </c>
    </row>
    <row r="84" ht="19.5" customHeight="1" spans="1:10">
      <c r="A84" s="256" t="s">
        <v>239</v>
      </c>
      <c r="B84" s="256"/>
      <c r="C84" s="256"/>
      <c r="D84" s="256" t="s">
        <v>240</v>
      </c>
      <c r="E84" s="263">
        <f t="shared" si="2"/>
        <v>170526</v>
      </c>
      <c r="F84" s="289">
        <v>0</v>
      </c>
      <c r="G84" s="263">
        <v>170526</v>
      </c>
      <c r="H84" s="289">
        <v>0</v>
      </c>
      <c r="I84" s="289">
        <v>0</v>
      </c>
      <c r="J84" s="289">
        <v>0</v>
      </c>
    </row>
    <row r="85" ht="19.5" customHeight="1" spans="1:10">
      <c r="A85" s="256" t="s">
        <v>241</v>
      </c>
      <c r="B85" s="256"/>
      <c r="C85" s="256"/>
      <c r="D85" s="256" t="s">
        <v>242</v>
      </c>
      <c r="E85" s="263">
        <f t="shared" si="2"/>
        <v>603440</v>
      </c>
      <c r="F85" s="289">
        <v>0</v>
      </c>
      <c r="G85" s="263">
        <f>SUM(G86:G87)</f>
        <v>603440</v>
      </c>
      <c r="H85" s="289">
        <v>0</v>
      </c>
      <c r="I85" s="289">
        <v>0</v>
      </c>
      <c r="J85" s="289">
        <v>0</v>
      </c>
    </row>
    <row r="86" ht="19.5" customHeight="1" spans="1:10">
      <c r="A86" s="256" t="s">
        <v>243</v>
      </c>
      <c r="B86" s="256"/>
      <c r="C86" s="256"/>
      <c r="D86" s="256" t="s">
        <v>244</v>
      </c>
      <c r="E86" s="263">
        <f t="shared" si="2"/>
        <v>591000</v>
      </c>
      <c r="F86" s="289">
        <v>0</v>
      </c>
      <c r="G86" s="263">
        <v>591000</v>
      </c>
      <c r="H86" s="289">
        <v>0</v>
      </c>
      <c r="I86" s="289">
        <v>0</v>
      </c>
      <c r="J86" s="289">
        <v>0</v>
      </c>
    </row>
    <row r="87" ht="19.5" customHeight="1" spans="1:10">
      <c r="A87" s="256" t="s">
        <v>245</v>
      </c>
      <c r="B87" s="256"/>
      <c r="C87" s="256"/>
      <c r="D87" s="256" t="s">
        <v>246</v>
      </c>
      <c r="E87" s="263">
        <f t="shared" si="2"/>
        <v>12440</v>
      </c>
      <c r="F87" s="289">
        <v>0</v>
      </c>
      <c r="G87" s="263">
        <v>12440</v>
      </c>
      <c r="H87" s="289">
        <v>0</v>
      </c>
      <c r="I87" s="289">
        <v>0</v>
      </c>
      <c r="J87" s="289">
        <v>0</v>
      </c>
    </row>
    <row r="88" ht="19.5" customHeight="1" spans="1:10">
      <c r="A88" s="256" t="s">
        <v>247</v>
      </c>
      <c r="B88" s="256"/>
      <c r="C88" s="256"/>
      <c r="D88" s="256" t="s">
        <v>248</v>
      </c>
      <c r="E88" s="263">
        <f t="shared" si="2"/>
        <v>241000</v>
      </c>
      <c r="F88" s="289">
        <v>0</v>
      </c>
      <c r="G88" s="263">
        <f>SUM(G89:G91)</f>
        <v>241000</v>
      </c>
      <c r="H88" s="289">
        <v>0</v>
      </c>
      <c r="I88" s="289">
        <v>0</v>
      </c>
      <c r="J88" s="289">
        <v>0</v>
      </c>
    </row>
    <row r="89" ht="19.5" customHeight="1" spans="1:10">
      <c r="A89" s="256" t="s">
        <v>249</v>
      </c>
      <c r="B89" s="256"/>
      <c r="C89" s="256"/>
      <c r="D89" s="256" t="s">
        <v>250</v>
      </c>
      <c r="E89" s="263">
        <f t="shared" si="2"/>
        <v>5000</v>
      </c>
      <c r="F89" s="289">
        <v>0</v>
      </c>
      <c r="G89" s="263">
        <v>5000</v>
      </c>
      <c r="H89" s="289">
        <v>0</v>
      </c>
      <c r="I89" s="289">
        <v>0</v>
      </c>
      <c r="J89" s="289">
        <v>0</v>
      </c>
    </row>
    <row r="90" ht="19.5" customHeight="1" spans="1:10">
      <c r="A90" s="256" t="s">
        <v>251</v>
      </c>
      <c r="B90" s="256"/>
      <c r="C90" s="256"/>
      <c r="D90" s="256" t="s">
        <v>252</v>
      </c>
      <c r="E90" s="263">
        <f t="shared" si="2"/>
        <v>200000</v>
      </c>
      <c r="F90" s="289">
        <v>0</v>
      </c>
      <c r="G90" s="263">
        <v>200000</v>
      </c>
      <c r="H90" s="289">
        <v>0</v>
      </c>
      <c r="I90" s="289">
        <v>0</v>
      </c>
      <c r="J90" s="289">
        <v>0</v>
      </c>
    </row>
    <row r="91" ht="19.5" customHeight="1" spans="1:10">
      <c r="A91" s="256" t="s">
        <v>253</v>
      </c>
      <c r="B91" s="256"/>
      <c r="C91" s="256"/>
      <c r="D91" s="256" t="s">
        <v>254</v>
      </c>
      <c r="E91" s="263">
        <f t="shared" si="2"/>
        <v>36000</v>
      </c>
      <c r="F91" s="289">
        <v>0</v>
      </c>
      <c r="G91" s="263">
        <v>36000</v>
      </c>
      <c r="H91" s="289">
        <v>0</v>
      </c>
      <c r="I91" s="289">
        <v>0</v>
      </c>
      <c r="J91" s="289">
        <v>0</v>
      </c>
    </row>
    <row r="92" ht="19.5" customHeight="1" spans="1:10">
      <c r="A92" s="256" t="s">
        <v>255</v>
      </c>
      <c r="B92" s="256"/>
      <c r="C92" s="256"/>
      <c r="D92" s="256" t="s">
        <v>256</v>
      </c>
      <c r="E92" s="263">
        <f t="shared" si="2"/>
        <v>2411989</v>
      </c>
      <c r="F92" s="289">
        <v>0</v>
      </c>
      <c r="G92" s="263">
        <f>SUM(G93:G96)</f>
        <v>2411989</v>
      </c>
      <c r="H92" s="289">
        <v>0</v>
      </c>
      <c r="I92" s="289">
        <v>0</v>
      </c>
      <c r="J92" s="289">
        <v>0</v>
      </c>
    </row>
    <row r="93" ht="19.5" customHeight="1" spans="1:10">
      <c r="A93" s="256" t="s">
        <v>257</v>
      </c>
      <c r="B93" s="256"/>
      <c r="C93" s="256"/>
      <c r="D93" s="256" t="s">
        <v>258</v>
      </c>
      <c r="E93" s="263">
        <f t="shared" si="2"/>
        <v>856000</v>
      </c>
      <c r="F93" s="289">
        <v>0</v>
      </c>
      <c r="G93" s="263">
        <v>856000</v>
      </c>
      <c r="H93" s="289">
        <v>0</v>
      </c>
      <c r="I93" s="289">
        <v>0</v>
      </c>
      <c r="J93" s="289">
        <v>0</v>
      </c>
    </row>
    <row r="94" ht="19.5" customHeight="1" spans="1:10">
      <c r="A94" s="256" t="s">
        <v>259</v>
      </c>
      <c r="B94" s="256"/>
      <c r="C94" s="256"/>
      <c r="D94" s="256" t="s">
        <v>260</v>
      </c>
      <c r="E94" s="263">
        <f t="shared" si="2"/>
        <v>6000</v>
      </c>
      <c r="F94" s="289">
        <v>0</v>
      </c>
      <c r="G94" s="263">
        <v>6000</v>
      </c>
      <c r="H94" s="289">
        <v>0</v>
      </c>
      <c r="I94" s="289">
        <v>0</v>
      </c>
      <c r="J94" s="289">
        <v>0</v>
      </c>
    </row>
    <row r="95" ht="19.5" customHeight="1" spans="1:10">
      <c r="A95" s="256" t="s">
        <v>261</v>
      </c>
      <c r="B95" s="256"/>
      <c r="C95" s="256"/>
      <c r="D95" s="256" t="s">
        <v>262</v>
      </c>
      <c r="E95" s="263">
        <f t="shared" si="2"/>
        <v>210000</v>
      </c>
      <c r="F95" s="289">
        <v>0</v>
      </c>
      <c r="G95" s="263">
        <v>210000</v>
      </c>
      <c r="H95" s="289">
        <v>0</v>
      </c>
      <c r="I95" s="289">
        <v>0</v>
      </c>
      <c r="J95" s="289">
        <v>0</v>
      </c>
    </row>
    <row r="96" ht="19.5" customHeight="1" spans="1:10">
      <c r="A96" s="256" t="s">
        <v>263</v>
      </c>
      <c r="B96" s="256"/>
      <c r="C96" s="256"/>
      <c r="D96" s="256" t="s">
        <v>264</v>
      </c>
      <c r="E96" s="263">
        <f t="shared" si="2"/>
        <v>1339989</v>
      </c>
      <c r="F96" s="289">
        <v>0</v>
      </c>
      <c r="G96" s="263">
        <v>1339989</v>
      </c>
      <c r="H96" s="289">
        <v>0</v>
      </c>
      <c r="I96" s="289">
        <v>0</v>
      </c>
      <c r="J96" s="289">
        <v>0</v>
      </c>
    </row>
    <row r="97" ht="19.5" customHeight="1" spans="1:10">
      <c r="A97" s="256" t="s">
        <v>265</v>
      </c>
      <c r="B97" s="256"/>
      <c r="C97" s="256"/>
      <c r="D97" s="256" t="s">
        <v>266</v>
      </c>
      <c r="E97" s="263">
        <f t="shared" si="2"/>
        <v>7649305.32</v>
      </c>
      <c r="F97" s="263">
        <f>SUM(F98)</f>
        <v>34189.22</v>
      </c>
      <c r="G97" s="263">
        <f>SUM(G98:G99)</f>
        <v>7615116.1</v>
      </c>
      <c r="H97" s="289">
        <v>0</v>
      </c>
      <c r="I97" s="289">
        <v>0</v>
      </c>
      <c r="J97" s="289">
        <v>0</v>
      </c>
    </row>
    <row r="98" ht="19.5" customHeight="1" spans="1:10">
      <c r="A98" s="256" t="s">
        <v>267</v>
      </c>
      <c r="B98" s="256"/>
      <c r="C98" s="256"/>
      <c r="D98" s="256" t="s">
        <v>268</v>
      </c>
      <c r="E98" s="263">
        <f t="shared" si="2"/>
        <v>4949211.12</v>
      </c>
      <c r="F98" s="263">
        <v>34189.22</v>
      </c>
      <c r="G98" s="263">
        <v>4915021.9</v>
      </c>
      <c r="H98" s="289">
        <v>0</v>
      </c>
      <c r="I98" s="289">
        <v>0</v>
      </c>
      <c r="J98" s="289">
        <v>0</v>
      </c>
    </row>
    <row r="99" ht="19.5" customHeight="1" spans="1:10">
      <c r="A99" s="256" t="s">
        <v>269</v>
      </c>
      <c r="B99" s="256"/>
      <c r="C99" s="256"/>
      <c r="D99" s="256" t="s">
        <v>270</v>
      </c>
      <c r="E99" s="263">
        <f t="shared" si="2"/>
        <v>2700094.2</v>
      </c>
      <c r="F99" s="289">
        <v>0</v>
      </c>
      <c r="G99" s="263">
        <v>2700094.2</v>
      </c>
      <c r="H99" s="289">
        <v>0</v>
      </c>
      <c r="I99" s="289">
        <v>0</v>
      </c>
      <c r="J99" s="289">
        <v>0</v>
      </c>
    </row>
    <row r="100" ht="19.5" customHeight="1" spans="1:10">
      <c r="A100" s="256" t="s">
        <v>271</v>
      </c>
      <c r="B100" s="256"/>
      <c r="C100" s="256"/>
      <c r="D100" s="256" t="s">
        <v>272</v>
      </c>
      <c r="E100" s="263">
        <f t="shared" si="2"/>
        <v>17591</v>
      </c>
      <c r="F100" s="289">
        <v>0</v>
      </c>
      <c r="G100" s="263">
        <f>SUM(G101)</f>
        <v>17591</v>
      </c>
      <c r="H100" s="289">
        <v>0</v>
      </c>
      <c r="I100" s="289">
        <v>0</v>
      </c>
      <c r="J100" s="289">
        <v>0</v>
      </c>
    </row>
    <row r="101" ht="19.5" customHeight="1" spans="1:10">
      <c r="A101" s="256" t="s">
        <v>273</v>
      </c>
      <c r="B101" s="256"/>
      <c r="C101" s="256"/>
      <c r="D101" s="256" t="s">
        <v>274</v>
      </c>
      <c r="E101" s="263">
        <f t="shared" si="2"/>
        <v>17591</v>
      </c>
      <c r="F101" s="289">
        <v>0</v>
      </c>
      <c r="G101" s="263">
        <v>17591</v>
      </c>
      <c r="H101" s="289">
        <v>0</v>
      </c>
      <c r="I101" s="289">
        <v>0</v>
      </c>
      <c r="J101" s="289">
        <v>0</v>
      </c>
    </row>
    <row r="102" ht="19.5" customHeight="1" spans="1:10">
      <c r="A102" s="256" t="s">
        <v>275</v>
      </c>
      <c r="B102" s="256"/>
      <c r="C102" s="256"/>
      <c r="D102" s="256" t="s">
        <v>276</v>
      </c>
      <c r="E102" s="263">
        <f t="shared" si="2"/>
        <v>223190.76</v>
      </c>
      <c r="F102" s="289">
        <v>0</v>
      </c>
      <c r="G102" s="263">
        <f>SUM(G103)</f>
        <v>223190.76</v>
      </c>
      <c r="H102" s="289">
        <v>0</v>
      </c>
      <c r="I102" s="289">
        <v>0</v>
      </c>
      <c r="J102" s="289">
        <v>0</v>
      </c>
    </row>
    <row r="103" ht="19.5" customHeight="1" spans="1:10">
      <c r="A103" s="256" t="s">
        <v>277</v>
      </c>
      <c r="B103" s="256"/>
      <c r="C103" s="256"/>
      <c r="D103" s="256" t="s">
        <v>278</v>
      </c>
      <c r="E103" s="263">
        <f t="shared" si="2"/>
        <v>223190.76</v>
      </c>
      <c r="F103" s="289">
        <v>0</v>
      </c>
      <c r="G103" s="263">
        <f>SUM(G104)</f>
        <v>223190.76</v>
      </c>
      <c r="H103" s="289">
        <v>0</v>
      </c>
      <c r="I103" s="289">
        <v>0</v>
      </c>
      <c r="J103" s="289">
        <v>0</v>
      </c>
    </row>
    <row r="104" ht="19.5" customHeight="1" spans="1:10">
      <c r="A104" s="256" t="s">
        <v>279</v>
      </c>
      <c r="B104" s="256"/>
      <c r="C104" s="256"/>
      <c r="D104" s="256" t="s">
        <v>280</v>
      </c>
      <c r="E104" s="263">
        <f t="shared" si="2"/>
        <v>223190.76</v>
      </c>
      <c r="F104" s="289">
        <v>0</v>
      </c>
      <c r="G104" s="263">
        <v>223190.76</v>
      </c>
      <c r="H104" s="289">
        <v>0</v>
      </c>
      <c r="I104" s="289">
        <v>0</v>
      </c>
      <c r="J104" s="289">
        <v>0</v>
      </c>
    </row>
    <row r="105" ht="19.5" customHeight="1" spans="1:10">
      <c r="A105" s="256" t="s">
        <v>281</v>
      </c>
      <c r="B105" s="256"/>
      <c r="C105" s="256"/>
      <c r="D105" s="256" t="s">
        <v>282</v>
      </c>
      <c r="E105" s="263">
        <f t="shared" si="2"/>
        <v>90000</v>
      </c>
      <c r="F105" s="289">
        <v>0</v>
      </c>
      <c r="G105" s="263">
        <f>SUM(G106)</f>
        <v>90000</v>
      </c>
      <c r="H105" s="289">
        <v>0</v>
      </c>
      <c r="I105" s="289">
        <v>0</v>
      </c>
      <c r="J105" s="289">
        <v>0</v>
      </c>
    </row>
    <row r="106" ht="19.5" customHeight="1" spans="1:10">
      <c r="A106" s="256" t="s">
        <v>283</v>
      </c>
      <c r="B106" s="256"/>
      <c r="C106" s="256"/>
      <c r="D106" s="256" t="s">
        <v>284</v>
      </c>
      <c r="E106" s="263">
        <f t="shared" si="2"/>
        <v>90000</v>
      </c>
      <c r="F106" s="289">
        <v>0</v>
      </c>
      <c r="G106" s="263">
        <f>SUM(G107)</f>
        <v>90000</v>
      </c>
      <c r="H106" s="289">
        <v>0</v>
      </c>
      <c r="I106" s="289">
        <v>0</v>
      </c>
      <c r="J106" s="289">
        <v>0</v>
      </c>
    </row>
    <row r="107" ht="19.5" customHeight="1" spans="1:10">
      <c r="A107" s="256" t="s">
        <v>285</v>
      </c>
      <c r="B107" s="256"/>
      <c r="C107" s="256"/>
      <c r="D107" s="256" t="s">
        <v>286</v>
      </c>
      <c r="E107" s="263">
        <f t="shared" si="2"/>
        <v>90000</v>
      </c>
      <c r="F107" s="289">
        <v>0</v>
      </c>
      <c r="G107" s="263">
        <v>90000</v>
      </c>
      <c r="H107" s="289">
        <v>0</v>
      </c>
      <c r="I107" s="289">
        <v>0</v>
      </c>
      <c r="J107" s="289">
        <v>0</v>
      </c>
    </row>
    <row r="108" ht="19.5" customHeight="1" spans="1:10">
      <c r="A108" s="256" t="s">
        <v>287</v>
      </c>
      <c r="B108" s="256"/>
      <c r="C108" s="256"/>
      <c r="D108" s="256" t="s">
        <v>288</v>
      </c>
      <c r="E108" s="263">
        <f t="shared" si="2"/>
        <v>880837.32</v>
      </c>
      <c r="F108" s="263">
        <f>SUM(F109,F111)</f>
        <v>770493</v>
      </c>
      <c r="G108" s="263">
        <f>SUM(G109)</f>
        <v>110344.32</v>
      </c>
      <c r="H108" s="289">
        <v>0</v>
      </c>
      <c r="I108" s="289">
        <v>0</v>
      </c>
      <c r="J108" s="289">
        <v>0</v>
      </c>
    </row>
    <row r="109" ht="19.5" customHeight="1" spans="1:10">
      <c r="A109" s="256" t="s">
        <v>289</v>
      </c>
      <c r="B109" s="256"/>
      <c r="C109" s="256"/>
      <c r="D109" s="256" t="s">
        <v>290</v>
      </c>
      <c r="E109" s="263">
        <f t="shared" ref="E109:E124" si="3">SUM(F109:G109)</f>
        <v>110344.32</v>
      </c>
      <c r="F109" s="289">
        <v>0</v>
      </c>
      <c r="G109" s="263">
        <f>SUM(G110)</f>
        <v>110344.32</v>
      </c>
      <c r="H109" s="289">
        <v>0</v>
      </c>
      <c r="I109" s="289">
        <v>0</v>
      </c>
      <c r="J109" s="289">
        <v>0</v>
      </c>
    </row>
    <row r="110" ht="19.5" customHeight="1" spans="1:10">
      <c r="A110" s="256" t="s">
        <v>291</v>
      </c>
      <c r="B110" s="256"/>
      <c r="C110" s="256"/>
      <c r="D110" s="256" t="s">
        <v>292</v>
      </c>
      <c r="E110" s="263">
        <f t="shared" si="3"/>
        <v>110344.32</v>
      </c>
      <c r="F110" s="289">
        <v>0</v>
      </c>
      <c r="G110" s="263">
        <v>110344.32</v>
      </c>
      <c r="H110" s="289">
        <v>0</v>
      </c>
      <c r="I110" s="289">
        <v>0</v>
      </c>
      <c r="J110" s="289">
        <v>0</v>
      </c>
    </row>
    <row r="111" ht="19.5" customHeight="1" spans="1:10">
      <c r="A111" s="256" t="s">
        <v>293</v>
      </c>
      <c r="B111" s="256"/>
      <c r="C111" s="256"/>
      <c r="D111" s="256" t="s">
        <v>294</v>
      </c>
      <c r="E111" s="263">
        <f t="shared" si="3"/>
        <v>770493</v>
      </c>
      <c r="F111" s="263">
        <f>SUM(F112)</f>
        <v>770493</v>
      </c>
      <c r="G111" s="289">
        <v>0</v>
      </c>
      <c r="H111" s="289">
        <v>0</v>
      </c>
      <c r="I111" s="289">
        <v>0</v>
      </c>
      <c r="J111" s="289">
        <v>0</v>
      </c>
    </row>
    <row r="112" ht="19.5" customHeight="1" spans="1:10">
      <c r="A112" s="256" t="s">
        <v>295</v>
      </c>
      <c r="B112" s="256"/>
      <c r="C112" s="256"/>
      <c r="D112" s="256" t="s">
        <v>296</v>
      </c>
      <c r="E112" s="263">
        <f t="shared" si="3"/>
        <v>770493</v>
      </c>
      <c r="F112" s="263">
        <v>770493</v>
      </c>
      <c r="G112" s="289">
        <v>0</v>
      </c>
      <c r="H112" s="289">
        <v>0</v>
      </c>
      <c r="I112" s="289">
        <v>0</v>
      </c>
      <c r="J112" s="289">
        <v>0</v>
      </c>
    </row>
    <row r="113" ht="19.5" customHeight="1" spans="1:10">
      <c r="A113" s="256" t="s">
        <v>297</v>
      </c>
      <c r="B113" s="256"/>
      <c r="C113" s="256"/>
      <c r="D113" s="256" t="s">
        <v>298</v>
      </c>
      <c r="E113" s="263">
        <f t="shared" si="3"/>
        <v>520</v>
      </c>
      <c r="F113" s="289">
        <v>0</v>
      </c>
      <c r="G113" s="263">
        <f>SUM(G114)</f>
        <v>520</v>
      </c>
      <c r="H113" s="289">
        <v>0</v>
      </c>
      <c r="I113" s="289">
        <v>0</v>
      </c>
      <c r="J113" s="289">
        <v>0</v>
      </c>
    </row>
    <row r="114" ht="19.5" customHeight="1" spans="1:10">
      <c r="A114" s="256" t="s">
        <v>299</v>
      </c>
      <c r="B114" s="256"/>
      <c r="C114" s="256"/>
      <c r="D114" s="256" t="s">
        <v>300</v>
      </c>
      <c r="E114" s="263">
        <f t="shared" si="3"/>
        <v>520</v>
      </c>
      <c r="F114" s="289">
        <v>0</v>
      </c>
      <c r="G114" s="263">
        <f>SUM(G115)</f>
        <v>520</v>
      </c>
      <c r="H114" s="289">
        <v>0</v>
      </c>
      <c r="I114" s="289">
        <v>0</v>
      </c>
      <c r="J114" s="289">
        <v>0</v>
      </c>
    </row>
    <row r="115" ht="19.5" customHeight="1" spans="1:10">
      <c r="A115" s="256" t="s">
        <v>301</v>
      </c>
      <c r="B115" s="256"/>
      <c r="C115" s="256"/>
      <c r="D115" s="256" t="s">
        <v>302</v>
      </c>
      <c r="E115" s="263">
        <f t="shared" si="3"/>
        <v>520</v>
      </c>
      <c r="F115" s="289">
        <v>0</v>
      </c>
      <c r="G115" s="263">
        <v>520</v>
      </c>
      <c r="H115" s="289">
        <v>0</v>
      </c>
      <c r="I115" s="289">
        <v>0</v>
      </c>
      <c r="J115" s="289">
        <v>0</v>
      </c>
    </row>
    <row r="116" ht="19.5" customHeight="1" spans="1:10">
      <c r="A116" s="256" t="s">
        <v>303</v>
      </c>
      <c r="B116" s="256"/>
      <c r="C116" s="256"/>
      <c r="D116" s="256" t="s">
        <v>304</v>
      </c>
      <c r="E116" s="263">
        <f t="shared" si="3"/>
        <v>17000</v>
      </c>
      <c r="F116" s="289">
        <v>0</v>
      </c>
      <c r="G116" s="263">
        <f>SUM(G117,G119)</f>
        <v>17000</v>
      </c>
      <c r="H116" s="289">
        <v>0</v>
      </c>
      <c r="I116" s="289">
        <v>0</v>
      </c>
      <c r="J116" s="289">
        <v>0</v>
      </c>
    </row>
    <row r="117" ht="19.5" customHeight="1" spans="1:10">
      <c r="A117" s="256" t="s">
        <v>305</v>
      </c>
      <c r="B117" s="256"/>
      <c r="C117" s="256"/>
      <c r="D117" s="256" t="s">
        <v>306</v>
      </c>
      <c r="E117" s="263">
        <f t="shared" si="3"/>
        <v>11000</v>
      </c>
      <c r="F117" s="289">
        <v>0</v>
      </c>
      <c r="G117" s="263">
        <f>SUM(G118)</f>
        <v>11000</v>
      </c>
      <c r="H117" s="289">
        <v>0</v>
      </c>
      <c r="I117" s="289">
        <v>0</v>
      </c>
      <c r="J117" s="289">
        <v>0</v>
      </c>
    </row>
    <row r="118" ht="19.5" customHeight="1" spans="1:10">
      <c r="A118" s="256" t="s">
        <v>307</v>
      </c>
      <c r="B118" s="256"/>
      <c r="C118" s="256"/>
      <c r="D118" s="256" t="s">
        <v>308</v>
      </c>
      <c r="E118" s="263">
        <f t="shared" si="3"/>
        <v>11000</v>
      </c>
      <c r="F118" s="289">
        <v>0</v>
      </c>
      <c r="G118" s="263">
        <v>11000</v>
      </c>
      <c r="H118" s="289">
        <v>0</v>
      </c>
      <c r="I118" s="289">
        <v>0</v>
      </c>
      <c r="J118" s="289">
        <v>0</v>
      </c>
    </row>
    <row r="119" ht="19.5" customHeight="1" spans="1:10">
      <c r="A119" s="256" t="s">
        <v>309</v>
      </c>
      <c r="B119" s="256"/>
      <c r="C119" s="256"/>
      <c r="D119" s="256" t="s">
        <v>310</v>
      </c>
      <c r="E119" s="263">
        <f t="shared" si="3"/>
        <v>6000</v>
      </c>
      <c r="F119" s="289">
        <v>0</v>
      </c>
      <c r="G119" s="263">
        <f>SUM(G120)</f>
        <v>6000</v>
      </c>
      <c r="H119" s="289">
        <v>0</v>
      </c>
      <c r="I119" s="289">
        <v>0</v>
      </c>
      <c r="J119" s="289">
        <v>0</v>
      </c>
    </row>
    <row r="120" ht="19.5" customHeight="1" spans="1:10">
      <c r="A120" s="256" t="s">
        <v>311</v>
      </c>
      <c r="B120" s="256"/>
      <c r="C120" s="256"/>
      <c r="D120" s="256" t="s">
        <v>310</v>
      </c>
      <c r="E120" s="263">
        <f t="shared" si="3"/>
        <v>6000</v>
      </c>
      <c r="F120" s="289">
        <v>0</v>
      </c>
      <c r="G120" s="263">
        <v>6000</v>
      </c>
      <c r="H120" s="289">
        <v>0</v>
      </c>
      <c r="I120" s="289">
        <v>0</v>
      </c>
      <c r="J120" s="289">
        <v>0</v>
      </c>
    </row>
    <row r="121" ht="19.5" customHeight="1" spans="1:10">
      <c r="A121" s="256" t="s">
        <v>312</v>
      </c>
      <c r="B121" s="256"/>
      <c r="C121" s="256"/>
      <c r="D121" s="256" t="s">
        <v>313</v>
      </c>
      <c r="E121" s="263">
        <f t="shared" si="3"/>
        <v>520000</v>
      </c>
      <c r="F121" s="289">
        <v>0</v>
      </c>
      <c r="G121" s="263">
        <f>SUM(G122)</f>
        <v>520000</v>
      </c>
      <c r="H121" s="289">
        <v>0</v>
      </c>
      <c r="I121" s="289">
        <v>0</v>
      </c>
      <c r="J121" s="289">
        <v>0</v>
      </c>
    </row>
    <row r="122" ht="19.5" customHeight="1" spans="1:10">
      <c r="A122" s="256" t="s">
        <v>314</v>
      </c>
      <c r="B122" s="256"/>
      <c r="C122" s="256"/>
      <c r="D122" s="256" t="s">
        <v>315</v>
      </c>
      <c r="E122" s="263">
        <f t="shared" si="3"/>
        <v>520000</v>
      </c>
      <c r="F122" s="289">
        <v>0</v>
      </c>
      <c r="G122" s="263">
        <f>SUM(G123:G124)</f>
        <v>520000</v>
      </c>
      <c r="H122" s="289">
        <v>0</v>
      </c>
      <c r="I122" s="289">
        <v>0</v>
      </c>
      <c r="J122" s="289">
        <v>0</v>
      </c>
    </row>
    <row r="123" ht="19.5" customHeight="1" spans="1:10">
      <c r="A123" s="290" t="s">
        <v>316</v>
      </c>
      <c r="B123" s="256"/>
      <c r="C123" s="256"/>
      <c r="D123" s="256" t="s">
        <v>317</v>
      </c>
      <c r="E123" s="263">
        <f t="shared" si="3"/>
        <v>220000</v>
      </c>
      <c r="F123" s="289">
        <v>0</v>
      </c>
      <c r="G123" s="263">
        <v>220000</v>
      </c>
      <c r="H123" s="289">
        <v>0</v>
      </c>
      <c r="I123" s="289">
        <v>0</v>
      </c>
      <c r="J123" s="303">
        <v>0</v>
      </c>
    </row>
    <row r="124" ht="19.5" customHeight="1" spans="1:10">
      <c r="A124" s="290" t="s">
        <v>318</v>
      </c>
      <c r="B124" s="256"/>
      <c r="C124" s="256"/>
      <c r="D124" s="256" t="s">
        <v>319</v>
      </c>
      <c r="E124" s="263">
        <f t="shared" si="3"/>
        <v>300000</v>
      </c>
      <c r="F124" s="289">
        <v>0</v>
      </c>
      <c r="G124" s="263">
        <v>300000</v>
      </c>
      <c r="H124" s="289">
        <v>0</v>
      </c>
      <c r="I124" s="289">
        <v>0</v>
      </c>
      <c r="J124" s="303">
        <v>0</v>
      </c>
    </row>
    <row r="125" ht="19.5" customHeight="1" spans="1:10">
      <c r="A125" s="299" t="s">
        <v>329</v>
      </c>
      <c r="B125" s="299"/>
      <c r="C125" s="299"/>
      <c r="D125" s="299"/>
      <c r="E125" s="300"/>
      <c r="F125" s="300"/>
      <c r="G125" s="300"/>
      <c r="H125" s="299"/>
      <c r="I125" s="299"/>
      <c r="J125" s="299"/>
    </row>
    <row r="126" ht="19.5" customHeight="1" spans="1:10">
      <c r="A126" s="301"/>
      <c r="B126" s="301"/>
      <c r="C126" s="301"/>
      <c r="D126" s="301"/>
      <c r="E126" s="302"/>
      <c r="F126" s="302"/>
      <c r="G126" s="302"/>
      <c r="H126" s="301"/>
      <c r="I126" s="301"/>
      <c r="J126" s="301"/>
    </row>
    <row r="127" ht="19.5" customHeight="1" spans="1:10">
      <c r="A127" s="301"/>
      <c r="B127" s="301"/>
      <c r="C127" s="301"/>
      <c r="D127" s="301"/>
      <c r="E127" s="302"/>
      <c r="F127" s="302"/>
      <c r="G127" s="302"/>
      <c r="H127" s="301"/>
      <c r="I127" s="301"/>
      <c r="J127" s="301"/>
    </row>
  </sheetData>
  <mergeCells count="1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J125"/>
    <mergeCell ref="A8:A9"/>
    <mergeCell ref="B8:B9"/>
    <mergeCell ref="C8:C9"/>
    <mergeCell ref="D5:D7"/>
    <mergeCell ref="E4:E7"/>
    <mergeCell ref="F4:F7"/>
    <mergeCell ref="G4:G7"/>
    <mergeCell ref="H4:H7"/>
    <mergeCell ref="I4:I7"/>
    <mergeCell ref="J4:J7"/>
    <mergeCell ref="A5:C7"/>
  </mergeCells>
  <printOptions horizontalCentered="1"/>
  <pageMargins left="0.751388888888889" right="0.751388888888889" top="1" bottom="1" header="0.5" footer="0.5"/>
  <pageSetup paperSize="9" scale="50"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selection activeCell="A20" sqref="A20"/>
    </sheetView>
  </sheetViews>
  <sheetFormatPr defaultColWidth="9" defaultRowHeight="13.5"/>
  <cols>
    <col min="1" max="1" width="28.6583333333333" style="231" customWidth="1"/>
    <col min="2" max="2" width="4.78333333333333" style="231" customWidth="1"/>
    <col min="3" max="3" width="18.7833333333333" style="231" customWidth="1"/>
    <col min="4" max="4" width="30.4416666666667" style="231" customWidth="1"/>
    <col min="5" max="5" width="4.78333333333333" style="231" customWidth="1"/>
    <col min="6" max="9" width="18.7833333333333" style="259" customWidth="1"/>
    <col min="10" max="16384" width="9" style="231"/>
  </cols>
  <sheetData>
    <row r="1" ht="27" spans="4:4">
      <c r="D1" s="251" t="s">
        <v>330</v>
      </c>
    </row>
    <row r="2" spans="9:9">
      <c r="I2" s="297" t="s">
        <v>331</v>
      </c>
    </row>
    <row r="3" spans="1:9">
      <c r="A3" s="109" t="s">
        <v>87</v>
      </c>
      <c r="I3" s="297" t="s">
        <v>3</v>
      </c>
    </row>
    <row r="4" ht="19.5" customHeight="1" spans="1:9">
      <c r="A4" s="265" t="s">
        <v>332</v>
      </c>
      <c r="B4" s="265"/>
      <c r="C4" s="254"/>
      <c r="D4" s="254" t="s">
        <v>333</v>
      </c>
      <c r="E4" s="254"/>
      <c r="F4" s="262"/>
      <c r="G4" s="262"/>
      <c r="H4" s="262"/>
      <c r="I4" s="262"/>
    </row>
    <row r="5" ht="19.5" customHeight="1" spans="1:9">
      <c r="A5" s="252" t="s">
        <v>334</v>
      </c>
      <c r="B5" s="252" t="s">
        <v>7</v>
      </c>
      <c r="C5" s="253" t="s">
        <v>335</v>
      </c>
      <c r="D5" s="253" t="s">
        <v>336</v>
      </c>
      <c r="E5" s="253" t="s">
        <v>7</v>
      </c>
      <c r="F5" s="262" t="s">
        <v>101</v>
      </c>
      <c r="G5" s="261" t="s">
        <v>337</v>
      </c>
      <c r="H5" s="261" t="s">
        <v>338</v>
      </c>
      <c r="I5" s="261" t="s">
        <v>339</v>
      </c>
    </row>
    <row r="6" ht="19.5" customHeight="1" spans="1:9">
      <c r="A6" s="252"/>
      <c r="B6" s="252"/>
      <c r="C6" s="253"/>
      <c r="D6" s="253"/>
      <c r="E6" s="253"/>
      <c r="F6" s="262"/>
      <c r="G6" s="261"/>
      <c r="H6" s="261"/>
      <c r="I6" s="261"/>
    </row>
    <row r="7" ht="19.5" customHeight="1" spans="1:9">
      <c r="A7" s="265" t="s">
        <v>340</v>
      </c>
      <c r="B7" s="265"/>
      <c r="C7" s="254" t="s">
        <v>12</v>
      </c>
      <c r="D7" s="254" t="s">
        <v>340</v>
      </c>
      <c r="E7" s="254"/>
      <c r="F7" s="262" t="s">
        <v>13</v>
      </c>
      <c r="G7" s="262" t="s">
        <v>19</v>
      </c>
      <c r="H7" s="262" t="s">
        <v>22</v>
      </c>
      <c r="I7" s="262" t="s">
        <v>25</v>
      </c>
    </row>
    <row r="8" ht="19.5" customHeight="1" spans="1:9">
      <c r="A8" s="267" t="s">
        <v>341</v>
      </c>
      <c r="B8" s="265" t="s">
        <v>12</v>
      </c>
      <c r="C8" s="263">
        <v>30686133.23</v>
      </c>
      <c r="D8" s="268" t="s">
        <v>15</v>
      </c>
      <c r="E8" s="254" t="s">
        <v>342</v>
      </c>
      <c r="F8" s="263">
        <f>SUM(G8:I8)</f>
        <v>7153694.86</v>
      </c>
      <c r="G8" s="263">
        <v>7153694.86</v>
      </c>
      <c r="H8" s="289">
        <v>0</v>
      </c>
      <c r="I8" s="289">
        <v>0</v>
      </c>
    </row>
    <row r="9" ht="19.5" customHeight="1" spans="1:9">
      <c r="A9" s="267" t="s">
        <v>343</v>
      </c>
      <c r="B9" s="265" t="s">
        <v>13</v>
      </c>
      <c r="C9" s="263">
        <v>610000</v>
      </c>
      <c r="D9" s="268" t="s">
        <v>17</v>
      </c>
      <c r="E9" s="254" t="s">
        <v>344</v>
      </c>
      <c r="F9" s="289">
        <f>SUM(G9:I9)</f>
        <v>0</v>
      </c>
      <c r="G9" s="289">
        <v>0</v>
      </c>
      <c r="H9" s="289">
        <v>0</v>
      </c>
      <c r="I9" s="289">
        <v>0</v>
      </c>
    </row>
    <row r="10" ht="19.5" customHeight="1" spans="1:9">
      <c r="A10" s="267" t="s">
        <v>345</v>
      </c>
      <c r="B10" s="265" t="s">
        <v>19</v>
      </c>
      <c r="C10" s="263">
        <v>520</v>
      </c>
      <c r="D10" s="268" t="s">
        <v>20</v>
      </c>
      <c r="E10" s="254" t="s">
        <v>346</v>
      </c>
      <c r="F10" s="289">
        <f t="shared" ref="F10:F34" si="0">SUM(G10:I10)</f>
        <v>0</v>
      </c>
      <c r="G10" s="289">
        <v>0</v>
      </c>
      <c r="H10" s="289">
        <v>0</v>
      </c>
      <c r="I10" s="289">
        <v>0</v>
      </c>
    </row>
    <row r="11" ht="19.5" customHeight="1" spans="1:9">
      <c r="A11" s="267"/>
      <c r="B11" s="265" t="s">
        <v>22</v>
      </c>
      <c r="C11" s="269"/>
      <c r="D11" s="268" t="s">
        <v>23</v>
      </c>
      <c r="E11" s="254" t="s">
        <v>347</v>
      </c>
      <c r="F11" s="289">
        <f t="shared" si="0"/>
        <v>0</v>
      </c>
      <c r="G11" s="289">
        <v>0</v>
      </c>
      <c r="H11" s="289">
        <v>0</v>
      </c>
      <c r="I11" s="289">
        <v>0</v>
      </c>
    </row>
    <row r="12" ht="19.5" customHeight="1" spans="1:9">
      <c r="A12" s="267"/>
      <c r="B12" s="265" t="s">
        <v>25</v>
      </c>
      <c r="C12" s="269"/>
      <c r="D12" s="268" t="s">
        <v>26</v>
      </c>
      <c r="E12" s="254" t="s">
        <v>348</v>
      </c>
      <c r="F12" s="289">
        <f t="shared" si="0"/>
        <v>0</v>
      </c>
      <c r="G12" s="289">
        <v>0</v>
      </c>
      <c r="H12" s="289">
        <v>0</v>
      </c>
      <c r="I12" s="289">
        <v>0</v>
      </c>
    </row>
    <row r="13" ht="19.5" customHeight="1" spans="1:9">
      <c r="A13" s="267"/>
      <c r="B13" s="265" t="s">
        <v>28</v>
      </c>
      <c r="C13" s="269"/>
      <c r="D13" s="268" t="s">
        <v>29</v>
      </c>
      <c r="E13" s="254" t="s">
        <v>349</v>
      </c>
      <c r="F13" s="263">
        <f t="shared" si="0"/>
        <v>422500</v>
      </c>
      <c r="G13" s="263">
        <v>422500</v>
      </c>
      <c r="H13" s="289">
        <v>0</v>
      </c>
      <c r="I13" s="289">
        <v>0</v>
      </c>
    </row>
    <row r="14" ht="19.5" customHeight="1" spans="1:9">
      <c r="A14" s="267"/>
      <c r="B14" s="265" t="s">
        <v>31</v>
      </c>
      <c r="C14" s="269"/>
      <c r="D14" s="268" t="s">
        <v>32</v>
      </c>
      <c r="E14" s="254" t="s">
        <v>350</v>
      </c>
      <c r="F14" s="263">
        <f t="shared" si="0"/>
        <v>602610.15</v>
      </c>
      <c r="G14" s="263">
        <v>602610.15</v>
      </c>
      <c r="H14" s="289">
        <v>0</v>
      </c>
      <c r="I14" s="289">
        <v>0</v>
      </c>
    </row>
    <row r="15" ht="19.5" customHeight="1" spans="1:9">
      <c r="A15" s="267"/>
      <c r="B15" s="265" t="s">
        <v>34</v>
      </c>
      <c r="C15" s="269"/>
      <c r="D15" s="268" t="s">
        <v>35</v>
      </c>
      <c r="E15" s="254" t="s">
        <v>351</v>
      </c>
      <c r="F15" s="263">
        <f t="shared" si="0"/>
        <v>1957466.06</v>
      </c>
      <c r="G15" s="263">
        <v>1957466.06</v>
      </c>
      <c r="H15" s="289">
        <v>0</v>
      </c>
      <c r="I15" s="289">
        <v>0</v>
      </c>
    </row>
    <row r="16" ht="19.5" customHeight="1" spans="1:9">
      <c r="A16" s="267"/>
      <c r="B16" s="265" t="s">
        <v>36</v>
      </c>
      <c r="C16" s="269"/>
      <c r="D16" s="268" t="s">
        <v>37</v>
      </c>
      <c r="E16" s="254" t="s">
        <v>352</v>
      </c>
      <c r="F16" s="263">
        <f t="shared" si="0"/>
        <v>842677.19</v>
      </c>
      <c r="G16" s="263">
        <v>842677.19</v>
      </c>
      <c r="H16" s="289">
        <v>0</v>
      </c>
      <c r="I16" s="289">
        <v>0</v>
      </c>
    </row>
    <row r="17" ht="19.5" customHeight="1" spans="1:9">
      <c r="A17" s="267"/>
      <c r="B17" s="265" t="s">
        <v>38</v>
      </c>
      <c r="C17" s="269"/>
      <c r="D17" s="268" t="s">
        <v>39</v>
      </c>
      <c r="E17" s="254" t="s">
        <v>353</v>
      </c>
      <c r="F17" s="263">
        <f t="shared" si="0"/>
        <v>423781.77</v>
      </c>
      <c r="G17" s="263">
        <v>423781.77</v>
      </c>
      <c r="H17" s="289">
        <v>0</v>
      </c>
      <c r="I17" s="289">
        <v>0</v>
      </c>
    </row>
    <row r="18" ht="19.5" customHeight="1" spans="1:9">
      <c r="A18" s="267"/>
      <c r="B18" s="265" t="s">
        <v>40</v>
      </c>
      <c r="C18" s="269"/>
      <c r="D18" s="268" t="s">
        <v>41</v>
      </c>
      <c r="E18" s="254" t="s">
        <v>354</v>
      </c>
      <c r="F18" s="263">
        <f t="shared" si="0"/>
        <v>4715865.06</v>
      </c>
      <c r="G18" s="263">
        <v>4625865.06</v>
      </c>
      <c r="H18" s="263">
        <v>90000</v>
      </c>
      <c r="I18" s="289">
        <v>0</v>
      </c>
    </row>
    <row r="19" ht="19.5" customHeight="1" spans="1:9">
      <c r="A19" s="267"/>
      <c r="B19" s="265" t="s">
        <v>42</v>
      </c>
      <c r="C19" s="269"/>
      <c r="D19" s="268" t="s">
        <v>43</v>
      </c>
      <c r="E19" s="254" t="s">
        <v>355</v>
      </c>
      <c r="F19" s="263">
        <f t="shared" si="0"/>
        <v>13446510.06</v>
      </c>
      <c r="G19" s="263">
        <v>13446510.06</v>
      </c>
      <c r="H19" s="289">
        <v>0</v>
      </c>
      <c r="I19" s="289">
        <v>0</v>
      </c>
    </row>
    <row r="20" ht="19.5" customHeight="1" spans="1:9">
      <c r="A20" s="267"/>
      <c r="B20" s="265" t="s">
        <v>44</v>
      </c>
      <c r="C20" s="269"/>
      <c r="D20" s="268" t="s">
        <v>45</v>
      </c>
      <c r="E20" s="254" t="s">
        <v>356</v>
      </c>
      <c r="F20" s="263">
        <f t="shared" si="0"/>
        <v>223190.76</v>
      </c>
      <c r="G20" s="263">
        <v>223190.76</v>
      </c>
      <c r="H20" s="289">
        <v>0</v>
      </c>
      <c r="I20" s="289">
        <v>0</v>
      </c>
    </row>
    <row r="21" ht="19.5" customHeight="1" spans="1:9">
      <c r="A21" s="267"/>
      <c r="B21" s="265" t="s">
        <v>46</v>
      </c>
      <c r="C21" s="269"/>
      <c r="D21" s="268" t="s">
        <v>47</v>
      </c>
      <c r="E21" s="254" t="s">
        <v>357</v>
      </c>
      <c r="F21" s="289">
        <f t="shared" si="0"/>
        <v>0</v>
      </c>
      <c r="G21" s="289">
        <v>0</v>
      </c>
      <c r="H21" s="289">
        <v>0</v>
      </c>
      <c r="I21" s="289">
        <v>0</v>
      </c>
    </row>
    <row r="22" ht="19.5" customHeight="1" spans="1:9">
      <c r="A22" s="267"/>
      <c r="B22" s="265" t="s">
        <v>48</v>
      </c>
      <c r="C22" s="269"/>
      <c r="D22" s="268" t="s">
        <v>49</v>
      </c>
      <c r="E22" s="254" t="s">
        <v>358</v>
      </c>
      <c r="F22" s="289">
        <f t="shared" si="0"/>
        <v>0</v>
      </c>
      <c r="G22" s="289">
        <v>0</v>
      </c>
      <c r="H22" s="289">
        <v>0</v>
      </c>
      <c r="I22" s="289">
        <v>0</v>
      </c>
    </row>
    <row r="23" ht="19.5" customHeight="1" spans="1:9">
      <c r="A23" s="267"/>
      <c r="B23" s="265" t="s">
        <v>50</v>
      </c>
      <c r="C23" s="269"/>
      <c r="D23" s="268" t="s">
        <v>51</v>
      </c>
      <c r="E23" s="254" t="s">
        <v>359</v>
      </c>
      <c r="F23" s="289">
        <f t="shared" si="0"/>
        <v>0</v>
      </c>
      <c r="G23" s="289">
        <v>0</v>
      </c>
      <c r="H23" s="289">
        <v>0</v>
      </c>
      <c r="I23" s="289">
        <v>0</v>
      </c>
    </row>
    <row r="24" ht="19.5" customHeight="1" spans="1:9">
      <c r="A24" s="267"/>
      <c r="B24" s="265" t="s">
        <v>52</v>
      </c>
      <c r="C24" s="269"/>
      <c r="D24" s="268" t="s">
        <v>53</v>
      </c>
      <c r="E24" s="254" t="s">
        <v>360</v>
      </c>
      <c r="F24" s="289">
        <f t="shared" si="0"/>
        <v>0</v>
      </c>
      <c r="G24" s="289">
        <v>0</v>
      </c>
      <c r="H24" s="289">
        <v>0</v>
      </c>
      <c r="I24" s="289">
        <v>0</v>
      </c>
    </row>
    <row r="25" ht="19.5" customHeight="1" spans="1:9">
      <c r="A25" s="267"/>
      <c r="B25" s="265" t="s">
        <v>54</v>
      </c>
      <c r="C25" s="269"/>
      <c r="D25" s="268" t="s">
        <v>55</v>
      </c>
      <c r="E25" s="254" t="s">
        <v>361</v>
      </c>
      <c r="F25" s="263">
        <f t="shared" si="0"/>
        <v>90000</v>
      </c>
      <c r="G25" s="263">
        <v>90000</v>
      </c>
      <c r="H25" s="289">
        <v>0</v>
      </c>
      <c r="I25" s="289">
        <v>0</v>
      </c>
    </row>
    <row r="26" ht="19.5" customHeight="1" spans="1:9">
      <c r="A26" s="267"/>
      <c r="B26" s="265" t="s">
        <v>56</v>
      </c>
      <c r="C26" s="269"/>
      <c r="D26" s="268" t="s">
        <v>57</v>
      </c>
      <c r="E26" s="254" t="s">
        <v>362</v>
      </c>
      <c r="F26" s="263">
        <f t="shared" si="0"/>
        <v>880837.32</v>
      </c>
      <c r="G26" s="263">
        <v>880837.32</v>
      </c>
      <c r="H26" s="289">
        <v>0</v>
      </c>
      <c r="I26" s="289">
        <v>0</v>
      </c>
    </row>
    <row r="27" ht="19.5" customHeight="1" spans="1:9">
      <c r="A27" s="267"/>
      <c r="B27" s="265" t="s">
        <v>58</v>
      </c>
      <c r="C27" s="269"/>
      <c r="D27" s="268" t="s">
        <v>59</v>
      </c>
      <c r="E27" s="254" t="s">
        <v>363</v>
      </c>
      <c r="F27" s="289">
        <f t="shared" si="0"/>
        <v>0</v>
      </c>
      <c r="G27" s="289">
        <v>0</v>
      </c>
      <c r="H27" s="289">
        <v>0</v>
      </c>
      <c r="I27" s="289">
        <v>0</v>
      </c>
    </row>
    <row r="28" ht="19.5" customHeight="1" spans="1:9">
      <c r="A28" s="267"/>
      <c r="B28" s="265" t="s">
        <v>60</v>
      </c>
      <c r="C28" s="269"/>
      <c r="D28" s="268" t="s">
        <v>61</v>
      </c>
      <c r="E28" s="254" t="s">
        <v>364</v>
      </c>
      <c r="F28" s="263">
        <f t="shared" si="0"/>
        <v>520</v>
      </c>
      <c r="G28" s="289">
        <v>0</v>
      </c>
      <c r="H28" s="289">
        <v>0</v>
      </c>
      <c r="I28" s="263">
        <v>520</v>
      </c>
    </row>
    <row r="29" ht="19.5" customHeight="1" spans="1:9">
      <c r="A29" s="267"/>
      <c r="B29" s="265" t="s">
        <v>62</v>
      </c>
      <c r="C29" s="269"/>
      <c r="D29" s="268" t="s">
        <v>63</v>
      </c>
      <c r="E29" s="254" t="s">
        <v>365</v>
      </c>
      <c r="F29" s="263">
        <f t="shared" si="0"/>
        <v>17000</v>
      </c>
      <c r="G29" s="263">
        <v>17000</v>
      </c>
      <c r="H29" s="289">
        <v>0</v>
      </c>
      <c r="I29" s="289">
        <v>0</v>
      </c>
    </row>
    <row r="30" ht="19.5" customHeight="1" spans="1:9">
      <c r="A30" s="267"/>
      <c r="B30" s="265" t="s">
        <v>64</v>
      </c>
      <c r="C30" s="269"/>
      <c r="D30" s="268" t="s">
        <v>65</v>
      </c>
      <c r="E30" s="254" t="s">
        <v>366</v>
      </c>
      <c r="F30" s="263">
        <f t="shared" si="0"/>
        <v>520000</v>
      </c>
      <c r="G30" s="289">
        <v>0</v>
      </c>
      <c r="H30" s="263">
        <v>520000</v>
      </c>
      <c r="I30" s="289">
        <v>0</v>
      </c>
    </row>
    <row r="31" ht="19.5" customHeight="1" spans="1:9">
      <c r="A31" s="267"/>
      <c r="B31" s="265" t="s">
        <v>66</v>
      </c>
      <c r="C31" s="269"/>
      <c r="D31" s="268" t="s">
        <v>67</v>
      </c>
      <c r="E31" s="254" t="s">
        <v>367</v>
      </c>
      <c r="F31" s="289">
        <f t="shared" si="0"/>
        <v>0</v>
      </c>
      <c r="G31" s="289">
        <v>0</v>
      </c>
      <c r="H31" s="289">
        <v>0</v>
      </c>
      <c r="I31" s="289">
        <v>0</v>
      </c>
    </row>
    <row r="32" ht="19.5" customHeight="1" spans="1:9">
      <c r="A32" s="267"/>
      <c r="B32" s="265" t="s">
        <v>68</v>
      </c>
      <c r="C32" s="269"/>
      <c r="D32" s="268" t="s">
        <v>69</v>
      </c>
      <c r="E32" s="254" t="s">
        <v>368</v>
      </c>
      <c r="F32" s="289">
        <f t="shared" si="0"/>
        <v>0</v>
      </c>
      <c r="G32" s="289">
        <v>0</v>
      </c>
      <c r="H32" s="289">
        <v>0</v>
      </c>
      <c r="I32" s="289">
        <v>0</v>
      </c>
    </row>
    <row r="33" ht="19.5" customHeight="1" spans="1:9">
      <c r="A33" s="267"/>
      <c r="B33" s="265" t="s">
        <v>70</v>
      </c>
      <c r="C33" s="269"/>
      <c r="D33" s="268" t="s">
        <v>71</v>
      </c>
      <c r="E33" s="254" t="s">
        <v>369</v>
      </c>
      <c r="F33" s="289">
        <f t="shared" si="0"/>
        <v>0</v>
      </c>
      <c r="G33" s="289">
        <v>0</v>
      </c>
      <c r="H33" s="289">
        <v>0</v>
      </c>
      <c r="I33" s="289">
        <v>0</v>
      </c>
    </row>
    <row r="34" ht="19.5" customHeight="1" spans="1:9">
      <c r="A34" s="265" t="s">
        <v>72</v>
      </c>
      <c r="B34" s="265" t="s">
        <v>73</v>
      </c>
      <c r="C34" s="263">
        <f>SUM(C8:C33)</f>
        <v>31296653.23</v>
      </c>
      <c r="D34" s="254" t="s">
        <v>74</v>
      </c>
      <c r="E34" s="254" t="s">
        <v>370</v>
      </c>
      <c r="F34" s="263">
        <f t="shared" si="0"/>
        <v>31296653.23</v>
      </c>
      <c r="G34" s="263">
        <f>SUM(G8:G33)</f>
        <v>30686133.23</v>
      </c>
      <c r="H34" s="263">
        <f>SUM(H8:H33)</f>
        <v>610000</v>
      </c>
      <c r="I34" s="263">
        <f>SUM(I8:I33)</f>
        <v>520</v>
      </c>
    </row>
    <row r="35" ht="19.5" customHeight="1" spans="1:9">
      <c r="A35" s="267" t="s">
        <v>371</v>
      </c>
      <c r="B35" s="265" t="s">
        <v>76</v>
      </c>
      <c r="C35" s="289">
        <v>0</v>
      </c>
      <c r="D35" s="268" t="s">
        <v>372</v>
      </c>
      <c r="E35" s="254" t="s">
        <v>373</v>
      </c>
      <c r="F35" s="289">
        <v>0</v>
      </c>
      <c r="G35" s="289">
        <v>0</v>
      </c>
      <c r="H35" s="289">
        <v>0</v>
      </c>
      <c r="I35" s="289">
        <v>0</v>
      </c>
    </row>
    <row r="36" ht="19.5" customHeight="1" spans="1:9">
      <c r="A36" s="267" t="s">
        <v>341</v>
      </c>
      <c r="B36" s="265" t="s">
        <v>79</v>
      </c>
      <c r="C36" s="289">
        <v>0</v>
      </c>
      <c r="D36" s="268"/>
      <c r="E36" s="254" t="s">
        <v>374</v>
      </c>
      <c r="F36" s="263"/>
      <c r="G36" s="263"/>
      <c r="H36" s="263"/>
      <c r="I36" s="263"/>
    </row>
    <row r="37" ht="19.5" customHeight="1" spans="1:9">
      <c r="A37" s="267" t="s">
        <v>343</v>
      </c>
      <c r="B37" s="265" t="s">
        <v>82</v>
      </c>
      <c r="C37" s="289">
        <v>0</v>
      </c>
      <c r="D37" s="254"/>
      <c r="E37" s="254" t="s">
        <v>375</v>
      </c>
      <c r="F37" s="263"/>
      <c r="G37" s="263"/>
      <c r="H37" s="263"/>
      <c r="I37" s="263"/>
    </row>
    <row r="38" ht="19.5" customHeight="1" spans="1:9">
      <c r="A38" s="267" t="s">
        <v>345</v>
      </c>
      <c r="B38" s="265" t="s">
        <v>376</v>
      </c>
      <c r="C38" s="289">
        <v>0</v>
      </c>
      <c r="D38" s="268"/>
      <c r="E38" s="254" t="s">
        <v>377</v>
      </c>
      <c r="F38" s="263"/>
      <c r="G38" s="263"/>
      <c r="H38" s="263"/>
      <c r="I38" s="263"/>
    </row>
    <row r="39" ht="19.5" customHeight="1" spans="1:9">
      <c r="A39" s="265" t="s">
        <v>81</v>
      </c>
      <c r="B39" s="265" t="s">
        <v>378</v>
      </c>
      <c r="C39" s="263">
        <f>SUM(C34:C35)</f>
        <v>31296653.23</v>
      </c>
      <c r="D39" s="254" t="s">
        <v>81</v>
      </c>
      <c r="E39" s="254" t="s">
        <v>379</v>
      </c>
      <c r="F39" s="263">
        <f>SUM(F34:F35)</f>
        <v>31296653.23</v>
      </c>
      <c r="G39" s="263">
        <f>SUM(G34:G35)</f>
        <v>30686133.23</v>
      </c>
      <c r="H39" s="263">
        <f>SUM(H34:H35)</f>
        <v>610000</v>
      </c>
      <c r="I39" s="263">
        <f>SUM(I34:I35)</f>
        <v>520</v>
      </c>
    </row>
    <row r="40" ht="19.5" customHeight="1" spans="1:9">
      <c r="A40" s="293" t="s">
        <v>380</v>
      </c>
      <c r="B40" s="294"/>
      <c r="C40" s="294"/>
      <c r="D40" s="294"/>
      <c r="E40" s="294"/>
      <c r="F40" s="295"/>
      <c r="G40" s="295"/>
      <c r="H40" s="295"/>
      <c r="I40" s="295"/>
    </row>
    <row r="41" ht="14.25" spans="1:9">
      <c r="A41"/>
      <c r="B41"/>
      <c r="C41"/>
      <c r="D41"/>
      <c r="E41"/>
      <c r="F41" s="296"/>
      <c r="G41" s="296"/>
      <c r="H41" s="296"/>
      <c r="I41" s="296"/>
    </row>
  </sheetData>
  <mergeCells count="11">
    <mergeCell ref="A4:C4"/>
    <mergeCell ref="D4:I4"/>
    <mergeCell ref="A5:A6"/>
    <mergeCell ref="B5:B6"/>
    <mergeCell ref="C5:C6"/>
    <mergeCell ref="D5:D6"/>
    <mergeCell ref="E5:E6"/>
    <mergeCell ref="F5:F6"/>
    <mergeCell ref="G5:G6"/>
    <mergeCell ref="H5:H6"/>
    <mergeCell ref="I5:I6"/>
  </mergeCells>
  <printOptions horizontalCentered="1"/>
  <pageMargins left="0.751388888888889" right="0.751388888888889" top="1" bottom="1" header="0.5" footer="0.5"/>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7"/>
  <sheetViews>
    <sheetView zoomScale="70" zoomScaleNormal="70" workbookViewId="0">
      <selection activeCell="D18" sqref="D18"/>
    </sheetView>
  </sheetViews>
  <sheetFormatPr defaultColWidth="9" defaultRowHeight="14.25"/>
  <cols>
    <col min="1" max="3" width="3.21666666666667" style="231" customWidth="1"/>
    <col min="4" max="4" width="36" style="231" customWidth="1"/>
    <col min="5" max="7" width="14" style="231" customWidth="1"/>
    <col min="8" max="8" width="22.3333333333333" style="259" customWidth="1"/>
    <col min="9" max="9" width="17.7833333333333" style="259" customWidth="1"/>
    <col min="10" max="10" width="17.2166666666667" style="259" customWidth="1"/>
    <col min="11" max="11" width="16.1083333333333" style="259" customWidth="1"/>
    <col min="12" max="13" width="17.7833333333333" style="259" customWidth="1"/>
    <col min="14" max="14" width="19.2166666666667" style="259" customWidth="1"/>
    <col min="15" max="15" width="16" style="259" customWidth="1"/>
    <col min="16" max="17" width="14" style="231" customWidth="1"/>
    <col min="18" max="18" width="15" style="231" customWidth="1"/>
    <col min="19" max="20" width="14" style="231" customWidth="1"/>
    <col min="21" max="16374" width="9" style="231"/>
  </cols>
  <sheetData>
    <row r="1" s="231" customFormat="1" ht="27" spans="8:20">
      <c r="H1" s="259"/>
      <c r="I1" s="287" t="s">
        <v>381</v>
      </c>
      <c r="J1" s="287"/>
      <c r="K1" s="287"/>
      <c r="L1" s="287"/>
      <c r="M1" s="287"/>
      <c r="N1" s="287"/>
      <c r="O1" s="287"/>
      <c r="P1" s="288"/>
      <c r="Q1" s="288"/>
      <c r="R1" s="288"/>
      <c r="S1" s="288"/>
      <c r="T1" s="288"/>
    </row>
    <row r="2" s="231" customFormat="1" ht="13.5" spans="8:20">
      <c r="H2" s="259"/>
      <c r="I2" s="259"/>
      <c r="J2" s="259"/>
      <c r="K2" s="259"/>
      <c r="L2" s="259"/>
      <c r="M2" s="259"/>
      <c r="N2" s="259"/>
      <c r="O2" s="259"/>
      <c r="S2" s="186" t="s">
        <v>382</v>
      </c>
      <c r="T2" s="186"/>
    </row>
    <row r="3" s="231" customFormat="1" ht="13.5" spans="1:20">
      <c r="A3" s="109" t="s">
        <v>87</v>
      </c>
      <c r="H3" s="259"/>
      <c r="I3" s="259"/>
      <c r="J3" s="259"/>
      <c r="K3" s="259"/>
      <c r="L3" s="259"/>
      <c r="M3" s="259"/>
      <c r="N3" s="259"/>
      <c r="O3" s="259"/>
      <c r="S3" s="276" t="s">
        <v>3</v>
      </c>
      <c r="T3" s="276"/>
    </row>
    <row r="4" s="231" customFormat="1" ht="19.5" customHeight="1" spans="1:20">
      <c r="A4" s="252" t="s">
        <v>6</v>
      </c>
      <c r="B4" s="252"/>
      <c r="C4" s="252"/>
      <c r="D4" s="252"/>
      <c r="E4" s="252" t="s">
        <v>383</v>
      </c>
      <c r="F4" s="252"/>
      <c r="G4" s="252"/>
      <c r="H4" s="286" t="s">
        <v>384</v>
      </c>
      <c r="I4" s="286"/>
      <c r="J4" s="286"/>
      <c r="K4" s="286" t="s">
        <v>385</v>
      </c>
      <c r="L4" s="286"/>
      <c r="M4" s="286"/>
      <c r="N4" s="286"/>
      <c r="O4" s="286"/>
      <c r="P4" s="252" t="s">
        <v>80</v>
      </c>
      <c r="Q4" s="252"/>
      <c r="R4" s="252"/>
      <c r="S4" s="252"/>
      <c r="T4" s="252"/>
    </row>
    <row r="5" s="231" customFormat="1" ht="19.5" customHeight="1" spans="1:20">
      <c r="A5" s="252" t="s">
        <v>94</v>
      </c>
      <c r="B5" s="252"/>
      <c r="C5" s="252"/>
      <c r="D5" s="252" t="s">
        <v>95</v>
      </c>
      <c r="E5" s="252" t="s">
        <v>101</v>
      </c>
      <c r="F5" s="252" t="s">
        <v>386</v>
      </c>
      <c r="G5" s="252" t="s">
        <v>387</v>
      </c>
      <c r="H5" s="286" t="s">
        <v>101</v>
      </c>
      <c r="I5" s="286" t="s">
        <v>323</v>
      </c>
      <c r="J5" s="286" t="s">
        <v>324</v>
      </c>
      <c r="K5" s="286" t="s">
        <v>101</v>
      </c>
      <c r="L5" s="286" t="s">
        <v>323</v>
      </c>
      <c r="M5" s="286"/>
      <c r="N5" s="286"/>
      <c r="O5" s="286" t="s">
        <v>324</v>
      </c>
      <c r="P5" s="252" t="s">
        <v>101</v>
      </c>
      <c r="Q5" s="252" t="s">
        <v>386</v>
      </c>
      <c r="R5" s="252" t="s">
        <v>387</v>
      </c>
      <c r="S5" s="252"/>
      <c r="T5" s="252"/>
    </row>
    <row r="6" s="231" customFormat="1" ht="19.5" customHeight="1" spans="1:20">
      <c r="A6" s="252"/>
      <c r="B6" s="252"/>
      <c r="C6" s="252"/>
      <c r="D6" s="252"/>
      <c r="E6" s="252"/>
      <c r="F6" s="252"/>
      <c r="G6" s="252"/>
      <c r="H6" s="286"/>
      <c r="I6" s="286"/>
      <c r="J6" s="286"/>
      <c r="K6" s="286"/>
      <c r="L6" s="286" t="s">
        <v>96</v>
      </c>
      <c r="M6" s="286" t="s">
        <v>388</v>
      </c>
      <c r="N6" s="286" t="s">
        <v>389</v>
      </c>
      <c r="O6" s="286"/>
      <c r="P6" s="252"/>
      <c r="Q6" s="252"/>
      <c r="R6" s="252" t="s">
        <v>96</v>
      </c>
      <c r="S6" s="252" t="s">
        <v>390</v>
      </c>
      <c r="T6" s="252" t="s">
        <v>391</v>
      </c>
    </row>
    <row r="7" s="231" customFormat="1" ht="19.5" customHeight="1" spans="1:20">
      <c r="A7" s="252"/>
      <c r="B7" s="252"/>
      <c r="C7" s="252"/>
      <c r="D7" s="252"/>
      <c r="E7" s="252"/>
      <c r="F7" s="252"/>
      <c r="G7" s="252"/>
      <c r="H7" s="286"/>
      <c r="I7" s="286"/>
      <c r="J7" s="286"/>
      <c r="K7" s="286"/>
      <c r="L7" s="286"/>
      <c r="M7" s="286"/>
      <c r="N7" s="286"/>
      <c r="O7" s="286"/>
      <c r="P7" s="252"/>
      <c r="Q7" s="252"/>
      <c r="R7" s="252"/>
      <c r="S7" s="252"/>
      <c r="T7" s="252"/>
    </row>
    <row r="8" s="231" customFormat="1" ht="19.5" customHeight="1" spans="1:20">
      <c r="A8" s="253" t="s">
        <v>98</v>
      </c>
      <c r="B8" s="253" t="s">
        <v>99</v>
      </c>
      <c r="C8" s="253" t="s">
        <v>100</v>
      </c>
      <c r="D8" s="253" t="s">
        <v>10</v>
      </c>
      <c r="E8" s="254" t="s">
        <v>12</v>
      </c>
      <c r="F8" s="254" t="s">
        <v>13</v>
      </c>
      <c r="G8" s="254" t="s">
        <v>19</v>
      </c>
      <c r="H8" s="262" t="s">
        <v>22</v>
      </c>
      <c r="I8" s="262" t="s">
        <v>25</v>
      </c>
      <c r="J8" s="262" t="s">
        <v>28</v>
      </c>
      <c r="K8" s="262" t="s">
        <v>31</v>
      </c>
      <c r="L8" s="262" t="s">
        <v>34</v>
      </c>
      <c r="M8" s="262" t="s">
        <v>36</v>
      </c>
      <c r="N8" s="262" t="s">
        <v>38</v>
      </c>
      <c r="O8" s="262" t="s">
        <v>40</v>
      </c>
      <c r="P8" s="254" t="s">
        <v>42</v>
      </c>
      <c r="Q8" s="254" t="s">
        <v>44</v>
      </c>
      <c r="R8" s="254" t="s">
        <v>46</v>
      </c>
      <c r="S8" s="254" t="s">
        <v>48</v>
      </c>
      <c r="T8" s="254" t="s">
        <v>50</v>
      </c>
    </row>
    <row r="9" s="231" customFormat="1" ht="19.5" customHeight="1" spans="1:20">
      <c r="A9" s="253"/>
      <c r="B9" s="253"/>
      <c r="C9" s="253"/>
      <c r="D9" s="253" t="s">
        <v>101</v>
      </c>
      <c r="E9" s="255">
        <v>0</v>
      </c>
      <c r="F9" s="255">
        <v>0</v>
      </c>
      <c r="G9" s="255">
        <v>0</v>
      </c>
      <c r="H9" s="263">
        <f t="shared" ref="H9:H20" si="0">SUM(I9:J9)</f>
        <v>30686133.23</v>
      </c>
      <c r="I9" s="263">
        <f>SUM(L9)</f>
        <v>12972274.96</v>
      </c>
      <c r="J9" s="263">
        <f t="shared" ref="J9:J24" si="1">SUM(O9)</f>
        <v>17713858.27</v>
      </c>
      <c r="K9" s="263">
        <f t="shared" ref="K9:K27" si="2">SUM(L9,O9)</f>
        <v>30686133.23</v>
      </c>
      <c r="L9" s="263">
        <f>SUM(M9:N9)</f>
        <v>12972274.96</v>
      </c>
      <c r="M9" s="263">
        <f>SUM(M10,,M31,M36,M42,M59,M67,M70,M79,M100,M103,M106,M111)</f>
        <v>11273730.03</v>
      </c>
      <c r="N9" s="263">
        <f>SUM(N10,N31,N36,N42,N59,N67,N70,N79,N100,N103,N106,N111,)</f>
        <v>1698544.93</v>
      </c>
      <c r="O9" s="263">
        <f>SUM(O10,O31,O36,O42,O59,O67,O70,O79,O100,O103,O106,O111)</f>
        <v>17713858.27</v>
      </c>
      <c r="P9" s="289">
        <v>0</v>
      </c>
      <c r="Q9" s="289">
        <v>0</v>
      </c>
      <c r="R9" s="289">
        <v>0</v>
      </c>
      <c r="S9" s="289">
        <v>0</v>
      </c>
      <c r="T9" s="289">
        <v>0</v>
      </c>
    </row>
    <row r="10" s="231" customFormat="1" ht="19.5" customHeight="1" spans="1:20">
      <c r="A10" s="268" t="s">
        <v>102</v>
      </c>
      <c r="B10" s="268"/>
      <c r="C10" s="268"/>
      <c r="D10" s="268" t="s">
        <v>103</v>
      </c>
      <c r="E10" s="255">
        <v>0</v>
      </c>
      <c r="F10" s="255">
        <v>0</v>
      </c>
      <c r="G10" s="255">
        <v>0</v>
      </c>
      <c r="H10" s="263">
        <f t="shared" si="0"/>
        <v>7153694.86</v>
      </c>
      <c r="I10" s="263">
        <f>SUM(L10)</f>
        <v>6287059.42</v>
      </c>
      <c r="J10" s="263">
        <f t="shared" si="1"/>
        <v>866635.44</v>
      </c>
      <c r="K10" s="263">
        <f t="shared" si="2"/>
        <v>7153694.86</v>
      </c>
      <c r="L10" s="263">
        <f>SUM(M10:N10)</f>
        <v>6287059.42</v>
      </c>
      <c r="M10" s="263">
        <f>SUM(M11,M15,M18,M21,M23,M25,M27,M29,)</f>
        <v>4942094.42</v>
      </c>
      <c r="N10" s="263">
        <f>SUM(N11,N15,N18,N21,N23,,N25,N27,N29,)</f>
        <v>1344965</v>
      </c>
      <c r="O10" s="263">
        <f>SUM(O11,O15,O18,O21,O23,O25,O27,O29)</f>
        <v>866635.44</v>
      </c>
      <c r="P10" s="289">
        <v>0</v>
      </c>
      <c r="Q10" s="289">
        <v>0</v>
      </c>
      <c r="R10" s="289">
        <v>0</v>
      </c>
      <c r="S10" s="289">
        <v>0</v>
      </c>
      <c r="T10" s="289">
        <v>0</v>
      </c>
    </row>
    <row r="11" s="231" customFormat="1" ht="19.5" customHeight="1" spans="1:20">
      <c r="A11" s="268" t="s">
        <v>104</v>
      </c>
      <c r="B11" s="268"/>
      <c r="C11" s="268"/>
      <c r="D11" s="268" t="s">
        <v>105</v>
      </c>
      <c r="E11" s="255">
        <v>0</v>
      </c>
      <c r="F11" s="255">
        <v>0</v>
      </c>
      <c r="G11" s="255">
        <v>0</v>
      </c>
      <c r="H11" s="263">
        <f t="shared" si="0"/>
        <v>268300</v>
      </c>
      <c r="I11" s="263">
        <f>SUM(L11)</f>
        <v>2500</v>
      </c>
      <c r="J11" s="263">
        <f t="shared" si="1"/>
        <v>265800</v>
      </c>
      <c r="K11" s="263">
        <f t="shared" si="2"/>
        <v>268300</v>
      </c>
      <c r="L11" s="263">
        <f>SUM(M11:N11)</f>
        <v>2500</v>
      </c>
      <c r="M11" s="263">
        <v>2500</v>
      </c>
      <c r="N11" s="289">
        <v>0</v>
      </c>
      <c r="O11" s="263">
        <f>SUM(O12:O14)</f>
        <v>265800</v>
      </c>
      <c r="P11" s="289">
        <v>0</v>
      </c>
      <c r="Q11" s="289">
        <v>0</v>
      </c>
      <c r="R11" s="289">
        <v>0</v>
      </c>
      <c r="S11" s="289">
        <v>0</v>
      </c>
      <c r="T11" s="289">
        <v>0</v>
      </c>
    </row>
    <row r="12" s="231" customFormat="1" ht="19.5" customHeight="1" spans="1:20">
      <c r="A12" s="268" t="s">
        <v>106</v>
      </c>
      <c r="B12" s="268"/>
      <c r="C12" s="268"/>
      <c r="D12" s="268" t="s">
        <v>107</v>
      </c>
      <c r="E12" s="255">
        <v>0</v>
      </c>
      <c r="F12" s="255">
        <v>0</v>
      </c>
      <c r="G12" s="255">
        <v>0</v>
      </c>
      <c r="H12" s="263">
        <f t="shared" si="0"/>
        <v>5000</v>
      </c>
      <c r="I12" s="289">
        <f>SUM(L12)</f>
        <v>0</v>
      </c>
      <c r="J12" s="263">
        <f t="shared" si="1"/>
        <v>5000</v>
      </c>
      <c r="K12" s="263">
        <f t="shared" si="2"/>
        <v>5000</v>
      </c>
      <c r="L12" s="289">
        <f>SUM(M12:N12)</f>
        <v>0</v>
      </c>
      <c r="M12" s="289">
        <v>0</v>
      </c>
      <c r="N12" s="289">
        <v>0</v>
      </c>
      <c r="O12" s="263">
        <v>5000</v>
      </c>
      <c r="P12" s="289">
        <v>0</v>
      </c>
      <c r="Q12" s="289">
        <v>0</v>
      </c>
      <c r="R12" s="289">
        <v>0</v>
      </c>
      <c r="S12" s="289">
        <v>0</v>
      </c>
      <c r="T12" s="289">
        <v>0</v>
      </c>
    </row>
    <row r="13" s="231" customFormat="1" ht="19.5" customHeight="1" spans="1:20">
      <c r="A13" s="268" t="s">
        <v>108</v>
      </c>
      <c r="B13" s="268"/>
      <c r="C13" s="268"/>
      <c r="D13" s="268" t="s">
        <v>109</v>
      </c>
      <c r="E13" s="255">
        <v>0</v>
      </c>
      <c r="F13" s="255">
        <v>0</v>
      </c>
      <c r="G13" s="255">
        <v>0</v>
      </c>
      <c r="H13" s="263">
        <f t="shared" si="0"/>
        <v>162500</v>
      </c>
      <c r="I13" s="263">
        <f t="shared" ref="I13:I28" si="3">SUM(L13)</f>
        <v>2500</v>
      </c>
      <c r="J13" s="263">
        <f t="shared" si="1"/>
        <v>160000</v>
      </c>
      <c r="K13" s="263">
        <f t="shared" si="2"/>
        <v>162500</v>
      </c>
      <c r="L13" s="263">
        <f t="shared" ref="L13:L28" si="4">SUM(M13:N13)</f>
        <v>2500</v>
      </c>
      <c r="M13" s="263">
        <v>2500</v>
      </c>
      <c r="N13" s="289">
        <v>0</v>
      </c>
      <c r="O13" s="263">
        <v>160000</v>
      </c>
      <c r="P13" s="289">
        <v>0</v>
      </c>
      <c r="Q13" s="289">
        <v>0</v>
      </c>
      <c r="R13" s="289">
        <v>0</v>
      </c>
      <c r="S13" s="289">
        <v>0</v>
      </c>
      <c r="T13" s="289">
        <v>0</v>
      </c>
    </row>
    <row r="14" s="231" customFormat="1" ht="19.5" customHeight="1" spans="1:20">
      <c r="A14" s="268" t="s">
        <v>110</v>
      </c>
      <c r="B14" s="268"/>
      <c r="C14" s="268"/>
      <c r="D14" s="268" t="s">
        <v>111</v>
      </c>
      <c r="E14" s="255">
        <v>0</v>
      </c>
      <c r="F14" s="255">
        <v>0</v>
      </c>
      <c r="G14" s="255">
        <v>0</v>
      </c>
      <c r="H14" s="263">
        <f t="shared" si="0"/>
        <v>100800</v>
      </c>
      <c r="I14" s="289">
        <f t="shared" si="3"/>
        <v>0</v>
      </c>
      <c r="J14" s="263">
        <f t="shared" si="1"/>
        <v>100800</v>
      </c>
      <c r="K14" s="263">
        <f t="shared" si="2"/>
        <v>100800</v>
      </c>
      <c r="L14" s="289">
        <f t="shared" si="4"/>
        <v>0</v>
      </c>
      <c r="M14" s="289">
        <v>0</v>
      </c>
      <c r="N14" s="289">
        <v>0</v>
      </c>
      <c r="O14" s="263">
        <v>100800</v>
      </c>
      <c r="P14" s="289">
        <v>0</v>
      </c>
      <c r="Q14" s="289">
        <v>0</v>
      </c>
      <c r="R14" s="289">
        <v>0</v>
      </c>
      <c r="S14" s="289">
        <v>0</v>
      </c>
      <c r="T14" s="289">
        <v>0</v>
      </c>
    </row>
    <row r="15" s="231" customFormat="1" ht="19.5" customHeight="1" spans="1:20">
      <c r="A15" s="268" t="s">
        <v>112</v>
      </c>
      <c r="B15" s="268"/>
      <c r="C15" s="268"/>
      <c r="D15" s="268" t="s">
        <v>113</v>
      </c>
      <c r="E15" s="255">
        <v>0</v>
      </c>
      <c r="F15" s="255">
        <v>0</v>
      </c>
      <c r="G15" s="255">
        <v>0</v>
      </c>
      <c r="H15" s="263">
        <f t="shared" si="0"/>
        <v>109500</v>
      </c>
      <c r="I15" s="289">
        <f t="shared" si="3"/>
        <v>0</v>
      </c>
      <c r="J15" s="263">
        <f t="shared" si="1"/>
        <v>109500</v>
      </c>
      <c r="K15" s="263">
        <f t="shared" si="2"/>
        <v>109500</v>
      </c>
      <c r="L15" s="289">
        <f t="shared" si="4"/>
        <v>0</v>
      </c>
      <c r="M15" s="289">
        <v>0</v>
      </c>
      <c r="N15" s="289">
        <v>0</v>
      </c>
      <c r="O15" s="263">
        <f>SUM(O16:O17)</f>
        <v>109500</v>
      </c>
      <c r="P15" s="289">
        <v>0</v>
      </c>
      <c r="Q15" s="289">
        <v>0</v>
      </c>
      <c r="R15" s="289">
        <v>0</v>
      </c>
      <c r="S15" s="289">
        <v>0</v>
      </c>
      <c r="T15" s="289">
        <v>0</v>
      </c>
    </row>
    <row r="16" s="231" customFormat="1" ht="19.5" customHeight="1" spans="1:20">
      <c r="A16" s="268">
        <v>2010202</v>
      </c>
      <c r="B16" s="268"/>
      <c r="C16" s="268"/>
      <c r="D16" s="268" t="s">
        <v>107</v>
      </c>
      <c r="E16" s="255">
        <v>0</v>
      </c>
      <c r="F16" s="255">
        <v>0</v>
      </c>
      <c r="G16" s="255">
        <v>0</v>
      </c>
      <c r="H16" s="263">
        <f t="shared" si="0"/>
        <v>100000</v>
      </c>
      <c r="I16" s="289">
        <f t="shared" si="3"/>
        <v>0</v>
      </c>
      <c r="J16" s="263">
        <f t="shared" si="1"/>
        <v>100000</v>
      </c>
      <c r="K16" s="263">
        <f t="shared" si="2"/>
        <v>100000</v>
      </c>
      <c r="L16" s="289">
        <f t="shared" si="4"/>
        <v>0</v>
      </c>
      <c r="M16" s="289">
        <v>0</v>
      </c>
      <c r="N16" s="289">
        <v>0</v>
      </c>
      <c r="O16" s="263">
        <v>100000</v>
      </c>
      <c r="P16" s="289">
        <v>0</v>
      </c>
      <c r="Q16" s="289">
        <v>0</v>
      </c>
      <c r="R16" s="289">
        <v>0</v>
      </c>
      <c r="S16" s="289">
        <v>0</v>
      </c>
      <c r="T16" s="289">
        <v>0</v>
      </c>
    </row>
    <row r="17" s="231" customFormat="1" ht="19.5" customHeight="1" spans="1:20">
      <c r="A17" s="268">
        <v>2010299</v>
      </c>
      <c r="B17" s="268"/>
      <c r="C17" s="268"/>
      <c r="D17" s="268" t="s">
        <v>116</v>
      </c>
      <c r="E17" s="255">
        <v>0</v>
      </c>
      <c r="F17" s="255">
        <v>0</v>
      </c>
      <c r="G17" s="255">
        <v>0</v>
      </c>
      <c r="H17" s="263">
        <f t="shared" si="0"/>
        <v>9500</v>
      </c>
      <c r="I17" s="289">
        <f t="shared" si="3"/>
        <v>0</v>
      </c>
      <c r="J17" s="263">
        <f t="shared" si="1"/>
        <v>9500</v>
      </c>
      <c r="K17" s="263">
        <f t="shared" si="2"/>
        <v>9500</v>
      </c>
      <c r="L17" s="289">
        <f t="shared" si="4"/>
        <v>0</v>
      </c>
      <c r="M17" s="289">
        <v>0</v>
      </c>
      <c r="N17" s="289">
        <v>0</v>
      </c>
      <c r="O17" s="263">
        <v>9500</v>
      </c>
      <c r="P17" s="289">
        <v>0</v>
      </c>
      <c r="Q17" s="289">
        <v>0</v>
      </c>
      <c r="R17" s="289">
        <v>0</v>
      </c>
      <c r="S17" s="289">
        <v>0</v>
      </c>
      <c r="T17" s="289">
        <v>0</v>
      </c>
    </row>
    <row r="18" s="231" customFormat="1" ht="19.5" customHeight="1" spans="1:20">
      <c r="A18" s="268" t="s">
        <v>117</v>
      </c>
      <c r="B18" s="268"/>
      <c r="C18" s="268"/>
      <c r="D18" s="268" t="s">
        <v>118</v>
      </c>
      <c r="E18" s="255">
        <v>0</v>
      </c>
      <c r="F18" s="255">
        <v>0</v>
      </c>
      <c r="G18" s="255">
        <v>0</v>
      </c>
      <c r="H18" s="263">
        <f t="shared" si="0"/>
        <v>5837526.45</v>
      </c>
      <c r="I18" s="263">
        <f t="shared" si="3"/>
        <v>5437891.01</v>
      </c>
      <c r="J18" s="263">
        <f t="shared" si="1"/>
        <v>399635.44</v>
      </c>
      <c r="K18" s="263">
        <f t="shared" si="2"/>
        <v>5837526.45</v>
      </c>
      <c r="L18" s="263">
        <f t="shared" si="4"/>
        <v>5437891.01</v>
      </c>
      <c r="M18" s="263">
        <f>SUM(M19:M20)</f>
        <v>4133276.01</v>
      </c>
      <c r="N18" s="263">
        <f>SUM(N19)</f>
        <v>1304615</v>
      </c>
      <c r="O18" s="263">
        <v>399635.44</v>
      </c>
      <c r="P18" s="289">
        <v>0</v>
      </c>
      <c r="Q18" s="289">
        <v>0</v>
      </c>
      <c r="R18" s="289">
        <v>0</v>
      </c>
      <c r="S18" s="289">
        <v>0</v>
      </c>
      <c r="T18" s="289">
        <v>0</v>
      </c>
    </row>
    <row r="19" s="231" customFormat="1" ht="19.5" customHeight="1" spans="1:20">
      <c r="A19" s="268">
        <v>2010301</v>
      </c>
      <c r="B19" s="268"/>
      <c r="C19" s="268"/>
      <c r="D19" s="268" t="s">
        <v>120</v>
      </c>
      <c r="E19" s="255">
        <v>0</v>
      </c>
      <c r="F19" s="255">
        <v>0</v>
      </c>
      <c r="G19" s="255">
        <v>0</v>
      </c>
      <c r="H19" s="263">
        <f t="shared" si="0"/>
        <v>5297292.45</v>
      </c>
      <c r="I19" s="263">
        <f t="shared" si="3"/>
        <v>4897657.01</v>
      </c>
      <c r="J19" s="263">
        <f t="shared" si="1"/>
        <v>399635.44</v>
      </c>
      <c r="K19" s="263">
        <f t="shared" si="2"/>
        <v>5297292.45</v>
      </c>
      <c r="L19" s="263">
        <f t="shared" si="4"/>
        <v>4897657.01</v>
      </c>
      <c r="M19" s="263">
        <v>3593042.01</v>
      </c>
      <c r="N19" s="263">
        <v>1304615</v>
      </c>
      <c r="O19" s="263">
        <v>399635.44</v>
      </c>
      <c r="P19" s="289">
        <v>0</v>
      </c>
      <c r="Q19" s="289">
        <v>0</v>
      </c>
      <c r="R19" s="289">
        <v>0</v>
      </c>
      <c r="S19" s="289">
        <v>0</v>
      </c>
      <c r="T19" s="289">
        <v>0</v>
      </c>
    </row>
    <row r="20" s="231" customFormat="1" ht="19.5" customHeight="1" spans="1:20">
      <c r="A20" s="268">
        <v>2010350</v>
      </c>
      <c r="B20" s="268"/>
      <c r="C20" s="268"/>
      <c r="D20" s="268" t="s">
        <v>122</v>
      </c>
      <c r="E20" s="255">
        <v>0</v>
      </c>
      <c r="F20" s="255">
        <v>0</v>
      </c>
      <c r="G20" s="255">
        <v>0</v>
      </c>
      <c r="H20" s="263">
        <f t="shared" si="0"/>
        <v>540234</v>
      </c>
      <c r="I20" s="263">
        <f t="shared" si="3"/>
        <v>540234</v>
      </c>
      <c r="J20" s="289">
        <f t="shared" si="1"/>
        <v>0</v>
      </c>
      <c r="K20" s="263">
        <f t="shared" si="2"/>
        <v>540234</v>
      </c>
      <c r="L20" s="263">
        <f t="shared" si="4"/>
        <v>540234</v>
      </c>
      <c r="M20" s="263">
        <v>540234</v>
      </c>
      <c r="N20" s="255">
        <v>0</v>
      </c>
      <c r="O20" s="289">
        <v>0</v>
      </c>
      <c r="P20" s="289">
        <v>0</v>
      </c>
      <c r="Q20" s="289">
        <v>0</v>
      </c>
      <c r="R20" s="289">
        <v>0</v>
      </c>
      <c r="S20" s="289">
        <v>0</v>
      </c>
      <c r="T20" s="289">
        <v>0</v>
      </c>
    </row>
    <row r="21" s="231" customFormat="1" ht="19.5" customHeight="1" spans="1:20">
      <c r="A21" s="268" t="s">
        <v>123</v>
      </c>
      <c r="B21" s="268"/>
      <c r="C21" s="268"/>
      <c r="D21" s="268" t="s">
        <v>124</v>
      </c>
      <c r="E21" s="255">
        <v>0</v>
      </c>
      <c r="F21" s="255">
        <v>0</v>
      </c>
      <c r="G21" s="255">
        <v>0</v>
      </c>
      <c r="H21" s="263">
        <f t="shared" ref="H21:H30" si="5">SUM(I21:J21)</f>
        <v>128891</v>
      </c>
      <c r="I21" s="263">
        <f t="shared" si="3"/>
        <v>128891</v>
      </c>
      <c r="J21" s="289">
        <f t="shared" si="1"/>
        <v>0</v>
      </c>
      <c r="K21" s="263">
        <f t="shared" si="2"/>
        <v>128891</v>
      </c>
      <c r="L21" s="263">
        <f t="shared" si="4"/>
        <v>128891</v>
      </c>
      <c r="M21" s="263">
        <v>120341</v>
      </c>
      <c r="N21" s="263">
        <v>8550</v>
      </c>
      <c r="O21" s="289">
        <v>0</v>
      </c>
      <c r="P21" s="289">
        <v>0</v>
      </c>
      <c r="Q21" s="289">
        <v>0</v>
      </c>
      <c r="R21" s="289">
        <v>0</v>
      </c>
      <c r="S21" s="289">
        <v>0</v>
      </c>
      <c r="T21" s="289">
        <v>0</v>
      </c>
    </row>
    <row r="22" s="231" customFormat="1" ht="19.5" customHeight="1" spans="1:20">
      <c r="A22" s="268">
        <v>2010601</v>
      </c>
      <c r="B22" s="268"/>
      <c r="C22" s="268"/>
      <c r="D22" s="268" t="s">
        <v>120</v>
      </c>
      <c r="E22" s="255">
        <v>0</v>
      </c>
      <c r="F22" s="255">
        <v>0</v>
      </c>
      <c r="G22" s="255">
        <v>0</v>
      </c>
      <c r="H22" s="263">
        <f t="shared" si="5"/>
        <v>128891</v>
      </c>
      <c r="I22" s="263">
        <f t="shared" si="3"/>
        <v>128891</v>
      </c>
      <c r="J22" s="289">
        <f t="shared" si="1"/>
        <v>0</v>
      </c>
      <c r="K22" s="263">
        <f t="shared" si="2"/>
        <v>128891</v>
      </c>
      <c r="L22" s="263">
        <f t="shared" si="4"/>
        <v>128891</v>
      </c>
      <c r="M22" s="263">
        <v>120341</v>
      </c>
      <c r="N22" s="263">
        <v>8550</v>
      </c>
      <c r="O22" s="289">
        <v>0</v>
      </c>
      <c r="P22" s="289">
        <v>0</v>
      </c>
      <c r="Q22" s="289">
        <v>0</v>
      </c>
      <c r="R22" s="289">
        <v>0</v>
      </c>
      <c r="S22" s="289">
        <v>0</v>
      </c>
      <c r="T22" s="289">
        <v>0</v>
      </c>
    </row>
    <row r="23" s="231" customFormat="1" ht="19.5" customHeight="1" spans="1:20">
      <c r="A23" s="268" t="s">
        <v>126</v>
      </c>
      <c r="B23" s="268"/>
      <c r="C23" s="268"/>
      <c r="D23" s="268" t="s">
        <v>127</v>
      </c>
      <c r="E23" s="255">
        <v>0</v>
      </c>
      <c r="F23" s="255">
        <v>0</v>
      </c>
      <c r="G23" s="255">
        <v>0</v>
      </c>
      <c r="H23" s="263">
        <f t="shared" si="5"/>
        <v>30000</v>
      </c>
      <c r="I23" s="289">
        <f t="shared" si="3"/>
        <v>0</v>
      </c>
      <c r="J23" s="263">
        <f t="shared" si="1"/>
        <v>30000</v>
      </c>
      <c r="K23" s="263">
        <f t="shared" si="2"/>
        <v>30000</v>
      </c>
      <c r="L23" s="289">
        <f t="shared" si="4"/>
        <v>0</v>
      </c>
      <c r="M23" s="289">
        <v>0</v>
      </c>
      <c r="N23" s="289">
        <v>0</v>
      </c>
      <c r="O23" s="263">
        <v>30000</v>
      </c>
      <c r="P23" s="289">
        <v>0</v>
      </c>
      <c r="Q23" s="289">
        <v>0</v>
      </c>
      <c r="R23" s="289">
        <v>0</v>
      </c>
      <c r="S23" s="289">
        <v>0</v>
      </c>
      <c r="T23" s="289">
        <v>0</v>
      </c>
    </row>
    <row r="24" s="231" customFormat="1" ht="19.5" customHeight="1" spans="1:20">
      <c r="A24" s="268">
        <v>2011102</v>
      </c>
      <c r="B24" s="268"/>
      <c r="C24" s="268"/>
      <c r="D24" s="268" t="s">
        <v>107</v>
      </c>
      <c r="E24" s="255">
        <v>0</v>
      </c>
      <c r="F24" s="255">
        <v>0</v>
      </c>
      <c r="G24" s="255">
        <v>0</v>
      </c>
      <c r="H24" s="263">
        <f t="shared" si="5"/>
        <v>30000</v>
      </c>
      <c r="I24" s="289">
        <f t="shared" si="3"/>
        <v>0</v>
      </c>
      <c r="J24" s="263">
        <f t="shared" si="1"/>
        <v>30000</v>
      </c>
      <c r="K24" s="263">
        <f t="shared" si="2"/>
        <v>30000</v>
      </c>
      <c r="L24" s="289">
        <f t="shared" si="4"/>
        <v>0</v>
      </c>
      <c r="M24" s="289">
        <v>0</v>
      </c>
      <c r="N24" s="289">
        <v>0</v>
      </c>
      <c r="O24" s="263">
        <v>30000</v>
      </c>
      <c r="P24" s="289">
        <v>0</v>
      </c>
      <c r="Q24" s="289">
        <v>0</v>
      </c>
      <c r="R24" s="289">
        <v>0</v>
      </c>
      <c r="S24" s="289">
        <v>0</v>
      </c>
      <c r="T24" s="289">
        <v>0</v>
      </c>
    </row>
    <row r="25" s="231" customFormat="1" ht="19.5" customHeight="1" spans="1:20">
      <c r="A25" s="268" t="s">
        <v>129</v>
      </c>
      <c r="B25" s="268"/>
      <c r="C25" s="268"/>
      <c r="D25" s="268" t="s">
        <v>130</v>
      </c>
      <c r="E25" s="255">
        <v>0</v>
      </c>
      <c r="F25" s="255">
        <v>0</v>
      </c>
      <c r="G25" s="255">
        <v>0</v>
      </c>
      <c r="H25" s="263">
        <f t="shared" si="5"/>
        <v>322056.79</v>
      </c>
      <c r="I25" s="263">
        <f t="shared" si="3"/>
        <v>322056.79</v>
      </c>
      <c r="J25" s="289">
        <f t="shared" ref="J25:J36" si="6">SUM(O25)</f>
        <v>0</v>
      </c>
      <c r="K25" s="263">
        <f t="shared" si="2"/>
        <v>322056.79</v>
      </c>
      <c r="L25" s="263">
        <f t="shared" si="4"/>
        <v>322056.79</v>
      </c>
      <c r="M25" s="263">
        <v>306156.79</v>
      </c>
      <c r="N25" s="263">
        <v>15900</v>
      </c>
      <c r="O25" s="289">
        <v>0</v>
      </c>
      <c r="P25" s="289">
        <v>0</v>
      </c>
      <c r="Q25" s="289">
        <v>0</v>
      </c>
      <c r="R25" s="289">
        <v>0</v>
      </c>
      <c r="S25" s="289">
        <v>0</v>
      </c>
      <c r="T25" s="289">
        <v>0</v>
      </c>
    </row>
    <row r="26" s="231" customFormat="1" ht="19.5" customHeight="1" spans="1:20">
      <c r="A26" s="268">
        <v>2013150</v>
      </c>
      <c r="B26" s="268"/>
      <c r="C26" s="268"/>
      <c r="D26" s="268" t="s">
        <v>122</v>
      </c>
      <c r="E26" s="255">
        <v>0</v>
      </c>
      <c r="F26" s="255">
        <v>0</v>
      </c>
      <c r="G26" s="255">
        <v>0</v>
      </c>
      <c r="H26" s="263">
        <f t="shared" si="5"/>
        <v>322056.79</v>
      </c>
      <c r="I26" s="263">
        <f t="shared" si="3"/>
        <v>322056.79</v>
      </c>
      <c r="J26" s="289">
        <f t="shared" si="6"/>
        <v>0</v>
      </c>
      <c r="K26" s="263">
        <f t="shared" si="2"/>
        <v>322056.79</v>
      </c>
      <c r="L26" s="263">
        <f t="shared" si="4"/>
        <v>322056.79</v>
      </c>
      <c r="M26" s="263">
        <v>306156.79</v>
      </c>
      <c r="N26" s="263">
        <v>15900</v>
      </c>
      <c r="O26" s="289">
        <v>0</v>
      </c>
      <c r="P26" s="289">
        <v>0</v>
      </c>
      <c r="Q26" s="289">
        <v>0</v>
      </c>
      <c r="R26" s="289">
        <v>0</v>
      </c>
      <c r="S26" s="289">
        <v>0</v>
      </c>
      <c r="T26" s="289">
        <v>0</v>
      </c>
    </row>
    <row r="27" s="231" customFormat="1" ht="19.5" customHeight="1" spans="1:20">
      <c r="A27" s="268" t="s">
        <v>132</v>
      </c>
      <c r="B27" s="268"/>
      <c r="C27" s="268"/>
      <c r="D27" s="268" t="s">
        <v>133</v>
      </c>
      <c r="E27" s="255">
        <v>0</v>
      </c>
      <c r="F27" s="255">
        <v>0</v>
      </c>
      <c r="G27" s="255">
        <v>0</v>
      </c>
      <c r="H27" s="263">
        <f t="shared" si="5"/>
        <v>61700</v>
      </c>
      <c r="I27" s="289">
        <f t="shared" si="3"/>
        <v>0</v>
      </c>
      <c r="J27" s="263">
        <f t="shared" si="6"/>
        <v>61700</v>
      </c>
      <c r="K27" s="263">
        <f t="shared" si="2"/>
        <v>61700</v>
      </c>
      <c r="L27" s="289">
        <f t="shared" si="4"/>
        <v>0</v>
      </c>
      <c r="M27" s="289">
        <v>0</v>
      </c>
      <c r="N27" s="289">
        <v>0</v>
      </c>
      <c r="O27" s="263">
        <v>61700</v>
      </c>
      <c r="P27" s="289">
        <v>0</v>
      </c>
      <c r="Q27" s="289">
        <v>0</v>
      </c>
      <c r="R27" s="289">
        <v>0</v>
      </c>
      <c r="S27" s="289">
        <v>0</v>
      </c>
      <c r="T27" s="289">
        <v>0</v>
      </c>
    </row>
    <row r="28" s="231" customFormat="1" ht="19.5" customHeight="1" spans="1:20">
      <c r="A28" s="268">
        <v>2013299</v>
      </c>
      <c r="B28" s="268"/>
      <c r="C28" s="268"/>
      <c r="D28" s="268" t="s">
        <v>135</v>
      </c>
      <c r="E28" s="255">
        <v>0</v>
      </c>
      <c r="F28" s="255">
        <v>0</v>
      </c>
      <c r="G28" s="255">
        <v>0</v>
      </c>
      <c r="H28" s="263">
        <f t="shared" si="5"/>
        <v>61700</v>
      </c>
      <c r="I28" s="289">
        <f t="shared" si="3"/>
        <v>0</v>
      </c>
      <c r="J28" s="263">
        <f t="shared" si="6"/>
        <v>61700</v>
      </c>
      <c r="K28" s="263">
        <f t="shared" ref="K28:K56" si="7">SUM(L28,O28)</f>
        <v>61700</v>
      </c>
      <c r="L28" s="289">
        <f t="shared" si="4"/>
        <v>0</v>
      </c>
      <c r="M28" s="289">
        <v>0</v>
      </c>
      <c r="N28" s="289">
        <v>0</v>
      </c>
      <c r="O28" s="263">
        <v>61700</v>
      </c>
      <c r="P28" s="289">
        <v>0</v>
      </c>
      <c r="Q28" s="289">
        <v>0</v>
      </c>
      <c r="R28" s="289">
        <v>0</v>
      </c>
      <c r="S28" s="289">
        <v>0</v>
      </c>
      <c r="T28" s="289">
        <v>0</v>
      </c>
    </row>
    <row r="29" s="231" customFormat="1" ht="19.5" customHeight="1" spans="1:20">
      <c r="A29" s="268" t="s">
        <v>136</v>
      </c>
      <c r="B29" s="268"/>
      <c r="C29" s="268"/>
      <c r="D29" s="268" t="s">
        <v>137</v>
      </c>
      <c r="E29" s="255">
        <v>0</v>
      </c>
      <c r="F29" s="255">
        <v>0</v>
      </c>
      <c r="G29" s="255">
        <v>0</v>
      </c>
      <c r="H29" s="263">
        <f t="shared" si="5"/>
        <v>395720.62</v>
      </c>
      <c r="I29" s="263">
        <f t="shared" ref="I29:I56" si="8">SUM(L29)</f>
        <v>395720.62</v>
      </c>
      <c r="J29" s="289">
        <f t="shared" si="6"/>
        <v>0</v>
      </c>
      <c r="K29" s="263">
        <f t="shared" si="7"/>
        <v>395720.62</v>
      </c>
      <c r="L29" s="263">
        <f t="shared" ref="L29:L56" si="9">SUM(M29:N29)</f>
        <v>395720.62</v>
      </c>
      <c r="M29" s="263">
        <v>379820.62</v>
      </c>
      <c r="N29" s="263">
        <v>15900</v>
      </c>
      <c r="O29" s="289">
        <v>0</v>
      </c>
      <c r="P29" s="289">
        <v>0</v>
      </c>
      <c r="Q29" s="289">
        <v>0</v>
      </c>
      <c r="R29" s="289">
        <v>0</v>
      </c>
      <c r="S29" s="289">
        <v>0</v>
      </c>
      <c r="T29" s="289">
        <v>0</v>
      </c>
    </row>
    <row r="30" s="231" customFormat="1" ht="19.5" customHeight="1" spans="1:20">
      <c r="A30" s="268">
        <v>2013650</v>
      </c>
      <c r="B30" s="268"/>
      <c r="C30" s="268"/>
      <c r="D30" s="268" t="s">
        <v>122</v>
      </c>
      <c r="E30" s="255">
        <v>0</v>
      </c>
      <c r="F30" s="255">
        <v>0</v>
      </c>
      <c r="G30" s="255">
        <v>0</v>
      </c>
      <c r="H30" s="263">
        <f t="shared" si="5"/>
        <v>395720.62</v>
      </c>
      <c r="I30" s="263">
        <f t="shared" si="8"/>
        <v>395720.62</v>
      </c>
      <c r="J30" s="289">
        <f t="shared" si="6"/>
        <v>0</v>
      </c>
      <c r="K30" s="263">
        <f t="shared" si="7"/>
        <v>395720.62</v>
      </c>
      <c r="L30" s="263">
        <f t="shared" si="9"/>
        <v>395720.62</v>
      </c>
      <c r="M30" s="263">
        <v>379820.62</v>
      </c>
      <c r="N30" s="263">
        <v>15900</v>
      </c>
      <c r="O30" s="289">
        <v>0</v>
      </c>
      <c r="P30" s="289">
        <v>0</v>
      </c>
      <c r="Q30" s="289">
        <v>0</v>
      </c>
      <c r="R30" s="289">
        <v>0</v>
      </c>
      <c r="S30" s="289">
        <v>0</v>
      </c>
      <c r="T30" s="289">
        <v>0</v>
      </c>
    </row>
    <row r="31" s="231" customFormat="1" ht="19.5" customHeight="1" spans="1:20">
      <c r="A31" s="268" t="s">
        <v>139</v>
      </c>
      <c r="B31" s="268"/>
      <c r="C31" s="268"/>
      <c r="D31" s="268" t="s">
        <v>140</v>
      </c>
      <c r="E31" s="255">
        <v>0</v>
      </c>
      <c r="F31" s="255">
        <v>0</v>
      </c>
      <c r="G31" s="255">
        <v>0</v>
      </c>
      <c r="H31" s="263">
        <f t="shared" ref="H31:H66" si="10">SUM(I31:J31)</f>
        <v>422500</v>
      </c>
      <c r="I31" s="289">
        <f t="shared" si="8"/>
        <v>0</v>
      </c>
      <c r="J31" s="263">
        <f t="shared" si="6"/>
        <v>422500</v>
      </c>
      <c r="K31" s="263">
        <f t="shared" si="7"/>
        <v>422500</v>
      </c>
      <c r="L31" s="289">
        <f t="shared" si="9"/>
        <v>0</v>
      </c>
      <c r="M31" s="289">
        <v>0</v>
      </c>
      <c r="N31" s="289">
        <v>0</v>
      </c>
      <c r="O31" s="263">
        <f>SUM(O32,O34)</f>
        <v>422500</v>
      </c>
      <c r="P31" s="289">
        <v>0</v>
      </c>
      <c r="Q31" s="289">
        <v>0</v>
      </c>
      <c r="R31" s="289">
        <v>0</v>
      </c>
      <c r="S31" s="289">
        <v>0</v>
      </c>
      <c r="T31" s="289">
        <v>0</v>
      </c>
    </row>
    <row r="32" s="231" customFormat="1" ht="19.5" customHeight="1" spans="1:20">
      <c r="A32" s="268" t="s">
        <v>141</v>
      </c>
      <c r="B32" s="268"/>
      <c r="C32" s="268"/>
      <c r="D32" s="268" t="s">
        <v>142</v>
      </c>
      <c r="E32" s="255">
        <v>0</v>
      </c>
      <c r="F32" s="255">
        <v>0</v>
      </c>
      <c r="G32" s="255">
        <v>0</v>
      </c>
      <c r="H32" s="263">
        <f t="shared" si="10"/>
        <v>22500</v>
      </c>
      <c r="I32" s="289">
        <f t="shared" si="8"/>
        <v>0</v>
      </c>
      <c r="J32" s="263">
        <f t="shared" si="6"/>
        <v>22500</v>
      </c>
      <c r="K32" s="263">
        <f t="shared" si="7"/>
        <v>22500</v>
      </c>
      <c r="L32" s="289">
        <f t="shared" si="9"/>
        <v>0</v>
      </c>
      <c r="M32" s="289">
        <v>0</v>
      </c>
      <c r="N32" s="289">
        <v>0</v>
      </c>
      <c r="O32" s="263">
        <v>22500</v>
      </c>
      <c r="P32" s="289">
        <v>0</v>
      </c>
      <c r="Q32" s="289">
        <v>0</v>
      </c>
      <c r="R32" s="289">
        <v>0</v>
      </c>
      <c r="S32" s="289">
        <v>0</v>
      </c>
      <c r="T32" s="289">
        <v>0</v>
      </c>
    </row>
    <row r="33" s="231" customFormat="1" ht="19.5" customHeight="1" spans="1:20">
      <c r="A33" s="268">
        <v>2060702</v>
      </c>
      <c r="B33" s="268"/>
      <c r="C33" s="268"/>
      <c r="D33" s="268" t="s">
        <v>144</v>
      </c>
      <c r="E33" s="255">
        <v>0</v>
      </c>
      <c r="F33" s="255">
        <v>0</v>
      </c>
      <c r="G33" s="255">
        <v>0</v>
      </c>
      <c r="H33" s="263">
        <f t="shared" si="10"/>
        <v>22500</v>
      </c>
      <c r="I33" s="289">
        <f t="shared" si="8"/>
        <v>0</v>
      </c>
      <c r="J33" s="263">
        <f t="shared" si="6"/>
        <v>22500</v>
      </c>
      <c r="K33" s="263">
        <f t="shared" si="7"/>
        <v>22500</v>
      </c>
      <c r="L33" s="289">
        <f t="shared" si="9"/>
        <v>0</v>
      </c>
      <c r="M33" s="289">
        <v>0</v>
      </c>
      <c r="N33" s="289">
        <v>0</v>
      </c>
      <c r="O33" s="263">
        <v>22500</v>
      </c>
      <c r="P33" s="289">
        <v>0</v>
      </c>
      <c r="Q33" s="289">
        <v>0</v>
      </c>
      <c r="R33" s="289">
        <v>0</v>
      </c>
      <c r="S33" s="289">
        <v>0</v>
      </c>
      <c r="T33" s="289">
        <v>0</v>
      </c>
    </row>
    <row r="34" s="231" customFormat="1" ht="19.5" customHeight="1" spans="1:20">
      <c r="A34" s="268" t="s">
        <v>145</v>
      </c>
      <c r="B34" s="268"/>
      <c r="C34" s="268"/>
      <c r="D34" s="268" t="s">
        <v>146</v>
      </c>
      <c r="E34" s="255">
        <v>0</v>
      </c>
      <c r="F34" s="255">
        <v>0</v>
      </c>
      <c r="G34" s="255">
        <v>0</v>
      </c>
      <c r="H34" s="263">
        <f t="shared" si="10"/>
        <v>400000</v>
      </c>
      <c r="I34" s="289">
        <f t="shared" si="8"/>
        <v>0</v>
      </c>
      <c r="J34" s="263">
        <f t="shared" si="6"/>
        <v>400000</v>
      </c>
      <c r="K34" s="263">
        <f t="shared" si="7"/>
        <v>400000</v>
      </c>
      <c r="L34" s="289">
        <f t="shared" si="9"/>
        <v>0</v>
      </c>
      <c r="M34" s="289">
        <v>0</v>
      </c>
      <c r="N34" s="289">
        <v>0</v>
      </c>
      <c r="O34" s="263">
        <v>400000</v>
      </c>
      <c r="P34" s="289">
        <v>0</v>
      </c>
      <c r="Q34" s="289">
        <v>0</v>
      </c>
      <c r="R34" s="289">
        <v>0</v>
      </c>
      <c r="S34" s="289">
        <v>0</v>
      </c>
      <c r="T34" s="289">
        <v>0</v>
      </c>
    </row>
    <row r="35" s="231" customFormat="1" ht="19.5" customHeight="1" spans="1:20">
      <c r="A35" s="268">
        <v>2069999</v>
      </c>
      <c r="B35" s="268"/>
      <c r="C35" s="268"/>
      <c r="D35" s="268" t="s">
        <v>146</v>
      </c>
      <c r="E35" s="255">
        <v>0</v>
      </c>
      <c r="F35" s="255">
        <v>0</v>
      </c>
      <c r="G35" s="255">
        <v>0</v>
      </c>
      <c r="H35" s="263">
        <f t="shared" si="10"/>
        <v>400000</v>
      </c>
      <c r="I35" s="289">
        <f t="shared" si="8"/>
        <v>0</v>
      </c>
      <c r="J35" s="263">
        <f t="shared" si="6"/>
        <v>400000</v>
      </c>
      <c r="K35" s="263">
        <f t="shared" si="7"/>
        <v>400000</v>
      </c>
      <c r="L35" s="289">
        <f t="shared" si="9"/>
        <v>0</v>
      </c>
      <c r="M35" s="289">
        <v>0</v>
      </c>
      <c r="N35" s="289">
        <v>0</v>
      </c>
      <c r="O35" s="263">
        <v>400000</v>
      </c>
      <c r="P35" s="289">
        <v>0</v>
      </c>
      <c r="Q35" s="289">
        <v>0</v>
      </c>
      <c r="R35" s="289">
        <v>0</v>
      </c>
      <c r="S35" s="289">
        <v>0</v>
      </c>
      <c r="T35" s="289">
        <v>0</v>
      </c>
    </row>
    <row r="36" s="231" customFormat="1" ht="19.5" customHeight="1" spans="1:20">
      <c r="A36" s="268" t="s">
        <v>148</v>
      </c>
      <c r="B36" s="268"/>
      <c r="C36" s="268"/>
      <c r="D36" s="268" t="s">
        <v>149</v>
      </c>
      <c r="E36" s="255">
        <v>0</v>
      </c>
      <c r="F36" s="255">
        <v>0</v>
      </c>
      <c r="G36" s="255">
        <v>0</v>
      </c>
      <c r="H36" s="263">
        <f t="shared" si="10"/>
        <v>602610.15</v>
      </c>
      <c r="I36" s="263">
        <f t="shared" si="8"/>
        <v>494892.15</v>
      </c>
      <c r="J36" s="263">
        <f t="shared" si="6"/>
        <v>107718</v>
      </c>
      <c r="K36" s="263">
        <f t="shared" si="7"/>
        <v>602610.15</v>
      </c>
      <c r="L36" s="263">
        <f t="shared" si="9"/>
        <v>494892.15</v>
      </c>
      <c r="M36" s="263">
        <v>473692.15</v>
      </c>
      <c r="N36" s="263">
        <v>21200</v>
      </c>
      <c r="O36" s="263">
        <f>SUM(O37,O40)</f>
        <v>107718</v>
      </c>
      <c r="P36" s="289">
        <v>0</v>
      </c>
      <c r="Q36" s="289">
        <v>0</v>
      </c>
      <c r="R36" s="289">
        <v>0</v>
      </c>
      <c r="S36" s="289">
        <v>0</v>
      </c>
      <c r="T36" s="289">
        <v>0</v>
      </c>
    </row>
    <row r="37" s="231" customFormat="1" ht="19.5" customHeight="1" spans="1:20">
      <c r="A37" s="268" t="s">
        <v>150</v>
      </c>
      <c r="B37" s="268"/>
      <c r="C37" s="268"/>
      <c r="D37" s="268" t="s">
        <v>151</v>
      </c>
      <c r="E37" s="255">
        <v>0</v>
      </c>
      <c r="F37" s="255">
        <v>0</v>
      </c>
      <c r="G37" s="255">
        <v>0</v>
      </c>
      <c r="H37" s="263">
        <f t="shared" si="10"/>
        <v>543692.15</v>
      </c>
      <c r="I37" s="263">
        <f t="shared" si="8"/>
        <v>494892.15</v>
      </c>
      <c r="J37" s="263">
        <f t="shared" ref="J37:J66" si="11">SUM(O37)</f>
        <v>48800</v>
      </c>
      <c r="K37" s="263">
        <f t="shared" si="7"/>
        <v>543692.15</v>
      </c>
      <c r="L37" s="263">
        <f t="shared" si="9"/>
        <v>494892.15</v>
      </c>
      <c r="M37" s="263">
        <v>473692.15</v>
      </c>
      <c r="N37" s="263">
        <v>21200</v>
      </c>
      <c r="O37" s="263">
        <f>SUM(O38:O39)</f>
        <v>48800</v>
      </c>
      <c r="P37" s="289">
        <v>0</v>
      </c>
      <c r="Q37" s="289">
        <v>0</v>
      </c>
      <c r="R37" s="289">
        <v>0</v>
      </c>
      <c r="S37" s="289">
        <v>0</v>
      </c>
      <c r="T37" s="289">
        <v>0</v>
      </c>
    </row>
    <row r="38" s="231" customFormat="1" ht="19.5" customHeight="1" spans="1:20">
      <c r="A38" s="268">
        <v>2070109</v>
      </c>
      <c r="B38" s="268"/>
      <c r="C38" s="268"/>
      <c r="D38" s="268" t="s">
        <v>153</v>
      </c>
      <c r="E38" s="255">
        <v>0</v>
      </c>
      <c r="F38" s="255">
        <v>0</v>
      </c>
      <c r="G38" s="255">
        <v>0</v>
      </c>
      <c r="H38" s="263">
        <f t="shared" si="10"/>
        <v>496692.15</v>
      </c>
      <c r="I38" s="263">
        <f t="shared" si="8"/>
        <v>494892.15</v>
      </c>
      <c r="J38" s="263">
        <f t="shared" si="11"/>
        <v>1800</v>
      </c>
      <c r="K38" s="263">
        <f t="shared" si="7"/>
        <v>496692.15</v>
      </c>
      <c r="L38" s="263">
        <f t="shared" si="9"/>
        <v>494892.15</v>
      </c>
      <c r="M38" s="263">
        <v>473692.15</v>
      </c>
      <c r="N38" s="263">
        <v>21200</v>
      </c>
      <c r="O38" s="263">
        <v>1800</v>
      </c>
      <c r="P38" s="289">
        <v>0</v>
      </c>
      <c r="Q38" s="289">
        <v>0</v>
      </c>
      <c r="R38" s="289">
        <v>0</v>
      </c>
      <c r="S38" s="289">
        <v>0</v>
      </c>
      <c r="T38" s="289">
        <v>0</v>
      </c>
    </row>
    <row r="39" s="231" customFormat="1" ht="19.5" customHeight="1" spans="1:20">
      <c r="A39" s="268">
        <v>2070199</v>
      </c>
      <c r="B39" s="268"/>
      <c r="C39" s="268"/>
      <c r="D39" s="268" t="s">
        <v>155</v>
      </c>
      <c r="E39" s="255">
        <v>0</v>
      </c>
      <c r="F39" s="255">
        <v>0</v>
      </c>
      <c r="G39" s="255">
        <v>0</v>
      </c>
      <c r="H39" s="263">
        <f t="shared" si="10"/>
        <v>47000</v>
      </c>
      <c r="I39" s="289">
        <f t="shared" si="8"/>
        <v>0</v>
      </c>
      <c r="J39" s="263">
        <f t="shared" si="11"/>
        <v>47000</v>
      </c>
      <c r="K39" s="263">
        <f t="shared" si="7"/>
        <v>47000</v>
      </c>
      <c r="L39" s="289">
        <f t="shared" si="9"/>
        <v>0</v>
      </c>
      <c r="M39" s="289">
        <v>0</v>
      </c>
      <c r="N39" s="289">
        <v>0</v>
      </c>
      <c r="O39" s="263">
        <v>47000</v>
      </c>
      <c r="P39" s="289">
        <v>0</v>
      </c>
      <c r="Q39" s="289">
        <v>0</v>
      </c>
      <c r="R39" s="289">
        <v>0</v>
      </c>
      <c r="S39" s="289">
        <v>0</v>
      </c>
      <c r="T39" s="289">
        <v>0</v>
      </c>
    </row>
    <row r="40" s="231" customFormat="1" ht="19.5" customHeight="1" spans="1:20">
      <c r="A40" s="268" t="s">
        <v>156</v>
      </c>
      <c r="B40" s="268"/>
      <c r="C40" s="268"/>
      <c r="D40" s="268" t="s">
        <v>157</v>
      </c>
      <c r="E40" s="255">
        <v>0</v>
      </c>
      <c r="F40" s="255">
        <v>0</v>
      </c>
      <c r="G40" s="255">
        <v>0</v>
      </c>
      <c r="H40" s="263">
        <f t="shared" si="10"/>
        <v>58918</v>
      </c>
      <c r="I40" s="289">
        <f t="shared" si="8"/>
        <v>0</v>
      </c>
      <c r="J40" s="263">
        <f t="shared" si="11"/>
        <v>58918</v>
      </c>
      <c r="K40" s="263">
        <f t="shared" si="7"/>
        <v>58918</v>
      </c>
      <c r="L40" s="289">
        <f t="shared" si="9"/>
        <v>0</v>
      </c>
      <c r="M40" s="289">
        <v>0</v>
      </c>
      <c r="N40" s="289">
        <v>0</v>
      </c>
      <c r="O40" s="263">
        <v>58918</v>
      </c>
      <c r="P40" s="289">
        <v>0</v>
      </c>
      <c r="Q40" s="289">
        <v>0</v>
      </c>
      <c r="R40" s="289">
        <v>0</v>
      </c>
      <c r="S40" s="289">
        <v>0</v>
      </c>
      <c r="T40" s="289">
        <v>0</v>
      </c>
    </row>
    <row r="41" s="231" customFormat="1" ht="19.5" customHeight="1" spans="1:20">
      <c r="A41" s="268">
        <v>2079999</v>
      </c>
      <c r="B41" s="268"/>
      <c r="C41" s="268"/>
      <c r="D41" s="268" t="s">
        <v>157</v>
      </c>
      <c r="E41" s="255">
        <v>0</v>
      </c>
      <c r="F41" s="255">
        <v>0</v>
      </c>
      <c r="G41" s="255">
        <v>0</v>
      </c>
      <c r="H41" s="263">
        <f t="shared" si="10"/>
        <v>58918</v>
      </c>
      <c r="I41" s="289">
        <f t="shared" si="8"/>
        <v>0</v>
      </c>
      <c r="J41" s="263">
        <f t="shared" si="11"/>
        <v>58918</v>
      </c>
      <c r="K41" s="263">
        <f t="shared" si="7"/>
        <v>58918</v>
      </c>
      <c r="L41" s="289">
        <f t="shared" si="9"/>
        <v>0</v>
      </c>
      <c r="M41" s="289">
        <v>0</v>
      </c>
      <c r="N41" s="289">
        <v>0</v>
      </c>
      <c r="O41" s="263">
        <v>58918</v>
      </c>
      <c r="P41" s="289">
        <v>0</v>
      </c>
      <c r="Q41" s="289">
        <v>0</v>
      </c>
      <c r="R41" s="289">
        <v>0</v>
      </c>
      <c r="S41" s="289">
        <v>0</v>
      </c>
      <c r="T41" s="289">
        <v>0</v>
      </c>
    </row>
    <row r="42" s="231" customFormat="1" ht="19.5" customHeight="1" spans="1:20">
      <c r="A42" s="268" t="s">
        <v>159</v>
      </c>
      <c r="B42" s="268"/>
      <c r="C42" s="268"/>
      <c r="D42" s="268" t="s">
        <v>160</v>
      </c>
      <c r="E42" s="255">
        <v>0</v>
      </c>
      <c r="F42" s="255">
        <v>0</v>
      </c>
      <c r="G42" s="255">
        <v>0</v>
      </c>
      <c r="H42" s="263">
        <f t="shared" si="10"/>
        <v>1957466.06</v>
      </c>
      <c r="I42" s="263">
        <f t="shared" si="8"/>
        <v>1723017.06</v>
      </c>
      <c r="J42" s="263">
        <f t="shared" si="11"/>
        <v>234449</v>
      </c>
      <c r="K42" s="263">
        <f t="shared" si="7"/>
        <v>1957466.06</v>
      </c>
      <c r="L42" s="263">
        <f t="shared" si="9"/>
        <v>1723017.06</v>
      </c>
      <c r="M42" s="263">
        <f>SUM(M43,M45,M50,M52,M54,M56)</f>
        <v>1611537.13</v>
      </c>
      <c r="N42" s="263">
        <f>SUM(N43,N45)</f>
        <v>111479.93</v>
      </c>
      <c r="O42" s="263">
        <f>SUM(O43,O45,O50,O52,O54,O56,)</f>
        <v>234449</v>
      </c>
      <c r="P42" s="289">
        <v>0</v>
      </c>
      <c r="Q42" s="289">
        <v>0</v>
      </c>
      <c r="R42" s="289">
        <v>0</v>
      </c>
      <c r="S42" s="289">
        <v>0</v>
      </c>
      <c r="T42" s="289">
        <v>0</v>
      </c>
    </row>
    <row r="43" s="231" customFormat="1" ht="19.5" customHeight="1" spans="1:20">
      <c r="A43" s="268" t="s">
        <v>161</v>
      </c>
      <c r="B43" s="268"/>
      <c r="C43" s="268"/>
      <c r="D43" s="268" t="s">
        <v>162</v>
      </c>
      <c r="E43" s="255">
        <v>0</v>
      </c>
      <c r="F43" s="255">
        <v>0</v>
      </c>
      <c r="G43" s="255">
        <v>0</v>
      </c>
      <c r="H43" s="263">
        <f t="shared" si="10"/>
        <v>663938.23</v>
      </c>
      <c r="I43" s="263">
        <f t="shared" si="8"/>
        <v>663938.23</v>
      </c>
      <c r="J43" s="289">
        <f t="shared" si="11"/>
        <v>0</v>
      </c>
      <c r="K43" s="263">
        <f t="shared" si="7"/>
        <v>663938.23</v>
      </c>
      <c r="L43" s="263">
        <f t="shared" si="9"/>
        <v>663938.23</v>
      </c>
      <c r="M43" s="263">
        <f>SUM(M44)</f>
        <v>571438.3</v>
      </c>
      <c r="N43" s="263">
        <v>92499.93</v>
      </c>
      <c r="O43" s="289">
        <v>0</v>
      </c>
      <c r="P43" s="289">
        <v>0</v>
      </c>
      <c r="Q43" s="289">
        <v>0</v>
      </c>
      <c r="R43" s="289">
        <v>0</v>
      </c>
      <c r="S43" s="289">
        <v>0</v>
      </c>
      <c r="T43" s="289">
        <v>0</v>
      </c>
    </row>
    <row r="44" s="231" customFormat="1" ht="19.5" customHeight="1" spans="1:20">
      <c r="A44" s="268">
        <v>2080109</v>
      </c>
      <c r="B44" s="268"/>
      <c r="C44" s="268"/>
      <c r="D44" s="268" t="s">
        <v>164</v>
      </c>
      <c r="E44" s="255">
        <v>0</v>
      </c>
      <c r="F44" s="255">
        <v>0</v>
      </c>
      <c r="G44" s="255">
        <v>0</v>
      </c>
      <c r="H44" s="263">
        <f t="shared" si="10"/>
        <v>663938.23</v>
      </c>
      <c r="I44" s="263">
        <f t="shared" si="8"/>
        <v>663938.23</v>
      </c>
      <c r="J44" s="289">
        <f t="shared" si="11"/>
        <v>0</v>
      </c>
      <c r="K44" s="263">
        <f t="shared" si="7"/>
        <v>663938.23</v>
      </c>
      <c r="L44" s="263">
        <f t="shared" si="9"/>
        <v>663938.23</v>
      </c>
      <c r="M44" s="263">
        <v>571438.3</v>
      </c>
      <c r="N44" s="263">
        <v>92499.93</v>
      </c>
      <c r="O44" s="289">
        <v>0</v>
      </c>
      <c r="P44" s="289">
        <v>0</v>
      </c>
      <c r="Q44" s="289">
        <v>0</v>
      </c>
      <c r="R44" s="289">
        <v>0</v>
      </c>
      <c r="S44" s="289">
        <v>0</v>
      </c>
      <c r="T44" s="289">
        <v>0</v>
      </c>
    </row>
    <row r="45" s="231" customFormat="1" ht="19.5" customHeight="1" spans="1:20">
      <c r="A45" s="268" t="s">
        <v>165</v>
      </c>
      <c r="B45" s="268"/>
      <c r="C45" s="268"/>
      <c r="D45" s="268" t="s">
        <v>166</v>
      </c>
      <c r="E45" s="255">
        <v>0</v>
      </c>
      <c r="F45" s="255">
        <v>0</v>
      </c>
      <c r="G45" s="255">
        <v>0</v>
      </c>
      <c r="H45" s="263">
        <f t="shared" si="10"/>
        <v>1057078.83</v>
      </c>
      <c r="I45" s="263">
        <f t="shared" si="8"/>
        <v>1057078.83</v>
      </c>
      <c r="J45" s="289">
        <f t="shared" si="11"/>
        <v>0</v>
      </c>
      <c r="K45" s="263">
        <f t="shared" si="7"/>
        <v>1057078.83</v>
      </c>
      <c r="L45" s="263">
        <f t="shared" si="9"/>
        <v>1057078.83</v>
      </c>
      <c r="M45" s="263">
        <f>SUM(M46:M49)</f>
        <v>1038098.83</v>
      </c>
      <c r="N45" s="263">
        <v>18980</v>
      </c>
      <c r="O45" s="289">
        <v>0</v>
      </c>
      <c r="P45" s="289">
        <v>0</v>
      </c>
      <c r="Q45" s="289">
        <v>0</v>
      </c>
      <c r="R45" s="289">
        <v>0</v>
      </c>
      <c r="S45" s="289">
        <v>0</v>
      </c>
      <c r="T45" s="289">
        <v>0</v>
      </c>
    </row>
    <row r="46" s="231" customFormat="1" ht="19.5" customHeight="1" spans="1:20">
      <c r="A46" s="268">
        <v>2080501</v>
      </c>
      <c r="B46" s="268"/>
      <c r="C46" s="268"/>
      <c r="D46" s="268" t="s">
        <v>168</v>
      </c>
      <c r="E46" s="255">
        <v>0</v>
      </c>
      <c r="F46" s="255">
        <v>0</v>
      </c>
      <c r="G46" s="255">
        <v>0</v>
      </c>
      <c r="H46" s="263">
        <f t="shared" si="10"/>
        <v>78980</v>
      </c>
      <c r="I46" s="263">
        <f t="shared" si="8"/>
        <v>78980</v>
      </c>
      <c r="J46" s="289">
        <f t="shared" si="11"/>
        <v>0</v>
      </c>
      <c r="K46" s="263">
        <f t="shared" si="7"/>
        <v>78980</v>
      </c>
      <c r="L46" s="263">
        <f t="shared" si="9"/>
        <v>78980</v>
      </c>
      <c r="M46" s="263">
        <v>60000</v>
      </c>
      <c r="N46" s="263">
        <v>18980</v>
      </c>
      <c r="O46" s="289">
        <v>0</v>
      </c>
      <c r="P46" s="289">
        <v>0</v>
      </c>
      <c r="Q46" s="289">
        <v>0</v>
      </c>
      <c r="R46" s="289">
        <v>0</v>
      </c>
      <c r="S46" s="289">
        <v>0</v>
      </c>
      <c r="T46" s="289">
        <v>0</v>
      </c>
    </row>
    <row r="47" s="231" customFormat="1" ht="19.5" customHeight="1" spans="1:20">
      <c r="A47" s="268">
        <v>2080502</v>
      </c>
      <c r="B47" s="268"/>
      <c r="C47" s="268"/>
      <c r="D47" s="268" t="s">
        <v>170</v>
      </c>
      <c r="E47" s="255">
        <v>0</v>
      </c>
      <c r="F47" s="255">
        <v>0</v>
      </c>
      <c r="G47" s="255">
        <v>0</v>
      </c>
      <c r="H47" s="263">
        <f t="shared" si="10"/>
        <v>21600</v>
      </c>
      <c r="I47" s="263">
        <f t="shared" si="8"/>
        <v>21600</v>
      </c>
      <c r="J47" s="289">
        <f t="shared" si="11"/>
        <v>0</v>
      </c>
      <c r="K47" s="263">
        <f t="shared" si="7"/>
        <v>21600</v>
      </c>
      <c r="L47" s="263">
        <f t="shared" si="9"/>
        <v>21600</v>
      </c>
      <c r="M47" s="263">
        <v>21600</v>
      </c>
      <c r="N47" s="289">
        <v>0</v>
      </c>
      <c r="O47" s="289">
        <v>0</v>
      </c>
      <c r="P47" s="289">
        <v>0</v>
      </c>
      <c r="Q47" s="289">
        <v>0</v>
      </c>
      <c r="R47" s="289">
        <v>0</v>
      </c>
      <c r="S47" s="289">
        <v>0</v>
      </c>
      <c r="T47" s="289">
        <v>0</v>
      </c>
    </row>
    <row r="48" s="231" customFormat="1" ht="19.5" customHeight="1" spans="1:20">
      <c r="A48" s="268">
        <v>2080505</v>
      </c>
      <c r="B48" s="268"/>
      <c r="C48" s="268"/>
      <c r="D48" s="268" t="s">
        <v>172</v>
      </c>
      <c r="E48" s="255">
        <v>0</v>
      </c>
      <c r="F48" s="255">
        <v>0</v>
      </c>
      <c r="G48" s="255">
        <v>0</v>
      </c>
      <c r="H48" s="263">
        <f t="shared" si="10"/>
        <v>895162.4</v>
      </c>
      <c r="I48" s="263">
        <f t="shared" si="8"/>
        <v>895162.4</v>
      </c>
      <c r="J48" s="289">
        <f t="shared" si="11"/>
        <v>0</v>
      </c>
      <c r="K48" s="263">
        <f t="shared" si="7"/>
        <v>895162.4</v>
      </c>
      <c r="L48" s="263">
        <f t="shared" si="9"/>
        <v>895162.4</v>
      </c>
      <c r="M48" s="263">
        <v>895162.4</v>
      </c>
      <c r="N48" s="289">
        <v>0</v>
      </c>
      <c r="O48" s="289">
        <v>0</v>
      </c>
      <c r="P48" s="289">
        <v>0</v>
      </c>
      <c r="Q48" s="289">
        <v>0</v>
      </c>
      <c r="R48" s="289">
        <v>0</v>
      </c>
      <c r="S48" s="289">
        <v>0</v>
      </c>
      <c r="T48" s="289">
        <v>0</v>
      </c>
    </row>
    <row r="49" s="231" customFormat="1" ht="19.5" customHeight="1" spans="1:20">
      <c r="A49" s="268">
        <v>2080506</v>
      </c>
      <c r="B49" s="268"/>
      <c r="C49" s="268"/>
      <c r="D49" s="268" t="s">
        <v>174</v>
      </c>
      <c r="E49" s="255">
        <v>0</v>
      </c>
      <c r="F49" s="255">
        <v>0</v>
      </c>
      <c r="G49" s="255">
        <v>0</v>
      </c>
      <c r="H49" s="263">
        <f t="shared" si="10"/>
        <v>61336.43</v>
      </c>
      <c r="I49" s="263">
        <f t="shared" si="8"/>
        <v>61336.43</v>
      </c>
      <c r="J49" s="289">
        <f t="shared" si="11"/>
        <v>0</v>
      </c>
      <c r="K49" s="263">
        <f t="shared" si="7"/>
        <v>61336.43</v>
      </c>
      <c r="L49" s="263">
        <f t="shared" si="9"/>
        <v>61336.43</v>
      </c>
      <c r="M49" s="263">
        <v>61336.43</v>
      </c>
      <c r="N49" s="289">
        <v>0</v>
      </c>
      <c r="O49" s="289">
        <v>0</v>
      </c>
      <c r="P49" s="289">
        <v>0</v>
      </c>
      <c r="Q49" s="289">
        <v>0</v>
      </c>
      <c r="R49" s="289">
        <v>0</v>
      </c>
      <c r="S49" s="289">
        <v>0</v>
      </c>
      <c r="T49" s="289">
        <v>0</v>
      </c>
    </row>
    <row r="50" s="231" customFormat="1" ht="19.5" customHeight="1" spans="1:20">
      <c r="A50" s="268" t="s">
        <v>175</v>
      </c>
      <c r="B50" s="268"/>
      <c r="C50" s="268"/>
      <c r="D50" s="268" t="s">
        <v>176</v>
      </c>
      <c r="E50" s="255">
        <v>0</v>
      </c>
      <c r="F50" s="255">
        <v>0</v>
      </c>
      <c r="G50" s="255">
        <v>0</v>
      </c>
      <c r="H50" s="263">
        <f t="shared" si="10"/>
        <v>2000</v>
      </c>
      <c r="I50" s="263">
        <f t="shared" si="8"/>
        <v>2000</v>
      </c>
      <c r="J50" s="289">
        <f t="shared" si="11"/>
        <v>0</v>
      </c>
      <c r="K50" s="263">
        <f t="shared" si="7"/>
        <v>2000</v>
      </c>
      <c r="L50" s="263">
        <f t="shared" si="9"/>
        <v>2000</v>
      </c>
      <c r="M50" s="263">
        <v>2000</v>
      </c>
      <c r="N50" s="289">
        <v>0</v>
      </c>
      <c r="O50" s="289">
        <v>0</v>
      </c>
      <c r="P50" s="289">
        <v>0</v>
      </c>
      <c r="Q50" s="289">
        <v>0</v>
      </c>
      <c r="R50" s="289">
        <v>0</v>
      </c>
      <c r="S50" s="289">
        <v>0</v>
      </c>
      <c r="T50" s="289">
        <v>0</v>
      </c>
    </row>
    <row r="51" s="231" customFormat="1" ht="19.5" customHeight="1" spans="1:20">
      <c r="A51" s="268">
        <v>2080799</v>
      </c>
      <c r="B51" s="268"/>
      <c r="C51" s="268"/>
      <c r="D51" s="268" t="s">
        <v>178</v>
      </c>
      <c r="E51" s="255">
        <v>0</v>
      </c>
      <c r="F51" s="255">
        <v>0</v>
      </c>
      <c r="G51" s="255">
        <v>0</v>
      </c>
      <c r="H51" s="263">
        <f t="shared" si="10"/>
        <v>2000</v>
      </c>
      <c r="I51" s="263">
        <f t="shared" si="8"/>
        <v>2000</v>
      </c>
      <c r="J51" s="289">
        <f t="shared" si="11"/>
        <v>0</v>
      </c>
      <c r="K51" s="263">
        <f t="shared" si="7"/>
        <v>2000</v>
      </c>
      <c r="L51" s="263">
        <f t="shared" si="9"/>
        <v>2000</v>
      </c>
      <c r="M51" s="263">
        <v>2000</v>
      </c>
      <c r="N51" s="289">
        <v>0</v>
      </c>
      <c r="O51" s="289">
        <v>0</v>
      </c>
      <c r="P51" s="289">
        <v>0</v>
      </c>
      <c r="Q51" s="289">
        <v>0</v>
      </c>
      <c r="R51" s="289">
        <v>0</v>
      </c>
      <c r="S51" s="289">
        <v>0</v>
      </c>
      <c r="T51" s="289">
        <v>0</v>
      </c>
    </row>
    <row r="52" s="231" customFormat="1" ht="19.5" customHeight="1" spans="1:20">
      <c r="A52" s="268" t="s">
        <v>179</v>
      </c>
      <c r="B52" s="268"/>
      <c r="C52" s="268"/>
      <c r="D52" s="268" t="s">
        <v>180</v>
      </c>
      <c r="E52" s="255">
        <v>0</v>
      </c>
      <c r="F52" s="255">
        <v>0</v>
      </c>
      <c r="G52" s="255">
        <v>0</v>
      </c>
      <c r="H52" s="263">
        <f t="shared" si="10"/>
        <v>182969</v>
      </c>
      <c r="I52" s="289">
        <f t="shared" si="8"/>
        <v>0</v>
      </c>
      <c r="J52" s="263">
        <f t="shared" si="11"/>
        <v>182969</v>
      </c>
      <c r="K52" s="263">
        <f t="shared" si="7"/>
        <v>182969</v>
      </c>
      <c r="L52" s="289">
        <f t="shared" si="9"/>
        <v>0</v>
      </c>
      <c r="M52" s="289">
        <v>0</v>
      </c>
      <c r="N52" s="289">
        <v>0</v>
      </c>
      <c r="O52" s="263">
        <f>SUM(O53)</f>
        <v>182969</v>
      </c>
      <c r="P52" s="289">
        <v>0</v>
      </c>
      <c r="Q52" s="289">
        <v>0</v>
      </c>
      <c r="R52" s="289">
        <v>0</v>
      </c>
      <c r="S52" s="289">
        <v>0</v>
      </c>
      <c r="T52" s="289">
        <v>0</v>
      </c>
    </row>
    <row r="53" s="231" customFormat="1" ht="19.5" customHeight="1" spans="1:20">
      <c r="A53" s="268">
        <v>2080801</v>
      </c>
      <c r="B53" s="268"/>
      <c r="C53" s="268"/>
      <c r="D53" s="268" t="s">
        <v>182</v>
      </c>
      <c r="E53" s="255">
        <v>0</v>
      </c>
      <c r="F53" s="255">
        <v>0</v>
      </c>
      <c r="G53" s="255">
        <v>0</v>
      </c>
      <c r="H53" s="263">
        <f t="shared" si="10"/>
        <v>182969</v>
      </c>
      <c r="I53" s="289">
        <f t="shared" si="8"/>
        <v>0</v>
      </c>
      <c r="J53" s="263">
        <f t="shared" si="11"/>
        <v>182969</v>
      </c>
      <c r="K53" s="263">
        <f t="shared" si="7"/>
        <v>182969</v>
      </c>
      <c r="L53" s="289">
        <f t="shared" si="9"/>
        <v>0</v>
      </c>
      <c r="M53" s="289">
        <v>0</v>
      </c>
      <c r="N53" s="289">
        <v>0</v>
      </c>
      <c r="O53" s="263">
        <v>182969</v>
      </c>
      <c r="P53" s="289">
        <v>0</v>
      </c>
      <c r="Q53" s="289">
        <v>0</v>
      </c>
      <c r="R53" s="289">
        <v>0</v>
      </c>
      <c r="S53" s="289">
        <v>0</v>
      </c>
      <c r="T53" s="289">
        <v>0</v>
      </c>
    </row>
    <row r="54" s="231" customFormat="1" ht="19.5" customHeight="1" spans="1:20">
      <c r="A54" s="268" t="s">
        <v>183</v>
      </c>
      <c r="B54" s="268"/>
      <c r="C54" s="268"/>
      <c r="D54" s="268" t="s">
        <v>184</v>
      </c>
      <c r="E54" s="255">
        <v>0</v>
      </c>
      <c r="F54" s="255">
        <v>0</v>
      </c>
      <c r="G54" s="255">
        <v>0</v>
      </c>
      <c r="H54" s="263">
        <f t="shared" si="10"/>
        <v>30000</v>
      </c>
      <c r="I54" s="289">
        <f t="shared" si="8"/>
        <v>0</v>
      </c>
      <c r="J54" s="263">
        <f t="shared" si="11"/>
        <v>30000</v>
      </c>
      <c r="K54" s="263">
        <f t="shared" si="7"/>
        <v>30000</v>
      </c>
      <c r="L54" s="289">
        <f t="shared" si="9"/>
        <v>0</v>
      </c>
      <c r="M54" s="289">
        <v>0</v>
      </c>
      <c r="N54" s="289">
        <v>0</v>
      </c>
      <c r="O54" s="263">
        <v>30000</v>
      </c>
      <c r="P54" s="289">
        <v>0</v>
      </c>
      <c r="Q54" s="289">
        <v>0</v>
      </c>
      <c r="R54" s="289">
        <v>0</v>
      </c>
      <c r="S54" s="289">
        <v>0</v>
      </c>
      <c r="T54" s="289">
        <v>0</v>
      </c>
    </row>
    <row r="55" s="231" customFormat="1" ht="19.5" customHeight="1" spans="1:20">
      <c r="A55" s="268">
        <v>2081006</v>
      </c>
      <c r="B55" s="268"/>
      <c r="C55" s="268"/>
      <c r="D55" s="268" t="s">
        <v>186</v>
      </c>
      <c r="E55" s="255">
        <v>0</v>
      </c>
      <c r="F55" s="255">
        <v>0</v>
      </c>
      <c r="G55" s="255">
        <v>0</v>
      </c>
      <c r="H55" s="263">
        <f t="shared" si="10"/>
        <v>30000</v>
      </c>
      <c r="I55" s="289">
        <f t="shared" si="8"/>
        <v>0</v>
      </c>
      <c r="J55" s="263">
        <f t="shared" si="11"/>
        <v>30000</v>
      </c>
      <c r="K55" s="263">
        <f t="shared" si="7"/>
        <v>30000</v>
      </c>
      <c r="L55" s="289">
        <f t="shared" si="9"/>
        <v>0</v>
      </c>
      <c r="M55" s="289">
        <v>0</v>
      </c>
      <c r="N55" s="289">
        <v>0</v>
      </c>
      <c r="O55" s="263">
        <v>30000</v>
      </c>
      <c r="P55" s="289">
        <v>0</v>
      </c>
      <c r="Q55" s="289">
        <v>0</v>
      </c>
      <c r="R55" s="289">
        <v>0</v>
      </c>
      <c r="S55" s="289">
        <v>0</v>
      </c>
      <c r="T55" s="289">
        <v>0</v>
      </c>
    </row>
    <row r="56" s="231" customFormat="1" ht="19.5" customHeight="1" spans="1:20">
      <c r="A56" s="268" t="s">
        <v>187</v>
      </c>
      <c r="B56" s="268"/>
      <c r="C56" s="268"/>
      <c r="D56" s="268" t="s">
        <v>188</v>
      </c>
      <c r="E56" s="255">
        <v>0</v>
      </c>
      <c r="F56" s="255">
        <v>0</v>
      </c>
      <c r="G56" s="255">
        <v>0</v>
      </c>
      <c r="H56" s="263">
        <f t="shared" si="10"/>
        <v>21480</v>
      </c>
      <c r="I56" s="289">
        <f t="shared" si="8"/>
        <v>0</v>
      </c>
      <c r="J56" s="263">
        <f t="shared" si="11"/>
        <v>21480</v>
      </c>
      <c r="K56" s="263">
        <f t="shared" si="7"/>
        <v>21480</v>
      </c>
      <c r="L56" s="289">
        <f t="shared" si="9"/>
        <v>0</v>
      </c>
      <c r="M56" s="289">
        <v>0</v>
      </c>
      <c r="N56" s="289">
        <v>0</v>
      </c>
      <c r="O56" s="263">
        <f>SUM(O57:O58)</f>
        <v>21480</v>
      </c>
      <c r="P56" s="289">
        <v>0</v>
      </c>
      <c r="Q56" s="289">
        <v>0</v>
      </c>
      <c r="R56" s="289">
        <v>0</v>
      </c>
      <c r="S56" s="289">
        <v>0</v>
      </c>
      <c r="T56" s="289">
        <v>0</v>
      </c>
    </row>
    <row r="57" s="231" customFormat="1" ht="19.5" customHeight="1" spans="1:20">
      <c r="A57" s="268">
        <v>2081105</v>
      </c>
      <c r="B57" s="268"/>
      <c r="C57" s="268"/>
      <c r="D57" s="268" t="s">
        <v>190</v>
      </c>
      <c r="E57" s="255">
        <v>0</v>
      </c>
      <c r="F57" s="255">
        <v>0</v>
      </c>
      <c r="G57" s="255">
        <v>0</v>
      </c>
      <c r="H57" s="263">
        <f t="shared" si="10"/>
        <v>10000</v>
      </c>
      <c r="I57" s="289">
        <f t="shared" ref="I57:I87" si="12">SUM(L57)</f>
        <v>0</v>
      </c>
      <c r="J57" s="263">
        <f t="shared" si="11"/>
        <v>10000</v>
      </c>
      <c r="K57" s="263">
        <f t="shared" ref="K57:K87" si="13">SUM(L57,O57)</f>
        <v>10000</v>
      </c>
      <c r="L57" s="289">
        <f t="shared" ref="L57:L87" si="14">SUM(M57:N57)</f>
        <v>0</v>
      </c>
      <c r="M57" s="289">
        <v>0</v>
      </c>
      <c r="N57" s="289">
        <v>0</v>
      </c>
      <c r="O57" s="263">
        <v>10000</v>
      </c>
      <c r="P57" s="289">
        <v>0</v>
      </c>
      <c r="Q57" s="289">
        <v>0</v>
      </c>
      <c r="R57" s="289">
        <v>0</v>
      </c>
      <c r="S57" s="289">
        <v>0</v>
      </c>
      <c r="T57" s="289">
        <v>0</v>
      </c>
    </row>
    <row r="58" s="231" customFormat="1" ht="19.5" customHeight="1" spans="1:20">
      <c r="A58" s="268">
        <v>2081199</v>
      </c>
      <c r="B58" s="268"/>
      <c r="C58" s="268"/>
      <c r="D58" s="268" t="s">
        <v>192</v>
      </c>
      <c r="E58" s="255">
        <v>0</v>
      </c>
      <c r="F58" s="255">
        <v>0</v>
      </c>
      <c r="G58" s="255">
        <v>0</v>
      </c>
      <c r="H58" s="263">
        <f t="shared" si="10"/>
        <v>11480</v>
      </c>
      <c r="I58" s="289">
        <f t="shared" si="12"/>
        <v>0</v>
      </c>
      <c r="J58" s="263">
        <f t="shared" si="11"/>
        <v>11480</v>
      </c>
      <c r="K58" s="263">
        <f t="shared" si="13"/>
        <v>11480</v>
      </c>
      <c r="L58" s="289">
        <f t="shared" si="14"/>
        <v>0</v>
      </c>
      <c r="M58" s="289">
        <v>0</v>
      </c>
      <c r="N58" s="289">
        <v>0</v>
      </c>
      <c r="O58" s="263">
        <v>11480</v>
      </c>
      <c r="P58" s="289">
        <v>0</v>
      </c>
      <c r="Q58" s="289">
        <v>0</v>
      </c>
      <c r="R58" s="289">
        <v>0</v>
      </c>
      <c r="S58" s="289">
        <v>0</v>
      </c>
      <c r="T58" s="289">
        <v>0</v>
      </c>
    </row>
    <row r="59" s="231" customFormat="1" ht="19.5" customHeight="1" spans="1:20">
      <c r="A59" s="268" t="s">
        <v>193</v>
      </c>
      <c r="B59" s="268"/>
      <c r="C59" s="268"/>
      <c r="D59" s="268" t="s">
        <v>194</v>
      </c>
      <c r="E59" s="255">
        <v>0</v>
      </c>
      <c r="F59" s="255">
        <v>0</v>
      </c>
      <c r="G59" s="255">
        <v>0</v>
      </c>
      <c r="H59" s="263">
        <f t="shared" si="10"/>
        <v>842677.19</v>
      </c>
      <c r="I59" s="263">
        <f t="shared" si="12"/>
        <v>840318.54</v>
      </c>
      <c r="J59" s="263">
        <f t="shared" si="11"/>
        <v>2358.65</v>
      </c>
      <c r="K59" s="263">
        <f t="shared" si="13"/>
        <v>842677.19</v>
      </c>
      <c r="L59" s="263">
        <f t="shared" si="14"/>
        <v>840318.54</v>
      </c>
      <c r="M59" s="263">
        <f>SUM(M60,M65)</f>
        <v>840318.54</v>
      </c>
      <c r="N59" s="289">
        <v>0</v>
      </c>
      <c r="O59" s="263">
        <v>2358.65</v>
      </c>
      <c r="P59" s="289">
        <v>0</v>
      </c>
      <c r="Q59" s="289">
        <v>0</v>
      </c>
      <c r="R59" s="289">
        <v>0</v>
      </c>
      <c r="S59" s="289">
        <v>0</v>
      </c>
      <c r="T59" s="289">
        <v>0</v>
      </c>
    </row>
    <row r="60" s="231" customFormat="1" ht="19.5" customHeight="1" spans="1:20">
      <c r="A60" s="268" t="s">
        <v>195</v>
      </c>
      <c r="B60" s="268"/>
      <c r="C60" s="268"/>
      <c r="D60" s="268" t="s">
        <v>196</v>
      </c>
      <c r="E60" s="255">
        <v>0</v>
      </c>
      <c r="F60" s="255">
        <v>0</v>
      </c>
      <c r="G60" s="255">
        <v>0</v>
      </c>
      <c r="H60" s="263">
        <f t="shared" si="10"/>
        <v>840318.54</v>
      </c>
      <c r="I60" s="263">
        <f t="shared" si="12"/>
        <v>840318.54</v>
      </c>
      <c r="J60" s="289">
        <f t="shared" si="11"/>
        <v>0</v>
      </c>
      <c r="K60" s="263">
        <f t="shared" si="13"/>
        <v>840318.54</v>
      </c>
      <c r="L60" s="263">
        <f t="shared" si="14"/>
        <v>840318.54</v>
      </c>
      <c r="M60" s="263">
        <f>SUM(M61:M64)</f>
        <v>840318.54</v>
      </c>
      <c r="N60" s="289">
        <v>0</v>
      </c>
      <c r="O60" s="289">
        <v>0</v>
      </c>
      <c r="P60" s="289">
        <v>0</v>
      </c>
      <c r="Q60" s="289">
        <v>0</v>
      </c>
      <c r="R60" s="289">
        <v>0</v>
      </c>
      <c r="S60" s="289">
        <v>0</v>
      </c>
      <c r="T60" s="289">
        <v>0</v>
      </c>
    </row>
    <row r="61" s="231" customFormat="1" ht="19.5" customHeight="1" spans="1:20">
      <c r="A61" s="268" t="s">
        <v>328</v>
      </c>
      <c r="B61" s="268"/>
      <c r="C61" s="268"/>
      <c r="D61" s="268" t="s">
        <v>197</v>
      </c>
      <c r="E61" s="255">
        <v>0</v>
      </c>
      <c r="F61" s="255">
        <v>0</v>
      </c>
      <c r="G61" s="255">
        <v>0</v>
      </c>
      <c r="H61" s="263">
        <f t="shared" si="10"/>
        <v>214553.5</v>
      </c>
      <c r="I61" s="263">
        <f t="shared" si="12"/>
        <v>214553.5</v>
      </c>
      <c r="J61" s="289">
        <f t="shared" si="11"/>
        <v>0</v>
      </c>
      <c r="K61" s="263">
        <f t="shared" si="13"/>
        <v>214553.5</v>
      </c>
      <c r="L61" s="263">
        <f t="shared" si="14"/>
        <v>214553.5</v>
      </c>
      <c r="M61" s="263">
        <v>214553.5</v>
      </c>
      <c r="N61" s="289">
        <v>0</v>
      </c>
      <c r="O61" s="289">
        <v>0</v>
      </c>
      <c r="P61" s="289">
        <v>0</v>
      </c>
      <c r="Q61" s="289">
        <v>0</v>
      </c>
      <c r="R61" s="289">
        <v>0</v>
      </c>
      <c r="S61" s="289">
        <v>0</v>
      </c>
      <c r="T61" s="289">
        <v>0</v>
      </c>
    </row>
    <row r="62" s="231" customFormat="1" ht="19.5" customHeight="1" spans="1:20">
      <c r="A62" s="268" t="s">
        <v>198</v>
      </c>
      <c r="B62" s="268"/>
      <c r="C62" s="268"/>
      <c r="D62" s="268" t="s">
        <v>199</v>
      </c>
      <c r="E62" s="255">
        <v>0</v>
      </c>
      <c r="F62" s="255">
        <v>0</v>
      </c>
      <c r="G62" s="255">
        <v>0</v>
      </c>
      <c r="H62" s="263">
        <f t="shared" si="10"/>
        <v>315175.91</v>
      </c>
      <c r="I62" s="263">
        <f t="shared" si="12"/>
        <v>315175.91</v>
      </c>
      <c r="J62" s="289">
        <f t="shared" si="11"/>
        <v>0</v>
      </c>
      <c r="K62" s="263">
        <f t="shared" si="13"/>
        <v>315175.91</v>
      </c>
      <c r="L62" s="263">
        <f t="shared" si="14"/>
        <v>315175.91</v>
      </c>
      <c r="M62" s="263">
        <v>315175.91</v>
      </c>
      <c r="N62" s="289">
        <v>0</v>
      </c>
      <c r="O62" s="289">
        <v>0</v>
      </c>
      <c r="P62" s="289">
        <v>0</v>
      </c>
      <c r="Q62" s="289">
        <v>0</v>
      </c>
      <c r="R62" s="289">
        <v>0</v>
      </c>
      <c r="S62" s="289">
        <v>0</v>
      </c>
      <c r="T62" s="289">
        <v>0</v>
      </c>
    </row>
    <row r="63" s="231" customFormat="1" ht="19.5" customHeight="1" spans="1:20">
      <c r="A63" s="268" t="s">
        <v>200</v>
      </c>
      <c r="B63" s="268"/>
      <c r="C63" s="268"/>
      <c r="D63" s="268" t="s">
        <v>201</v>
      </c>
      <c r="E63" s="255">
        <v>0</v>
      </c>
      <c r="F63" s="255">
        <v>0</v>
      </c>
      <c r="G63" s="255">
        <v>0</v>
      </c>
      <c r="H63" s="263">
        <f t="shared" si="10"/>
        <v>286978.48</v>
      </c>
      <c r="I63" s="263">
        <f t="shared" si="12"/>
        <v>286978.48</v>
      </c>
      <c r="J63" s="289">
        <f t="shared" si="11"/>
        <v>0</v>
      </c>
      <c r="K63" s="263">
        <f t="shared" si="13"/>
        <v>286978.48</v>
      </c>
      <c r="L63" s="263">
        <f t="shared" si="14"/>
        <v>286978.48</v>
      </c>
      <c r="M63" s="263">
        <v>286978.48</v>
      </c>
      <c r="N63" s="289">
        <v>0</v>
      </c>
      <c r="O63" s="289">
        <v>0</v>
      </c>
      <c r="P63" s="289">
        <v>0</v>
      </c>
      <c r="Q63" s="289">
        <v>0</v>
      </c>
      <c r="R63" s="289">
        <v>0</v>
      </c>
      <c r="S63" s="289">
        <v>0</v>
      </c>
      <c r="T63" s="289">
        <v>0</v>
      </c>
    </row>
    <row r="64" s="231" customFormat="1" ht="19.5" customHeight="1" spans="1:20">
      <c r="A64" s="268" t="s">
        <v>202</v>
      </c>
      <c r="B64" s="268"/>
      <c r="C64" s="268"/>
      <c r="D64" s="268" t="s">
        <v>203</v>
      </c>
      <c r="E64" s="255">
        <v>0</v>
      </c>
      <c r="F64" s="255">
        <v>0</v>
      </c>
      <c r="G64" s="255">
        <v>0</v>
      </c>
      <c r="H64" s="263">
        <f t="shared" si="10"/>
        <v>23610.65</v>
      </c>
      <c r="I64" s="263">
        <f t="shared" si="12"/>
        <v>23610.65</v>
      </c>
      <c r="J64" s="289">
        <f t="shared" si="11"/>
        <v>0</v>
      </c>
      <c r="K64" s="263">
        <f t="shared" si="13"/>
        <v>23610.65</v>
      </c>
      <c r="L64" s="263">
        <f t="shared" si="14"/>
        <v>23610.65</v>
      </c>
      <c r="M64" s="263">
        <v>23610.65</v>
      </c>
      <c r="N64" s="289">
        <v>0</v>
      </c>
      <c r="O64" s="289">
        <v>0</v>
      </c>
      <c r="P64" s="289">
        <v>0</v>
      </c>
      <c r="Q64" s="289">
        <v>0</v>
      </c>
      <c r="R64" s="289">
        <v>0</v>
      </c>
      <c r="S64" s="289">
        <v>0</v>
      </c>
      <c r="T64" s="289">
        <v>0</v>
      </c>
    </row>
    <row r="65" s="231" customFormat="1" ht="19.5" customHeight="1" spans="1:20">
      <c r="A65" s="268" t="s">
        <v>204</v>
      </c>
      <c r="B65" s="268"/>
      <c r="C65" s="268"/>
      <c r="D65" s="268" t="s">
        <v>205</v>
      </c>
      <c r="E65" s="255">
        <v>0</v>
      </c>
      <c r="F65" s="255">
        <v>0</v>
      </c>
      <c r="G65" s="255">
        <v>0</v>
      </c>
      <c r="H65" s="263">
        <f t="shared" si="10"/>
        <v>2358.65</v>
      </c>
      <c r="I65" s="289">
        <f t="shared" si="12"/>
        <v>0</v>
      </c>
      <c r="J65" s="263">
        <f t="shared" si="11"/>
        <v>2358.65</v>
      </c>
      <c r="K65" s="263">
        <f t="shared" si="13"/>
        <v>2358.65</v>
      </c>
      <c r="L65" s="289">
        <f t="shared" si="14"/>
        <v>0</v>
      </c>
      <c r="M65" s="289">
        <v>0</v>
      </c>
      <c r="N65" s="289">
        <v>0</v>
      </c>
      <c r="O65" s="263">
        <v>2358.65</v>
      </c>
      <c r="P65" s="289">
        <v>0</v>
      </c>
      <c r="Q65" s="289">
        <v>0</v>
      </c>
      <c r="R65" s="289">
        <v>0</v>
      </c>
      <c r="S65" s="289">
        <v>0</v>
      </c>
      <c r="T65" s="289">
        <v>0</v>
      </c>
    </row>
    <row r="66" s="231" customFormat="1" ht="19.5" customHeight="1" spans="1:20">
      <c r="A66" s="268">
        <v>2101505</v>
      </c>
      <c r="B66" s="268"/>
      <c r="C66" s="268"/>
      <c r="D66" s="268" t="s">
        <v>207</v>
      </c>
      <c r="E66" s="255">
        <v>0</v>
      </c>
      <c r="F66" s="255">
        <v>0</v>
      </c>
      <c r="G66" s="255">
        <v>0</v>
      </c>
      <c r="H66" s="263">
        <f t="shared" si="10"/>
        <v>2358.65</v>
      </c>
      <c r="I66" s="289">
        <f t="shared" si="12"/>
        <v>0</v>
      </c>
      <c r="J66" s="263">
        <f t="shared" si="11"/>
        <v>2358.65</v>
      </c>
      <c r="K66" s="263">
        <f t="shared" si="13"/>
        <v>2358.65</v>
      </c>
      <c r="L66" s="289">
        <f t="shared" si="14"/>
        <v>0</v>
      </c>
      <c r="M66" s="289">
        <v>0</v>
      </c>
      <c r="N66" s="289">
        <v>0</v>
      </c>
      <c r="O66" s="263">
        <v>2358.65</v>
      </c>
      <c r="P66" s="289">
        <v>0</v>
      </c>
      <c r="Q66" s="289">
        <v>0</v>
      </c>
      <c r="R66" s="289">
        <v>0</v>
      </c>
      <c r="S66" s="289">
        <v>0</v>
      </c>
      <c r="T66" s="289">
        <v>0</v>
      </c>
    </row>
    <row r="67" s="231" customFormat="1" ht="19.5" customHeight="1" spans="1:20">
      <c r="A67" s="268" t="s">
        <v>208</v>
      </c>
      <c r="B67" s="268"/>
      <c r="C67" s="268"/>
      <c r="D67" s="268" t="s">
        <v>209</v>
      </c>
      <c r="E67" s="255">
        <v>0</v>
      </c>
      <c r="F67" s="255">
        <v>0</v>
      </c>
      <c r="G67" s="255">
        <v>0</v>
      </c>
      <c r="H67" s="263">
        <f t="shared" ref="H67:H87" si="15">SUM(I67:J67)</f>
        <v>423781.77</v>
      </c>
      <c r="I67" s="263">
        <f t="shared" si="12"/>
        <v>423781.77</v>
      </c>
      <c r="J67" s="289">
        <f t="shared" ref="J67:J91" si="16">SUM(O67)</f>
        <v>0</v>
      </c>
      <c r="K67" s="263">
        <f t="shared" si="13"/>
        <v>423781.77</v>
      </c>
      <c r="L67" s="263">
        <f t="shared" si="14"/>
        <v>423781.77</v>
      </c>
      <c r="M67" s="263">
        <v>402581.77</v>
      </c>
      <c r="N67" s="263">
        <v>21200</v>
      </c>
      <c r="O67" s="289">
        <v>0</v>
      </c>
      <c r="P67" s="289">
        <v>0</v>
      </c>
      <c r="Q67" s="289">
        <v>0</v>
      </c>
      <c r="R67" s="289">
        <v>0</v>
      </c>
      <c r="S67" s="289">
        <v>0</v>
      </c>
      <c r="T67" s="289">
        <v>0</v>
      </c>
    </row>
    <row r="68" s="231" customFormat="1" ht="19.5" customHeight="1" spans="1:20">
      <c r="A68" s="268" t="s">
        <v>210</v>
      </c>
      <c r="B68" s="268"/>
      <c r="C68" s="268"/>
      <c r="D68" s="268" t="s">
        <v>211</v>
      </c>
      <c r="E68" s="255">
        <v>0</v>
      </c>
      <c r="F68" s="255">
        <v>0</v>
      </c>
      <c r="G68" s="255">
        <v>0</v>
      </c>
      <c r="H68" s="263">
        <f t="shared" si="15"/>
        <v>423781.77</v>
      </c>
      <c r="I68" s="263">
        <f t="shared" si="12"/>
        <v>423781.77</v>
      </c>
      <c r="J68" s="289">
        <f t="shared" si="16"/>
        <v>0</v>
      </c>
      <c r="K68" s="263">
        <f t="shared" si="13"/>
        <v>423781.77</v>
      </c>
      <c r="L68" s="263">
        <f t="shared" si="14"/>
        <v>423781.77</v>
      </c>
      <c r="M68" s="263">
        <v>402581.77</v>
      </c>
      <c r="N68" s="263">
        <v>21200</v>
      </c>
      <c r="O68" s="289">
        <v>0</v>
      </c>
      <c r="P68" s="289">
        <v>0</v>
      </c>
      <c r="Q68" s="289">
        <v>0</v>
      </c>
      <c r="R68" s="289">
        <v>0</v>
      </c>
      <c r="S68" s="289">
        <v>0</v>
      </c>
      <c r="T68" s="289">
        <v>0</v>
      </c>
    </row>
    <row r="69" s="231" customFormat="1" ht="19.5" customHeight="1" spans="1:20">
      <c r="A69" s="268" t="s">
        <v>212</v>
      </c>
      <c r="B69" s="268"/>
      <c r="C69" s="268"/>
      <c r="D69" s="268" t="s">
        <v>213</v>
      </c>
      <c r="E69" s="255">
        <v>0</v>
      </c>
      <c r="F69" s="255">
        <v>0</v>
      </c>
      <c r="G69" s="255">
        <v>0</v>
      </c>
      <c r="H69" s="263">
        <f t="shared" si="15"/>
        <v>423781.77</v>
      </c>
      <c r="I69" s="263">
        <f t="shared" si="12"/>
        <v>423781.77</v>
      </c>
      <c r="J69" s="289">
        <f t="shared" si="16"/>
        <v>0</v>
      </c>
      <c r="K69" s="263">
        <f t="shared" si="13"/>
        <v>423781.77</v>
      </c>
      <c r="L69" s="263">
        <f t="shared" si="14"/>
        <v>423781.77</v>
      </c>
      <c r="M69" s="263">
        <v>402581.77</v>
      </c>
      <c r="N69" s="263">
        <v>21200</v>
      </c>
      <c r="O69" s="289">
        <v>0</v>
      </c>
      <c r="P69" s="289">
        <v>0</v>
      </c>
      <c r="Q69" s="289">
        <v>0</v>
      </c>
      <c r="R69" s="289">
        <v>0</v>
      </c>
      <c r="S69" s="289">
        <v>0</v>
      </c>
      <c r="T69" s="289">
        <v>0</v>
      </c>
    </row>
    <row r="70" s="231" customFormat="1" ht="19.5" customHeight="1" spans="1:20">
      <c r="A70" s="268" t="s">
        <v>214</v>
      </c>
      <c r="B70" s="268"/>
      <c r="C70" s="268"/>
      <c r="D70" s="268" t="s">
        <v>215</v>
      </c>
      <c r="E70" s="255">
        <v>0</v>
      </c>
      <c r="F70" s="255">
        <v>0</v>
      </c>
      <c r="G70" s="255">
        <v>0</v>
      </c>
      <c r="H70" s="263">
        <f t="shared" si="15"/>
        <v>4625865.06</v>
      </c>
      <c r="I70" s="263">
        <f t="shared" si="12"/>
        <v>45865.06</v>
      </c>
      <c r="J70" s="263">
        <f t="shared" si="16"/>
        <v>4580000</v>
      </c>
      <c r="K70" s="263">
        <f t="shared" si="13"/>
        <v>4625865.06</v>
      </c>
      <c r="L70" s="263">
        <f t="shared" si="14"/>
        <v>45865.06</v>
      </c>
      <c r="M70" s="263">
        <v>45865.06</v>
      </c>
      <c r="N70" s="289">
        <v>0</v>
      </c>
      <c r="O70" s="263">
        <f>SUM(O71,O73,O75,O77)</f>
        <v>4580000</v>
      </c>
      <c r="P70" s="289">
        <v>0</v>
      </c>
      <c r="Q70" s="289">
        <v>0</v>
      </c>
      <c r="R70" s="289">
        <v>0</v>
      </c>
      <c r="S70" s="289">
        <v>0</v>
      </c>
      <c r="T70" s="289">
        <v>0</v>
      </c>
    </row>
    <row r="71" s="231" customFormat="1" ht="19.5" customHeight="1" spans="1:20">
      <c r="A71" s="268" t="s">
        <v>216</v>
      </c>
      <c r="B71" s="268"/>
      <c r="C71" s="268"/>
      <c r="D71" s="268" t="s">
        <v>217</v>
      </c>
      <c r="E71" s="255">
        <v>0</v>
      </c>
      <c r="F71" s="255">
        <v>0</v>
      </c>
      <c r="G71" s="255">
        <v>0</v>
      </c>
      <c r="H71" s="263">
        <f t="shared" si="15"/>
        <v>45865.06</v>
      </c>
      <c r="I71" s="263">
        <f t="shared" si="12"/>
        <v>45865.06</v>
      </c>
      <c r="J71" s="289">
        <f t="shared" si="16"/>
        <v>0</v>
      </c>
      <c r="K71" s="263">
        <f t="shared" si="13"/>
        <v>45865.06</v>
      </c>
      <c r="L71" s="263">
        <f t="shared" si="14"/>
        <v>45865.06</v>
      </c>
      <c r="M71" s="263">
        <v>45865.06</v>
      </c>
      <c r="N71" s="289">
        <v>0</v>
      </c>
      <c r="O71" s="289">
        <v>0</v>
      </c>
      <c r="P71" s="289">
        <v>0</v>
      </c>
      <c r="Q71" s="289">
        <v>0</v>
      </c>
      <c r="R71" s="289">
        <v>0</v>
      </c>
      <c r="S71" s="289">
        <v>0</v>
      </c>
      <c r="T71" s="289">
        <v>0</v>
      </c>
    </row>
    <row r="72" s="231" customFormat="1" ht="19.5" customHeight="1" spans="1:20">
      <c r="A72" s="268" t="s">
        <v>218</v>
      </c>
      <c r="B72" s="268"/>
      <c r="C72" s="268"/>
      <c r="D72" s="268" t="s">
        <v>219</v>
      </c>
      <c r="E72" s="255">
        <v>0</v>
      </c>
      <c r="F72" s="255">
        <v>0</v>
      </c>
      <c r="G72" s="255">
        <v>0</v>
      </c>
      <c r="H72" s="263">
        <f t="shared" si="15"/>
        <v>45865.06</v>
      </c>
      <c r="I72" s="263">
        <f t="shared" si="12"/>
        <v>45865.06</v>
      </c>
      <c r="J72" s="289">
        <f t="shared" si="16"/>
        <v>0</v>
      </c>
      <c r="K72" s="263">
        <f t="shared" si="13"/>
        <v>45865.06</v>
      </c>
      <c r="L72" s="263">
        <f t="shared" si="14"/>
        <v>45865.06</v>
      </c>
      <c r="M72" s="263">
        <v>45865.06</v>
      </c>
      <c r="N72" s="289">
        <v>0</v>
      </c>
      <c r="O72" s="289">
        <v>0</v>
      </c>
      <c r="P72" s="289">
        <v>0</v>
      </c>
      <c r="Q72" s="289">
        <v>0</v>
      </c>
      <c r="R72" s="289">
        <v>0</v>
      </c>
      <c r="S72" s="289">
        <v>0</v>
      </c>
      <c r="T72" s="289">
        <v>0</v>
      </c>
    </row>
    <row r="73" s="231" customFormat="1" ht="19.5" customHeight="1" spans="1:20">
      <c r="A73" s="268" t="s">
        <v>220</v>
      </c>
      <c r="B73" s="268"/>
      <c r="C73" s="268"/>
      <c r="D73" s="268" t="s">
        <v>221</v>
      </c>
      <c r="E73" s="255">
        <v>0</v>
      </c>
      <c r="F73" s="255">
        <v>0</v>
      </c>
      <c r="G73" s="255">
        <v>0</v>
      </c>
      <c r="H73" s="263">
        <f t="shared" si="15"/>
        <v>50000</v>
      </c>
      <c r="I73" s="289">
        <f t="shared" si="12"/>
        <v>0</v>
      </c>
      <c r="J73" s="263">
        <f t="shared" si="16"/>
        <v>50000</v>
      </c>
      <c r="K73" s="263">
        <f t="shared" si="13"/>
        <v>50000</v>
      </c>
      <c r="L73" s="289">
        <f t="shared" si="14"/>
        <v>0</v>
      </c>
      <c r="M73" s="289">
        <v>0</v>
      </c>
      <c r="N73" s="289">
        <v>0</v>
      </c>
      <c r="O73" s="263">
        <v>50000</v>
      </c>
      <c r="P73" s="289">
        <v>0</v>
      </c>
      <c r="Q73" s="289">
        <v>0</v>
      </c>
      <c r="R73" s="289">
        <v>0</v>
      </c>
      <c r="S73" s="289">
        <v>0</v>
      </c>
      <c r="T73" s="289">
        <v>0</v>
      </c>
    </row>
    <row r="74" s="231" customFormat="1" ht="19.5" customHeight="1" spans="1:20">
      <c r="A74" s="268" t="s">
        <v>222</v>
      </c>
      <c r="B74" s="268"/>
      <c r="C74" s="268"/>
      <c r="D74" s="268" t="s">
        <v>223</v>
      </c>
      <c r="E74" s="255">
        <v>0</v>
      </c>
      <c r="F74" s="255">
        <v>0</v>
      </c>
      <c r="G74" s="255">
        <v>0</v>
      </c>
      <c r="H74" s="263">
        <f t="shared" si="15"/>
        <v>50000</v>
      </c>
      <c r="I74" s="289">
        <f t="shared" si="12"/>
        <v>0</v>
      </c>
      <c r="J74" s="263">
        <f t="shared" si="16"/>
        <v>50000</v>
      </c>
      <c r="K74" s="263">
        <f t="shared" si="13"/>
        <v>50000</v>
      </c>
      <c r="L74" s="289">
        <f t="shared" si="14"/>
        <v>0</v>
      </c>
      <c r="M74" s="289">
        <v>0</v>
      </c>
      <c r="N74" s="289">
        <v>0</v>
      </c>
      <c r="O74" s="263">
        <v>50000</v>
      </c>
      <c r="P74" s="289">
        <v>0</v>
      </c>
      <c r="Q74" s="289">
        <v>0</v>
      </c>
      <c r="R74" s="289">
        <v>0</v>
      </c>
      <c r="S74" s="289">
        <v>0</v>
      </c>
      <c r="T74" s="289">
        <v>0</v>
      </c>
    </row>
    <row r="75" s="231" customFormat="1" ht="19.5" customHeight="1" spans="1:20">
      <c r="A75" s="268" t="s">
        <v>224</v>
      </c>
      <c r="B75" s="268"/>
      <c r="C75" s="268"/>
      <c r="D75" s="268" t="s">
        <v>225</v>
      </c>
      <c r="E75" s="255">
        <v>0</v>
      </c>
      <c r="F75" s="255">
        <v>0</v>
      </c>
      <c r="G75" s="255">
        <v>0</v>
      </c>
      <c r="H75" s="263">
        <f t="shared" si="15"/>
        <v>40000</v>
      </c>
      <c r="I75" s="289">
        <f t="shared" si="12"/>
        <v>0</v>
      </c>
      <c r="J75" s="263">
        <f t="shared" si="16"/>
        <v>40000</v>
      </c>
      <c r="K75" s="263">
        <f t="shared" si="13"/>
        <v>40000</v>
      </c>
      <c r="L75" s="289">
        <f t="shared" si="14"/>
        <v>0</v>
      </c>
      <c r="M75" s="289">
        <v>0</v>
      </c>
      <c r="N75" s="289">
        <v>0</v>
      </c>
      <c r="O75" s="263">
        <v>40000</v>
      </c>
      <c r="P75" s="289">
        <v>0</v>
      </c>
      <c r="Q75" s="289">
        <v>0</v>
      </c>
      <c r="R75" s="289">
        <v>0</v>
      </c>
      <c r="S75" s="289">
        <v>0</v>
      </c>
      <c r="T75" s="289">
        <v>0</v>
      </c>
    </row>
    <row r="76" s="231" customFormat="1" ht="19.5" customHeight="1" spans="1:20">
      <c r="A76" s="268" t="s">
        <v>226</v>
      </c>
      <c r="B76" s="268"/>
      <c r="C76" s="268"/>
      <c r="D76" s="268" t="s">
        <v>225</v>
      </c>
      <c r="E76" s="255">
        <v>0</v>
      </c>
      <c r="F76" s="255">
        <v>0</v>
      </c>
      <c r="G76" s="255">
        <v>0</v>
      </c>
      <c r="H76" s="263">
        <f t="shared" si="15"/>
        <v>40000</v>
      </c>
      <c r="I76" s="289">
        <f t="shared" si="12"/>
        <v>0</v>
      </c>
      <c r="J76" s="263">
        <f t="shared" si="16"/>
        <v>40000</v>
      </c>
      <c r="K76" s="263">
        <f t="shared" si="13"/>
        <v>40000</v>
      </c>
      <c r="L76" s="289">
        <f t="shared" si="14"/>
        <v>0</v>
      </c>
      <c r="M76" s="289">
        <v>0</v>
      </c>
      <c r="N76" s="289">
        <v>0</v>
      </c>
      <c r="O76" s="263">
        <v>40000</v>
      </c>
      <c r="P76" s="289">
        <v>0</v>
      </c>
      <c r="Q76" s="289">
        <v>0</v>
      </c>
      <c r="R76" s="289">
        <v>0</v>
      </c>
      <c r="S76" s="289">
        <v>0</v>
      </c>
      <c r="T76" s="289">
        <v>0</v>
      </c>
    </row>
    <row r="77" s="231" customFormat="1" ht="19.5" customHeight="1" spans="1:20">
      <c r="A77" s="268" t="s">
        <v>231</v>
      </c>
      <c r="B77" s="268"/>
      <c r="C77" s="268"/>
      <c r="D77" s="268" t="s">
        <v>232</v>
      </c>
      <c r="E77" s="255">
        <v>0</v>
      </c>
      <c r="F77" s="255">
        <v>0</v>
      </c>
      <c r="G77" s="255">
        <v>0</v>
      </c>
      <c r="H77" s="263">
        <f t="shared" si="15"/>
        <v>4490000</v>
      </c>
      <c r="I77" s="289">
        <f t="shared" si="12"/>
        <v>0</v>
      </c>
      <c r="J77" s="263">
        <f t="shared" si="16"/>
        <v>4490000</v>
      </c>
      <c r="K77" s="263">
        <f t="shared" si="13"/>
        <v>4490000</v>
      </c>
      <c r="L77" s="289">
        <f t="shared" si="14"/>
        <v>0</v>
      </c>
      <c r="M77" s="289">
        <v>0</v>
      </c>
      <c r="N77" s="289">
        <v>0</v>
      </c>
      <c r="O77" s="263">
        <v>4490000</v>
      </c>
      <c r="P77" s="289">
        <v>0</v>
      </c>
      <c r="Q77" s="289">
        <v>0</v>
      </c>
      <c r="R77" s="289">
        <v>0</v>
      </c>
      <c r="S77" s="289">
        <v>0</v>
      </c>
      <c r="T77" s="289">
        <v>0</v>
      </c>
    </row>
    <row r="78" s="231" customFormat="1" ht="19.5" customHeight="1" spans="1:20">
      <c r="A78" s="268" t="s">
        <v>233</v>
      </c>
      <c r="B78" s="268"/>
      <c r="C78" s="268"/>
      <c r="D78" s="268" t="s">
        <v>232</v>
      </c>
      <c r="E78" s="255">
        <v>0</v>
      </c>
      <c r="F78" s="255">
        <v>0</v>
      </c>
      <c r="G78" s="255">
        <v>0</v>
      </c>
      <c r="H78" s="263">
        <f t="shared" si="15"/>
        <v>4490000</v>
      </c>
      <c r="I78" s="289">
        <f t="shared" si="12"/>
        <v>0</v>
      </c>
      <c r="J78" s="263">
        <f t="shared" si="16"/>
        <v>4490000</v>
      </c>
      <c r="K78" s="263">
        <f t="shared" si="13"/>
        <v>4490000</v>
      </c>
      <c r="L78" s="289">
        <f t="shared" si="14"/>
        <v>0</v>
      </c>
      <c r="M78" s="289">
        <v>0</v>
      </c>
      <c r="N78" s="289">
        <v>0</v>
      </c>
      <c r="O78" s="263">
        <v>4490000</v>
      </c>
      <c r="P78" s="289">
        <v>0</v>
      </c>
      <c r="Q78" s="289">
        <v>0</v>
      </c>
      <c r="R78" s="289">
        <v>0</v>
      </c>
      <c r="S78" s="289">
        <v>0</v>
      </c>
      <c r="T78" s="289">
        <v>0</v>
      </c>
    </row>
    <row r="79" s="231" customFormat="1" ht="19.5" customHeight="1" spans="1:20">
      <c r="A79" s="268" t="s">
        <v>234</v>
      </c>
      <c r="B79" s="268"/>
      <c r="C79" s="268"/>
      <c r="D79" s="268" t="s">
        <v>235</v>
      </c>
      <c r="E79" s="255">
        <v>0</v>
      </c>
      <c r="F79" s="255">
        <v>0</v>
      </c>
      <c r="G79" s="255">
        <v>0</v>
      </c>
      <c r="H79" s="263">
        <f t="shared" si="15"/>
        <v>13446510.06</v>
      </c>
      <c r="I79" s="263">
        <f t="shared" si="12"/>
        <v>2386847.96</v>
      </c>
      <c r="J79" s="263">
        <f t="shared" si="16"/>
        <v>11059662.1</v>
      </c>
      <c r="K79" s="263">
        <f t="shared" si="13"/>
        <v>13446510.06</v>
      </c>
      <c r="L79" s="263">
        <f t="shared" si="14"/>
        <v>2386847.96</v>
      </c>
      <c r="M79" s="263">
        <f>SUM(M80,M83,M86,M90,M95)</f>
        <v>2187147.96</v>
      </c>
      <c r="N79" s="263">
        <v>199700</v>
      </c>
      <c r="O79" s="263">
        <f>SUM(O80,O83,O86,O90,O95,O98)</f>
        <v>11059662.1</v>
      </c>
      <c r="P79" s="289">
        <v>0</v>
      </c>
      <c r="Q79" s="289">
        <v>0</v>
      </c>
      <c r="R79" s="289">
        <v>0</v>
      </c>
      <c r="S79" s="289">
        <v>0</v>
      </c>
      <c r="T79" s="289">
        <v>0</v>
      </c>
    </row>
    <row r="80" s="231" customFormat="1" ht="19.5" customHeight="1" spans="1:20">
      <c r="A80" s="268" t="s">
        <v>236</v>
      </c>
      <c r="B80" s="268"/>
      <c r="C80" s="268"/>
      <c r="D80" s="268" t="s">
        <v>237</v>
      </c>
      <c r="E80" s="255">
        <v>0</v>
      </c>
      <c r="F80" s="255">
        <v>0</v>
      </c>
      <c r="G80" s="255">
        <v>0</v>
      </c>
      <c r="H80" s="263">
        <f t="shared" si="15"/>
        <v>2523184.74</v>
      </c>
      <c r="I80" s="263">
        <f t="shared" si="12"/>
        <v>2352658.74</v>
      </c>
      <c r="J80" s="263">
        <f t="shared" si="16"/>
        <v>170526</v>
      </c>
      <c r="K80" s="263">
        <f t="shared" si="13"/>
        <v>2523184.74</v>
      </c>
      <c r="L80" s="263">
        <f t="shared" si="14"/>
        <v>2352658.74</v>
      </c>
      <c r="M80" s="263">
        <v>2152958.74</v>
      </c>
      <c r="N80" s="263">
        <v>199700</v>
      </c>
      <c r="O80" s="263">
        <f>SUM(O81:O82)</f>
        <v>170526</v>
      </c>
      <c r="P80" s="289">
        <v>0</v>
      </c>
      <c r="Q80" s="289">
        <v>0</v>
      </c>
      <c r="R80" s="289">
        <v>0</v>
      </c>
      <c r="S80" s="289">
        <v>0</v>
      </c>
      <c r="T80" s="289">
        <v>0</v>
      </c>
    </row>
    <row r="81" s="231" customFormat="1" ht="19.5" customHeight="1" spans="1:20">
      <c r="A81" s="268" t="s">
        <v>238</v>
      </c>
      <c r="B81" s="268"/>
      <c r="C81" s="268"/>
      <c r="D81" s="268" t="s">
        <v>122</v>
      </c>
      <c r="E81" s="255">
        <v>0</v>
      </c>
      <c r="F81" s="255">
        <v>0</v>
      </c>
      <c r="G81" s="255">
        <v>0</v>
      </c>
      <c r="H81" s="263">
        <f t="shared" si="15"/>
        <v>2352658.74</v>
      </c>
      <c r="I81" s="263">
        <f t="shared" si="12"/>
        <v>2352658.74</v>
      </c>
      <c r="J81" s="289">
        <f t="shared" si="16"/>
        <v>0</v>
      </c>
      <c r="K81" s="263">
        <f t="shared" si="13"/>
        <v>2352658.74</v>
      </c>
      <c r="L81" s="263">
        <f t="shared" si="14"/>
        <v>2352658.74</v>
      </c>
      <c r="M81" s="263">
        <v>2152958.74</v>
      </c>
      <c r="N81" s="263">
        <v>199700</v>
      </c>
      <c r="O81" s="289">
        <v>0</v>
      </c>
      <c r="P81" s="289">
        <v>0</v>
      </c>
      <c r="Q81" s="289">
        <v>0</v>
      </c>
      <c r="R81" s="289">
        <v>0</v>
      </c>
      <c r="S81" s="289">
        <v>0</v>
      </c>
      <c r="T81" s="289">
        <v>0</v>
      </c>
    </row>
    <row r="82" s="231" customFormat="1" ht="19.5" customHeight="1" spans="1:20">
      <c r="A82" s="268" t="s">
        <v>239</v>
      </c>
      <c r="B82" s="268"/>
      <c r="C82" s="268"/>
      <c r="D82" s="268" t="s">
        <v>240</v>
      </c>
      <c r="E82" s="255">
        <v>0</v>
      </c>
      <c r="F82" s="255">
        <v>0</v>
      </c>
      <c r="G82" s="255">
        <v>0</v>
      </c>
      <c r="H82" s="263">
        <f t="shared" si="15"/>
        <v>170526</v>
      </c>
      <c r="I82" s="289">
        <f t="shared" si="12"/>
        <v>0</v>
      </c>
      <c r="J82" s="263">
        <f t="shared" si="16"/>
        <v>170526</v>
      </c>
      <c r="K82" s="263">
        <f t="shared" si="13"/>
        <v>170526</v>
      </c>
      <c r="L82" s="289">
        <f t="shared" si="14"/>
        <v>0</v>
      </c>
      <c r="M82" s="289">
        <v>0</v>
      </c>
      <c r="N82" s="289">
        <v>0</v>
      </c>
      <c r="O82" s="263">
        <v>170526</v>
      </c>
      <c r="P82" s="289">
        <v>0</v>
      </c>
      <c r="Q82" s="289">
        <v>0</v>
      </c>
      <c r="R82" s="289">
        <v>0</v>
      </c>
      <c r="S82" s="289">
        <v>0</v>
      </c>
      <c r="T82" s="289">
        <v>0</v>
      </c>
    </row>
    <row r="83" s="231" customFormat="1" ht="19.5" customHeight="1" spans="1:20">
      <c r="A83" s="268" t="s">
        <v>241</v>
      </c>
      <c r="B83" s="268"/>
      <c r="C83" s="268"/>
      <c r="D83" s="268" t="s">
        <v>242</v>
      </c>
      <c r="E83" s="255">
        <v>0</v>
      </c>
      <c r="F83" s="255">
        <v>0</v>
      </c>
      <c r="G83" s="255">
        <v>0</v>
      </c>
      <c r="H83" s="263">
        <f t="shared" si="15"/>
        <v>603440</v>
      </c>
      <c r="I83" s="289">
        <f t="shared" si="12"/>
        <v>0</v>
      </c>
      <c r="J83" s="263">
        <f t="shared" si="16"/>
        <v>603440</v>
      </c>
      <c r="K83" s="263">
        <f t="shared" si="13"/>
        <v>603440</v>
      </c>
      <c r="L83" s="289">
        <f t="shared" si="14"/>
        <v>0</v>
      </c>
      <c r="M83" s="289">
        <v>0</v>
      </c>
      <c r="N83" s="289">
        <v>0</v>
      </c>
      <c r="O83" s="263">
        <f>SUM(O84:O85)</f>
        <v>603440</v>
      </c>
      <c r="P83" s="289">
        <v>0</v>
      </c>
      <c r="Q83" s="289">
        <v>0</v>
      </c>
      <c r="R83" s="289">
        <v>0</v>
      </c>
      <c r="S83" s="289">
        <v>0</v>
      </c>
      <c r="T83" s="289">
        <v>0</v>
      </c>
    </row>
    <row r="84" s="231" customFormat="1" ht="19.5" customHeight="1" spans="1:20">
      <c r="A84" s="268" t="s">
        <v>243</v>
      </c>
      <c r="B84" s="268"/>
      <c r="C84" s="268"/>
      <c r="D84" s="268" t="s">
        <v>244</v>
      </c>
      <c r="E84" s="255">
        <v>0</v>
      </c>
      <c r="F84" s="255">
        <v>0</v>
      </c>
      <c r="G84" s="255">
        <v>0</v>
      </c>
      <c r="H84" s="263">
        <f t="shared" si="15"/>
        <v>591000</v>
      </c>
      <c r="I84" s="289">
        <f t="shared" si="12"/>
        <v>0</v>
      </c>
      <c r="J84" s="263">
        <f t="shared" si="16"/>
        <v>591000</v>
      </c>
      <c r="K84" s="263">
        <f t="shared" si="13"/>
        <v>591000</v>
      </c>
      <c r="L84" s="289">
        <f t="shared" si="14"/>
        <v>0</v>
      </c>
      <c r="M84" s="289">
        <v>0</v>
      </c>
      <c r="N84" s="289">
        <v>0</v>
      </c>
      <c r="O84" s="263">
        <v>591000</v>
      </c>
      <c r="P84" s="289">
        <v>0</v>
      </c>
      <c r="Q84" s="289">
        <v>0</v>
      </c>
      <c r="R84" s="289">
        <v>0</v>
      </c>
      <c r="S84" s="289">
        <v>0</v>
      </c>
      <c r="T84" s="289">
        <v>0</v>
      </c>
    </row>
    <row r="85" s="231" customFormat="1" ht="19.5" customHeight="1" spans="1:20">
      <c r="A85" s="268" t="s">
        <v>245</v>
      </c>
      <c r="B85" s="268"/>
      <c r="C85" s="268"/>
      <c r="D85" s="268" t="s">
        <v>246</v>
      </c>
      <c r="E85" s="255">
        <v>0</v>
      </c>
      <c r="F85" s="255">
        <v>0</v>
      </c>
      <c r="G85" s="255">
        <v>0</v>
      </c>
      <c r="H85" s="263">
        <f t="shared" si="15"/>
        <v>12440</v>
      </c>
      <c r="I85" s="289">
        <f t="shared" si="12"/>
        <v>0</v>
      </c>
      <c r="J85" s="263">
        <f t="shared" si="16"/>
        <v>12440</v>
      </c>
      <c r="K85" s="263">
        <f t="shared" si="13"/>
        <v>12440</v>
      </c>
      <c r="L85" s="289">
        <f t="shared" si="14"/>
        <v>0</v>
      </c>
      <c r="M85" s="289">
        <v>0</v>
      </c>
      <c r="N85" s="289">
        <v>0</v>
      </c>
      <c r="O85" s="263">
        <v>12440</v>
      </c>
      <c r="P85" s="289">
        <v>0</v>
      </c>
      <c r="Q85" s="289">
        <v>0</v>
      </c>
      <c r="R85" s="289">
        <v>0</v>
      </c>
      <c r="S85" s="289">
        <v>0</v>
      </c>
      <c r="T85" s="289">
        <v>0</v>
      </c>
    </row>
    <row r="86" s="231" customFormat="1" ht="19.5" customHeight="1" spans="1:20">
      <c r="A86" s="268" t="s">
        <v>247</v>
      </c>
      <c r="B86" s="268"/>
      <c r="C86" s="268"/>
      <c r="D86" s="268" t="s">
        <v>248</v>
      </c>
      <c r="E86" s="255">
        <v>0</v>
      </c>
      <c r="F86" s="255">
        <v>0</v>
      </c>
      <c r="G86" s="255">
        <v>0</v>
      </c>
      <c r="H86" s="263">
        <f t="shared" si="15"/>
        <v>241000</v>
      </c>
      <c r="I86" s="289">
        <f t="shared" si="12"/>
        <v>0</v>
      </c>
      <c r="J86" s="263">
        <f t="shared" si="16"/>
        <v>241000</v>
      </c>
      <c r="K86" s="263">
        <f t="shared" si="13"/>
        <v>241000</v>
      </c>
      <c r="L86" s="289">
        <f t="shared" si="14"/>
        <v>0</v>
      </c>
      <c r="M86" s="289">
        <v>0</v>
      </c>
      <c r="N86" s="289">
        <v>0</v>
      </c>
      <c r="O86" s="263">
        <f>SUM(O87:O89)</f>
        <v>241000</v>
      </c>
      <c r="P86" s="289">
        <v>0</v>
      </c>
      <c r="Q86" s="289">
        <v>0</v>
      </c>
      <c r="R86" s="289">
        <v>0</v>
      </c>
      <c r="S86" s="289">
        <v>0</v>
      </c>
      <c r="T86" s="289">
        <v>0</v>
      </c>
    </row>
    <row r="87" s="231" customFormat="1" ht="19.5" customHeight="1" spans="1:20">
      <c r="A87" s="268" t="s">
        <v>249</v>
      </c>
      <c r="B87" s="268"/>
      <c r="C87" s="268"/>
      <c r="D87" s="268" t="s">
        <v>250</v>
      </c>
      <c r="E87" s="255">
        <v>0</v>
      </c>
      <c r="F87" s="255">
        <v>0</v>
      </c>
      <c r="G87" s="255">
        <v>0</v>
      </c>
      <c r="H87" s="263">
        <f t="shared" si="15"/>
        <v>5000</v>
      </c>
      <c r="I87" s="289">
        <f t="shared" si="12"/>
        <v>0</v>
      </c>
      <c r="J87" s="263">
        <f t="shared" si="16"/>
        <v>5000</v>
      </c>
      <c r="K87" s="263">
        <f t="shared" si="13"/>
        <v>5000</v>
      </c>
      <c r="L87" s="289">
        <f t="shared" si="14"/>
        <v>0</v>
      </c>
      <c r="M87" s="289">
        <v>0</v>
      </c>
      <c r="N87" s="289">
        <v>0</v>
      </c>
      <c r="O87" s="263">
        <v>5000</v>
      </c>
      <c r="P87" s="289">
        <v>0</v>
      </c>
      <c r="Q87" s="289">
        <v>0</v>
      </c>
      <c r="R87" s="289">
        <v>0</v>
      </c>
      <c r="S87" s="289">
        <v>0</v>
      </c>
      <c r="T87" s="289">
        <v>0</v>
      </c>
    </row>
    <row r="88" s="231" customFormat="1" ht="19.5" customHeight="1" spans="1:20">
      <c r="A88" s="268" t="s">
        <v>251</v>
      </c>
      <c r="B88" s="268"/>
      <c r="C88" s="268"/>
      <c r="D88" s="268" t="s">
        <v>252</v>
      </c>
      <c r="E88" s="255">
        <v>0</v>
      </c>
      <c r="F88" s="255">
        <v>0</v>
      </c>
      <c r="G88" s="255">
        <v>0</v>
      </c>
      <c r="H88" s="263">
        <f t="shared" ref="H88:H115" si="17">SUM(I88:J88)</f>
        <v>200000</v>
      </c>
      <c r="I88" s="289">
        <f t="shared" ref="I88:I97" si="18">SUM(L88)</f>
        <v>0</v>
      </c>
      <c r="J88" s="263">
        <f t="shared" si="16"/>
        <v>200000</v>
      </c>
      <c r="K88" s="263">
        <f t="shared" ref="K88:K96" si="19">SUM(L88,O88)</f>
        <v>200000</v>
      </c>
      <c r="L88" s="289">
        <f t="shared" ref="L88:L97" si="20">SUM(M88:N88)</f>
        <v>0</v>
      </c>
      <c r="M88" s="289">
        <v>0</v>
      </c>
      <c r="N88" s="289">
        <v>0</v>
      </c>
      <c r="O88" s="263">
        <v>200000</v>
      </c>
      <c r="P88" s="289">
        <v>0</v>
      </c>
      <c r="Q88" s="289">
        <v>0</v>
      </c>
      <c r="R88" s="289">
        <v>0</v>
      </c>
      <c r="S88" s="289">
        <v>0</v>
      </c>
      <c r="T88" s="289">
        <v>0</v>
      </c>
    </row>
    <row r="89" s="231" customFormat="1" ht="19.5" customHeight="1" spans="1:20">
      <c r="A89" s="268" t="s">
        <v>253</v>
      </c>
      <c r="B89" s="268"/>
      <c r="C89" s="268"/>
      <c r="D89" s="268" t="s">
        <v>254</v>
      </c>
      <c r="E89" s="255">
        <v>0</v>
      </c>
      <c r="F89" s="255">
        <v>0</v>
      </c>
      <c r="G89" s="255">
        <v>0</v>
      </c>
      <c r="H89" s="263">
        <f t="shared" si="17"/>
        <v>36000</v>
      </c>
      <c r="I89" s="289">
        <f t="shared" si="18"/>
        <v>0</v>
      </c>
      <c r="J89" s="263">
        <f t="shared" si="16"/>
        <v>36000</v>
      </c>
      <c r="K89" s="263">
        <f t="shared" si="19"/>
        <v>36000</v>
      </c>
      <c r="L89" s="289">
        <f t="shared" si="20"/>
        <v>0</v>
      </c>
      <c r="M89" s="289">
        <v>0</v>
      </c>
      <c r="N89" s="289">
        <v>0</v>
      </c>
      <c r="O89" s="263">
        <v>36000</v>
      </c>
      <c r="P89" s="289">
        <v>0</v>
      </c>
      <c r="Q89" s="289">
        <v>0</v>
      </c>
      <c r="R89" s="289">
        <v>0</v>
      </c>
      <c r="S89" s="289">
        <v>0</v>
      </c>
      <c r="T89" s="289">
        <v>0</v>
      </c>
    </row>
    <row r="90" s="231" customFormat="1" ht="19.5" customHeight="1" spans="1:20">
      <c r="A90" s="268" t="s">
        <v>255</v>
      </c>
      <c r="B90" s="268"/>
      <c r="C90" s="268"/>
      <c r="D90" s="268" t="s">
        <v>256</v>
      </c>
      <c r="E90" s="255">
        <v>0</v>
      </c>
      <c r="F90" s="255">
        <v>0</v>
      </c>
      <c r="G90" s="255">
        <v>0</v>
      </c>
      <c r="H90" s="263">
        <f t="shared" si="17"/>
        <v>2411989</v>
      </c>
      <c r="I90" s="289">
        <f t="shared" si="18"/>
        <v>0</v>
      </c>
      <c r="J90" s="263">
        <f t="shared" si="16"/>
        <v>2411989</v>
      </c>
      <c r="K90" s="263">
        <f t="shared" si="19"/>
        <v>2411989</v>
      </c>
      <c r="L90" s="289">
        <f t="shared" si="20"/>
        <v>0</v>
      </c>
      <c r="M90" s="289">
        <v>0</v>
      </c>
      <c r="N90" s="289">
        <v>0</v>
      </c>
      <c r="O90" s="263">
        <f>SUM(O91:O94)</f>
        <v>2411989</v>
      </c>
      <c r="P90" s="289">
        <v>0</v>
      </c>
      <c r="Q90" s="289">
        <v>0</v>
      </c>
      <c r="R90" s="289">
        <v>0</v>
      </c>
      <c r="S90" s="289">
        <v>0</v>
      </c>
      <c r="T90" s="289">
        <v>0</v>
      </c>
    </row>
    <row r="91" s="231" customFormat="1" ht="19.5" customHeight="1" spans="1:20">
      <c r="A91" s="268" t="s">
        <v>257</v>
      </c>
      <c r="B91" s="268"/>
      <c r="C91" s="268"/>
      <c r="D91" s="268" t="s">
        <v>258</v>
      </c>
      <c r="E91" s="255">
        <v>0</v>
      </c>
      <c r="F91" s="255">
        <v>0</v>
      </c>
      <c r="G91" s="255">
        <v>0</v>
      </c>
      <c r="H91" s="263">
        <f t="shared" si="17"/>
        <v>856000</v>
      </c>
      <c r="I91" s="289">
        <f t="shared" si="18"/>
        <v>0</v>
      </c>
      <c r="J91" s="263">
        <f t="shared" si="16"/>
        <v>856000</v>
      </c>
      <c r="K91" s="263">
        <f t="shared" si="19"/>
        <v>856000</v>
      </c>
      <c r="L91" s="289">
        <f t="shared" si="20"/>
        <v>0</v>
      </c>
      <c r="M91" s="289">
        <v>0</v>
      </c>
      <c r="N91" s="289">
        <v>0</v>
      </c>
      <c r="O91" s="263">
        <v>856000</v>
      </c>
      <c r="P91" s="289">
        <v>0</v>
      </c>
      <c r="Q91" s="289">
        <v>0</v>
      </c>
      <c r="R91" s="289">
        <v>0</v>
      </c>
      <c r="S91" s="289">
        <v>0</v>
      </c>
      <c r="T91" s="289">
        <v>0</v>
      </c>
    </row>
    <row r="92" s="231" customFormat="1" ht="19.5" customHeight="1" spans="1:20">
      <c r="A92" s="268" t="s">
        <v>259</v>
      </c>
      <c r="B92" s="268"/>
      <c r="C92" s="268"/>
      <c r="D92" s="268" t="s">
        <v>260</v>
      </c>
      <c r="E92" s="255">
        <v>0</v>
      </c>
      <c r="F92" s="255">
        <v>0</v>
      </c>
      <c r="G92" s="255">
        <v>0</v>
      </c>
      <c r="H92" s="263">
        <f t="shared" si="17"/>
        <v>6000</v>
      </c>
      <c r="I92" s="289">
        <f t="shared" si="18"/>
        <v>0</v>
      </c>
      <c r="J92" s="263">
        <f t="shared" ref="J92:J115" si="21">SUM(O92)</f>
        <v>6000</v>
      </c>
      <c r="K92" s="263">
        <f t="shared" si="19"/>
        <v>6000</v>
      </c>
      <c r="L92" s="289">
        <f t="shared" si="20"/>
        <v>0</v>
      </c>
      <c r="M92" s="289">
        <v>0</v>
      </c>
      <c r="N92" s="289">
        <v>0</v>
      </c>
      <c r="O92" s="263">
        <v>6000</v>
      </c>
      <c r="P92" s="289">
        <v>0</v>
      </c>
      <c r="Q92" s="289">
        <v>0</v>
      </c>
      <c r="R92" s="289">
        <v>0</v>
      </c>
      <c r="S92" s="289">
        <v>0</v>
      </c>
      <c r="T92" s="289">
        <v>0</v>
      </c>
    </row>
    <row r="93" s="231" customFormat="1" ht="19.5" customHeight="1" spans="1:20">
      <c r="A93" s="268" t="s">
        <v>261</v>
      </c>
      <c r="B93" s="268"/>
      <c r="C93" s="268"/>
      <c r="D93" s="268" t="s">
        <v>262</v>
      </c>
      <c r="E93" s="255">
        <v>0</v>
      </c>
      <c r="F93" s="255">
        <v>0</v>
      </c>
      <c r="G93" s="255">
        <v>0</v>
      </c>
      <c r="H93" s="263">
        <f t="shared" si="17"/>
        <v>210000</v>
      </c>
      <c r="I93" s="289">
        <f t="shared" si="18"/>
        <v>0</v>
      </c>
      <c r="J93" s="263">
        <f t="shared" si="21"/>
        <v>210000</v>
      </c>
      <c r="K93" s="263">
        <f t="shared" si="19"/>
        <v>210000</v>
      </c>
      <c r="L93" s="289">
        <f t="shared" si="20"/>
        <v>0</v>
      </c>
      <c r="M93" s="289">
        <v>0</v>
      </c>
      <c r="N93" s="289">
        <v>0</v>
      </c>
      <c r="O93" s="263">
        <v>210000</v>
      </c>
      <c r="P93" s="289">
        <v>0</v>
      </c>
      <c r="Q93" s="289">
        <v>0</v>
      </c>
      <c r="R93" s="289">
        <v>0</v>
      </c>
      <c r="S93" s="289">
        <v>0</v>
      </c>
      <c r="T93" s="289">
        <v>0</v>
      </c>
    </row>
    <row r="94" s="231" customFormat="1" ht="19.5" customHeight="1" spans="1:20">
      <c r="A94" s="268" t="s">
        <v>263</v>
      </c>
      <c r="B94" s="268"/>
      <c r="C94" s="268"/>
      <c r="D94" s="268" t="s">
        <v>264</v>
      </c>
      <c r="E94" s="255">
        <v>0</v>
      </c>
      <c r="F94" s="255">
        <v>0</v>
      </c>
      <c r="G94" s="255">
        <v>0</v>
      </c>
      <c r="H94" s="263">
        <f t="shared" si="17"/>
        <v>1339989</v>
      </c>
      <c r="I94" s="289">
        <f t="shared" si="18"/>
        <v>0</v>
      </c>
      <c r="J94" s="263">
        <f t="shared" si="21"/>
        <v>1339989</v>
      </c>
      <c r="K94" s="263">
        <f t="shared" si="19"/>
        <v>1339989</v>
      </c>
      <c r="L94" s="289">
        <f t="shared" si="20"/>
        <v>0</v>
      </c>
      <c r="M94" s="289">
        <v>0</v>
      </c>
      <c r="N94" s="289">
        <v>0</v>
      </c>
      <c r="O94" s="263">
        <v>1339989</v>
      </c>
      <c r="P94" s="289">
        <v>0</v>
      </c>
      <c r="Q94" s="289">
        <v>0</v>
      </c>
      <c r="R94" s="289">
        <v>0</v>
      </c>
      <c r="S94" s="289">
        <v>0</v>
      </c>
      <c r="T94" s="289">
        <v>0</v>
      </c>
    </row>
    <row r="95" s="231" customFormat="1" ht="19.5" customHeight="1" spans="1:20">
      <c r="A95" s="268" t="s">
        <v>265</v>
      </c>
      <c r="B95" s="268"/>
      <c r="C95" s="268"/>
      <c r="D95" s="268" t="s">
        <v>266</v>
      </c>
      <c r="E95" s="255">
        <v>0</v>
      </c>
      <c r="F95" s="255">
        <v>0</v>
      </c>
      <c r="G95" s="255">
        <v>0</v>
      </c>
      <c r="H95" s="263">
        <f t="shared" si="17"/>
        <v>7649305.32</v>
      </c>
      <c r="I95" s="263">
        <f t="shared" si="18"/>
        <v>34189.22</v>
      </c>
      <c r="J95" s="263">
        <f t="shared" si="21"/>
        <v>7615116.1</v>
      </c>
      <c r="K95" s="263">
        <f t="shared" si="19"/>
        <v>7649305.32</v>
      </c>
      <c r="L95" s="263">
        <f t="shared" si="20"/>
        <v>34189.22</v>
      </c>
      <c r="M95" s="263">
        <v>34189.22</v>
      </c>
      <c r="N95" s="289">
        <v>0</v>
      </c>
      <c r="O95" s="263">
        <f>SUM(O96:O97)</f>
        <v>7615116.1</v>
      </c>
      <c r="P95" s="289">
        <v>0</v>
      </c>
      <c r="Q95" s="289">
        <v>0</v>
      </c>
      <c r="R95" s="289">
        <v>0</v>
      </c>
      <c r="S95" s="289">
        <v>0</v>
      </c>
      <c r="T95" s="289">
        <v>0</v>
      </c>
    </row>
    <row r="96" s="231" customFormat="1" ht="19.5" customHeight="1" spans="1:20">
      <c r="A96" s="268" t="s">
        <v>267</v>
      </c>
      <c r="B96" s="268"/>
      <c r="C96" s="268"/>
      <c r="D96" s="268" t="s">
        <v>268</v>
      </c>
      <c r="E96" s="255">
        <v>0</v>
      </c>
      <c r="F96" s="255">
        <v>0</v>
      </c>
      <c r="G96" s="255">
        <v>0</v>
      </c>
      <c r="H96" s="263">
        <f t="shared" si="17"/>
        <v>4949211.12</v>
      </c>
      <c r="I96" s="263">
        <f t="shared" si="18"/>
        <v>34189.22</v>
      </c>
      <c r="J96" s="263">
        <f t="shared" si="21"/>
        <v>4915021.9</v>
      </c>
      <c r="K96" s="263">
        <f t="shared" si="19"/>
        <v>4949211.12</v>
      </c>
      <c r="L96" s="263">
        <f t="shared" si="20"/>
        <v>34189.22</v>
      </c>
      <c r="M96" s="263">
        <v>34189.22</v>
      </c>
      <c r="N96" s="289">
        <v>0</v>
      </c>
      <c r="O96" s="263">
        <v>4915021.9</v>
      </c>
      <c r="P96" s="289">
        <v>0</v>
      </c>
      <c r="Q96" s="289">
        <v>0</v>
      </c>
      <c r="R96" s="289">
        <v>0</v>
      </c>
      <c r="S96" s="289">
        <v>0</v>
      </c>
      <c r="T96" s="289">
        <v>0</v>
      </c>
    </row>
    <row r="97" s="231" customFormat="1" ht="19.5" customHeight="1" spans="1:20">
      <c r="A97" s="268" t="s">
        <v>269</v>
      </c>
      <c r="B97" s="268"/>
      <c r="C97" s="268"/>
      <c r="D97" s="268" t="s">
        <v>270</v>
      </c>
      <c r="E97" s="255">
        <v>0</v>
      </c>
      <c r="F97" s="255">
        <v>0</v>
      </c>
      <c r="G97" s="255">
        <v>0</v>
      </c>
      <c r="H97" s="263">
        <f t="shared" si="17"/>
        <v>2700094.2</v>
      </c>
      <c r="I97" s="289">
        <f t="shared" si="18"/>
        <v>0</v>
      </c>
      <c r="J97" s="263">
        <f t="shared" si="21"/>
        <v>2700094.2</v>
      </c>
      <c r="K97" s="263">
        <f t="shared" ref="K97:K115" si="22">SUM(L97,O97)</f>
        <v>2700094.2</v>
      </c>
      <c r="L97" s="289">
        <f t="shared" si="20"/>
        <v>0</v>
      </c>
      <c r="M97" s="289">
        <v>0</v>
      </c>
      <c r="N97" s="289">
        <v>0</v>
      </c>
      <c r="O97" s="263">
        <v>2700094.2</v>
      </c>
      <c r="P97" s="289">
        <v>0</v>
      </c>
      <c r="Q97" s="289">
        <v>0</v>
      </c>
      <c r="R97" s="289">
        <v>0</v>
      </c>
      <c r="S97" s="289">
        <v>0</v>
      </c>
      <c r="T97" s="289">
        <v>0</v>
      </c>
    </row>
    <row r="98" s="231" customFormat="1" ht="19.5" customHeight="1" spans="1:20">
      <c r="A98" s="268" t="s">
        <v>271</v>
      </c>
      <c r="B98" s="268"/>
      <c r="C98" s="268"/>
      <c r="D98" s="268" t="s">
        <v>272</v>
      </c>
      <c r="E98" s="255">
        <v>0</v>
      </c>
      <c r="F98" s="255">
        <v>0</v>
      </c>
      <c r="G98" s="255">
        <v>0</v>
      </c>
      <c r="H98" s="263">
        <f t="shared" si="17"/>
        <v>17591</v>
      </c>
      <c r="I98" s="289">
        <f t="shared" ref="I98:I115" si="23">SUM(L98)</f>
        <v>0</v>
      </c>
      <c r="J98" s="263">
        <f t="shared" si="21"/>
        <v>17591</v>
      </c>
      <c r="K98" s="263">
        <f t="shared" si="22"/>
        <v>17591</v>
      </c>
      <c r="L98" s="289">
        <f t="shared" ref="L98:L115" si="24">SUM(M98:N98)</f>
        <v>0</v>
      </c>
      <c r="M98" s="289">
        <v>0</v>
      </c>
      <c r="N98" s="289">
        <v>0</v>
      </c>
      <c r="O98" s="263">
        <v>17591</v>
      </c>
      <c r="P98" s="289">
        <v>0</v>
      </c>
      <c r="Q98" s="289">
        <v>0</v>
      </c>
      <c r="R98" s="289">
        <v>0</v>
      </c>
      <c r="S98" s="289">
        <v>0</v>
      </c>
      <c r="T98" s="289">
        <v>0</v>
      </c>
    </row>
    <row r="99" s="231" customFormat="1" ht="19.5" customHeight="1" spans="1:20">
      <c r="A99" s="268" t="s">
        <v>273</v>
      </c>
      <c r="B99" s="268"/>
      <c r="C99" s="268"/>
      <c r="D99" s="268" t="s">
        <v>274</v>
      </c>
      <c r="E99" s="255">
        <v>0</v>
      </c>
      <c r="F99" s="255">
        <v>0</v>
      </c>
      <c r="G99" s="255">
        <v>0</v>
      </c>
      <c r="H99" s="263">
        <f t="shared" si="17"/>
        <v>17591</v>
      </c>
      <c r="I99" s="289">
        <f t="shared" si="23"/>
        <v>0</v>
      </c>
      <c r="J99" s="263">
        <f t="shared" si="21"/>
        <v>17591</v>
      </c>
      <c r="K99" s="263">
        <f t="shared" si="22"/>
        <v>17591</v>
      </c>
      <c r="L99" s="289">
        <f t="shared" si="24"/>
        <v>0</v>
      </c>
      <c r="M99" s="289">
        <v>0</v>
      </c>
      <c r="N99" s="289">
        <v>0</v>
      </c>
      <c r="O99" s="263">
        <v>17591</v>
      </c>
      <c r="P99" s="289">
        <v>0</v>
      </c>
      <c r="Q99" s="289">
        <v>0</v>
      </c>
      <c r="R99" s="289">
        <v>0</v>
      </c>
      <c r="S99" s="289">
        <v>0</v>
      </c>
      <c r="T99" s="289">
        <v>0</v>
      </c>
    </row>
    <row r="100" s="231" customFormat="1" ht="19.5" customHeight="1" spans="1:20">
      <c r="A100" s="268" t="s">
        <v>275</v>
      </c>
      <c r="B100" s="268"/>
      <c r="C100" s="268"/>
      <c r="D100" s="268" t="s">
        <v>276</v>
      </c>
      <c r="E100" s="255">
        <v>0</v>
      </c>
      <c r="F100" s="255">
        <v>0</v>
      </c>
      <c r="G100" s="255">
        <v>0</v>
      </c>
      <c r="H100" s="263">
        <f t="shared" si="17"/>
        <v>223190.76</v>
      </c>
      <c r="I100" s="289">
        <f t="shared" si="23"/>
        <v>0</v>
      </c>
      <c r="J100" s="263">
        <f t="shared" si="21"/>
        <v>223190.76</v>
      </c>
      <c r="K100" s="263">
        <f t="shared" si="22"/>
        <v>223190.76</v>
      </c>
      <c r="L100" s="289">
        <f t="shared" si="24"/>
        <v>0</v>
      </c>
      <c r="M100" s="289">
        <v>0</v>
      </c>
      <c r="N100" s="289">
        <v>0</v>
      </c>
      <c r="O100" s="263">
        <v>223190.76</v>
      </c>
      <c r="P100" s="289">
        <v>0</v>
      </c>
      <c r="Q100" s="289">
        <v>0</v>
      </c>
      <c r="R100" s="289">
        <v>0</v>
      </c>
      <c r="S100" s="289">
        <v>0</v>
      </c>
      <c r="T100" s="289">
        <v>0</v>
      </c>
    </row>
    <row r="101" s="231" customFormat="1" ht="19.5" customHeight="1" spans="1:20">
      <c r="A101" s="268" t="s">
        <v>277</v>
      </c>
      <c r="B101" s="268"/>
      <c r="C101" s="268"/>
      <c r="D101" s="268" t="s">
        <v>278</v>
      </c>
      <c r="E101" s="255">
        <v>0</v>
      </c>
      <c r="F101" s="255">
        <v>0</v>
      </c>
      <c r="G101" s="255">
        <v>0</v>
      </c>
      <c r="H101" s="263">
        <f t="shared" si="17"/>
        <v>223190.76</v>
      </c>
      <c r="I101" s="289">
        <f t="shared" si="23"/>
        <v>0</v>
      </c>
      <c r="J101" s="263">
        <f t="shared" si="21"/>
        <v>223190.76</v>
      </c>
      <c r="K101" s="263">
        <f t="shared" si="22"/>
        <v>223190.76</v>
      </c>
      <c r="L101" s="289">
        <f t="shared" si="24"/>
        <v>0</v>
      </c>
      <c r="M101" s="289">
        <v>0</v>
      </c>
      <c r="N101" s="289">
        <v>0</v>
      </c>
      <c r="O101" s="263">
        <v>223190.76</v>
      </c>
      <c r="P101" s="289">
        <v>0</v>
      </c>
      <c r="Q101" s="289">
        <v>0</v>
      </c>
      <c r="R101" s="289">
        <v>0</v>
      </c>
      <c r="S101" s="289">
        <v>0</v>
      </c>
      <c r="T101" s="289">
        <v>0</v>
      </c>
    </row>
    <row r="102" s="231" customFormat="1" ht="19.5" customHeight="1" spans="1:20">
      <c r="A102" s="268">
        <v>2140106</v>
      </c>
      <c r="B102" s="268"/>
      <c r="C102" s="268"/>
      <c r="D102" s="268" t="s">
        <v>280</v>
      </c>
      <c r="E102" s="255">
        <v>0</v>
      </c>
      <c r="F102" s="255">
        <v>0</v>
      </c>
      <c r="G102" s="255">
        <v>0</v>
      </c>
      <c r="H102" s="263">
        <f t="shared" si="17"/>
        <v>223190.76</v>
      </c>
      <c r="I102" s="289">
        <f t="shared" si="23"/>
        <v>0</v>
      </c>
      <c r="J102" s="263">
        <f t="shared" si="21"/>
        <v>223190.76</v>
      </c>
      <c r="K102" s="263">
        <f t="shared" si="22"/>
        <v>223190.76</v>
      </c>
      <c r="L102" s="289">
        <f t="shared" si="24"/>
        <v>0</v>
      </c>
      <c r="M102" s="289">
        <v>0</v>
      </c>
      <c r="N102" s="289">
        <v>0</v>
      </c>
      <c r="O102" s="263">
        <v>223190.76</v>
      </c>
      <c r="P102" s="289">
        <v>0</v>
      </c>
      <c r="Q102" s="289">
        <v>0</v>
      </c>
      <c r="R102" s="289">
        <v>0</v>
      </c>
      <c r="S102" s="289">
        <v>0</v>
      </c>
      <c r="T102" s="289">
        <v>0</v>
      </c>
    </row>
    <row r="103" s="231" customFormat="1" ht="19.5" customHeight="1" spans="1:20">
      <c r="A103" s="268" t="s">
        <v>281</v>
      </c>
      <c r="B103" s="268"/>
      <c r="C103" s="268"/>
      <c r="D103" s="268" t="s">
        <v>282</v>
      </c>
      <c r="E103" s="255">
        <v>0</v>
      </c>
      <c r="F103" s="255">
        <v>0</v>
      </c>
      <c r="G103" s="255">
        <v>0</v>
      </c>
      <c r="H103" s="263">
        <f t="shared" si="17"/>
        <v>90000</v>
      </c>
      <c r="I103" s="289">
        <f t="shared" si="23"/>
        <v>0</v>
      </c>
      <c r="J103" s="263">
        <f t="shared" si="21"/>
        <v>90000</v>
      </c>
      <c r="K103" s="263">
        <f t="shared" si="22"/>
        <v>90000</v>
      </c>
      <c r="L103" s="289">
        <f t="shared" si="24"/>
        <v>0</v>
      </c>
      <c r="M103" s="289">
        <v>0</v>
      </c>
      <c r="N103" s="289">
        <v>0</v>
      </c>
      <c r="O103" s="263">
        <v>90000</v>
      </c>
      <c r="P103" s="289">
        <v>0</v>
      </c>
      <c r="Q103" s="289">
        <v>0</v>
      </c>
      <c r="R103" s="289">
        <v>0</v>
      </c>
      <c r="S103" s="289">
        <v>0</v>
      </c>
      <c r="T103" s="289">
        <v>0</v>
      </c>
    </row>
    <row r="104" s="231" customFormat="1" ht="19.5" customHeight="1" spans="1:20">
      <c r="A104" s="268" t="s">
        <v>283</v>
      </c>
      <c r="B104" s="268"/>
      <c r="C104" s="268"/>
      <c r="D104" s="268" t="s">
        <v>284</v>
      </c>
      <c r="E104" s="255">
        <v>0</v>
      </c>
      <c r="F104" s="255">
        <v>0</v>
      </c>
      <c r="G104" s="255">
        <v>0</v>
      </c>
      <c r="H104" s="263">
        <f t="shared" si="17"/>
        <v>90000</v>
      </c>
      <c r="I104" s="289">
        <f t="shared" si="23"/>
        <v>0</v>
      </c>
      <c r="J104" s="263">
        <f t="shared" si="21"/>
        <v>90000</v>
      </c>
      <c r="K104" s="263">
        <f t="shared" si="22"/>
        <v>90000</v>
      </c>
      <c r="L104" s="289">
        <f t="shared" si="24"/>
        <v>0</v>
      </c>
      <c r="M104" s="289">
        <v>0</v>
      </c>
      <c r="N104" s="289">
        <v>0</v>
      </c>
      <c r="O104" s="263">
        <v>90000</v>
      </c>
      <c r="P104" s="289">
        <v>0</v>
      </c>
      <c r="Q104" s="289">
        <v>0</v>
      </c>
      <c r="R104" s="289">
        <v>0</v>
      </c>
      <c r="S104" s="289">
        <v>0</v>
      </c>
      <c r="T104" s="289">
        <v>0</v>
      </c>
    </row>
    <row r="105" s="231" customFormat="1" ht="19.5" customHeight="1" spans="1:20">
      <c r="A105" s="268">
        <v>2200104</v>
      </c>
      <c r="B105" s="268"/>
      <c r="C105" s="268"/>
      <c r="D105" s="268" t="s">
        <v>286</v>
      </c>
      <c r="E105" s="255">
        <v>0</v>
      </c>
      <c r="F105" s="255">
        <v>0</v>
      </c>
      <c r="G105" s="255">
        <v>0</v>
      </c>
      <c r="H105" s="263">
        <f t="shared" si="17"/>
        <v>90000</v>
      </c>
      <c r="I105" s="289">
        <f t="shared" si="23"/>
        <v>0</v>
      </c>
      <c r="J105" s="263">
        <f t="shared" si="21"/>
        <v>90000</v>
      </c>
      <c r="K105" s="263">
        <f t="shared" si="22"/>
        <v>90000</v>
      </c>
      <c r="L105" s="289">
        <f t="shared" si="24"/>
        <v>0</v>
      </c>
      <c r="M105" s="289">
        <v>0</v>
      </c>
      <c r="N105" s="289">
        <v>0</v>
      </c>
      <c r="O105" s="263">
        <v>90000</v>
      </c>
      <c r="P105" s="289">
        <v>0</v>
      </c>
      <c r="Q105" s="289">
        <v>0</v>
      </c>
      <c r="R105" s="289">
        <v>0</v>
      </c>
      <c r="S105" s="289">
        <v>0</v>
      </c>
      <c r="T105" s="289">
        <v>0</v>
      </c>
    </row>
    <row r="106" s="231" customFormat="1" ht="19.5" customHeight="1" spans="1:20">
      <c r="A106" s="268" t="s">
        <v>287</v>
      </c>
      <c r="B106" s="268"/>
      <c r="C106" s="268"/>
      <c r="D106" s="268" t="s">
        <v>288</v>
      </c>
      <c r="E106" s="255">
        <v>0</v>
      </c>
      <c r="F106" s="255">
        <v>0</v>
      </c>
      <c r="G106" s="255">
        <v>0</v>
      </c>
      <c r="H106" s="263">
        <f t="shared" si="17"/>
        <v>880837.32</v>
      </c>
      <c r="I106" s="263">
        <f t="shared" si="23"/>
        <v>770493</v>
      </c>
      <c r="J106" s="263">
        <f t="shared" si="21"/>
        <v>110344.32</v>
      </c>
      <c r="K106" s="263">
        <f t="shared" si="22"/>
        <v>880837.32</v>
      </c>
      <c r="L106" s="263">
        <f t="shared" si="24"/>
        <v>770493</v>
      </c>
      <c r="M106" s="263">
        <v>770493</v>
      </c>
      <c r="N106" s="289">
        <v>0</v>
      </c>
      <c r="O106" s="263">
        <v>110344.32</v>
      </c>
      <c r="P106" s="289">
        <v>0</v>
      </c>
      <c r="Q106" s="289">
        <v>0</v>
      </c>
      <c r="R106" s="289">
        <v>0</v>
      </c>
      <c r="S106" s="289">
        <v>0</v>
      </c>
      <c r="T106" s="289">
        <v>0</v>
      </c>
    </row>
    <row r="107" s="231" customFormat="1" ht="19.5" customHeight="1" spans="1:20">
      <c r="A107" s="268" t="s">
        <v>289</v>
      </c>
      <c r="B107" s="268"/>
      <c r="C107" s="268"/>
      <c r="D107" s="268" t="s">
        <v>290</v>
      </c>
      <c r="E107" s="255">
        <v>0</v>
      </c>
      <c r="F107" s="255">
        <v>0</v>
      </c>
      <c r="G107" s="255">
        <v>0</v>
      </c>
      <c r="H107" s="263">
        <f t="shared" si="17"/>
        <v>110344.32</v>
      </c>
      <c r="I107" s="289">
        <f t="shared" si="23"/>
        <v>0</v>
      </c>
      <c r="J107" s="263">
        <f t="shared" si="21"/>
        <v>110344.32</v>
      </c>
      <c r="K107" s="263">
        <f t="shared" si="22"/>
        <v>110344.32</v>
      </c>
      <c r="L107" s="289">
        <f t="shared" si="24"/>
        <v>0</v>
      </c>
      <c r="M107" s="289">
        <v>0</v>
      </c>
      <c r="N107" s="289">
        <v>0</v>
      </c>
      <c r="O107" s="263">
        <v>110344.32</v>
      </c>
      <c r="P107" s="289">
        <v>0</v>
      </c>
      <c r="Q107" s="289">
        <v>0</v>
      </c>
      <c r="R107" s="289">
        <v>0</v>
      </c>
      <c r="S107" s="289">
        <v>0</v>
      </c>
      <c r="T107" s="289">
        <v>0</v>
      </c>
    </row>
    <row r="108" s="231" customFormat="1" ht="19.5" customHeight="1" spans="1:20">
      <c r="A108" s="268" t="s">
        <v>291</v>
      </c>
      <c r="B108" s="268"/>
      <c r="C108" s="268"/>
      <c r="D108" s="268" t="s">
        <v>292</v>
      </c>
      <c r="E108" s="255">
        <v>0</v>
      </c>
      <c r="F108" s="255">
        <v>0</v>
      </c>
      <c r="G108" s="255">
        <v>0</v>
      </c>
      <c r="H108" s="263">
        <f t="shared" si="17"/>
        <v>110344.32</v>
      </c>
      <c r="I108" s="289">
        <f t="shared" si="23"/>
        <v>0</v>
      </c>
      <c r="J108" s="263">
        <f t="shared" si="21"/>
        <v>110344.32</v>
      </c>
      <c r="K108" s="263">
        <f t="shared" si="22"/>
        <v>110344.32</v>
      </c>
      <c r="L108" s="289">
        <f t="shared" si="24"/>
        <v>0</v>
      </c>
      <c r="M108" s="289">
        <v>0</v>
      </c>
      <c r="N108" s="289">
        <v>0</v>
      </c>
      <c r="O108" s="263">
        <v>110344.32</v>
      </c>
      <c r="P108" s="289">
        <v>0</v>
      </c>
      <c r="Q108" s="289">
        <v>0</v>
      </c>
      <c r="R108" s="289">
        <v>0</v>
      </c>
      <c r="S108" s="289">
        <v>0</v>
      </c>
      <c r="T108" s="289">
        <v>0</v>
      </c>
    </row>
    <row r="109" s="231" customFormat="1" ht="19.5" customHeight="1" spans="1:20">
      <c r="A109" s="268" t="s">
        <v>293</v>
      </c>
      <c r="B109" s="268"/>
      <c r="C109" s="268"/>
      <c r="D109" s="268" t="s">
        <v>294</v>
      </c>
      <c r="E109" s="255">
        <v>0</v>
      </c>
      <c r="F109" s="255">
        <v>0</v>
      </c>
      <c r="G109" s="255">
        <v>0</v>
      </c>
      <c r="H109" s="263">
        <f t="shared" si="17"/>
        <v>770493</v>
      </c>
      <c r="I109" s="263">
        <f t="shared" si="23"/>
        <v>770493</v>
      </c>
      <c r="J109" s="289">
        <f t="shared" si="21"/>
        <v>0</v>
      </c>
      <c r="K109" s="263">
        <f t="shared" si="22"/>
        <v>770493</v>
      </c>
      <c r="L109" s="263">
        <f t="shared" si="24"/>
        <v>770493</v>
      </c>
      <c r="M109" s="263">
        <v>770493</v>
      </c>
      <c r="N109" s="289">
        <v>0</v>
      </c>
      <c r="O109" s="289">
        <v>0</v>
      </c>
      <c r="P109" s="289">
        <v>0</v>
      </c>
      <c r="Q109" s="289">
        <v>0</v>
      </c>
      <c r="R109" s="289">
        <v>0</v>
      </c>
      <c r="S109" s="289">
        <v>0</v>
      </c>
      <c r="T109" s="289">
        <v>0</v>
      </c>
    </row>
    <row r="110" s="231" customFormat="1" ht="19.5" customHeight="1" spans="1:20">
      <c r="A110" s="268" t="s">
        <v>295</v>
      </c>
      <c r="B110" s="268"/>
      <c r="C110" s="268"/>
      <c r="D110" s="268" t="s">
        <v>296</v>
      </c>
      <c r="E110" s="255">
        <v>0</v>
      </c>
      <c r="F110" s="255">
        <v>0</v>
      </c>
      <c r="G110" s="255">
        <v>0</v>
      </c>
      <c r="H110" s="263">
        <f t="shared" si="17"/>
        <v>770493</v>
      </c>
      <c r="I110" s="263">
        <f t="shared" si="23"/>
        <v>770493</v>
      </c>
      <c r="J110" s="289">
        <f t="shared" si="21"/>
        <v>0</v>
      </c>
      <c r="K110" s="263">
        <f t="shared" si="22"/>
        <v>770493</v>
      </c>
      <c r="L110" s="263">
        <f t="shared" si="24"/>
        <v>770493</v>
      </c>
      <c r="M110" s="263">
        <v>770493</v>
      </c>
      <c r="N110" s="289">
        <v>0</v>
      </c>
      <c r="O110" s="289">
        <v>0</v>
      </c>
      <c r="P110" s="289">
        <v>0</v>
      </c>
      <c r="Q110" s="289">
        <v>0</v>
      </c>
      <c r="R110" s="289">
        <v>0</v>
      </c>
      <c r="S110" s="289">
        <v>0</v>
      </c>
      <c r="T110" s="289">
        <v>0</v>
      </c>
    </row>
    <row r="111" s="231" customFormat="1" ht="19.5" customHeight="1" spans="1:20">
      <c r="A111" s="268" t="s">
        <v>303</v>
      </c>
      <c r="B111" s="268"/>
      <c r="C111" s="268"/>
      <c r="D111" s="268" t="s">
        <v>304</v>
      </c>
      <c r="E111" s="255">
        <v>0</v>
      </c>
      <c r="F111" s="255">
        <v>0</v>
      </c>
      <c r="G111" s="255">
        <v>0</v>
      </c>
      <c r="H111" s="263">
        <f t="shared" si="17"/>
        <v>17000</v>
      </c>
      <c r="I111" s="289">
        <f t="shared" si="23"/>
        <v>0</v>
      </c>
      <c r="J111" s="263">
        <f t="shared" si="21"/>
        <v>17000</v>
      </c>
      <c r="K111" s="263">
        <f t="shared" si="22"/>
        <v>17000</v>
      </c>
      <c r="L111" s="289">
        <f t="shared" si="24"/>
        <v>0</v>
      </c>
      <c r="M111" s="289">
        <v>0</v>
      </c>
      <c r="N111" s="289">
        <v>0</v>
      </c>
      <c r="O111" s="263">
        <v>17000</v>
      </c>
      <c r="P111" s="289">
        <v>0</v>
      </c>
      <c r="Q111" s="289">
        <v>0</v>
      </c>
      <c r="R111" s="289">
        <v>0</v>
      </c>
      <c r="S111" s="289">
        <v>0</v>
      </c>
      <c r="T111" s="289">
        <v>0</v>
      </c>
    </row>
    <row r="112" s="231" customFormat="1" ht="19.5" customHeight="1" spans="1:20">
      <c r="A112" s="268" t="s">
        <v>305</v>
      </c>
      <c r="B112" s="268"/>
      <c r="C112" s="268"/>
      <c r="D112" s="268" t="s">
        <v>306</v>
      </c>
      <c r="E112" s="255">
        <v>0</v>
      </c>
      <c r="F112" s="255">
        <v>0</v>
      </c>
      <c r="G112" s="255">
        <v>0</v>
      </c>
      <c r="H112" s="263">
        <f t="shared" si="17"/>
        <v>11000</v>
      </c>
      <c r="I112" s="289">
        <f t="shared" si="23"/>
        <v>0</v>
      </c>
      <c r="J112" s="263">
        <f t="shared" si="21"/>
        <v>11000</v>
      </c>
      <c r="K112" s="263">
        <f t="shared" si="22"/>
        <v>11000</v>
      </c>
      <c r="L112" s="289">
        <f t="shared" si="24"/>
        <v>0</v>
      </c>
      <c r="M112" s="289">
        <v>0</v>
      </c>
      <c r="N112" s="289">
        <v>0</v>
      </c>
      <c r="O112" s="263">
        <v>11000</v>
      </c>
      <c r="P112" s="289">
        <v>0</v>
      </c>
      <c r="Q112" s="289">
        <v>0</v>
      </c>
      <c r="R112" s="289">
        <v>0</v>
      </c>
      <c r="S112" s="289">
        <v>0</v>
      </c>
      <c r="T112" s="289">
        <v>0</v>
      </c>
    </row>
    <row r="113" s="231" customFormat="1" ht="19.5" customHeight="1" spans="1:20">
      <c r="A113" s="268">
        <v>2240108</v>
      </c>
      <c r="B113" s="268"/>
      <c r="C113" s="268"/>
      <c r="D113" s="268" t="s">
        <v>308</v>
      </c>
      <c r="E113" s="255">
        <v>0</v>
      </c>
      <c r="F113" s="255">
        <v>0</v>
      </c>
      <c r="G113" s="255">
        <v>0</v>
      </c>
      <c r="H113" s="263">
        <f t="shared" si="17"/>
        <v>11000</v>
      </c>
      <c r="I113" s="289">
        <f t="shared" si="23"/>
        <v>0</v>
      </c>
      <c r="J113" s="263">
        <f t="shared" si="21"/>
        <v>11000</v>
      </c>
      <c r="K113" s="263">
        <f t="shared" si="22"/>
        <v>11000</v>
      </c>
      <c r="L113" s="289">
        <f t="shared" si="24"/>
        <v>0</v>
      </c>
      <c r="M113" s="289">
        <v>0</v>
      </c>
      <c r="N113" s="289">
        <v>0</v>
      </c>
      <c r="O113" s="263">
        <v>11000</v>
      </c>
      <c r="P113" s="289">
        <v>0</v>
      </c>
      <c r="Q113" s="289">
        <v>0</v>
      </c>
      <c r="R113" s="289">
        <v>0</v>
      </c>
      <c r="S113" s="289">
        <v>0</v>
      </c>
      <c r="T113" s="289">
        <v>0</v>
      </c>
    </row>
    <row r="114" s="231" customFormat="1" ht="19.5" customHeight="1" spans="1:20">
      <c r="A114" s="268" t="s">
        <v>309</v>
      </c>
      <c r="B114" s="268"/>
      <c r="C114" s="268"/>
      <c r="D114" s="268" t="s">
        <v>310</v>
      </c>
      <c r="E114" s="255">
        <v>0</v>
      </c>
      <c r="F114" s="255">
        <v>0</v>
      </c>
      <c r="G114" s="255">
        <v>0</v>
      </c>
      <c r="H114" s="263">
        <f t="shared" si="17"/>
        <v>6000</v>
      </c>
      <c r="I114" s="289">
        <f t="shared" si="23"/>
        <v>0</v>
      </c>
      <c r="J114" s="263">
        <f t="shared" si="21"/>
        <v>6000</v>
      </c>
      <c r="K114" s="263">
        <f t="shared" si="22"/>
        <v>6000</v>
      </c>
      <c r="L114" s="289">
        <f t="shared" si="24"/>
        <v>0</v>
      </c>
      <c r="M114" s="289">
        <v>0</v>
      </c>
      <c r="N114" s="289">
        <v>0</v>
      </c>
      <c r="O114" s="263">
        <v>6000</v>
      </c>
      <c r="P114" s="289">
        <v>0</v>
      </c>
      <c r="Q114" s="289">
        <v>0</v>
      </c>
      <c r="R114" s="289">
        <v>0</v>
      </c>
      <c r="S114" s="289">
        <v>0</v>
      </c>
      <c r="T114" s="289">
        <v>0</v>
      </c>
    </row>
    <row r="115" s="231" customFormat="1" ht="19.5" customHeight="1" spans="1:20">
      <c r="A115" s="268" t="s">
        <v>311</v>
      </c>
      <c r="B115" s="268"/>
      <c r="C115" s="268"/>
      <c r="D115" s="268" t="s">
        <v>310</v>
      </c>
      <c r="E115" s="255">
        <v>0</v>
      </c>
      <c r="F115" s="255">
        <v>0</v>
      </c>
      <c r="G115" s="255">
        <v>0</v>
      </c>
      <c r="H115" s="263">
        <f t="shared" si="17"/>
        <v>6000</v>
      </c>
      <c r="I115" s="289">
        <f t="shared" si="23"/>
        <v>0</v>
      </c>
      <c r="J115" s="263">
        <f t="shared" si="21"/>
        <v>6000</v>
      </c>
      <c r="K115" s="263">
        <f t="shared" si="22"/>
        <v>6000</v>
      </c>
      <c r="L115" s="289">
        <f t="shared" si="24"/>
        <v>0</v>
      </c>
      <c r="M115" s="289">
        <v>0</v>
      </c>
      <c r="N115" s="289">
        <v>0</v>
      </c>
      <c r="O115" s="263">
        <v>6000</v>
      </c>
      <c r="P115" s="289">
        <v>0</v>
      </c>
      <c r="Q115" s="289">
        <v>0</v>
      </c>
      <c r="R115" s="289">
        <v>0</v>
      </c>
      <c r="S115" s="289">
        <v>0</v>
      </c>
      <c r="T115" s="289">
        <v>0</v>
      </c>
    </row>
    <row r="116" s="231" customFormat="1" ht="19.5" customHeight="1" spans="1:20">
      <c r="A116" s="290" t="s">
        <v>392</v>
      </c>
      <c r="B116" s="256"/>
      <c r="C116" s="256"/>
      <c r="D116" s="256"/>
      <c r="E116" s="256"/>
      <c r="F116" s="256"/>
      <c r="G116" s="256"/>
      <c r="H116" s="291"/>
      <c r="I116" s="291"/>
      <c r="J116" s="291"/>
      <c r="K116" s="291"/>
      <c r="L116" s="291"/>
      <c r="M116" s="291"/>
      <c r="N116" s="291"/>
      <c r="O116" s="291"/>
      <c r="P116" s="256"/>
      <c r="Q116" s="256"/>
      <c r="R116" s="256"/>
      <c r="S116" s="256"/>
      <c r="T116" s="292"/>
    </row>
    <row r="117" s="231" customFormat="1" ht="19.5" customHeight="1" spans="1:20">
      <c r="A117" s="271"/>
      <c r="B117" s="271"/>
      <c r="C117" s="271"/>
      <c r="D117" s="271"/>
      <c r="E117" s="271"/>
      <c r="F117" s="271"/>
      <c r="G117" s="271"/>
      <c r="H117" s="272"/>
      <c r="I117" s="272"/>
      <c r="J117" s="272"/>
      <c r="K117" s="272"/>
      <c r="L117" s="272"/>
      <c r="M117" s="272"/>
      <c r="N117" s="272"/>
      <c r="O117" s="272"/>
      <c r="P117" s="271"/>
      <c r="Q117" s="271"/>
      <c r="R117" s="271"/>
      <c r="S117" s="271"/>
      <c r="T117" s="271"/>
    </row>
  </sheetData>
  <autoFilter ref="A9:T116">
    <extLst/>
  </autoFilter>
  <mergeCells count="138">
    <mergeCell ref="S2:T2"/>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T116"/>
    <mergeCell ref="A117:T1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pageSetup paperSize="9" scale="40"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selection activeCell="H32" sqref="H32"/>
    </sheetView>
  </sheetViews>
  <sheetFormatPr defaultColWidth="9" defaultRowHeight="13.5"/>
  <cols>
    <col min="1" max="1" width="8.44166666666667" style="231" customWidth="1"/>
    <col min="2" max="2" width="25" style="231" customWidth="1"/>
    <col min="3" max="3" width="18.2166666666667" style="259" customWidth="1"/>
    <col min="4" max="4" width="8.10833333333333" style="231" customWidth="1"/>
    <col min="5" max="5" width="21.8916666666667" style="231" customWidth="1"/>
    <col min="6" max="6" width="17.1083333333333" style="259" customWidth="1"/>
    <col min="7" max="7" width="9.78333333333333" style="231" customWidth="1"/>
    <col min="8" max="8" width="34.1083333333333" style="231" customWidth="1"/>
    <col min="9" max="9" width="15" style="231" customWidth="1"/>
    <col min="10" max="16384" width="9" style="231"/>
  </cols>
  <sheetData>
    <row r="1" ht="27" spans="1:9">
      <c r="A1" s="251" t="s">
        <v>393</v>
      </c>
      <c r="B1" s="251"/>
      <c r="C1" s="260"/>
      <c r="D1" s="251"/>
      <c r="E1" s="251"/>
      <c r="F1" s="260"/>
      <c r="G1" s="251"/>
      <c r="H1" s="251"/>
      <c r="I1" s="251"/>
    </row>
    <row r="2" spans="8:9">
      <c r="H2" s="186" t="s">
        <v>394</v>
      </c>
      <c r="I2" s="186"/>
    </row>
    <row r="3" ht="14.1" customHeight="1" spans="1:9">
      <c r="A3" s="109" t="s">
        <v>87</v>
      </c>
      <c r="H3" s="276" t="s">
        <v>3</v>
      </c>
      <c r="I3" s="276"/>
    </row>
    <row r="4" ht="14.1" customHeight="1" spans="1:9">
      <c r="A4" s="253" t="s">
        <v>388</v>
      </c>
      <c r="B4" s="253"/>
      <c r="C4" s="261"/>
      <c r="D4" s="253" t="s">
        <v>389</v>
      </c>
      <c r="E4" s="253"/>
      <c r="F4" s="261"/>
      <c r="G4" s="253"/>
      <c r="H4" s="253"/>
      <c r="I4" s="253"/>
    </row>
    <row r="5" ht="14.1" customHeight="1" spans="1:9">
      <c r="A5" s="253" t="s">
        <v>395</v>
      </c>
      <c r="B5" s="253" t="s">
        <v>95</v>
      </c>
      <c r="C5" s="261" t="s">
        <v>8</v>
      </c>
      <c r="D5" s="253" t="s">
        <v>395</v>
      </c>
      <c r="E5" s="253" t="s">
        <v>95</v>
      </c>
      <c r="F5" s="261" t="s">
        <v>8</v>
      </c>
      <c r="G5" s="253" t="s">
        <v>395</v>
      </c>
      <c r="H5" s="253" t="s">
        <v>95</v>
      </c>
      <c r="I5" s="253" t="s">
        <v>8</v>
      </c>
    </row>
    <row r="6" ht="14.1" customHeight="1" spans="1:9">
      <c r="A6" s="253"/>
      <c r="B6" s="253"/>
      <c r="C6" s="261"/>
      <c r="D6" s="253"/>
      <c r="E6" s="253"/>
      <c r="F6" s="261"/>
      <c r="G6" s="253"/>
      <c r="H6" s="253"/>
      <c r="I6" s="253"/>
    </row>
    <row r="7" ht="14.1" customHeight="1" spans="1:9">
      <c r="A7" s="277" t="s">
        <v>396</v>
      </c>
      <c r="B7" s="277" t="s">
        <v>397</v>
      </c>
      <c r="C7" s="278">
        <f>SUM(C8:C20)</f>
        <v>11153440.81</v>
      </c>
      <c r="D7" s="277" t="s">
        <v>398</v>
      </c>
      <c r="E7" s="277" t="s">
        <v>399</v>
      </c>
      <c r="F7" s="278">
        <f>SUM(F8:F39)</f>
        <v>1698544.93</v>
      </c>
      <c r="G7" s="277" t="s">
        <v>400</v>
      </c>
      <c r="H7" s="277" t="s">
        <v>401</v>
      </c>
      <c r="I7" s="280">
        <v>0</v>
      </c>
    </row>
    <row r="8" ht="14.1" customHeight="1" spans="1:9">
      <c r="A8" s="277" t="s">
        <v>402</v>
      </c>
      <c r="B8" s="277" t="s">
        <v>403</v>
      </c>
      <c r="C8" s="278">
        <v>2393494</v>
      </c>
      <c r="D8" s="277" t="s">
        <v>404</v>
      </c>
      <c r="E8" s="277" t="s">
        <v>405</v>
      </c>
      <c r="F8" s="278">
        <v>327970</v>
      </c>
      <c r="G8" s="277" t="s">
        <v>406</v>
      </c>
      <c r="H8" s="277" t="s">
        <v>407</v>
      </c>
      <c r="I8" s="280">
        <v>0</v>
      </c>
    </row>
    <row r="9" ht="14.1" customHeight="1" spans="1:9">
      <c r="A9" s="277" t="s">
        <v>408</v>
      </c>
      <c r="B9" s="277" t="s">
        <v>409</v>
      </c>
      <c r="C9" s="278">
        <v>1950774.5</v>
      </c>
      <c r="D9" s="277" t="s">
        <v>410</v>
      </c>
      <c r="E9" s="277" t="s">
        <v>411</v>
      </c>
      <c r="F9" s="279">
        <v>0</v>
      </c>
      <c r="G9" s="277" t="s">
        <v>412</v>
      </c>
      <c r="H9" s="277" t="s">
        <v>413</v>
      </c>
      <c r="I9" s="280">
        <v>0</v>
      </c>
    </row>
    <row r="10" ht="14.1" customHeight="1" spans="1:9">
      <c r="A10" s="277" t="s">
        <v>414</v>
      </c>
      <c r="B10" s="277" t="s">
        <v>415</v>
      </c>
      <c r="C10" s="278">
        <v>786356</v>
      </c>
      <c r="D10" s="277" t="s">
        <v>416</v>
      </c>
      <c r="E10" s="277" t="s">
        <v>417</v>
      </c>
      <c r="F10" s="279">
        <v>0</v>
      </c>
      <c r="G10" s="277" t="s">
        <v>418</v>
      </c>
      <c r="H10" s="277" t="s">
        <v>419</v>
      </c>
      <c r="I10" s="280">
        <v>0</v>
      </c>
    </row>
    <row r="11" ht="14.1" customHeight="1" spans="1:9">
      <c r="A11" s="277" t="s">
        <v>420</v>
      </c>
      <c r="B11" s="277" t="s">
        <v>421</v>
      </c>
      <c r="C11" s="280">
        <v>0</v>
      </c>
      <c r="D11" s="277" t="s">
        <v>422</v>
      </c>
      <c r="E11" s="277" t="s">
        <v>423</v>
      </c>
      <c r="F11" s="279">
        <v>0</v>
      </c>
      <c r="G11" s="277" t="s">
        <v>424</v>
      </c>
      <c r="H11" s="277" t="s">
        <v>425</v>
      </c>
      <c r="I11" s="280">
        <v>0</v>
      </c>
    </row>
    <row r="12" ht="14.1" customHeight="1" spans="1:9">
      <c r="A12" s="277" t="s">
        <v>426</v>
      </c>
      <c r="B12" s="277" t="s">
        <v>427</v>
      </c>
      <c r="C12" s="278">
        <v>2902118.26</v>
      </c>
      <c r="D12" s="277" t="s">
        <v>428</v>
      </c>
      <c r="E12" s="277" t="s">
        <v>429</v>
      </c>
      <c r="F12" s="279">
        <v>0</v>
      </c>
      <c r="G12" s="277" t="s">
        <v>430</v>
      </c>
      <c r="H12" s="277" t="s">
        <v>431</v>
      </c>
      <c r="I12" s="280">
        <v>0</v>
      </c>
    </row>
    <row r="13" ht="14.1" customHeight="1" spans="1:9">
      <c r="A13" s="277" t="s">
        <v>432</v>
      </c>
      <c r="B13" s="277" t="s">
        <v>433</v>
      </c>
      <c r="C13" s="278">
        <v>895162.4</v>
      </c>
      <c r="D13" s="277" t="s">
        <v>434</v>
      </c>
      <c r="E13" s="277" t="s">
        <v>435</v>
      </c>
      <c r="F13" s="279">
        <v>0</v>
      </c>
      <c r="G13" s="277" t="s">
        <v>436</v>
      </c>
      <c r="H13" s="277" t="s">
        <v>437</v>
      </c>
      <c r="I13" s="280">
        <v>0</v>
      </c>
    </row>
    <row r="14" ht="14.1" customHeight="1" spans="1:9">
      <c r="A14" s="277" t="s">
        <v>438</v>
      </c>
      <c r="B14" s="277" t="s">
        <v>439</v>
      </c>
      <c r="C14" s="278">
        <v>61336.43</v>
      </c>
      <c r="D14" s="277" t="s">
        <v>440</v>
      </c>
      <c r="E14" s="277" t="s">
        <v>441</v>
      </c>
      <c r="F14" s="279">
        <v>0</v>
      </c>
      <c r="G14" s="277" t="s">
        <v>442</v>
      </c>
      <c r="H14" s="277" t="s">
        <v>443</v>
      </c>
      <c r="I14" s="280">
        <v>0</v>
      </c>
    </row>
    <row r="15" ht="14.1" customHeight="1" spans="1:9">
      <c r="A15" s="277" t="s">
        <v>444</v>
      </c>
      <c r="B15" s="277" t="s">
        <v>445</v>
      </c>
      <c r="C15" s="278">
        <v>529729.41</v>
      </c>
      <c r="D15" s="277" t="s">
        <v>446</v>
      </c>
      <c r="E15" s="277" t="s">
        <v>447</v>
      </c>
      <c r="F15" s="279">
        <v>0</v>
      </c>
      <c r="G15" s="277" t="s">
        <v>448</v>
      </c>
      <c r="H15" s="277" t="s">
        <v>449</v>
      </c>
      <c r="I15" s="280">
        <v>0</v>
      </c>
    </row>
    <row r="16" ht="14.1" customHeight="1" spans="1:9">
      <c r="A16" s="277" t="s">
        <v>450</v>
      </c>
      <c r="B16" s="277" t="s">
        <v>451</v>
      </c>
      <c r="C16" s="278">
        <v>286978.48</v>
      </c>
      <c r="D16" s="277" t="s">
        <v>452</v>
      </c>
      <c r="E16" s="277" t="s">
        <v>453</v>
      </c>
      <c r="F16" s="279">
        <v>0</v>
      </c>
      <c r="G16" s="277" t="s">
        <v>454</v>
      </c>
      <c r="H16" s="277" t="s">
        <v>455</v>
      </c>
      <c r="I16" s="280">
        <v>0</v>
      </c>
    </row>
    <row r="17" ht="14.1" customHeight="1" spans="1:9">
      <c r="A17" s="277" t="s">
        <v>456</v>
      </c>
      <c r="B17" s="277" t="s">
        <v>457</v>
      </c>
      <c r="C17" s="278">
        <v>44798.33</v>
      </c>
      <c r="D17" s="277" t="s">
        <v>458</v>
      </c>
      <c r="E17" s="277" t="s">
        <v>459</v>
      </c>
      <c r="F17" s="278">
        <v>83000</v>
      </c>
      <c r="G17" s="277" t="s">
        <v>460</v>
      </c>
      <c r="H17" s="277" t="s">
        <v>461</v>
      </c>
      <c r="I17" s="280">
        <v>0</v>
      </c>
    </row>
    <row r="18" ht="14.1" customHeight="1" spans="1:9">
      <c r="A18" s="277" t="s">
        <v>462</v>
      </c>
      <c r="B18" s="277" t="s">
        <v>463</v>
      </c>
      <c r="C18" s="278">
        <v>770493</v>
      </c>
      <c r="D18" s="277" t="s">
        <v>464</v>
      </c>
      <c r="E18" s="277" t="s">
        <v>465</v>
      </c>
      <c r="F18" s="279">
        <v>0</v>
      </c>
      <c r="G18" s="277" t="s">
        <v>466</v>
      </c>
      <c r="H18" s="277" t="s">
        <v>467</v>
      </c>
      <c r="I18" s="280">
        <v>0</v>
      </c>
    </row>
    <row r="19" ht="14.1" customHeight="1" spans="1:9">
      <c r="A19" s="277" t="s">
        <v>468</v>
      </c>
      <c r="B19" s="277" t="s">
        <v>469</v>
      </c>
      <c r="C19" s="280">
        <v>0</v>
      </c>
      <c r="D19" s="277" t="s">
        <v>470</v>
      </c>
      <c r="E19" s="277" t="s">
        <v>471</v>
      </c>
      <c r="F19" s="279">
        <v>0</v>
      </c>
      <c r="G19" s="277" t="s">
        <v>472</v>
      </c>
      <c r="H19" s="277" t="s">
        <v>473</v>
      </c>
      <c r="I19" s="280">
        <v>0</v>
      </c>
    </row>
    <row r="20" ht="14.1" customHeight="1" spans="1:9">
      <c r="A20" s="277" t="s">
        <v>474</v>
      </c>
      <c r="B20" s="277" t="s">
        <v>475</v>
      </c>
      <c r="C20" s="278">
        <v>532200</v>
      </c>
      <c r="D20" s="277" t="s">
        <v>476</v>
      </c>
      <c r="E20" s="277" t="s">
        <v>477</v>
      </c>
      <c r="F20" s="279">
        <v>0</v>
      </c>
      <c r="G20" s="277" t="s">
        <v>478</v>
      </c>
      <c r="H20" s="277" t="s">
        <v>479</v>
      </c>
      <c r="I20" s="280">
        <v>0</v>
      </c>
    </row>
    <row r="21" ht="14.1" customHeight="1" spans="1:9">
      <c r="A21" s="277" t="s">
        <v>480</v>
      </c>
      <c r="B21" s="277" t="s">
        <v>481</v>
      </c>
      <c r="C21" s="278">
        <f>SUM(C22:C33)</f>
        <v>120289.22</v>
      </c>
      <c r="D21" s="277" t="s">
        <v>482</v>
      </c>
      <c r="E21" s="277" t="s">
        <v>483</v>
      </c>
      <c r="F21" s="278">
        <v>120000</v>
      </c>
      <c r="G21" s="277" t="s">
        <v>484</v>
      </c>
      <c r="H21" s="277" t="s">
        <v>485</v>
      </c>
      <c r="I21" s="280">
        <v>0</v>
      </c>
    </row>
    <row r="22" ht="14.1" customHeight="1" spans="1:9">
      <c r="A22" s="277" t="s">
        <v>486</v>
      </c>
      <c r="B22" s="277" t="s">
        <v>487</v>
      </c>
      <c r="C22" s="280">
        <v>0</v>
      </c>
      <c r="D22" s="277" t="s">
        <v>488</v>
      </c>
      <c r="E22" s="277" t="s">
        <v>489</v>
      </c>
      <c r="F22" s="278">
        <v>130000</v>
      </c>
      <c r="G22" s="277" t="s">
        <v>490</v>
      </c>
      <c r="H22" s="277" t="s">
        <v>491</v>
      </c>
      <c r="I22" s="280">
        <v>0</v>
      </c>
    </row>
    <row r="23" ht="14.1" customHeight="1" spans="1:9">
      <c r="A23" s="277" t="s">
        <v>492</v>
      </c>
      <c r="B23" s="277" t="s">
        <v>493</v>
      </c>
      <c r="C23" s="280">
        <v>0</v>
      </c>
      <c r="D23" s="277" t="s">
        <v>494</v>
      </c>
      <c r="E23" s="277" t="s">
        <v>495</v>
      </c>
      <c r="F23" s="279">
        <v>0</v>
      </c>
      <c r="G23" s="277" t="s">
        <v>496</v>
      </c>
      <c r="H23" s="277" t="s">
        <v>497</v>
      </c>
      <c r="I23" s="280">
        <v>0</v>
      </c>
    </row>
    <row r="24" ht="14.1" customHeight="1" spans="1:9">
      <c r="A24" s="277" t="s">
        <v>498</v>
      </c>
      <c r="B24" s="277" t="s">
        <v>499</v>
      </c>
      <c r="C24" s="280">
        <v>0</v>
      </c>
      <c r="D24" s="277" t="s">
        <v>500</v>
      </c>
      <c r="E24" s="277" t="s">
        <v>501</v>
      </c>
      <c r="F24" s="279">
        <v>0</v>
      </c>
      <c r="G24" s="277" t="s">
        <v>502</v>
      </c>
      <c r="H24" s="277" t="s">
        <v>503</v>
      </c>
      <c r="I24" s="280">
        <v>0</v>
      </c>
    </row>
    <row r="25" ht="14.1" customHeight="1" spans="1:9">
      <c r="A25" s="277" t="s">
        <v>504</v>
      </c>
      <c r="B25" s="277" t="s">
        <v>505</v>
      </c>
      <c r="C25" s="280">
        <v>0</v>
      </c>
      <c r="D25" s="277" t="s">
        <v>506</v>
      </c>
      <c r="E25" s="277" t="s">
        <v>507</v>
      </c>
      <c r="F25" s="279">
        <v>0</v>
      </c>
      <c r="G25" s="277" t="s">
        <v>508</v>
      </c>
      <c r="H25" s="277" t="s">
        <v>509</v>
      </c>
      <c r="I25" s="280">
        <v>0</v>
      </c>
    </row>
    <row r="26" ht="14.1" customHeight="1" spans="1:9">
      <c r="A26" s="277" t="s">
        <v>510</v>
      </c>
      <c r="B26" s="277" t="s">
        <v>511</v>
      </c>
      <c r="C26" s="278">
        <v>117789.22</v>
      </c>
      <c r="D26" s="277" t="s">
        <v>512</v>
      </c>
      <c r="E26" s="277" t="s">
        <v>513</v>
      </c>
      <c r="F26" s="279">
        <v>0</v>
      </c>
      <c r="G26" s="277" t="s">
        <v>514</v>
      </c>
      <c r="H26" s="277" t="s">
        <v>515</v>
      </c>
      <c r="I26" s="280">
        <v>0</v>
      </c>
    </row>
    <row r="27" ht="14.1" customHeight="1" spans="1:9">
      <c r="A27" s="277" t="s">
        <v>516</v>
      </c>
      <c r="B27" s="277" t="s">
        <v>517</v>
      </c>
      <c r="C27" s="280">
        <v>0</v>
      </c>
      <c r="D27" s="277" t="s">
        <v>518</v>
      </c>
      <c r="E27" s="277" t="s">
        <v>519</v>
      </c>
      <c r="F27" s="279">
        <v>0</v>
      </c>
      <c r="G27" s="277" t="s">
        <v>520</v>
      </c>
      <c r="H27" s="277" t="s">
        <v>521</v>
      </c>
      <c r="I27" s="280">
        <v>0</v>
      </c>
    </row>
    <row r="28" ht="14.1" customHeight="1" spans="1:9">
      <c r="A28" s="277" t="s">
        <v>522</v>
      </c>
      <c r="B28" s="277" t="s">
        <v>523</v>
      </c>
      <c r="C28" s="280">
        <v>0</v>
      </c>
      <c r="D28" s="277" t="s">
        <v>524</v>
      </c>
      <c r="E28" s="277" t="s">
        <v>525</v>
      </c>
      <c r="F28" s="279">
        <v>0</v>
      </c>
      <c r="G28" s="277" t="s">
        <v>526</v>
      </c>
      <c r="H28" s="277" t="s">
        <v>527</v>
      </c>
      <c r="I28" s="280">
        <v>0</v>
      </c>
    </row>
    <row r="29" ht="14.1" customHeight="1" spans="1:9">
      <c r="A29" s="277" t="s">
        <v>528</v>
      </c>
      <c r="B29" s="277" t="s">
        <v>529</v>
      </c>
      <c r="C29" s="280">
        <v>0</v>
      </c>
      <c r="D29" s="277" t="s">
        <v>530</v>
      </c>
      <c r="E29" s="277" t="s">
        <v>531</v>
      </c>
      <c r="F29" s="278">
        <v>48000</v>
      </c>
      <c r="G29" s="277" t="s">
        <v>532</v>
      </c>
      <c r="H29" s="277" t="s">
        <v>533</v>
      </c>
      <c r="I29" s="280">
        <v>0</v>
      </c>
    </row>
    <row r="30" ht="14.1" customHeight="1" spans="1:9">
      <c r="A30" s="277" t="s">
        <v>534</v>
      </c>
      <c r="B30" s="277" t="s">
        <v>535</v>
      </c>
      <c r="C30" s="280">
        <v>0</v>
      </c>
      <c r="D30" s="277" t="s">
        <v>536</v>
      </c>
      <c r="E30" s="277" t="s">
        <v>537</v>
      </c>
      <c r="F30" s="278">
        <v>16200</v>
      </c>
      <c r="G30" s="277" t="s">
        <v>538</v>
      </c>
      <c r="H30" s="277" t="s">
        <v>313</v>
      </c>
      <c r="I30" s="280">
        <v>0</v>
      </c>
    </row>
    <row r="31" ht="14.1" customHeight="1" spans="1:9">
      <c r="A31" s="277" t="s">
        <v>539</v>
      </c>
      <c r="B31" s="277" t="s">
        <v>540</v>
      </c>
      <c r="C31" s="280">
        <v>0</v>
      </c>
      <c r="D31" s="277" t="s">
        <v>541</v>
      </c>
      <c r="E31" s="277" t="s">
        <v>542</v>
      </c>
      <c r="F31" s="278">
        <v>296999.93</v>
      </c>
      <c r="G31" s="277" t="s">
        <v>543</v>
      </c>
      <c r="H31" s="277" t="s">
        <v>544</v>
      </c>
      <c r="I31" s="280">
        <v>0</v>
      </c>
    </row>
    <row r="32" ht="38.95" customHeight="1" spans="1:9">
      <c r="A32" s="277" t="s">
        <v>545</v>
      </c>
      <c r="B32" s="277" t="s">
        <v>546</v>
      </c>
      <c r="C32" s="280">
        <v>0</v>
      </c>
      <c r="D32" s="277" t="s">
        <v>547</v>
      </c>
      <c r="E32" s="277" t="s">
        <v>548</v>
      </c>
      <c r="F32" s="278">
        <v>216375</v>
      </c>
      <c r="G32" s="277" t="s">
        <v>549</v>
      </c>
      <c r="H32" s="277" t="s">
        <v>550</v>
      </c>
      <c r="I32" s="280">
        <v>0</v>
      </c>
    </row>
    <row r="33" ht="14.1" customHeight="1" spans="1:9">
      <c r="A33" s="277" t="s">
        <v>551</v>
      </c>
      <c r="B33" s="277" t="s">
        <v>552</v>
      </c>
      <c r="C33" s="278">
        <v>2500</v>
      </c>
      <c r="D33" s="277" t="s">
        <v>553</v>
      </c>
      <c r="E33" s="277" t="s">
        <v>554</v>
      </c>
      <c r="F33" s="279">
        <v>0</v>
      </c>
      <c r="G33" s="277" t="s">
        <v>555</v>
      </c>
      <c r="H33" s="277" t="s">
        <v>556</v>
      </c>
      <c r="I33" s="280">
        <v>0</v>
      </c>
    </row>
    <row r="34" ht="14.1" customHeight="1" spans="1:9">
      <c r="A34" s="277"/>
      <c r="B34" s="277"/>
      <c r="C34" s="278"/>
      <c r="D34" s="277" t="s">
        <v>557</v>
      </c>
      <c r="E34" s="277" t="s">
        <v>558</v>
      </c>
      <c r="F34" s="278">
        <v>460000</v>
      </c>
      <c r="G34" s="277" t="s">
        <v>559</v>
      </c>
      <c r="H34" s="277" t="s">
        <v>560</v>
      </c>
      <c r="I34" s="280">
        <v>0</v>
      </c>
    </row>
    <row r="35" ht="14.1" customHeight="1" spans="1:9">
      <c r="A35" s="277"/>
      <c r="B35" s="277"/>
      <c r="C35" s="278"/>
      <c r="D35" s="277" t="s">
        <v>561</v>
      </c>
      <c r="E35" s="277" t="s">
        <v>562</v>
      </c>
      <c r="F35" s="279">
        <v>0</v>
      </c>
      <c r="G35" s="277" t="s">
        <v>563</v>
      </c>
      <c r="H35" s="277" t="s">
        <v>564</v>
      </c>
      <c r="I35" s="280">
        <v>0</v>
      </c>
    </row>
    <row r="36" ht="14.1" customHeight="1" spans="1:9">
      <c r="A36" s="277"/>
      <c r="B36" s="277"/>
      <c r="C36" s="278"/>
      <c r="D36" s="277" t="s">
        <v>565</v>
      </c>
      <c r="E36" s="277" t="s">
        <v>566</v>
      </c>
      <c r="F36" s="279">
        <v>0</v>
      </c>
      <c r="G36" s="277"/>
      <c r="H36" s="277"/>
      <c r="I36" s="285"/>
    </row>
    <row r="37" ht="14.1" customHeight="1" spans="1:9">
      <c r="A37" s="277"/>
      <c r="B37" s="277"/>
      <c r="C37" s="278"/>
      <c r="D37" s="277" t="s">
        <v>567</v>
      </c>
      <c r="E37" s="277" t="s">
        <v>568</v>
      </c>
      <c r="F37" s="279">
        <v>0</v>
      </c>
      <c r="G37" s="277"/>
      <c r="H37" s="277"/>
      <c r="I37" s="285"/>
    </row>
    <row r="38" ht="14.1" customHeight="1" spans="1:9">
      <c r="A38" s="277"/>
      <c r="B38" s="277"/>
      <c r="C38" s="278"/>
      <c r="D38" s="277" t="s">
        <v>569</v>
      </c>
      <c r="E38" s="277" t="s">
        <v>570</v>
      </c>
      <c r="F38" s="279">
        <v>0</v>
      </c>
      <c r="G38" s="277"/>
      <c r="H38" s="277"/>
      <c r="I38" s="285"/>
    </row>
    <row r="39" ht="14.1" customHeight="1" spans="1:9">
      <c r="A39" s="277"/>
      <c r="B39" s="277"/>
      <c r="C39" s="278"/>
      <c r="D39" s="277" t="s">
        <v>571</v>
      </c>
      <c r="E39" s="277" t="s">
        <v>572</v>
      </c>
      <c r="F39" s="279">
        <v>0</v>
      </c>
      <c r="G39" s="277"/>
      <c r="H39" s="277"/>
      <c r="I39" s="285"/>
    </row>
    <row r="40" ht="14.1" customHeight="1" spans="1:9">
      <c r="A40" s="253" t="s">
        <v>573</v>
      </c>
      <c r="B40" s="253"/>
      <c r="C40" s="278">
        <f>SUM(C7,C21)</f>
        <v>11273730.03</v>
      </c>
      <c r="D40" s="253" t="s">
        <v>574</v>
      </c>
      <c r="E40" s="253"/>
      <c r="F40" s="261"/>
      <c r="G40" s="253"/>
      <c r="H40" s="253"/>
      <c r="I40" s="278">
        <f>SUM(F7)</f>
        <v>1698544.93</v>
      </c>
    </row>
    <row r="41" ht="14.1" customHeight="1" spans="1:9">
      <c r="A41" s="281" t="s">
        <v>575</v>
      </c>
      <c r="B41" s="281"/>
      <c r="C41" s="282" t="s">
        <v>11</v>
      </c>
      <c r="D41" s="281" t="s">
        <v>11</v>
      </c>
      <c r="E41" s="283" t="s">
        <v>11</v>
      </c>
      <c r="F41" s="284" t="s">
        <v>11</v>
      </c>
      <c r="G41" s="283" t="s">
        <v>11</v>
      </c>
      <c r="H41" s="281" t="s">
        <v>11</v>
      </c>
      <c r="I41" s="281" t="s">
        <v>11</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 right="0.75" top="1" bottom="1" header="0.5" footer="0.5"/>
  <pageSetup paperSize="9" scale="7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zoomScale="85" zoomScaleNormal="85" workbookViewId="0">
      <selection activeCell="K27" sqref="K27"/>
    </sheetView>
  </sheetViews>
  <sheetFormatPr defaultColWidth="9" defaultRowHeight="13.5"/>
  <cols>
    <col min="1" max="1" width="8.33333333333333" style="231" customWidth="1"/>
    <col min="2" max="2" width="29.2166666666667" style="231" customWidth="1"/>
    <col min="3" max="3" width="16" style="231" customWidth="1"/>
    <col min="4" max="4" width="11" style="231" customWidth="1"/>
    <col min="5" max="5" width="21.2166666666667" style="231" customWidth="1"/>
    <col min="6" max="6" width="15.7833333333333" style="259" customWidth="1"/>
    <col min="7" max="7" width="12.4416666666667" style="231" customWidth="1"/>
    <col min="8" max="8" width="24.6583333333333" style="231" customWidth="1"/>
    <col min="9" max="9" width="17.6583333333333" style="259" customWidth="1"/>
    <col min="10" max="10" width="8.33333333333333" style="231" customWidth="1"/>
    <col min="11" max="11" width="36.8916666666667" style="231" customWidth="1"/>
    <col min="12" max="12" width="15" style="231" customWidth="1"/>
    <col min="13" max="16384" width="9" style="231"/>
  </cols>
  <sheetData>
    <row r="1" ht="27" spans="1:12">
      <c r="A1" s="251" t="s">
        <v>576</v>
      </c>
      <c r="B1" s="251"/>
      <c r="C1" s="251"/>
      <c r="D1" s="251"/>
      <c r="E1" s="251"/>
      <c r="F1" s="260"/>
      <c r="G1" s="251"/>
      <c r="H1" s="251"/>
      <c r="I1" s="260"/>
      <c r="J1" s="251"/>
      <c r="K1" s="251"/>
      <c r="L1" s="251"/>
    </row>
    <row r="2" ht="15.4" customHeight="1" spans="12:12">
      <c r="L2" s="273" t="s">
        <v>577</v>
      </c>
    </row>
    <row r="3" ht="15.4" customHeight="1" spans="1:12">
      <c r="A3" s="109" t="s">
        <v>87</v>
      </c>
      <c r="L3" s="273" t="s">
        <v>3</v>
      </c>
    </row>
    <row r="4" ht="15.4" customHeight="1" spans="1:12">
      <c r="A4" s="265" t="s">
        <v>578</v>
      </c>
      <c r="B4" s="265"/>
      <c r="C4" s="265"/>
      <c r="D4" s="265"/>
      <c r="E4" s="265"/>
      <c r="F4" s="266"/>
      <c r="G4" s="265"/>
      <c r="H4" s="265"/>
      <c r="I4" s="266"/>
      <c r="J4" s="265"/>
      <c r="K4" s="265"/>
      <c r="L4" s="265"/>
    </row>
    <row r="5" ht="15.4" customHeight="1" spans="1:12">
      <c r="A5" s="265" t="s">
        <v>395</v>
      </c>
      <c r="B5" s="265" t="s">
        <v>95</v>
      </c>
      <c r="C5" s="265" t="s">
        <v>8</v>
      </c>
      <c r="D5" s="265" t="s">
        <v>395</v>
      </c>
      <c r="E5" s="265" t="s">
        <v>95</v>
      </c>
      <c r="F5" s="266" t="s">
        <v>8</v>
      </c>
      <c r="G5" s="265" t="s">
        <v>395</v>
      </c>
      <c r="H5" s="265" t="s">
        <v>95</v>
      </c>
      <c r="I5" s="266" t="s">
        <v>8</v>
      </c>
      <c r="J5" s="265" t="s">
        <v>395</v>
      </c>
      <c r="K5" s="265" t="s">
        <v>95</v>
      </c>
      <c r="L5" s="265" t="s">
        <v>8</v>
      </c>
    </row>
    <row r="6" ht="15.4" customHeight="1" spans="1:12">
      <c r="A6" s="267" t="s">
        <v>396</v>
      </c>
      <c r="B6" s="267" t="s">
        <v>397</v>
      </c>
      <c r="C6" s="255">
        <v>0</v>
      </c>
      <c r="D6" s="268" t="s">
        <v>398</v>
      </c>
      <c r="E6" s="268" t="s">
        <v>399</v>
      </c>
      <c r="F6" s="263">
        <f>SUM(F7:F38)</f>
        <v>4608428.85</v>
      </c>
      <c r="G6" s="268" t="s">
        <v>579</v>
      </c>
      <c r="H6" s="268" t="s">
        <v>580</v>
      </c>
      <c r="I6" s="255">
        <v>0</v>
      </c>
      <c r="J6" s="268" t="s">
        <v>581</v>
      </c>
      <c r="K6" s="268" t="s">
        <v>582</v>
      </c>
      <c r="L6" s="255">
        <v>0</v>
      </c>
    </row>
    <row r="7" ht="15.4" customHeight="1" spans="1:12">
      <c r="A7" s="267" t="s">
        <v>402</v>
      </c>
      <c r="B7" s="267" t="s">
        <v>403</v>
      </c>
      <c r="C7" s="255">
        <v>0</v>
      </c>
      <c r="D7" s="268" t="s">
        <v>404</v>
      </c>
      <c r="E7" s="268" t="s">
        <v>405</v>
      </c>
      <c r="F7" s="263">
        <v>1010467.5</v>
      </c>
      <c r="G7" s="268" t="s">
        <v>583</v>
      </c>
      <c r="H7" s="268" t="s">
        <v>407</v>
      </c>
      <c r="I7" s="255">
        <v>0</v>
      </c>
      <c r="J7" s="268" t="s">
        <v>584</v>
      </c>
      <c r="K7" s="268" t="s">
        <v>509</v>
      </c>
      <c r="L7" s="255">
        <v>0</v>
      </c>
    </row>
    <row r="8" ht="15.4" customHeight="1" spans="1:12">
      <c r="A8" s="267" t="s">
        <v>408</v>
      </c>
      <c r="B8" s="267" t="s">
        <v>409</v>
      </c>
      <c r="C8" s="255">
        <v>0</v>
      </c>
      <c r="D8" s="268" t="s">
        <v>410</v>
      </c>
      <c r="E8" s="268" t="s">
        <v>411</v>
      </c>
      <c r="F8" s="263">
        <v>745.94</v>
      </c>
      <c r="G8" s="268" t="s">
        <v>585</v>
      </c>
      <c r="H8" s="268" t="s">
        <v>413</v>
      </c>
      <c r="I8" s="255">
        <v>0</v>
      </c>
      <c r="J8" s="268" t="s">
        <v>586</v>
      </c>
      <c r="K8" s="268" t="s">
        <v>533</v>
      </c>
      <c r="L8" s="255">
        <v>0</v>
      </c>
    </row>
    <row r="9" ht="15.4" customHeight="1" spans="1:12">
      <c r="A9" s="267" t="s">
        <v>414</v>
      </c>
      <c r="B9" s="267" t="s">
        <v>415</v>
      </c>
      <c r="C9" s="255">
        <v>0</v>
      </c>
      <c r="D9" s="268" t="s">
        <v>416</v>
      </c>
      <c r="E9" s="268" t="s">
        <v>417</v>
      </c>
      <c r="F9" s="255">
        <v>0</v>
      </c>
      <c r="G9" s="268" t="s">
        <v>587</v>
      </c>
      <c r="H9" s="268" t="s">
        <v>419</v>
      </c>
      <c r="I9" s="255">
        <v>0</v>
      </c>
      <c r="J9" s="268" t="s">
        <v>502</v>
      </c>
      <c r="K9" s="268" t="s">
        <v>503</v>
      </c>
      <c r="L9" s="255">
        <v>0</v>
      </c>
    </row>
    <row r="10" ht="15.4" customHeight="1" spans="1:12">
      <c r="A10" s="267" t="s">
        <v>420</v>
      </c>
      <c r="B10" s="267" t="s">
        <v>421</v>
      </c>
      <c r="C10" s="255">
        <v>0</v>
      </c>
      <c r="D10" s="268" t="s">
        <v>422</v>
      </c>
      <c r="E10" s="268" t="s">
        <v>423</v>
      </c>
      <c r="F10" s="255">
        <v>0</v>
      </c>
      <c r="G10" s="268" t="s">
        <v>588</v>
      </c>
      <c r="H10" s="268" t="s">
        <v>425</v>
      </c>
      <c r="I10" s="255">
        <v>0</v>
      </c>
      <c r="J10" s="268" t="s">
        <v>508</v>
      </c>
      <c r="K10" s="268" t="s">
        <v>509</v>
      </c>
      <c r="L10" s="255">
        <v>0</v>
      </c>
    </row>
    <row r="11" ht="15.4" customHeight="1" spans="1:12">
      <c r="A11" s="267" t="s">
        <v>426</v>
      </c>
      <c r="B11" s="267" t="s">
        <v>427</v>
      </c>
      <c r="C11" s="255">
        <v>0</v>
      </c>
      <c r="D11" s="268" t="s">
        <v>428</v>
      </c>
      <c r="E11" s="268" t="s">
        <v>429</v>
      </c>
      <c r="F11" s="255">
        <v>0</v>
      </c>
      <c r="G11" s="268" t="s">
        <v>589</v>
      </c>
      <c r="H11" s="268" t="s">
        <v>431</v>
      </c>
      <c r="I11" s="255">
        <v>0</v>
      </c>
      <c r="J11" s="268" t="s">
        <v>514</v>
      </c>
      <c r="K11" s="268" t="s">
        <v>515</v>
      </c>
      <c r="L11" s="255">
        <v>0</v>
      </c>
    </row>
    <row r="12" ht="15.4" customHeight="1" spans="1:12">
      <c r="A12" s="267" t="s">
        <v>432</v>
      </c>
      <c r="B12" s="267" t="s">
        <v>433</v>
      </c>
      <c r="C12" s="255">
        <v>0</v>
      </c>
      <c r="D12" s="268" t="s">
        <v>434</v>
      </c>
      <c r="E12" s="268" t="s">
        <v>435</v>
      </c>
      <c r="F12" s="255">
        <v>0</v>
      </c>
      <c r="G12" s="268" t="s">
        <v>590</v>
      </c>
      <c r="H12" s="268" t="s">
        <v>437</v>
      </c>
      <c r="I12" s="255">
        <v>0</v>
      </c>
      <c r="J12" s="268" t="s">
        <v>520</v>
      </c>
      <c r="K12" s="268" t="s">
        <v>521</v>
      </c>
      <c r="L12" s="255">
        <v>0</v>
      </c>
    </row>
    <row r="13" ht="15.4" customHeight="1" spans="1:12">
      <c r="A13" s="267" t="s">
        <v>438</v>
      </c>
      <c r="B13" s="267" t="s">
        <v>439</v>
      </c>
      <c r="C13" s="255">
        <v>0</v>
      </c>
      <c r="D13" s="268" t="s">
        <v>440</v>
      </c>
      <c r="E13" s="268" t="s">
        <v>441</v>
      </c>
      <c r="F13" s="255">
        <v>0</v>
      </c>
      <c r="G13" s="268" t="s">
        <v>591</v>
      </c>
      <c r="H13" s="268" t="s">
        <v>443</v>
      </c>
      <c r="I13" s="255">
        <v>0</v>
      </c>
      <c r="J13" s="268" t="s">
        <v>526</v>
      </c>
      <c r="K13" s="268" t="s">
        <v>527</v>
      </c>
      <c r="L13" s="255">
        <v>0</v>
      </c>
    </row>
    <row r="14" ht="15.4" customHeight="1" spans="1:12">
      <c r="A14" s="267" t="s">
        <v>444</v>
      </c>
      <c r="B14" s="267" t="s">
        <v>445</v>
      </c>
      <c r="C14" s="255">
        <v>0</v>
      </c>
      <c r="D14" s="268" t="s">
        <v>446</v>
      </c>
      <c r="E14" s="268" t="s">
        <v>447</v>
      </c>
      <c r="F14" s="255">
        <v>0</v>
      </c>
      <c r="G14" s="268" t="s">
        <v>592</v>
      </c>
      <c r="H14" s="268" t="s">
        <v>473</v>
      </c>
      <c r="I14" s="255">
        <v>0</v>
      </c>
      <c r="J14" s="268" t="s">
        <v>532</v>
      </c>
      <c r="K14" s="268" t="s">
        <v>533</v>
      </c>
      <c r="L14" s="255">
        <v>0</v>
      </c>
    </row>
    <row r="15" ht="15.4" customHeight="1" spans="1:12">
      <c r="A15" s="267" t="s">
        <v>450</v>
      </c>
      <c r="B15" s="267" t="s">
        <v>451</v>
      </c>
      <c r="C15" s="255">
        <v>0</v>
      </c>
      <c r="D15" s="268" t="s">
        <v>452</v>
      </c>
      <c r="E15" s="268" t="s">
        <v>453</v>
      </c>
      <c r="F15" s="255">
        <v>0</v>
      </c>
      <c r="G15" s="268" t="s">
        <v>593</v>
      </c>
      <c r="H15" s="268" t="s">
        <v>479</v>
      </c>
      <c r="I15" s="255">
        <v>0</v>
      </c>
      <c r="J15" s="268" t="s">
        <v>594</v>
      </c>
      <c r="K15" s="268" t="s">
        <v>595</v>
      </c>
      <c r="L15" s="255">
        <v>0</v>
      </c>
    </row>
    <row r="16" ht="15.4" customHeight="1" spans="1:12">
      <c r="A16" s="267" t="s">
        <v>456</v>
      </c>
      <c r="B16" s="267" t="s">
        <v>457</v>
      </c>
      <c r="C16" s="255">
        <v>0</v>
      </c>
      <c r="D16" s="268" t="s">
        <v>458</v>
      </c>
      <c r="E16" s="268" t="s">
        <v>459</v>
      </c>
      <c r="F16" s="263">
        <v>4200</v>
      </c>
      <c r="G16" s="268" t="s">
        <v>596</v>
      </c>
      <c r="H16" s="268" t="s">
        <v>485</v>
      </c>
      <c r="I16" s="255">
        <v>0</v>
      </c>
      <c r="J16" s="268" t="s">
        <v>597</v>
      </c>
      <c r="K16" s="268" t="s">
        <v>598</v>
      </c>
      <c r="L16" s="255">
        <v>0</v>
      </c>
    </row>
    <row r="17" ht="15.4" customHeight="1" spans="1:12">
      <c r="A17" s="267" t="s">
        <v>462</v>
      </c>
      <c r="B17" s="267" t="s">
        <v>463</v>
      </c>
      <c r="C17" s="255">
        <v>0</v>
      </c>
      <c r="D17" s="268" t="s">
        <v>464</v>
      </c>
      <c r="E17" s="268" t="s">
        <v>465</v>
      </c>
      <c r="F17" s="255">
        <v>0</v>
      </c>
      <c r="G17" s="268" t="s">
        <v>599</v>
      </c>
      <c r="H17" s="268" t="s">
        <v>491</v>
      </c>
      <c r="I17" s="255">
        <v>0</v>
      </c>
      <c r="J17" s="268" t="s">
        <v>600</v>
      </c>
      <c r="K17" s="268" t="s">
        <v>601</v>
      </c>
      <c r="L17" s="255">
        <v>0</v>
      </c>
    </row>
    <row r="18" ht="15.4" customHeight="1" spans="1:12">
      <c r="A18" s="267" t="s">
        <v>468</v>
      </c>
      <c r="B18" s="267" t="s">
        <v>469</v>
      </c>
      <c r="C18" s="255">
        <v>0</v>
      </c>
      <c r="D18" s="268" t="s">
        <v>470</v>
      </c>
      <c r="E18" s="268" t="s">
        <v>471</v>
      </c>
      <c r="F18" s="255">
        <v>0</v>
      </c>
      <c r="G18" s="268" t="s">
        <v>602</v>
      </c>
      <c r="H18" s="268" t="s">
        <v>603</v>
      </c>
      <c r="I18" s="255">
        <v>0</v>
      </c>
      <c r="J18" s="268" t="s">
        <v>604</v>
      </c>
      <c r="K18" s="268" t="s">
        <v>605</v>
      </c>
      <c r="L18" s="255">
        <v>0</v>
      </c>
    </row>
    <row r="19" ht="15.4" customHeight="1" spans="1:12">
      <c r="A19" s="267" t="s">
        <v>474</v>
      </c>
      <c r="B19" s="267" t="s">
        <v>475</v>
      </c>
      <c r="C19" s="255">
        <v>0</v>
      </c>
      <c r="D19" s="268" t="s">
        <v>476</v>
      </c>
      <c r="E19" s="268" t="s">
        <v>477</v>
      </c>
      <c r="F19" s="255">
        <v>0</v>
      </c>
      <c r="G19" s="268" t="s">
        <v>400</v>
      </c>
      <c r="H19" s="268" t="s">
        <v>401</v>
      </c>
      <c r="I19" s="263">
        <v>8821456.92</v>
      </c>
      <c r="J19" s="268" t="s">
        <v>538</v>
      </c>
      <c r="K19" s="268" t="s">
        <v>313</v>
      </c>
      <c r="L19" s="255">
        <v>0</v>
      </c>
    </row>
    <row r="20" ht="15.4" customHeight="1" spans="1:12">
      <c r="A20" s="267" t="s">
        <v>480</v>
      </c>
      <c r="B20" s="267" t="s">
        <v>481</v>
      </c>
      <c r="C20" s="263">
        <v>4894492.5</v>
      </c>
      <c r="D20" s="268" t="s">
        <v>482</v>
      </c>
      <c r="E20" s="268" t="s">
        <v>483</v>
      </c>
      <c r="F20" s="255">
        <v>0</v>
      </c>
      <c r="G20" s="268" t="s">
        <v>406</v>
      </c>
      <c r="H20" s="268" t="s">
        <v>407</v>
      </c>
      <c r="I20" s="255">
        <v>0</v>
      </c>
      <c r="J20" s="268" t="s">
        <v>543</v>
      </c>
      <c r="K20" s="268" t="s">
        <v>544</v>
      </c>
      <c r="L20" s="255">
        <v>0</v>
      </c>
    </row>
    <row r="21" ht="15.4" customHeight="1" spans="1:12">
      <c r="A21" s="267" t="s">
        <v>486</v>
      </c>
      <c r="B21" s="267" t="s">
        <v>487</v>
      </c>
      <c r="C21" s="255">
        <v>0</v>
      </c>
      <c r="D21" s="268" t="s">
        <v>488</v>
      </c>
      <c r="E21" s="268" t="s">
        <v>489</v>
      </c>
      <c r="F21" s="263">
        <v>16858.65</v>
      </c>
      <c r="G21" s="268" t="s">
        <v>412</v>
      </c>
      <c r="H21" s="268" t="s">
        <v>413</v>
      </c>
      <c r="I21" s="255">
        <v>0</v>
      </c>
      <c r="J21" s="268" t="s">
        <v>549</v>
      </c>
      <c r="K21" s="268" t="s">
        <v>550</v>
      </c>
      <c r="L21" s="255">
        <v>0</v>
      </c>
    </row>
    <row r="22" ht="15.4" customHeight="1" spans="1:12">
      <c r="A22" s="267" t="s">
        <v>492</v>
      </c>
      <c r="B22" s="267" t="s">
        <v>493</v>
      </c>
      <c r="C22" s="255">
        <v>0</v>
      </c>
      <c r="D22" s="268" t="s">
        <v>494</v>
      </c>
      <c r="E22" s="268" t="s">
        <v>495</v>
      </c>
      <c r="F22" s="255">
        <v>0</v>
      </c>
      <c r="G22" s="268" t="s">
        <v>418</v>
      </c>
      <c r="H22" s="268" t="s">
        <v>419</v>
      </c>
      <c r="I22" s="255">
        <v>0</v>
      </c>
      <c r="J22" s="268" t="s">
        <v>555</v>
      </c>
      <c r="K22" s="268" t="s">
        <v>556</v>
      </c>
      <c r="L22" s="255">
        <v>0</v>
      </c>
    </row>
    <row r="23" ht="15.4" customHeight="1" spans="1:12">
      <c r="A23" s="267" t="s">
        <v>498</v>
      </c>
      <c r="B23" s="267" t="s">
        <v>499</v>
      </c>
      <c r="C23" s="255">
        <v>0</v>
      </c>
      <c r="D23" s="268" t="s">
        <v>500</v>
      </c>
      <c r="E23" s="268" t="s">
        <v>501</v>
      </c>
      <c r="F23" s="263">
        <v>2034013</v>
      </c>
      <c r="G23" s="268" t="s">
        <v>424</v>
      </c>
      <c r="H23" s="268" t="s">
        <v>425</v>
      </c>
      <c r="I23" s="263">
        <v>8821456.92</v>
      </c>
      <c r="J23" s="268" t="s">
        <v>559</v>
      </c>
      <c r="K23" s="268" t="s">
        <v>560</v>
      </c>
      <c r="L23" s="255">
        <v>0</v>
      </c>
    </row>
    <row r="24" ht="15.4" customHeight="1" spans="1:12">
      <c r="A24" s="267" t="s">
        <v>504</v>
      </c>
      <c r="B24" s="267" t="s">
        <v>505</v>
      </c>
      <c r="C24" s="263">
        <v>0</v>
      </c>
      <c r="D24" s="268" t="s">
        <v>506</v>
      </c>
      <c r="E24" s="268" t="s">
        <v>507</v>
      </c>
      <c r="F24" s="255">
        <v>0</v>
      </c>
      <c r="G24" s="268" t="s">
        <v>430</v>
      </c>
      <c r="H24" s="268" t="s">
        <v>431</v>
      </c>
      <c r="I24" s="255">
        <v>0</v>
      </c>
      <c r="J24" s="268" t="s">
        <v>563</v>
      </c>
      <c r="K24" s="268" t="s">
        <v>564</v>
      </c>
      <c r="L24" s="255">
        <v>0</v>
      </c>
    </row>
    <row r="25" ht="15.4" customHeight="1" spans="1:12">
      <c r="A25" s="267" t="s">
        <v>510</v>
      </c>
      <c r="B25" s="267" t="s">
        <v>511</v>
      </c>
      <c r="C25" s="263">
        <v>4894492.5</v>
      </c>
      <c r="D25" s="268" t="s">
        <v>512</v>
      </c>
      <c r="E25" s="268" t="s">
        <v>513</v>
      </c>
      <c r="F25" s="255">
        <v>0</v>
      </c>
      <c r="G25" s="268" t="s">
        <v>436</v>
      </c>
      <c r="H25" s="268" t="s">
        <v>437</v>
      </c>
      <c r="I25" s="255">
        <v>0</v>
      </c>
      <c r="J25" s="268"/>
      <c r="K25" s="268"/>
      <c r="L25" s="269"/>
    </row>
    <row r="26" ht="15.4" customHeight="1" spans="1:12">
      <c r="A26" s="267" t="s">
        <v>516</v>
      </c>
      <c r="B26" s="267" t="s">
        <v>517</v>
      </c>
      <c r="C26" s="255">
        <v>0</v>
      </c>
      <c r="D26" s="268" t="s">
        <v>518</v>
      </c>
      <c r="E26" s="268" t="s">
        <v>519</v>
      </c>
      <c r="F26" s="263">
        <v>748143.76</v>
      </c>
      <c r="G26" s="268" t="s">
        <v>442</v>
      </c>
      <c r="H26" s="268" t="s">
        <v>443</v>
      </c>
      <c r="I26" s="255">
        <v>0</v>
      </c>
      <c r="J26" s="268"/>
      <c r="K26" s="268"/>
      <c r="L26" s="269"/>
    </row>
    <row r="27" ht="15.4" customHeight="1" spans="1:12">
      <c r="A27" s="267" t="s">
        <v>522</v>
      </c>
      <c r="B27" s="267" t="s">
        <v>523</v>
      </c>
      <c r="C27" s="255">
        <v>0</v>
      </c>
      <c r="D27" s="268" t="s">
        <v>524</v>
      </c>
      <c r="E27" s="268" t="s">
        <v>525</v>
      </c>
      <c r="F27" s="263">
        <v>790000</v>
      </c>
      <c r="G27" s="268" t="s">
        <v>448</v>
      </c>
      <c r="H27" s="268" t="s">
        <v>449</v>
      </c>
      <c r="I27" s="255">
        <v>0</v>
      </c>
      <c r="J27" s="268"/>
      <c r="K27" s="268"/>
      <c r="L27" s="269"/>
    </row>
    <row r="28" ht="15.4" customHeight="1" spans="1:12">
      <c r="A28" s="267" t="s">
        <v>528</v>
      </c>
      <c r="B28" s="267" t="s">
        <v>529</v>
      </c>
      <c r="C28" s="255">
        <v>0</v>
      </c>
      <c r="D28" s="268" t="s">
        <v>530</v>
      </c>
      <c r="E28" s="268" t="s">
        <v>531</v>
      </c>
      <c r="F28" s="255">
        <v>0</v>
      </c>
      <c r="G28" s="268" t="s">
        <v>454</v>
      </c>
      <c r="H28" s="268" t="s">
        <v>455</v>
      </c>
      <c r="I28" s="255">
        <v>0</v>
      </c>
      <c r="J28" s="268"/>
      <c r="K28" s="268"/>
      <c r="L28" s="269"/>
    </row>
    <row r="29" ht="15.4" customHeight="1" spans="1:12">
      <c r="A29" s="267" t="s">
        <v>534</v>
      </c>
      <c r="B29" s="267" t="s">
        <v>535</v>
      </c>
      <c r="C29" s="255">
        <v>0</v>
      </c>
      <c r="D29" s="268" t="s">
        <v>536</v>
      </c>
      <c r="E29" s="268" t="s">
        <v>537</v>
      </c>
      <c r="F29" s="255">
        <v>0</v>
      </c>
      <c r="G29" s="268" t="s">
        <v>460</v>
      </c>
      <c r="H29" s="268" t="s">
        <v>461</v>
      </c>
      <c r="I29" s="255">
        <v>0</v>
      </c>
      <c r="J29" s="268"/>
      <c r="K29" s="268"/>
      <c r="L29" s="269"/>
    </row>
    <row r="30" ht="15.4" customHeight="1" spans="1:12">
      <c r="A30" s="267" t="s">
        <v>539</v>
      </c>
      <c r="B30" s="267" t="s">
        <v>540</v>
      </c>
      <c r="C30" s="255">
        <v>0</v>
      </c>
      <c r="D30" s="268" t="s">
        <v>541</v>
      </c>
      <c r="E30" s="268" t="s">
        <v>542</v>
      </c>
      <c r="F30" s="255">
        <v>0</v>
      </c>
      <c r="G30" s="268" t="s">
        <v>466</v>
      </c>
      <c r="H30" s="268" t="s">
        <v>467</v>
      </c>
      <c r="I30" s="255">
        <v>0</v>
      </c>
      <c r="J30" s="268"/>
      <c r="K30" s="268"/>
      <c r="L30" s="269"/>
    </row>
    <row r="31" ht="15.4" customHeight="1" spans="1:12">
      <c r="A31" s="267" t="s">
        <v>545</v>
      </c>
      <c r="B31" s="267" t="s">
        <v>546</v>
      </c>
      <c r="C31" s="255">
        <v>0</v>
      </c>
      <c r="D31" s="268" t="s">
        <v>547</v>
      </c>
      <c r="E31" s="268" t="s">
        <v>548</v>
      </c>
      <c r="F31" s="255">
        <v>0</v>
      </c>
      <c r="G31" s="268" t="s">
        <v>472</v>
      </c>
      <c r="H31" s="268" t="s">
        <v>473</v>
      </c>
      <c r="I31" s="255">
        <v>0</v>
      </c>
      <c r="J31" s="268"/>
      <c r="K31" s="268"/>
      <c r="L31" s="269"/>
    </row>
    <row r="32" ht="15.4" customHeight="1" spans="1:12">
      <c r="A32" s="267" t="s">
        <v>551</v>
      </c>
      <c r="B32" s="267" t="s">
        <v>606</v>
      </c>
      <c r="C32" s="255">
        <v>0</v>
      </c>
      <c r="D32" s="268" t="s">
        <v>553</v>
      </c>
      <c r="E32" s="268" t="s">
        <v>554</v>
      </c>
      <c r="F32" s="255">
        <v>0</v>
      </c>
      <c r="G32" s="268" t="s">
        <v>478</v>
      </c>
      <c r="H32" s="268" t="s">
        <v>479</v>
      </c>
      <c r="I32" s="255">
        <v>0</v>
      </c>
      <c r="J32" s="268"/>
      <c r="K32" s="268"/>
      <c r="L32" s="269"/>
    </row>
    <row r="33" ht="15.4" customHeight="1" spans="1:12">
      <c r="A33" s="267"/>
      <c r="B33" s="267"/>
      <c r="C33" s="269"/>
      <c r="D33" s="268" t="s">
        <v>557</v>
      </c>
      <c r="E33" s="268" t="s">
        <v>558</v>
      </c>
      <c r="F33" s="263">
        <v>4000</v>
      </c>
      <c r="G33" s="268" t="s">
        <v>484</v>
      </c>
      <c r="H33" s="268" t="s">
        <v>485</v>
      </c>
      <c r="I33" s="255">
        <v>0</v>
      </c>
      <c r="J33" s="268"/>
      <c r="K33" s="268"/>
      <c r="L33" s="269"/>
    </row>
    <row r="34" ht="15.4" customHeight="1" spans="1:12">
      <c r="A34" s="267"/>
      <c r="B34" s="267"/>
      <c r="C34" s="269"/>
      <c r="D34" s="268" t="s">
        <v>561</v>
      </c>
      <c r="E34" s="268" t="s">
        <v>562</v>
      </c>
      <c r="F34" s="255">
        <v>0</v>
      </c>
      <c r="G34" s="268" t="s">
        <v>490</v>
      </c>
      <c r="H34" s="268" t="s">
        <v>491</v>
      </c>
      <c r="I34" s="255">
        <v>0</v>
      </c>
      <c r="J34" s="268"/>
      <c r="K34" s="268"/>
      <c r="L34" s="269"/>
    </row>
    <row r="35" ht="15.4" customHeight="1" spans="1:12">
      <c r="A35" s="267"/>
      <c r="B35" s="267"/>
      <c r="C35" s="269"/>
      <c r="D35" s="268" t="s">
        <v>565</v>
      </c>
      <c r="E35" s="268" t="s">
        <v>566</v>
      </c>
      <c r="F35" s="255">
        <v>0</v>
      </c>
      <c r="G35" s="268" t="s">
        <v>496</v>
      </c>
      <c r="H35" s="268" t="s">
        <v>497</v>
      </c>
      <c r="I35" s="255">
        <v>0</v>
      </c>
      <c r="J35" s="268"/>
      <c r="K35" s="268"/>
      <c r="L35" s="269"/>
    </row>
    <row r="36" ht="15.4" customHeight="1" spans="1:12">
      <c r="A36" s="267"/>
      <c r="B36" s="267"/>
      <c r="C36" s="269"/>
      <c r="D36" s="268" t="s">
        <v>567</v>
      </c>
      <c r="E36" s="268" t="s">
        <v>568</v>
      </c>
      <c r="F36" s="255">
        <v>0</v>
      </c>
      <c r="G36" s="268"/>
      <c r="H36" s="268"/>
      <c r="I36" s="255"/>
      <c r="J36" s="268"/>
      <c r="K36" s="268"/>
      <c r="L36" s="274"/>
    </row>
    <row r="37" ht="15.4" customHeight="1" spans="1:12">
      <c r="A37" s="267"/>
      <c r="B37" s="267"/>
      <c r="C37" s="269"/>
      <c r="D37" s="268" t="s">
        <v>569</v>
      </c>
      <c r="E37" s="268" t="s">
        <v>570</v>
      </c>
      <c r="F37" s="255">
        <v>0</v>
      </c>
      <c r="G37" s="268"/>
      <c r="H37" s="268"/>
      <c r="I37" s="263"/>
      <c r="J37" s="268"/>
      <c r="K37" s="268"/>
      <c r="L37" s="274"/>
    </row>
    <row r="38" ht="15.4" customHeight="1" spans="1:12">
      <c r="A38" s="270"/>
      <c r="B38" s="267"/>
      <c r="C38" s="269"/>
      <c r="D38" s="268" t="s">
        <v>571</v>
      </c>
      <c r="E38" s="268" t="s">
        <v>572</v>
      </c>
      <c r="F38" s="255">
        <v>0</v>
      </c>
      <c r="G38" s="268"/>
      <c r="H38" s="268"/>
      <c r="I38" s="263"/>
      <c r="J38" s="268"/>
      <c r="K38" s="268"/>
      <c r="L38" s="275"/>
    </row>
    <row r="39" ht="15.05" customHeight="1" spans="1:12">
      <c r="A39" s="271" t="s">
        <v>607</v>
      </c>
      <c r="B39" s="271"/>
      <c r="C39" s="271"/>
      <c r="D39" s="271"/>
      <c r="E39" s="271"/>
      <c r="F39" s="272"/>
      <c r="G39" s="271"/>
      <c r="H39" s="271"/>
      <c r="I39" s="272"/>
      <c r="J39" s="271"/>
      <c r="K39" s="271"/>
      <c r="L39" s="271"/>
    </row>
  </sheetData>
  <mergeCells count="3">
    <mergeCell ref="A1:L1"/>
    <mergeCell ref="A4:L4"/>
    <mergeCell ref="A39:L39"/>
  </mergeCells>
  <pageMargins left="0.75" right="0.75" top="1" bottom="1" header="0.5" footer="0.5"/>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zoomScale="70" zoomScaleNormal="70" workbookViewId="0">
      <selection activeCell="Q27" sqref="Q27"/>
    </sheetView>
  </sheetViews>
  <sheetFormatPr defaultColWidth="9" defaultRowHeight="13.5"/>
  <cols>
    <col min="1" max="3" width="3.21666666666667" style="231" customWidth="1"/>
    <col min="4" max="4" width="38.4416666666667" style="231" customWidth="1"/>
    <col min="5" max="7" width="14" style="231" customWidth="1"/>
    <col min="8" max="8" width="14" style="259" customWidth="1"/>
    <col min="9" max="10" width="15" style="259" customWidth="1"/>
    <col min="11" max="11" width="14" style="259" customWidth="1"/>
    <col min="12" max="13" width="15" style="259" customWidth="1"/>
    <col min="14" max="16" width="14" style="259" customWidth="1"/>
    <col min="17" max="17" width="14" style="231" customWidth="1"/>
    <col min="18" max="19" width="15" style="231" customWidth="1"/>
    <col min="20" max="20" width="14" style="231" customWidth="1"/>
    <col min="21" max="16384" width="9" style="231"/>
  </cols>
  <sheetData>
    <row r="1" ht="27" spans="1:20">
      <c r="A1" s="251" t="s">
        <v>608</v>
      </c>
      <c r="B1" s="251"/>
      <c r="C1" s="251"/>
      <c r="D1" s="251"/>
      <c r="E1" s="251"/>
      <c r="F1" s="251"/>
      <c r="G1" s="251"/>
      <c r="H1" s="260"/>
      <c r="I1" s="260"/>
      <c r="J1" s="260"/>
      <c r="K1" s="260"/>
      <c r="L1" s="260"/>
      <c r="M1" s="260"/>
      <c r="N1" s="260"/>
      <c r="O1" s="260"/>
      <c r="P1" s="260"/>
      <c r="Q1" s="251"/>
      <c r="R1" s="251"/>
      <c r="S1" s="251"/>
      <c r="T1" s="251"/>
    </row>
    <row r="2" spans="20:20">
      <c r="T2" s="185" t="s">
        <v>609</v>
      </c>
    </row>
    <row r="3" spans="1:20">
      <c r="A3" s="109" t="s">
        <v>87</v>
      </c>
      <c r="T3" s="185" t="s">
        <v>3</v>
      </c>
    </row>
    <row r="4" ht="19.5" customHeight="1" spans="1:20">
      <c r="A4" s="252" t="s">
        <v>6</v>
      </c>
      <c r="B4" s="252"/>
      <c r="C4" s="252"/>
      <c r="D4" s="252"/>
      <c r="E4" s="253" t="s">
        <v>383</v>
      </c>
      <c r="F4" s="253"/>
      <c r="G4" s="253"/>
      <c r="H4" s="261" t="s">
        <v>384</v>
      </c>
      <c r="I4" s="261"/>
      <c r="J4" s="261"/>
      <c r="K4" s="261" t="s">
        <v>385</v>
      </c>
      <c r="L4" s="261"/>
      <c r="M4" s="261"/>
      <c r="N4" s="261"/>
      <c r="O4" s="261"/>
      <c r="P4" s="261" t="s">
        <v>80</v>
      </c>
      <c r="Q4" s="253"/>
      <c r="R4" s="253"/>
      <c r="S4" s="253"/>
      <c r="T4" s="253"/>
    </row>
    <row r="5" ht="19.5" customHeight="1" spans="1:20">
      <c r="A5" s="252" t="s">
        <v>94</v>
      </c>
      <c r="B5" s="252"/>
      <c r="C5" s="252"/>
      <c r="D5" s="252" t="s">
        <v>95</v>
      </c>
      <c r="E5" s="253" t="s">
        <v>101</v>
      </c>
      <c r="F5" s="253" t="s">
        <v>386</v>
      </c>
      <c r="G5" s="253" t="s">
        <v>387</v>
      </c>
      <c r="H5" s="261" t="s">
        <v>101</v>
      </c>
      <c r="I5" s="261" t="s">
        <v>323</v>
      </c>
      <c r="J5" s="261" t="s">
        <v>324</v>
      </c>
      <c r="K5" s="261" t="s">
        <v>101</v>
      </c>
      <c r="L5" s="261" t="s">
        <v>323</v>
      </c>
      <c r="M5" s="261"/>
      <c r="N5" s="261"/>
      <c r="O5" s="261" t="s">
        <v>324</v>
      </c>
      <c r="P5" s="261" t="s">
        <v>101</v>
      </c>
      <c r="Q5" s="253" t="s">
        <v>386</v>
      </c>
      <c r="R5" s="253" t="s">
        <v>387</v>
      </c>
      <c r="S5" s="253"/>
      <c r="T5" s="253"/>
    </row>
    <row r="6" ht="19.5" customHeight="1" spans="1:20">
      <c r="A6" s="252"/>
      <c r="B6" s="252"/>
      <c r="C6" s="252"/>
      <c r="D6" s="252"/>
      <c r="E6" s="253"/>
      <c r="F6" s="253"/>
      <c r="G6" s="253"/>
      <c r="H6" s="261"/>
      <c r="I6" s="261"/>
      <c r="J6" s="261"/>
      <c r="K6" s="261"/>
      <c r="L6" s="261" t="s">
        <v>96</v>
      </c>
      <c r="M6" s="261" t="s">
        <v>388</v>
      </c>
      <c r="N6" s="261" t="s">
        <v>389</v>
      </c>
      <c r="O6" s="261"/>
      <c r="P6" s="261"/>
      <c r="Q6" s="253"/>
      <c r="R6" s="253" t="s">
        <v>96</v>
      </c>
      <c r="S6" s="253" t="s">
        <v>390</v>
      </c>
      <c r="T6" s="253" t="s">
        <v>391</v>
      </c>
    </row>
    <row r="7" ht="19.5" customHeight="1" spans="1:20">
      <c r="A7" s="252"/>
      <c r="B7" s="252"/>
      <c r="C7" s="252"/>
      <c r="D7" s="252"/>
      <c r="E7" s="253"/>
      <c r="F7" s="253"/>
      <c r="G7" s="253"/>
      <c r="H7" s="261"/>
      <c r="I7" s="261"/>
      <c r="J7" s="261"/>
      <c r="K7" s="261"/>
      <c r="L7" s="261"/>
      <c r="M7" s="261"/>
      <c r="N7" s="261"/>
      <c r="O7" s="261"/>
      <c r="P7" s="261"/>
      <c r="Q7" s="253"/>
      <c r="R7" s="253"/>
      <c r="S7" s="253"/>
      <c r="T7" s="253"/>
    </row>
    <row r="8" ht="19.5" customHeight="1" spans="1:20">
      <c r="A8" s="252" t="s">
        <v>98</v>
      </c>
      <c r="B8" s="252" t="s">
        <v>99</v>
      </c>
      <c r="C8" s="252" t="s">
        <v>100</v>
      </c>
      <c r="D8" s="252" t="s">
        <v>10</v>
      </c>
      <c r="E8" s="254" t="s">
        <v>12</v>
      </c>
      <c r="F8" s="254" t="s">
        <v>13</v>
      </c>
      <c r="G8" s="254" t="s">
        <v>19</v>
      </c>
      <c r="H8" s="262" t="s">
        <v>22</v>
      </c>
      <c r="I8" s="262" t="s">
        <v>25</v>
      </c>
      <c r="J8" s="262" t="s">
        <v>28</v>
      </c>
      <c r="K8" s="262" t="s">
        <v>31</v>
      </c>
      <c r="L8" s="262" t="s">
        <v>34</v>
      </c>
      <c r="M8" s="262" t="s">
        <v>36</v>
      </c>
      <c r="N8" s="262" t="s">
        <v>38</v>
      </c>
      <c r="O8" s="262" t="s">
        <v>40</v>
      </c>
      <c r="P8" s="262" t="s">
        <v>42</v>
      </c>
      <c r="Q8" s="254" t="s">
        <v>44</v>
      </c>
      <c r="R8" s="254" t="s">
        <v>46</v>
      </c>
      <c r="S8" s="254" t="s">
        <v>48</v>
      </c>
      <c r="T8" s="254" t="s">
        <v>50</v>
      </c>
    </row>
    <row r="9" ht="19.5" customHeight="1" spans="1:20">
      <c r="A9" s="252"/>
      <c r="B9" s="252"/>
      <c r="C9" s="252"/>
      <c r="D9" s="252" t="s">
        <v>101</v>
      </c>
      <c r="E9" s="255">
        <v>0</v>
      </c>
      <c r="F9" s="255">
        <v>0</v>
      </c>
      <c r="G9" s="255">
        <v>0</v>
      </c>
      <c r="H9" s="263">
        <f>SUM(H10,H13)</f>
        <v>610000</v>
      </c>
      <c r="I9" s="255">
        <v>0</v>
      </c>
      <c r="J9" s="263">
        <f>SUM(J10,J13)</f>
        <v>610000</v>
      </c>
      <c r="K9" s="263">
        <f>SUM(K10,K13)</f>
        <v>610000</v>
      </c>
      <c r="L9" s="255">
        <v>0</v>
      </c>
      <c r="M9" s="255">
        <v>0</v>
      </c>
      <c r="N9" s="255">
        <v>0</v>
      </c>
      <c r="O9" s="263">
        <v>610000</v>
      </c>
      <c r="P9" s="255">
        <v>0</v>
      </c>
      <c r="Q9" s="255">
        <v>0</v>
      </c>
      <c r="R9" s="255">
        <v>0</v>
      </c>
      <c r="S9" s="255">
        <v>0</v>
      </c>
      <c r="T9" s="255">
        <v>0</v>
      </c>
    </row>
    <row r="10" ht="19.5" customHeight="1" spans="1:20">
      <c r="A10" s="256" t="s">
        <v>214</v>
      </c>
      <c r="B10" s="256"/>
      <c r="C10" s="256"/>
      <c r="D10" s="256" t="s">
        <v>215</v>
      </c>
      <c r="E10" s="255">
        <v>0</v>
      </c>
      <c r="F10" s="255">
        <v>0</v>
      </c>
      <c r="G10" s="255">
        <v>0</v>
      </c>
      <c r="H10" s="263">
        <v>90000</v>
      </c>
      <c r="I10" s="255">
        <v>0</v>
      </c>
      <c r="J10" s="263">
        <v>90000</v>
      </c>
      <c r="K10" s="263">
        <v>90000</v>
      </c>
      <c r="L10" s="255">
        <v>0</v>
      </c>
      <c r="M10" s="255">
        <v>0</v>
      </c>
      <c r="N10" s="255">
        <v>0</v>
      </c>
      <c r="O10" s="263">
        <v>90000</v>
      </c>
      <c r="P10" s="255">
        <v>0</v>
      </c>
      <c r="Q10" s="255">
        <v>0</v>
      </c>
      <c r="R10" s="255">
        <v>0</v>
      </c>
      <c r="S10" s="255">
        <v>0</v>
      </c>
      <c r="T10" s="255">
        <v>0</v>
      </c>
    </row>
    <row r="11" ht="19.5" customHeight="1" spans="1:20">
      <c r="A11" s="256" t="s">
        <v>227</v>
      </c>
      <c r="B11" s="256"/>
      <c r="C11" s="256"/>
      <c r="D11" s="256" t="s">
        <v>228</v>
      </c>
      <c r="E11" s="255">
        <v>0</v>
      </c>
      <c r="F11" s="255">
        <v>0</v>
      </c>
      <c r="G11" s="255">
        <v>0</v>
      </c>
      <c r="H11" s="263">
        <v>90000</v>
      </c>
      <c r="I11" s="255">
        <v>0</v>
      </c>
      <c r="J11" s="263">
        <v>90000</v>
      </c>
      <c r="K11" s="263">
        <v>90000</v>
      </c>
      <c r="L11" s="255">
        <v>0</v>
      </c>
      <c r="M11" s="255">
        <v>0</v>
      </c>
      <c r="N11" s="255">
        <v>0</v>
      </c>
      <c r="O11" s="263">
        <v>90000</v>
      </c>
      <c r="P11" s="255">
        <v>0</v>
      </c>
      <c r="Q11" s="255">
        <v>0</v>
      </c>
      <c r="R11" s="255">
        <v>0</v>
      </c>
      <c r="S11" s="255">
        <v>0</v>
      </c>
      <c r="T11" s="255">
        <v>0</v>
      </c>
    </row>
    <row r="12" ht="19.5" customHeight="1" spans="1:20">
      <c r="A12" s="256" t="s">
        <v>229</v>
      </c>
      <c r="B12" s="256"/>
      <c r="C12" s="256"/>
      <c r="D12" s="256" t="s">
        <v>230</v>
      </c>
      <c r="E12" s="255">
        <v>0</v>
      </c>
      <c r="F12" s="255">
        <v>0</v>
      </c>
      <c r="G12" s="255">
        <v>0</v>
      </c>
      <c r="H12" s="263">
        <v>90000</v>
      </c>
      <c r="I12" s="255">
        <v>0</v>
      </c>
      <c r="J12" s="263">
        <v>90000</v>
      </c>
      <c r="K12" s="263">
        <v>90000</v>
      </c>
      <c r="L12" s="255">
        <v>0</v>
      </c>
      <c r="M12" s="255">
        <v>0</v>
      </c>
      <c r="N12" s="255">
        <v>0</v>
      </c>
      <c r="O12" s="263">
        <v>90000</v>
      </c>
      <c r="P12" s="255">
        <v>0</v>
      </c>
      <c r="Q12" s="255">
        <v>0</v>
      </c>
      <c r="R12" s="255">
        <v>0</v>
      </c>
      <c r="S12" s="255">
        <v>0</v>
      </c>
      <c r="T12" s="255">
        <v>0</v>
      </c>
    </row>
    <row r="13" ht="19.5" customHeight="1" spans="1:20">
      <c r="A13" s="256" t="s">
        <v>312</v>
      </c>
      <c r="B13" s="256"/>
      <c r="C13" s="256"/>
      <c r="D13" s="256" t="s">
        <v>313</v>
      </c>
      <c r="E13" s="255">
        <v>0</v>
      </c>
      <c r="F13" s="255">
        <v>0</v>
      </c>
      <c r="G13" s="255">
        <v>0</v>
      </c>
      <c r="H13" s="263">
        <v>520000</v>
      </c>
      <c r="I13" s="255">
        <v>0</v>
      </c>
      <c r="J13" s="263">
        <v>520000</v>
      </c>
      <c r="K13" s="263">
        <v>520000</v>
      </c>
      <c r="L13" s="255">
        <v>0</v>
      </c>
      <c r="M13" s="255">
        <v>0</v>
      </c>
      <c r="N13" s="255">
        <v>0</v>
      </c>
      <c r="O13" s="263">
        <v>520000</v>
      </c>
      <c r="P13" s="255">
        <v>0</v>
      </c>
      <c r="Q13" s="255">
        <v>0</v>
      </c>
      <c r="R13" s="255">
        <v>0</v>
      </c>
      <c r="S13" s="255">
        <v>0</v>
      </c>
      <c r="T13" s="255">
        <v>0</v>
      </c>
    </row>
    <row r="14" ht="19.5" customHeight="1" spans="1:20">
      <c r="A14" s="256" t="s">
        <v>314</v>
      </c>
      <c r="B14" s="256"/>
      <c r="C14" s="256"/>
      <c r="D14" s="256" t="s">
        <v>315</v>
      </c>
      <c r="E14" s="255">
        <v>0</v>
      </c>
      <c r="F14" s="255">
        <v>0</v>
      </c>
      <c r="G14" s="255">
        <v>0</v>
      </c>
      <c r="H14" s="263">
        <f>SUM(H15:H16)</f>
        <v>520000</v>
      </c>
      <c r="I14" s="255">
        <v>0</v>
      </c>
      <c r="J14" s="263">
        <f>SUM(J15:J16)</f>
        <v>520000</v>
      </c>
      <c r="K14" s="263">
        <f>SUM(K15:K16)</f>
        <v>520000</v>
      </c>
      <c r="L14" s="255">
        <v>0</v>
      </c>
      <c r="M14" s="255">
        <v>0</v>
      </c>
      <c r="N14" s="255">
        <v>0</v>
      </c>
      <c r="O14" s="263">
        <v>520000</v>
      </c>
      <c r="P14" s="255">
        <v>0</v>
      </c>
      <c r="Q14" s="255">
        <v>0</v>
      </c>
      <c r="R14" s="255">
        <v>0</v>
      </c>
      <c r="S14" s="255">
        <v>0</v>
      </c>
      <c r="T14" s="255">
        <v>0</v>
      </c>
    </row>
    <row r="15" ht="19.5" customHeight="1" spans="1:20">
      <c r="A15" s="256" t="s">
        <v>316</v>
      </c>
      <c r="B15" s="256"/>
      <c r="C15" s="256"/>
      <c r="D15" s="256" t="s">
        <v>317</v>
      </c>
      <c r="E15" s="255">
        <v>0</v>
      </c>
      <c r="F15" s="255">
        <v>0</v>
      </c>
      <c r="G15" s="255">
        <v>0</v>
      </c>
      <c r="H15" s="263">
        <v>220000</v>
      </c>
      <c r="I15" s="255">
        <v>0</v>
      </c>
      <c r="J15" s="263">
        <v>220000</v>
      </c>
      <c r="K15" s="263">
        <v>220000</v>
      </c>
      <c r="L15" s="255">
        <v>0</v>
      </c>
      <c r="M15" s="255">
        <v>0</v>
      </c>
      <c r="N15" s="255">
        <v>0</v>
      </c>
      <c r="O15" s="263">
        <v>220000</v>
      </c>
      <c r="P15" s="255">
        <v>0</v>
      </c>
      <c r="Q15" s="255">
        <v>0</v>
      </c>
      <c r="R15" s="255">
        <v>0</v>
      </c>
      <c r="S15" s="255">
        <v>0</v>
      </c>
      <c r="T15" s="255">
        <v>0</v>
      </c>
    </row>
    <row r="16" ht="19.5" customHeight="1" spans="1:20">
      <c r="A16" s="256" t="s">
        <v>318</v>
      </c>
      <c r="B16" s="256"/>
      <c r="C16" s="256"/>
      <c r="D16" s="256" t="s">
        <v>319</v>
      </c>
      <c r="E16" s="255">
        <v>0</v>
      </c>
      <c r="F16" s="255">
        <v>0</v>
      </c>
      <c r="G16" s="255">
        <v>0</v>
      </c>
      <c r="H16" s="263">
        <v>300000</v>
      </c>
      <c r="I16" s="255">
        <v>0</v>
      </c>
      <c r="J16" s="263">
        <v>300000</v>
      </c>
      <c r="K16" s="263">
        <v>300000</v>
      </c>
      <c r="L16" s="255">
        <v>0</v>
      </c>
      <c r="M16" s="255">
        <v>0</v>
      </c>
      <c r="N16" s="255">
        <v>0</v>
      </c>
      <c r="O16" s="263">
        <v>30000</v>
      </c>
      <c r="P16" s="255">
        <v>0</v>
      </c>
      <c r="Q16" s="255">
        <v>0</v>
      </c>
      <c r="R16" s="255">
        <v>0</v>
      </c>
      <c r="S16" s="255">
        <v>0</v>
      </c>
      <c r="T16" s="255">
        <v>0</v>
      </c>
    </row>
    <row r="17" ht="19.5" customHeight="1" spans="1:20">
      <c r="A17" s="257" t="s">
        <v>610</v>
      </c>
      <c r="B17" s="257"/>
      <c r="C17" s="257"/>
      <c r="D17" s="257"/>
      <c r="E17" s="257"/>
      <c r="F17" s="257"/>
      <c r="G17" s="257"/>
      <c r="H17" s="264"/>
      <c r="I17" s="264"/>
      <c r="J17" s="264"/>
      <c r="K17" s="264"/>
      <c r="L17" s="264"/>
      <c r="M17" s="264"/>
      <c r="N17" s="264"/>
      <c r="O17" s="264"/>
      <c r="P17" s="264"/>
      <c r="Q17" s="257"/>
      <c r="R17" s="257"/>
      <c r="S17" s="257"/>
      <c r="T17" s="257"/>
    </row>
    <row r="18" ht="19.5" customHeight="1" spans="1:20">
      <c r="A18" s="257"/>
      <c r="B18" s="257"/>
      <c r="C18" s="257"/>
      <c r="D18" s="257"/>
      <c r="E18" s="257"/>
      <c r="F18" s="257"/>
      <c r="G18" s="257"/>
      <c r="H18" s="264"/>
      <c r="I18" s="264"/>
      <c r="J18" s="264"/>
      <c r="K18" s="264"/>
      <c r="L18" s="264"/>
      <c r="M18" s="264"/>
      <c r="N18" s="264"/>
      <c r="O18" s="264"/>
      <c r="P18" s="264"/>
      <c r="Q18" s="257"/>
      <c r="R18" s="257"/>
      <c r="S18" s="257"/>
      <c r="T18" s="257"/>
    </row>
  </sheetData>
  <mergeCells count="37">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 ref="A17:T18"/>
  </mergeCells>
  <pageMargins left="0.75" right="0.75" top="1" bottom="1" header="0.5" footer="0.5"/>
  <pageSetup paperSize="9" scale="4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
  <sheetViews>
    <sheetView workbookViewId="0">
      <selection activeCell="G21" sqref="G21"/>
    </sheetView>
  </sheetViews>
  <sheetFormatPr defaultColWidth="9" defaultRowHeight="13.5"/>
  <cols>
    <col min="1" max="3" width="3.21666666666667" style="231" customWidth="1"/>
    <col min="4" max="4" width="32.7833333333333" style="231" customWidth="1"/>
    <col min="5" max="6" width="15" style="231" customWidth="1"/>
    <col min="7" max="11" width="14" style="231" customWidth="1"/>
    <col min="12" max="12" width="15" style="231" customWidth="1"/>
    <col min="13" max="16384" width="9" style="231"/>
  </cols>
  <sheetData>
    <row r="1" ht="27" spans="6:6">
      <c r="F1" s="251" t="s">
        <v>611</v>
      </c>
    </row>
    <row r="2" spans="12:12">
      <c r="L2" s="109" t="s">
        <v>612</v>
      </c>
    </row>
    <row r="3" spans="1:12">
      <c r="A3" s="109" t="s">
        <v>87</v>
      </c>
      <c r="L3" s="109" t="s">
        <v>3</v>
      </c>
    </row>
    <row r="4" ht="19.5" customHeight="1" spans="1:12">
      <c r="A4" s="252" t="s">
        <v>6</v>
      </c>
      <c r="B4" s="252"/>
      <c r="C4" s="252"/>
      <c r="D4" s="252"/>
      <c r="E4" s="253" t="s">
        <v>383</v>
      </c>
      <c r="F4" s="253"/>
      <c r="G4" s="253"/>
      <c r="H4" s="253" t="s">
        <v>384</v>
      </c>
      <c r="I4" s="253" t="s">
        <v>385</v>
      </c>
      <c r="J4" s="253" t="s">
        <v>80</v>
      </c>
      <c r="K4" s="253"/>
      <c r="L4" s="253"/>
    </row>
    <row r="5" ht="19.5" customHeight="1" spans="1:12">
      <c r="A5" s="252" t="s">
        <v>94</v>
      </c>
      <c r="B5" s="252"/>
      <c r="C5" s="252"/>
      <c r="D5" s="252" t="s">
        <v>95</v>
      </c>
      <c r="E5" s="253" t="s">
        <v>101</v>
      </c>
      <c r="F5" s="253" t="s">
        <v>613</v>
      </c>
      <c r="G5" s="253" t="s">
        <v>614</v>
      </c>
      <c r="H5" s="253"/>
      <c r="I5" s="253"/>
      <c r="J5" s="253" t="s">
        <v>101</v>
      </c>
      <c r="K5" s="253" t="s">
        <v>613</v>
      </c>
      <c r="L5" s="254" t="s">
        <v>614</v>
      </c>
    </row>
    <row r="6" ht="19.5" customHeight="1" spans="1:12">
      <c r="A6" s="252"/>
      <c r="B6" s="252"/>
      <c r="C6" s="252"/>
      <c r="D6" s="252"/>
      <c r="E6" s="253"/>
      <c r="F6" s="253"/>
      <c r="G6" s="253"/>
      <c r="H6" s="253"/>
      <c r="I6" s="253"/>
      <c r="J6" s="253"/>
      <c r="K6" s="253"/>
      <c r="L6" s="254"/>
    </row>
    <row r="7" ht="19.5" customHeight="1" spans="1:12">
      <c r="A7" s="252"/>
      <c r="B7" s="252"/>
      <c r="C7" s="252"/>
      <c r="D7" s="252"/>
      <c r="E7" s="253"/>
      <c r="F7" s="253"/>
      <c r="G7" s="253"/>
      <c r="H7" s="253"/>
      <c r="I7" s="253"/>
      <c r="J7" s="253"/>
      <c r="K7" s="253"/>
      <c r="L7" s="254"/>
    </row>
    <row r="8" ht="19.5" customHeight="1" spans="1:12">
      <c r="A8" s="252" t="s">
        <v>98</v>
      </c>
      <c r="B8" s="252" t="s">
        <v>99</v>
      </c>
      <c r="C8" s="252" t="s">
        <v>100</v>
      </c>
      <c r="D8" s="252" t="s">
        <v>10</v>
      </c>
      <c r="E8" s="254" t="s">
        <v>12</v>
      </c>
      <c r="F8" s="254" t="s">
        <v>13</v>
      </c>
      <c r="G8" s="254" t="s">
        <v>19</v>
      </c>
      <c r="H8" s="254" t="s">
        <v>22</v>
      </c>
      <c r="I8" s="254" t="s">
        <v>25</v>
      </c>
      <c r="J8" s="254" t="s">
        <v>28</v>
      </c>
      <c r="K8" s="254" t="s">
        <v>31</v>
      </c>
      <c r="L8" s="254" t="s">
        <v>34</v>
      </c>
    </row>
    <row r="9" ht="19.5" customHeight="1" spans="1:12">
      <c r="A9" s="252"/>
      <c r="B9" s="252"/>
      <c r="C9" s="252"/>
      <c r="D9" s="252" t="s">
        <v>101</v>
      </c>
      <c r="E9" s="255">
        <v>0</v>
      </c>
      <c r="F9" s="255">
        <v>0</v>
      </c>
      <c r="G9" s="255">
        <v>0</v>
      </c>
      <c r="H9" s="255">
        <v>520</v>
      </c>
      <c r="I9" s="255">
        <v>520</v>
      </c>
      <c r="J9" s="255">
        <v>0</v>
      </c>
      <c r="K9" s="255">
        <v>0</v>
      </c>
      <c r="L9" s="255">
        <v>0</v>
      </c>
    </row>
    <row r="10" ht="19.5" customHeight="1" spans="1:12">
      <c r="A10" s="256" t="s">
        <v>297</v>
      </c>
      <c r="B10" s="256"/>
      <c r="C10" s="256"/>
      <c r="D10" s="256" t="s">
        <v>298</v>
      </c>
      <c r="E10" s="255">
        <v>0</v>
      </c>
      <c r="F10" s="255">
        <v>0</v>
      </c>
      <c r="G10" s="255">
        <v>0</v>
      </c>
      <c r="H10" s="255">
        <v>520</v>
      </c>
      <c r="I10" s="255">
        <v>520</v>
      </c>
      <c r="J10" s="255">
        <v>0</v>
      </c>
      <c r="K10" s="255">
        <v>0</v>
      </c>
      <c r="L10" s="255">
        <v>0</v>
      </c>
    </row>
    <row r="11" ht="19.5" customHeight="1" spans="1:12">
      <c r="A11" s="256" t="s">
        <v>299</v>
      </c>
      <c r="B11" s="256"/>
      <c r="C11" s="256"/>
      <c r="D11" s="256" t="s">
        <v>300</v>
      </c>
      <c r="E11" s="255">
        <v>0</v>
      </c>
      <c r="F11" s="255">
        <v>0</v>
      </c>
      <c r="G11" s="255">
        <v>0</v>
      </c>
      <c r="H11" s="255">
        <v>520</v>
      </c>
      <c r="I11" s="255">
        <v>520</v>
      </c>
      <c r="J11" s="255">
        <v>0</v>
      </c>
      <c r="K11" s="255">
        <v>0</v>
      </c>
      <c r="L11" s="255">
        <v>0</v>
      </c>
    </row>
    <row r="12" ht="19.5" customHeight="1" spans="1:12">
      <c r="A12" s="256" t="s">
        <v>301</v>
      </c>
      <c r="B12" s="256"/>
      <c r="C12" s="256"/>
      <c r="D12" s="256" t="s">
        <v>302</v>
      </c>
      <c r="E12" s="255">
        <v>0</v>
      </c>
      <c r="F12" s="255">
        <v>0</v>
      </c>
      <c r="G12" s="255">
        <v>0</v>
      </c>
      <c r="H12" s="255">
        <v>520</v>
      </c>
      <c r="I12" s="255">
        <v>520</v>
      </c>
      <c r="J12" s="255">
        <v>0</v>
      </c>
      <c r="K12" s="255">
        <v>0</v>
      </c>
      <c r="L12" s="255">
        <v>0</v>
      </c>
    </row>
    <row r="13" ht="25.05" customHeight="1" spans="1:12">
      <c r="A13" s="257" t="s">
        <v>615</v>
      </c>
      <c r="B13" s="258"/>
      <c r="C13" s="258"/>
      <c r="D13" s="258"/>
      <c r="E13" s="258"/>
      <c r="F13" s="258"/>
      <c r="G13" s="258"/>
      <c r="H13" s="258"/>
      <c r="I13" s="258"/>
      <c r="J13" s="258"/>
      <c r="K13" s="258"/>
      <c r="L13" s="258"/>
    </row>
    <row r="14" ht="19.5" customHeight="1" spans="1:12">
      <c r="A14" s="257"/>
      <c r="B14" s="258"/>
      <c r="C14" s="258"/>
      <c r="D14" s="258"/>
      <c r="E14" s="258"/>
      <c r="F14" s="258"/>
      <c r="G14" s="258"/>
      <c r="H14" s="258"/>
      <c r="I14" s="258"/>
      <c r="J14" s="258"/>
      <c r="K14" s="258"/>
      <c r="L14" s="258"/>
    </row>
    <row r="16" spans="9:9">
      <c r="I16" s="259"/>
    </row>
  </sheetData>
  <mergeCells count="21">
    <mergeCell ref="A4:D4"/>
    <mergeCell ref="E4:G4"/>
    <mergeCell ref="J4:L4"/>
    <mergeCell ref="A10:C10"/>
    <mergeCell ref="A11:C11"/>
    <mergeCell ref="A12:C12"/>
    <mergeCell ref="A13:L13"/>
    <mergeCell ref="A14:L14"/>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pageSetup paperSize="9" scale="7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workbookViewId="0">
      <selection activeCell="H12" sqref="H12"/>
    </sheetView>
  </sheetViews>
  <sheetFormatPr defaultColWidth="9" defaultRowHeight="14.25" customHeight="1" outlineLevelCol="7"/>
  <cols>
    <col min="1" max="1" width="33.8916666666667" customWidth="1"/>
    <col min="2" max="2" width="10.6583333333333" customWidth="1"/>
    <col min="3" max="5" width="19.4416666666667" customWidth="1"/>
    <col min="6" max="7" width="9" style="3"/>
    <col min="8" max="8" width="18.8916666666667" style="3" customWidth="1"/>
    <col min="9" max="16384" width="9" style="3"/>
  </cols>
  <sheetData>
    <row r="1" ht="26.2" customHeight="1" spans="1:5">
      <c r="A1" s="242" t="s">
        <v>616</v>
      </c>
      <c r="B1" s="242"/>
      <c r="C1" s="242"/>
      <c r="D1" s="242"/>
      <c r="E1" s="242"/>
    </row>
    <row r="2" ht="19" customHeight="1" spans="1:5">
      <c r="A2" s="243"/>
      <c r="B2" s="243"/>
      <c r="C2" s="243"/>
      <c r="D2" s="243"/>
      <c r="E2" s="232" t="s">
        <v>617</v>
      </c>
    </row>
    <row r="3" s="228" customFormat="1" ht="19" customHeight="1" spans="1:5">
      <c r="A3" s="233" t="s">
        <v>2</v>
      </c>
      <c r="B3" s="231"/>
      <c r="C3" s="231"/>
      <c r="D3" s="231"/>
      <c r="E3" s="232" t="s">
        <v>3</v>
      </c>
    </row>
    <row r="4" s="228" customFormat="1" ht="19" customHeight="1" spans="1:5">
      <c r="A4" s="234" t="s">
        <v>618</v>
      </c>
      <c r="B4" s="234" t="s">
        <v>7</v>
      </c>
      <c r="C4" s="234" t="s">
        <v>619</v>
      </c>
      <c r="D4" s="234" t="s">
        <v>620</v>
      </c>
      <c r="E4" s="234" t="s">
        <v>621</v>
      </c>
    </row>
    <row r="5" s="229" customFormat="1" ht="19" customHeight="1" spans="1:5">
      <c r="A5" s="234" t="s">
        <v>622</v>
      </c>
      <c r="B5" s="234" t="s">
        <v>11</v>
      </c>
      <c r="C5" s="234" t="s">
        <v>12</v>
      </c>
      <c r="D5" s="234">
        <v>2</v>
      </c>
      <c r="E5" s="234">
        <v>3</v>
      </c>
    </row>
    <row r="6" s="229" customFormat="1" ht="19" customHeight="1" spans="1:5">
      <c r="A6" s="235" t="s">
        <v>623</v>
      </c>
      <c r="B6" s="234">
        <v>1</v>
      </c>
      <c r="C6" s="234" t="s">
        <v>624</v>
      </c>
      <c r="D6" s="234" t="s">
        <v>624</v>
      </c>
      <c r="E6" s="234" t="s">
        <v>624</v>
      </c>
    </row>
    <row r="7" s="229" customFormat="1" ht="26.2" customHeight="1" spans="1:5">
      <c r="A7" s="236" t="s">
        <v>625</v>
      </c>
      <c r="B7" s="234">
        <v>2</v>
      </c>
      <c r="C7" s="237">
        <f>SUM(C8,C9,C12)</f>
        <v>600000</v>
      </c>
      <c r="D7" s="237">
        <f>SUM(D8,D9,D12)</f>
        <v>600000</v>
      </c>
      <c r="E7" s="237">
        <f>SUM(E8,E9,E12)</f>
        <v>296999.93</v>
      </c>
    </row>
    <row r="8" s="229" customFormat="1" ht="26.2" customHeight="1" spans="1:5">
      <c r="A8" s="236" t="s">
        <v>626</v>
      </c>
      <c r="B8" s="234">
        <v>3</v>
      </c>
      <c r="C8" s="238">
        <v>0</v>
      </c>
      <c r="D8" s="238">
        <v>0</v>
      </c>
      <c r="E8" s="238">
        <v>0</v>
      </c>
    </row>
    <row r="9" s="229" customFormat="1" ht="26.2" customHeight="1" spans="1:5">
      <c r="A9" s="236" t="s">
        <v>627</v>
      </c>
      <c r="B9" s="234">
        <v>4</v>
      </c>
      <c r="C9" s="237">
        <f>SUM(C10:C11)</f>
        <v>500000</v>
      </c>
      <c r="D9" s="237">
        <f>SUM(D10:D11)</f>
        <v>500000</v>
      </c>
      <c r="E9" s="237">
        <f>SUM(E10:E11)</f>
        <v>296999.93</v>
      </c>
    </row>
    <row r="10" s="229" customFormat="1" ht="26.2" customHeight="1" spans="1:5">
      <c r="A10" s="236" t="s">
        <v>628</v>
      </c>
      <c r="B10" s="234">
        <v>5</v>
      </c>
      <c r="C10" s="244">
        <v>0</v>
      </c>
      <c r="D10" s="238">
        <v>0</v>
      </c>
      <c r="E10" s="238">
        <v>0</v>
      </c>
    </row>
    <row r="11" s="229" customFormat="1" ht="26.2" customHeight="1" spans="1:5">
      <c r="A11" s="236" t="s">
        <v>629</v>
      </c>
      <c r="B11" s="234">
        <v>6</v>
      </c>
      <c r="C11" s="237">
        <v>500000</v>
      </c>
      <c r="D11" s="237">
        <v>500000</v>
      </c>
      <c r="E11" s="237">
        <v>296999.93</v>
      </c>
    </row>
    <row r="12" s="229" customFormat="1" ht="26.2" customHeight="1" spans="1:5">
      <c r="A12" s="236" t="s">
        <v>630</v>
      </c>
      <c r="B12" s="234">
        <v>7</v>
      </c>
      <c r="C12" s="237">
        <v>100000</v>
      </c>
      <c r="D12" s="237">
        <v>100000</v>
      </c>
      <c r="E12" s="244">
        <v>0</v>
      </c>
    </row>
    <row r="13" s="229" customFormat="1" ht="15" spans="1:5">
      <c r="A13" s="236" t="s">
        <v>631</v>
      </c>
      <c r="B13" s="234">
        <v>8</v>
      </c>
      <c r="C13" s="234" t="s">
        <v>624</v>
      </c>
      <c r="D13" s="234" t="s">
        <v>624</v>
      </c>
      <c r="E13" s="245">
        <v>0</v>
      </c>
    </row>
    <row r="14" s="229" customFormat="1" ht="15" spans="1:5">
      <c r="A14" s="236" t="s">
        <v>632</v>
      </c>
      <c r="B14" s="234">
        <v>9</v>
      </c>
      <c r="C14" s="234" t="s">
        <v>624</v>
      </c>
      <c r="D14" s="234" t="s">
        <v>624</v>
      </c>
      <c r="E14" s="245">
        <v>0</v>
      </c>
    </row>
    <row r="15" s="229" customFormat="1" ht="15" spans="1:5">
      <c r="A15" s="236" t="s">
        <v>633</v>
      </c>
      <c r="B15" s="234">
        <v>10</v>
      </c>
      <c r="C15" s="234" t="s">
        <v>624</v>
      </c>
      <c r="D15" s="234" t="s">
        <v>624</v>
      </c>
      <c r="E15" s="245">
        <v>0</v>
      </c>
    </row>
    <row r="16" s="229" customFormat="1" ht="15" spans="1:5">
      <c r="A16" s="236" t="s">
        <v>634</v>
      </c>
      <c r="B16" s="234">
        <v>11</v>
      </c>
      <c r="C16" s="234" t="s">
        <v>624</v>
      </c>
      <c r="D16" s="234" t="s">
        <v>624</v>
      </c>
      <c r="E16" s="234" t="s">
        <v>624</v>
      </c>
    </row>
    <row r="17" s="229" customFormat="1" ht="15" spans="1:5">
      <c r="A17" s="236" t="s">
        <v>635</v>
      </c>
      <c r="B17" s="234">
        <v>12</v>
      </c>
      <c r="C17" s="234" t="s">
        <v>624</v>
      </c>
      <c r="D17" s="234" t="s">
        <v>624</v>
      </c>
      <c r="E17" s="246">
        <v>0</v>
      </c>
    </row>
    <row r="18" s="229" customFormat="1" ht="15" spans="1:5">
      <c r="A18" s="236" t="s">
        <v>636</v>
      </c>
      <c r="B18" s="234">
        <v>13</v>
      </c>
      <c r="C18" s="234" t="s">
        <v>624</v>
      </c>
      <c r="D18" s="234" t="s">
        <v>624</v>
      </c>
      <c r="E18" s="246">
        <v>0</v>
      </c>
    </row>
    <row r="19" s="229" customFormat="1" ht="15" spans="1:5">
      <c r="A19" s="236" t="s">
        <v>637</v>
      </c>
      <c r="B19" s="234">
        <v>14</v>
      </c>
      <c r="C19" s="234" t="s">
        <v>624</v>
      </c>
      <c r="D19" s="234" t="s">
        <v>624</v>
      </c>
      <c r="E19" s="246">
        <v>0</v>
      </c>
    </row>
    <row r="20" s="229" customFormat="1" ht="15" spans="1:5">
      <c r="A20" s="236" t="s">
        <v>638</v>
      </c>
      <c r="B20" s="234">
        <v>15</v>
      </c>
      <c r="C20" s="234" t="s">
        <v>624</v>
      </c>
      <c r="D20" s="234" t="s">
        <v>624</v>
      </c>
      <c r="E20" s="246">
        <v>9</v>
      </c>
    </row>
    <row r="21" s="229" customFormat="1" ht="15" spans="1:5">
      <c r="A21" s="236" t="s">
        <v>639</v>
      </c>
      <c r="B21" s="234">
        <v>16</v>
      </c>
      <c r="C21" s="234" t="s">
        <v>624</v>
      </c>
      <c r="D21" s="234" t="s">
        <v>624</v>
      </c>
      <c r="E21" s="246">
        <v>0</v>
      </c>
    </row>
    <row r="22" s="229" customFormat="1" ht="15" spans="1:5">
      <c r="A22" s="236" t="s">
        <v>640</v>
      </c>
      <c r="B22" s="234">
        <v>17</v>
      </c>
      <c r="C22" s="234" t="s">
        <v>624</v>
      </c>
      <c r="D22" s="234" t="s">
        <v>624</v>
      </c>
      <c r="E22" s="246">
        <v>0</v>
      </c>
    </row>
    <row r="23" s="229" customFormat="1" ht="15" spans="1:8">
      <c r="A23" s="236" t="s">
        <v>641</v>
      </c>
      <c r="B23" s="234">
        <v>18</v>
      </c>
      <c r="C23" s="234" t="s">
        <v>624</v>
      </c>
      <c r="D23" s="234" t="s">
        <v>624</v>
      </c>
      <c r="E23" s="246">
        <v>0</v>
      </c>
      <c r="H23" s="247"/>
    </row>
    <row r="24" s="229" customFormat="1" ht="15" spans="1:5">
      <c r="A24" s="236" t="s">
        <v>642</v>
      </c>
      <c r="B24" s="234">
        <v>19</v>
      </c>
      <c r="C24" s="234" t="s">
        <v>624</v>
      </c>
      <c r="D24" s="234" t="s">
        <v>624</v>
      </c>
      <c r="E24" s="246">
        <v>0</v>
      </c>
    </row>
    <row r="25" s="229" customFormat="1" ht="15" spans="1:5">
      <c r="A25" s="236" t="s">
        <v>643</v>
      </c>
      <c r="B25" s="234">
        <v>20</v>
      </c>
      <c r="C25" s="234" t="s">
        <v>624</v>
      </c>
      <c r="D25" s="234" t="s">
        <v>624</v>
      </c>
      <c r="E25" s="246">
        <v>0</v>
      </c>
    </row>
    <row r="26" s="229" customFormat="1" ht="15" spans="1:5">
      <c r="A26" s="236" t="s">
        <v>644</v>
      </c>
      <c r="B26" s="234">
        <v>21</v>
      </c>
      <c r="C26" s="234" t="s">
        <v>624</v>
      </c>
      <c r="D26" s="234" t="s">
        <v>624</v>
      </c>
      <c r="E26" s="246">
        <v>0</v>
      </c>
    </row>
    <row r="27" ht="19" customHeight="1" spans="1:5">
      <c r="A27" s="235" t="s">
        <v>645</v>
      </c>
      <c r="B27" s="234">
        <v>22</v>
      </c>
      <c r="C27" s="234" t="s">
        <v>624</v>
      </c>
      <c r="D27" s="234" t="s">
        <v>624</v>
      </c>
      <c r="E27" s="248">
        <f>SUM(E28:E29)</f>
        <v>1304615</v>
      </c>
    </row>
    <row r="28" ht="19" customHeight="1" spans="1:5">
      <c r="A28" s="236" t="s">
        <v>646</v>
      </c>
      <c r="B28" s="234">
        <v>23</v>
      </c>
      <c r="C28" s="234" t="s">
        <v>624</v>
      </c>
      <c r="D28" s="234" t="s">
        <v>624</v>
      </c>
      <c r="E28" s="248">
        <v>1304615</v>
      </c>
    </row>
    <row r="29" ht="19" customHeight="1" spans="1:5">
      <c r="A29" s="236" t="s">
        <v>647</v>
      </c>
      <c r="B29" s="234">
        <v>24</v>
      </c>
      <c r="C29" s="234" t="s">
        <v>624</v>
      </c>
      <c r="D29" s="234" t="s">
        <v>624</v>
      </c>
      <c r="E29" s="249">
        <v>0</v>
      </c>
    </row>
    <row r="30" ht="41.25" customHeight="1" spans="1:5">
      <c r="A30" s="240" t="s">
        <v>648</v>
      </c>
      <c r="B30" s="240" t="s">
        <v>11</v>
      </c>
      <c r="C30" s="240" t="s">
        <v>11</v>
      </c>
      <c r="D30" s="240"/>
      <c r="E30" s="240"/>
    </row>
    <row r="31" ht="21.95" customHeight="1" spans="1:5">
      <c r="A31" s="250" t="s">
        <v>649</v>
      </c>
      <c r="B31" s="250" t="s">
        <v>11</v>
      </c>
      <c r="C31" s="250" t="s">
        <v>11</v>
      </c>
      <c r="D31" s="250"/>
      <c r="E31" s="250"/>
    </row>
    <row r="32" customHeight="1" spans="1:5">
      <c r="A32" s="241"/>
      <c r="B32" s="241"/>
      <c r="C32" s="241"/>
      <c r="D32" s="241"/>
      <c r="E32" s="241"/>
    </row>
  </sheetData>
  <mergeCells count="4">
    <mergeCell ref="A1:E1"/>
    <mergeCell ref="A30:E30"/>
    <mergeCell ref="A31:E31"/>
    <mergeCell ref="B4:B5"/>
  </mergeCells>
  <pageMargins left="0.747916666666667" right="0.39" top="0.98" bottom="0.75" header="0.51" footer="0.51"/>
  <pageSetup paperSize="9" scale="83"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7"/>
  <sheetViews>
    <sheetView workbookViewId="0">
      <selection activeCell="H16" sqref="H16"/>
    </sheetView>
  </sheetViews>
  <sheetFormatPr defaultColWidth="9" defaultRowHeight="14.25" customHeight="1" outlineLevelCol="4"/>
  <cols>
    <col min="1" max="1" width="33.8916666666667" customWidth="1"/>
    <col min="2" max="2" width="10.6583333333333" customWidth="1"/>
    <col min="3" max="5" width="19.4416666666667" customWidth="1"/>
    <col min="6" max="7" width="9" style="3"/>
    <col min="8" max="8" width="18.8916666666667" style="3" customWidth="1"/>
    <col min="9" max="16384" width="9" style="3"/>
  </cols>
  <sheetData>
    <row r="1" ht="26.2" customHeight="1" spans="1:5">
      <c r="A1" s="230" t="s">
        <v>650</v>
      </c>
      <c r="B1" s="230"/>
      <c r="C1" s="230"/>
      <c r="D1" s="230"/>
      <c r="E1" s="230"/>
    </row>
    <row r="2" ht="19" customHeight="1" spans="1:5">
      <c r="A2" s="231"/>
      <c r="B2" s="231"/>
      <c r="C2" s="231"/>
      <c r="D2" s="231"/>
      <c r="E2" s="232" t="s">
        <v>651</v>
      </c>
    </row>
    <row r="3" s="228" customFormat="1" ht="19" customHeight="1" spans="1:5">
      <c r="A3" s="233" t="s">
        <v>2</v>
      </c>
      <c r="B3" s="231"/>
      <c r="C3" s="231"/>
      <c r="D3" s="231"/>
      <c r="E3" s="232" t="s">
        <v>3</v>
      </c>
    </row>
    <row r="4" s="228" customFormat="1" ht="19" customHeight="1" spans="1:5">
      <c r="A4" s="234" t="s">
        <v>618</v>
      </c>
      <c r="B4" s="234" t="s">
        <v>7</v>
      </c>
      <c r="C4" s="234" t="s">
        <v>619</v>
      </c>
      <c r="D4" s="234" t="s">
        <v>620</v>
      </c>
      <c r="E4" s="234" t="s">
        <v>621</v>
      </c>
    </row>
    <row r="5" s="229" customFormat="1" ht="19" customHeight="1" spans="1:5">
      <c r="A5" s="234" t="s">
        <v>622</v>
      </c>
      <c r="B5" s="234"/>
      <c r="C5" s="234" t="s">
        <v>12</v>
      </c>
      <c r="D5" s="234">
        <v>2</v>
      </c>
      <c r="E5" s="234">
        <v>3</v>
      </c>
    </row>
    <row r="6" s="229" customFormat="1" ht="19" customHeight="1" spans="1:5">
      <c r="A6" s="235" t="s">
        <v>652</v>
      </c>
      <c r="B6" s="234">
        <v>1</v>
      </c>
      <c r="C6" s="234" t="s">
        <v>624</v>
      </c>
      <c r="D6" s="234" t="s">
        <v>624</v>
      </c>
      <c r="E6" s="234" t="s">
        <v>624</v>
      </c>
    </row>
    <row r="7" s="229" customFormat="1" ht="26.2" customHeight="1" spans="1:5">
      <c r="A7" s="236" t="s">
        <v>625</v>
      </c>
      <c r="B7" s="234">
        <v>2</v>
      </c>
      <c r="C7" s="237">
        <f>SUM(C8,C9,C12)</f>
        <v>600000</v>
      </c>
      <c r="D7" s="237">
        <f>SUM(D8,D9,D12)</f>
        <v>600000</v>
      </c>
      <c r="E7" s="237">
        <f>SUM(E8,E9,E12)</f>
        <v>296999.93</v>
      </c>
    </row>
    <row r="8" s="229" customFormat="1" ht="26.2" customHeight="1" spans="1:5">
      <c r="A8" s="236" t="s">
        <v>626</v>
      </c>
      <c r="B8" s="234">
        <v>3</v>
      </c>
      <c r="C8" s="238">
        <v>0</v>
      </c>
      <c r="D8" s="238">
        <v>0</v>
      </c>
      <c r="E8" s="238">
        <v>0</v>
      </c>
    </row>
    <row r="9" s="229" customFormat="1" ht="26.2" customHeight="1" spans="1:5">
      <c r="A9" s="236" t="s">
        <v>627</v>
      </c>
      <c r="B9" s="234">
        <v>4</v>
      </c>
      <c r="C9" s="237">
        <f>SUM(C10:C11)</f>
        <v>500000</v>
      </c>
      <c r="D9" s="237">
        <f>SUM(D10:D11)</f>
        <v>500000</v>
      </c>
      <c r="E9" s="237">
        <f>SUM(E10:E11)</f>
        <v>296999.93</v>
      </c>
    </row>
    <row r="10" s="229" customFormat="1" ht="26.2" customHeight="1" spans="1:5">
      <c r="A10" s="236" t="s">
        <v>628</v>
      </c>
      <c r="B10" s="234">
        <v>5</v>
      </c>
      <c r="C10" s="238">
        <v>0</v>
      </c>
      <c r="D10" s="238">
        <v>0</v>
      </c>
      <c r="E10" s="238">
        <v>0</v>
      </c>
    </row>
    <row r="11" s="229" customFormat="1" ht="26.2" customHeight="1" spans="1:5">
      <c r="A11" s="236" t="s">
        <v>629</v>
      </c>
      <c r="B11" s="234">
        <v>6</v>
      </c>
      <c r="C11" s="237">
        <v>500000</v>
      </c>
      <c r="D11" s="237">
        <v>500000</v>
      </c>
      <c r="E11" s="237">
        <v>296999.93</v>
      </c>
    </row>
    <row r="12" s="229" customFormat="1" ht="26.2" customHeight="1" spans="1:5">
      <c r="A12" s="236" t="s">
        <v>630</v>
      </c>
      <c r="B12" s="234">
        <v>7</v>
      </c>
      <c r="C12" s="237">
        <v>100000</v>
      </c>
      <c r="D12" s="237">
        <v>100000</v>
      </c>
      <c r="E12" s="238">
        <v>0</v>
      </c>
    </row>
    <row r="13" s="229" customFormat="1" ht="15" spans="1:5">
      <c r="A13" s="236" t="s">
        <v>631</v>
      </c>
      <c r="B13" s="234">
        <v>8</v>
      </c>
      <c r="C13" s="239" t="s">
        <v>624</v>
      </c>
      <c r="D13" s="239" t="s">
        <v>624</v>
      </c>
      <c r="E13" s="238">
        <v>0</v>
      </c>
    </row>
    <row r="14" s="229" customFormat="1" ht="15" spans="1:5">
      <c r="A14" s="236" t="s">
        <v>632</v>
      </c>
      <c r="B14" s="234">
        <v>9</v>
      </c>
      <c r="C14" s="239" t="s">
        <v>624</v>
      </c>
      <c r="D14" s="239" t="s">
        <v>624</v>
      </c>
      <c r="E14" s="238">
        <v>0</v>
      </c>
    </row>
    <row r="15" s="229" customFormat="1" ht="15" spans="1:5">
      <c r="A15" s="236" t="s">
        <v>633</v>
      </c>
      <c r="B15" s="234">
        <v>10</v>
      </c>
      <c r="C15" s="239" t="s">
        <v>624</v>
      </c>
      <c r="D15" s="239" t="s">
        <v>624</v>
      </c>
      <c r="E15" s="238">
        <v>0</v>
      </c>
    </row>
    <row r="16" ht="41.25" customHeight="1" spans="1:5">
      <c r="A16" s="240" t="s">
        <v>653</v>
      </c>
      <c r="B16" s="240"/>
      <c r="C16" s="240"/>
      <c r="D16" s="240"/>
      <c r="E16" s="240"/>
    </row>
    <row r="17" customHeight="1" spans="1:5">
      <c r="A17" s="241"/>
      <c r="B17" s="241"/>
      <c r="C17" s="241"/>
      <c r="D17" s="241"/>
      <c r="E17" s="241"/>
    </row>
  </sheetData>
  <mergeCells count="3">
    <mergeCell ref="A1:E1"/>
    <mergeCell ref="A16:E16"/>
    <mergeCell ref="B4:B5"/>
  </mergeCells>
  <printOptions horizontalCentered="1"/>
  <pageMargins left="0.751388888888889" right="0.751388888888889"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zoomScale="80" zoomScaleNormal="80" workbookViewId="0">
      <selection activeCell="M19" sqref="M19"/>
    </sheetView>
  </sheetViews>
  <sheetFormatPr defaultColWidth="8.89166666666667" defaultRowHeight="14.25"/>
  <cols>
    <col min="1" max="1" width="6.33333333333333" customWidth="1"/>
    <col min="2" max="2" width="5.55" customWidth="1"/>
    <col min="3" max="3" width="15" customWidth="1"/>
    <col min="4" max="4" width="14.55" customWidth="1"/>
    <col min="5" max="5" width="14.6583333333333" customWidth="1"/>
    <col min="6" max="6" width="16.55" customWidth="1"/>
    <col min="7" max="7" width="17" customWidth="1"/>
    <col min="8" max="8" width="15.1083333333333" customWidth="1"/>
    <col min="9" max="9" width="14.8916666666667" customWidth="1"/>
    <col min="10" max="10" width="15.6583333333333" customWidth="1"/>
    <col min="11" max="11" width="16.1083333333333" customWidth="1"/>
    <col min="12" max="12" width="12.6583333333333"/>
    <col min="13" max="14" width="12.2166666666667" customWidth="1"/>
    <col min="15" max="15" width="14.4416666666667" customWidth="1"/>
    <col min="16" max="16" width="14.3333333333333" customWidth="1"/>
    <col min="17" max="17" width="9" customWidth="1"/>
  </cols>
  <sheetData>
    <row r="1" ht="27" spans="1:21">
      <c r="A1" s="199" t="s">
        <v>654</v>
      </c>
      <c r="B1" s="199"/>
      <c r="C1" s="199"/>
      <c r="D1" s="199"/>
      <c r="E1" s="199"/>
      <c r="F1" s="199"/>
      <c r="G1" s="199"/>
      <c r="H1" s="199"/>
      <c r="I1" s="199"/>
      <c r="J1" s="199"/>
      <c r="K1" s="199"/>
      <c r="L1" s="199"/>
      <c r="M1" s="213"/>
      <c r="N1" s="213"/>
      <c r="O1" s="199"/>
      <c r="P1" s="199"/>
      <c r="Q1" s="199"/>
      <c r="R1" s="199"/>
      <c r="S1" s="199"/>
      <c r="T1" s="199"/>
      <c r="U1" s="199"/>
    </row>
    <row r="2" ht="19" customHeight="1" spans="1:21">
      <c r="A2" s="112"/>
      <c r="B2" s="112"/>
      <c r="C2" s="112"/>
      <c r="D2" s="112"/>
      <c r="E2" s="112"/>
      <c r="F2" s="112"/>
      <c r="G2" s="112"/>
      <c r="H2" s="112"/>
      <c r="I2" s="112"/>
      <c r="J2" s="112"/>
      <c r="K2" s="112"/>
      <c r="L2" s="112"/>
      <c r="M2" s="214"/>
      <c r="N2" s="214"/>
      <c r="O2" s="215"/>
      <c r="P2" s="215"/>
      <c r="Q2" s="215"/>
      <c r="R2" s="215"/>
      <c r="S2" s="215"/>
      <c r="T2" s="215"/>
      <c r="U2" s="223" t="s">
        <v>655</v>
      </c>
    </row>
    <row r="3" ht="21.95" customHeight="1" spans="1:21">
      <c r="A3" s="112" t="s">
        <v>2</v>
      </c>
      <c r="B3" s="112"/>
      <c r="C3" s="112"/>
      <c r="D3" s="112"/>
      <c r="E3" s="200"/>
      <c r="F3" s="200"/>
      <c r="G3" s="112"/>
      <c r="H3" s="112"/>
      <c r="I3" s="112"/>
      <c r="J3" s="112"/>
      <c r="K3" s="112"/>
      <c r="L3" s="112"/>
      <c r="M3" s="214"/>
      <c r="N3" s="214"/>
      <c r="O3" s="215"/>
      <c r="P3" s="215"/>
      <c r="Q3" s="215"/>
      <c r="R3" s="215"/>
      <c r="S3" s="215"/>
      <c r="T3" s="215"/>
      <c r="U3" s="223" t="s">
        <v>3</v>
      </c>
    </row>
    <row r="4" ht="19" customHeight="1" spans="1:21">
      <c r="A4" s="201" t="s">
        <v>6</v>
      </c>
      <c r="B4" s="201" t="s">
        <v>7</v>
      </c>
      <c r="C4" s="202" t="s">
        <v>656</v>
      </c>
      <c r="D4" s="201" t="s">
        <v>657</v>
      </c>
      <c r="E4" s="201" t="s">
        <v>658</v>
      </c>
      <c r="F4" s="203" t="s">
        <v>659</v>
      </c>
      <c r="G4" s="204"/>
      <c r="H4" s="204"/>
      <c r="I4" s="204"/>
      <c r="J4" s="204"/>
      <c r="K4" s="204"/>
      <c r="L4" s="204"/>
      <c r="M4" s="216"/>
      <c r="N4" s="216"/>
      <c r="O4" s="217"/>
      <c r="P4" s="201" t="s">
        <v>660</v>
      </c>
      <c r="Q4" s="201" t="s">
        <v>661</v>
      </c>
      <c r="R4" s="202" t="s">
        <v>662</v>
      </c>
      <c r="S4" s="224"/>
      <c r="T4" s="225" t="s">
        <v>663</v>
      </c>
      <c r="U4" s="224"/>
    </row>
    <row r="5" ht="19" customHeight="1" spans="1:21">
      <c r="A5" s="201"/>
      <c r="B5" s="201"/>
      <c r="C5" s="205"/>
      <c r="D5" s="201"/>
      <c r="E5" s="201"/>
      <c r="F5" s="206" t="s">
        <v>96</v>
      </c>
      <c r="G5" s="206"/>
      <c r="H5" s="206" t="s">
        <v>664</v>
      </c>
      <c r="I5" s="206"/>
      <c r="J5" s="206" t="s">
        <v>665</v>
      </c>
      <c r="K5" s="206"/>
      <c r="L5" s="218" t="s">
        <v>666</v>
      </c>
      <c r="M5" s="218"/>
      <c r="N5" s="219" t="s">
        <v>667</v>
      </c>
      <c r="O5" s="219"/>
      <c r="P5" s="201"/>
      <c r="Q5" s="201"/>
      <c r="R5" s="207"/>
      <c r="S5" s="226"/>
      <c r="T5" s="227"/>
      <c r="U5" s="226"/>
    </row>
    <row r="6" ht="19" customHeight="1" spans="1:21">
      <c r="A6" s="201"/>
      <c r="B6" s="201"/>
      <c r="C6" s="207"/>
      <c r="D6" s="201"/>
      <c r="E6" s="201"/>
      <c r="F6" s="206" t="s">
        <v>668</v>
      </c>
      <c r="G6" s="208" t="s">
        <v>669</v>
      </c>
      <c r="H6" s="206" t="s">
        <v>668</v>
      </c>
      <c r="I6" s="220" t="s">
        <v>669</v>
      </c>
      <c r="J6" s="206" t="s">
        <v>668</v>
      </c>
      <c r="K6" s="220" t="s">
        <v>669</v>
      </c>
      <c r="L6" s="206" t="s">
        <v>668</v>
      </c>
      <c r="M6" s="220" t="s">
        <v>669</v>
      </c>
      <c r="N6" s="206" t="s">
        <v>668</v>
      </c>
      <c r="O6" s="220" t="s">
        <v>669</v>
      </c>
      <c r="P6" s="201"/>
      <c r="Q6" s="201"/>
      <c r="R6" s="206" t="s">
        <v>668</v>
      </c>
      <c r="S6" s="220" t="s">
        <v>669</v>
      </c>
      <c r="T6" s="206" t="s">
        <v>668</v>
      </c>
      <c r="U6" s="208" t="s">
        <v>669</v>
      </c>
    </row>
    <row r="7" ht="23.6" customHeight="1" spans="1:21">
      <c r="A7" s="201" t="s">
        <v>10</v>
      </c>
      <c r="B7" s="201"/>
      <c r="C7" s="201">
        <v>1</v>
      </c>
      <c r="D7" s="208" t="s">
        <v>13</v>
      </c>
      <c r="E7" s="201">
        <v>3</v>
      </c>
      <c r="F7" s="208" t="s">
        <v>22</v>
      </c>
      <c r="G7" s="201">
        <v>5</v>
      </c>
      <c r="H7" s="201">
        <v>6</v>
      </c>
      <c r="I7" s="201">
        <v>7</v>
      </c>
      <c r="J7" s="201">
        <v>8</v>
      </c>
      <c r="K7" s="201">
        <v>9</v>
      </c>
      <c r="L7" s="201">
        <v>10</v>
      </c>
      <c r="M7" s="201">
        <v>11</v>
      </c>
      <c r="N7" s="201">
        <v>12</v>
      </c>
      <c r="O7" s="201">
        <v>13</v>
      </c>
      <c r="P7" s="201">
        <v>14</v>
      </c>
      <c r="Q7" s="201">
        <v>15</v>
      </c>
      <c r="R7" s="201">
        <v>16</v>
      </c>
      <c r="S7" s="201">
        <v>17</v>
      </c>
      <c r="T7" s="201">
        <v>18</v>
      </c>
      <c r="U7" s="201">
        <v>19</v>
      </c>
    </row>
    <row r="8" ht="41.1" customHeight="1" spans="1:21">
      <c r="A8" s="209" t="s">
        <v>101</v>
      </c>
      <c r="B8" s="209">
        <v>1</v>
      </c>
      <c r="C8" s="210">
        <f>SUM(E8,G8)</f>
        <v>3917017.35</v>
      </c>
      <c r="D8" s="211">
        <v>12599551.78</v>
      </c>
      <c r="E8" s="211">
        <v>1375992.9</v>
      </c>
      <c r="F8" s="211">
        <f>SUM(H8,J8,N8)</f>
        <v>12599551.78</v>
      </c>
      <c r="G8" s="211">
        <f>SUM(I8,K8,O8)</f>
        <v>2541024.45</v>
      </c>
      <c r="H8" s="211">
        <v>5133654.22</v>
      </c>
      <c r="I8" s="211">
        <v>1844260.46</v>
      </c>
      <c r="J8" s="211">
        <v>1514728.28</v>
      </c>
      <c r="K8" s="211">
        <v>333456.69</v>
      </c>
      <c r="L8" s="211">
        <v>0</v>
      </c>
      <c r="M8" s="221">
        <v>0</v>
      </c>
      <c r="N8" s="221">
        <v>5951169.28</v>
      </c>
      <c r="O8" s="222">
        <v>363307.3</v>
      </c>
      <c r="P8" s="211">
        <v>0</v>
      </c>
      <c r="Q8" s="211">
        <v>0</v>
      </c>
      <c r="R8" s="211">
        <v>0</v>
      </c>
      <c r="S8" s="211">
        <v>0</v>
      </c>
      <c r="T8" s="211">
        <v>0</v>
      </c>
      <c r="U8" s="211">
        <v>0</v>
      </c>
    </row>
    <row r="9" ht="60.25" customHeight="1" spans="1:21">
      <c r="A9" s="212" t="s">
        <v>670</v>
      </c>
      <c r="B9" s="212"/>
      <c r="C9" s="212"/>
      <c r="D9" s="212"/>
      <c r="E9" s="212"/>
      <c r="F9" s="212"/>
      <c r="G9" s="212"/>
      <c r="H9" s="212"/>
      <c r="I9" s="212"/>
      <c r="J9" s="212"/>
      <c r="K9" s="212"/>
      <c r="L9" s="212"/>
      <c r="M9" s="212"/>
      <c r="N9" s="212"/>
      <c r="O9" s="212"/>
      <c r="P9" s="212"/>
      <c r="Q9" s="212"/>
      <c r="R9" s="212"/>
      <c r="S9" s="212"/>
      <c r="T9" s="212"/>
      <c r="U9" s="21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pageSetup paperSize="9" scale="4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zoomScale="85" zoomScaleNormal="85" topLeftCell="A12" workbookViewId="0">
      <selection activeCell="D14" sqref="D14"/>
    </sheetView>
  </sheetViews>
  <sheetFormatPr defaultColWidth="9" defaultRowHeight="13.5" outlineLevelCol="6"/>
  <cols>
    <col min="1" max="3" width="20.6583333333333" style="112" customWidth="1"/>
    <col min="4" max="4" width="106.333333333333" style="112" customWidth="1"/>
    <col min="5" max="16384" width="9" style="112"/>
  </cols>
  <sheetData>
    <row r="1" ht="29.45" customHeight="1" spans="1:4">
      <c r="A1" s="181" t="s">
        <v>671</v>
      </c>
      <c r="B1" s="182"/>
      <c r="C1" s="182"/>
      <c r="D1" s="182"/>
    </row>
    <row r="2" s="109" customFormat="1" ht="29.95" customHeight="1" spans="1:7">
      <c r="A2" s="183" t="s">
        <v>2</v>
      </c>
      <c r="B2" s="183"/>
      <c r="C2" s="184"/>
      <c r="D2" s="185" t="s">
        <v>672</v>
      </c>
      <c r="E2" s="184"/>
      <c r="F2" s="184"/>
      <c r="G2" s="186"/>
    </row>
    <row r="3" ht="131.1" customHeight="1" spans="1:4">
      <c r="A3" s="187" t="s">
        <v>673</v>
      </c>
      <c r="B3" s="188" t="s">
        <v>674</v>
      </c>
      <c r="C3" s="189"/>
      <c r="D3" s="190" t="s">
        <v>675</v>
      </c>
    </row>
    <row r="4" ht="81" customHeight="1" spans="1:4">
      <c r="A4" s="191"/>
      <c r="B4" s="188" t="s">
        <v>676</v>
      </c>
      <c r="C4" s="189"/>
      <c r="D4" s="190" t="s">
        <v>677</v>
      </c>
    </row>
    <row r="5" ht="119.95" customHeight="1" spans="1:4">
      <c r="A5" s="191"/>
      <c r="B5" s="188" t="s">
        <v>678</v>
      </c>
      <c r="C5" s="189"/>
      <c r="D5" s="190" t="s">
        <v>679</v>
      </c>
    </row>
    <row r="6" ht="150.05" customHeight="1" spans="1:4">
      <c r="A6" s="191"/>
      <c r="B6" s="188" t="s">
        <v>680</v>
      </c>
      <c r="C6" s="189"/>
      <c r="D6" s="190" t="s">
        <v>681</v>
      </c>
    </row>
    <row r="7" ht="51.05" customHeight="1" spans="1:4">
      <c r="A7" s="192"/>
      <c r="B7" s="188" t="s">
        <v>682</v>
      </c>
      <c r="C7" s="189"/>
      <c r="D7" s="190" t="s">
        <v>683</v>
      </c>
    </row>
    <row r="8" ht="56.95" customHeight="1" spans="1:4">
      <c r="A8" s="187" t="s">
        <v>684</v>
      </c>
      <c r="B8" s="188" t="s">
        <v>685</v>
      </c>
      <c r="C8" s="189"/>
      <c r="D8" s="190" t="s">
        <v>686</v>
      </c>
    </row>
    <row r="9" ht="74.95" customHeight="1" spans="1:4">
      <c r="A9" s="191"/>
      <c r="B9" s="187" t="s">
        <v>687</v>
      </c>
      <c r="C9" s="193" t="s">
        <v>688</v>
      </c>
      <c r="D9" s="190" t="s">
        <v>689</v>
      </c>
    </row>
    <row r="10" ht="62.05" customHeight="1" spans="1:4">
      <c r="A10" s="192"/>
      <c r="B10" s="192"/>
      <c r="C10" s="193" t="s">
        <v>690</v>
      </c>
      <c r="D10" s="190" t="s">
        <v>691</v>
      </c>
    </row>
    <row r="11" ht="63" customHeight="1" spans="1:4">
      <c r="A11" s="188" t="s">
        <v>692</v>
      </c>
      <c r="B11" s="194"/>
      <c r="C11" s="189"/>
      <c r="D11" s="190" t="s">
        <v>693</v>
      </c>
    </row>
    <row r="12" ht="105.05" customHeight="1" spans="1:4">
      <c r="A12" s="188" t="s">
        <v>694</v>
      </c>
      <c r="B12" s="194"/>
      <c r="C12" s="189"/>
      <c r="D12" s="190" t="s">
        <v>695</v>
      </c>
    </row>
    <row r="13" ht="60.05" customHeight="1" spans="1:4">
      <c r="A13" s="188" t="s">
        <v>696</v>
      </c>
      <c r="B13" s="194"/>
      <c r="C13" s="189"/>
      <c r="D13" s="190" t="s">
        <v>697</v>
      </c>
    </row>
    <row r="14" ht="79.05" customHeight="1" spans="1:4">
      <c r="A14" s="195" t="s">
        <v>698</v>
      </c>
      <c r="B14" s="196"/>
      <c r="C14" s="197"/>
      <c r="D14" s="190" t="s">
        <v>699</v>
      </c>
    </row>
    <row r="15" ht="60.05" customHeight="1" spans="1:4">
      <c r="A15" s="195" t="s">
        <v>700</v>
      </c>
      <c r="B15" s="196"/>
      <c r="C15" s="197"/>
      <c r="D15" s="190" t="s">
        <v>701</v>
      </c>
    </row>
    <row r="17" ht="28" customHeight="1" spans="1:4">
      <c r="A17" s="198" t="s">
        <v>702</v>
      </c>
      <c r="B17" s="198"/>
      <c r="C17" s="198"/>
      <c r="D17" s="198"/>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87" right="0.75" top="1" bottom="1" header="0.51" footer="0.51"/>
  <pageSetup paperSize="9" scale="47"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9"/>
  <sheetViews>
    <sheetView zoomScale="85" zoomScaleNormal="85" topLeftCell="A28" workbookViewId="0">
      <selection activeCell="F31" sqref="F31"/>
    </sheetView>
  </sheetViews>
  <sheetFormatPr defaultColWidth="9" defaultRowHeight="13.5"/>
  <cols>
    <col min="1" max="1" width="15.1083333333333" style="112" customWidth="1"/>
    <col min="2" max="2" width="18.2166666666667" style="112" customWidth="1"/>
    <col min="3" max="3" width="20" style="112" customWidth="1"/>
    <col min="4" max="4" width="20.55" style="112" customWidth="1"/>
    <col min="5" max="5" width="17.6583333333333" style="112" customWidth="1"/>
    <col min="6" max="6" width="20.1083333333333" style="112" customWidth="1"/>
    <col min="7" max="7" width="24.8916666666667" style="113" customWidth="1"/>
    <col min="8" max="8" width="20.1083333333333" style="112" customWidth="1"/>
    <col min="9" max="9" width="18.2166666666667" style="112" customWidth="1"/>
    <col min="10" max="10" width="41.4416666666667" style="112" customWidth="1"/>
    <col min="11" max="16384" width="9" style="112"/>
  </cols>
  <sheetData>
    <row r="1" ht="33.05" customHeight="1" spans="1:10">
      <c r="A1" s="114" t="s">
        <v>703</v>
      </c>
      <c r="B1" s="114"/>
      <c r="C1" s="114"/>
      <c r="D1" s="114"/>
      <c r="E1" s="114"/>
      <c r="F1" s="114"/>
      <c r="G1" s="115"/>
      <c r="H1" s="114"/>
      <c r="I1" s="114"/>
      <c r="J1" s="114"/>
    </row>
    <row r="2" s="109" customFormat="1" ht="29.95" customHeight="1" spans="1:10">
      <c r="A2" s="116"/>
      <c r="B2" s="116"/>
      <c r="C2" s="117"/>
      <c r="D2" s="108"/>
      <c r="E2" s="117"/>
      <c r="F2" s="117"/>
      <c r="G2" s="118"/>
      <c r="H2" s="119"/>
      <c r="I2" s="119"/>
      <c r="J2" s="164" t="s">
        <v>704</v>
      </c>
    </row>
    <row r="3" s="109" customFormat="1" ht="28" customHeight="1" spans="1:10">
      <c r="A3" s="120" t="s">
        <v>705</v>
      </c>
      <c r="B3" s="121" t="s">
        <v>706</v>
      </c>
      <c r="C3" s="121"/>
      <c r="D3" s="121"/>
      <c r="E3" s="121"/>
      <c r="F3" s="121"/>
      <c r="G3" s="122"/>
      <c r="H3" s="121"/>
      <c r="I3" s="121"/>
      <c r="J3" s="121"/>
    </row>
    <row r="4" s="109" customFormat="1" ht="53.05" customHeight="1" spans="1:10">
      <c r="A4" s="123" t="s">
        <v>707</v>
      </c>
      <c r="B4" s="123"/>
      <c r="C4" s="124" t="s">
        <v>708</v>
      </c>
      <c r="D4" s="125"/>
      <c r="E4" s="124" t="s">
        <v>709</v>
      </c>
      <c r="F4" s="126" t="s">
        <v>710</v>
      </c>
      <c r="G4" s="127" t="s">
        <v>711</v>
      </c>
      <c r="H4" s="123" t="s">
        <v>712</v>
      </c>
      <c r="I4" s="124" t="s">
        <v>713</v>
      </c>
      <c r="J4" s="124" t="s">
        <v>714</v>
      </c>
    </row>
    <row r="5" s="109" customFormat="1" ht="38" customHeight="1" spans="1:10">
      <c r="A5" s="123"/>
      <c r="B5" s="123"/>
      <c r="C5" s="124" t="s">
        <v>715</v>
      </c>
      <c r="D5" s="125"/>
      <c r="E5" s="128">
        <v>1945.64</v>
      </c>
      <c r="F5" s="128">
        <v>2185.4</v>
      </c>
      <c r="G5" s="129">
        <v>4131.04</v>
      </c>
      <c r="H5" s="128">
        <v>3640.66</v>
      </c>
      <c r="I5" s="128">
        <v>88.13</v>
      </c>
      <c r="J5" s="165" t="s">
        <v>11</v>
      </c>
    </row>
    <row r="6" s="109" customFormat="1" ht="38" customHeight="1" spans="1:10">
      <c r="A6" s="123"/>
      <c r="B6" s="123"/>
      <c r="C6" s="123" t="s">
        <v>323</v>
      </c>
      <c r="D6" s="124" t="s">
        <v>715</v>
      </c>
      <c r="E6" s="128">
        <v>1266.01</v>
      </c>
      <c r="F6" s="128">
        <v>31.7</v>
      </c>
      <c r="G6" s="129">
        <v>1297.71</v>
      </c>
      <c r="H6" s="128">
        <v>1297.23</v>
      </c>
      <c r="I6" s="128">
        <v>99.96</v>
      </c>
      <c r="J6" s="165"/>
    </row>
    <row r="7" s="109" customFormat="1" ht="38" customHeight="1" spans="1:10">
      <c r="A7" s="123"/>
      <c r="B7" s="123"/>
      <c r="C7" s="123" t="s">
        <v>324</v>
      </c>
      <c r="D7" s="124" t="s">
        <v>715</v>
      </c>
      <c r="E7" s="128">
        <v>679.63</v>
      </c>
      <c r="F7" s="128">
        <v>2153.7</v>
      </c>
      <c r="G7" s="129">
        <v>2833.33</v>
      </c>
      <c r="H7" s="128">
        <v>2343.43</v>
      </c>
      <c r="I7" s="128">
        <v>82.71</v>
      </c>
      <c r="J7" s="165"/>
    </row>
    <row r="8" s="109" customFormat="1" ht="38" customHeight="1" spans="1:10">
      <c r="A8" s="123"/>
      <c r="B8" s="123"/>
      <c r="C8" s="130"/>
      <c r="D8" s="124" t="s">
        <v>716</v>
      </c>
      <c r="E8" s="128">
        <v>549.32</v>
      </c>
      <c r="F8" s="128">
        <v>2148.7</v>
      </c>
      <c r="G8" s="129">
        <v>2698.02</v>
      </c>
      <c r="H8" s="128">
        <v>2322.44</v>
      </c>
      <c r="I8" s="128">
        <v>86.08</v>
      </c>
      <c r="J8" s="165"/>
    </row>
    <row r="9" s="109" customFormat="1" ht="38" customHeight="1" spans="1:10">
      <c r="A9" s="123"/>
      <c r="B9" s="123"/>
      <c r="C9" s="130"/>
      <c r="D9" s="124" t="s">
        <v>717</v>
      </c>
      <c r="E9" s="128">
        <v>0</v>
      </c>
      <c r="F9" s="128">
        <v>0</v>
      </c>
      <c r="G9" s="129">
        <v>0</v>
      </c>
      <c r="H9" s="128">
        <v>0</v>
      </c>
      <c r="I9" s="128">
        <v>0</v>
      </c>
      <c r="J9" s="165"/>
    </row>
    <row r="10" s="109" customFormat="1" ht="38" customHeight="1" spans="1:10">
      <c r="A10" s="123"/>
      <c r="B10" s="123"/>
      <c r="C10" s="124" t="s">
        <v>718</v>
      </c>
      <c r="D10" s="125"/>
      <c r="E10" s="128">
        <v>130.31</v>
      </c>
      <c r="F10" s="128">
        <v>5</v>
      </c>
      <c r="G10" s="129">
        <v>135.31</v>
      </c>
      <c r="H10" s="128">
        <v>20.99</v>
      </c>
      <c r="I10" s="128">
        <v>15.51</v>
      </c>
      <c r="J10" s="165"/>
    </row>
    <row r="11" s="109" customFormat="1" ht="299" customHeight="1" spans="1:10">
      <c r="A11" s="123" t="s">
        <v>719</v>
      </c>
      <c r="B11" s="130"/>
      <c r="C11" s="131" t="s">
        <v>720</v>
      </c>
      <c r="D11" s="131"/>
      <c r="E11" s="131"/>
      <c r="F11" s="131"/>
      <c r="G11" s="131"/>
      <c r="H11" s="131"/>
      <c r="I11" s="131"/>
      <c r="J11" s="131"/>
    </row>
    <row r="12" ht="32.1" customHeight="1" spans="1:10">
      <c r="A12" s="132" t="s">
        <v>721</v>
      </c>
      <c r="B12" s="132"/>
      <c r="C12" s="132"/>
      <c r="D12" s="132"/>
      <c r="E12" s="132"/>
      <c r="F12" s="132"/>
      <c r="G12" s="133"/>
      <c r="H12" s="132"/>
      <c r="I12" s="132"/>
      <c r="J12" s="132"/>
    </row>
    <row r="13" ht="32.1" customHeight="1" spans="1:10">
      <c r="A13" s="134" t="s">
        <v>722</v>
      </c>
      <c r="B13" s="134"/>
      <c r="C13" s="134"/>
      <c r="D13" s="135" t="s">
        <v>723</v>
      </c>
      <c r="E13" s="136" t="s">
        <v>724</v>
      </c>
      <c r="F13" s="136" t="s">
        <v>725</v>
      </c>
      <c r="G13" s="137" t="s">
        <v>726</v>
      </c>
      <c r="H13" s="138" t="s">
        <v>727</v>
      </c>
      <c r="I13" s="166"/>
      <c r="J13" s="167"/>
    </row>
    <row r="14" s="110" customFormat="1" ht="32.1" customHeight="1" spans="1:10">
      <c r="A14" s="135" t="s">
        <v>728</v>
      </c>
      <c r="B14" s="139" t="s">
        <v>729</v>
      </c>
      <c r="C14" s="139" t="s">
        <v>730</v>
      </c>
      <c r="D14" s="135"/>
      <c r="E14" s="136"/>
      <c r="F14" s="136"/>
      <c r="G14" s="137"/>
      <c r="H14" s="140"/>
      <c r="I14" s="168"/>
      <c r="J14" s="169"/>
    </row>
    <row r="15" s="110" customFormat="1" ht="28" customHeight="1" spans="1:10">
      <c r="A15" s="141" t="s">
        <v>731</v>
      </c>
      <c r="B15" s="142"/>
      <c r="C15" s="139"/>
      <c r="D15" s="143"/>
      <c r="E15" s="144"/>
      <c r="F15" s="144"/>
      <c r="G15" s="145"/>
      <c r="H15" s="146"/>
      <c r="I15" s="170"/>
      <c r="J15" s="171"/>
    </row>
    <row r="16" s="110" customFormat="1" ht="28" customHeight="1" spans="1:10">
      <c r="A16" s="83"/>
      <c r="B16" s="147" t="s">
        <v>732</v>
      </c>
      <c r="C16" s="148"/>
      <c r="D16" s="149"/>
      <c r="E16" s="150"/>
      <c r="F16" s="150"/>
      <c r="G16" s="151"/>
      <c r="H16" s="152"/>
      <c r="I16" s="172"/>
      <c r="J16" s="173"/>
    </row>
    <row r="17" s="110" customFormat="1" ht="28" customHeight="1" spans="1:10">
      <c r="A17" s="83"/>
      <c r="B17" s="147"/>
      <c r="C17" s="122" t="s">
        <v>733</v>
      </c>
      <c r="D17" s="120" t="s">
        <v>734</v>
      </c>
      <c r="E17" s="120" t="s">
        <v>38</v>
      </c>
      <c r="F17" s="120" t="s">
        <v>735</v>
      </c>
      <c r="G17" s="122" t="s">
        <v>736</v>
      </c>
      <c r="H17" s="153"/>
      <c r="I17" s="174"/>
      <c r="J17" s="175"/>
    </row>
    <row r="18" s="110" customFormat="1" ht="38" customHeight="1" spans="1:10">
      <c r="A18" s="83"/>
      <c r="B18" s="147"/>
      <c r="C18" s="122" t="s">
        <v>737</v>
      </c>
      <c r="D18" s="120" t="s">
        <v>734</v>
      </c>
      <c r="E18" s="120" t="s">
        <v>738</v>
      </c>
      <c r="F18" s="120" t="s">
        <v>739</v>
      </c>
      <c r="G18" s="122" t="s">
        <v>740</v>
      </c>
      <c r="H18" s="154"/>
      <c r="I18" s="176"/>
      <c r="J18" s="177"/>
    </row>
    <row r="19" s="110" customFormat="1" ht="28" customHeight="1" spans="1:10">
      <c r="A19" s="83"/>
      <c r="B19" s="147"/>
      <c r="C19" s="122" t="s">
        <v>741</v>
      </c>
      <c r="D19" s="120" t="s">
        <v>734</v>
      </c>
      <c r="E19" s="120" t="s">
        <v>742</v>
      </c>
      <c r="F19" s="120" t="s">
        <v>743</v>
      </c>
      <c r="G19" s="122" t="s">
        <v>744</v>
      </c>
      <c r="H19" s="154"/>
      <c r="I19" s="176"/>
      <c r="J19" s="177"/>
    </row>
    <row r="20" s="110" customFormat="1" ht="28" customHeight="1" spans="1:10">
      <c r="A20" s="83"/>
      <c r="B20" s="147"/>
      <c r="C20" s="122" t="s">
        <v>745</v>
      </c>
      <c r="D20" s="120" t="s">
        <v>734</v>
      </c>
      <c r="E20" s="120" t="s">
        <v>746</v>
      </c>
      <c r="F20" s="120" t="s">
        <v>747</v>
      </c>
      <c r="G20" s="122" t="s">
        <v>744</v>
      </c>
      <c r="H20" s="154"/>
      <c r="I20" s="176"/>
      <c r="J20" s="177"/>
    </row>
    <row r="21" s="110" customFormat="1" ht="50.1" customHeight="1" spans="1:10">
      <c r="A21" s="83"/>
      <c r="B21" s="147"/>
      <c r="C21" s="122" t="s">
        <v>748</v>
      </c>
      <c r="D21" s="120" t="s">
        <v>734</v>
      </c>
      <c r="E21" s="120" t="s">
        <v>749</v>
      </c>
      <c r="F21" s="120" t="s">
        <v>750</v>
      </c>
      <c r="G21" s="122" t="s">
        <v>751</v>
      </c>
      <c r="H21" s="154"/>
      <c r="I21" s="176"/>
      <c r="J21" s="177"/>
    </row>
    <row r="22" s="110" customFormat="1" ht="28" customHeight="1" spans="1:10">
      <c r="A22" s="83"/>
      <c r="B22" s="147"/>
      <c r="C22" s="122" t="s">
        <v>752</v>
      </c>
      <c r="D22" s="120" t="s">
        <v>734</v>
      </c>
      <c r="E22" s="120" t="s">
        <v>13</v>
      </c>
      <c r="F22" s="120" t="s">
        <v>753</v>
      </c>
      <c r="G22" s="122" t="s">
        <v>754</v>
      </c>
      <c r="H22" s="154"/>
      <c r="I22" s="176"/>
      <c r="J22" s="177"/>
    </row>
    <row r="23" s="110" customFormat="1" ht="28" customHeight="1" spans="1:10">
      <c r="A23" s="83"/>
      <c r="B23" s="147" t="s">
        <v>755</v>
      </c>
      <c r="C23" s="148"/>
      <c r="D23" s="149"/>
      <c r="E23" s="150"/>
      <c r="F23" s="150"/>
      <c r="G23" s="151"/>
      <c r="H23" s="153"/>
      <c r="I23" s="174"/>
      <c r="J23" s="175"/>
    </row>
    <row r="24" s="110" customFormat="1" ht="28" customHeight="1" spans="1:10">
      <c r="A24" s="83"/>
      <c r="B24" s="147"/>
      <c r="C24" s="122" t="s">
        <v>756</v>
      </c>
      <c r="D24" s="120" t="s">
        <v>734</v>
      </c>
      <c r="E24" s="120" t="s">
        <v>757</v>
      </c>
      <c r="F24" s="120" t="s">
        <v>758</v>
      </c>
      <c r="G24" s="122" t="s">
        <v>759</v>
      </c>
      <c r="H24" s="153"/>
      <c r="I24" s="174"/>
      <c r="J24" s="175"/>
    </row>
    <row r="25" s="111" customFormat="1" ht="28" customHeight="1" spans="1:10">
      <c r="A25" s="83" t="s">
        <v>760</v>
      </c>
      <c r="B25" s="148"/>
      <c r="C25" s="148"/>
      <c r="D25" s="149"/>
      <c r="E25" s="155"/>
      <c r="F25" s="155"/>
      <c r="G25" s="156"/>
      <c r="H25" s="153"/>
      <c r="I25" s="174"/>
      <c r="J25" s="175"/>
    </row>
    <row r="26" s="111" customFormat="1" ht="28" customHeight="1" spans="1:10">
      <c r="A26" s="83"/>
      <c r="B26" s="148" t="s">
        <v>761</v>
      </c>
      <c r="C26" s="148"/>
      <c r="D26" s="149"/>
      <c r="E26" s="155"/>
      <c r="F26" s="155"/>
      <c r="G26" s="156"/>
      <c r="H26" s="157"/>
      <c r="I26" s="157"/>
      <c r="J26" s="157"/>
    </row>
    <row r="27" s="111" customFormat="1" ht="28" customHeight="1" spans="1:10">
      <c r="A27" s="83"/>
      <c r="B27" s="148"/>
      <c r="C27" s="122" t="s">
        <v>762</v>
      </c>
      <c r="D27" s="120" t="s">
        <v>763</v>
      </c>
      <c r="E27" s="120" t="s">
        <v>42</v>
      </c>
      <c r="F27" s="120" t="s">
        <v>758</v>
      </c>
      <c r="G27" s="122" t="s">
        <v>764</v>
      </c>
      <c r="H27" s="157"/>
      <c r="I27" s="157"/>
      <c r="J27" s="157"/>
    </row>
    <row r="28" s="111" customFormat="1" ht="28" customHeight="1" spans="1:10">
      <c r="A28" s="83"/>
      <c r="B28" s="148"/>
      <c r="C28" s="122" t="s">
        <v>765</v>
      </c>
      <c r="D28" s="120" t="s">
        <v>763</v>
      </c>
      <c r="E28" s="120" t="s">
        <v>38</v>
      </c>
      <c r="F28" s="120" t="s">
        <v>758</v>
      </c>
      <c r="G28" s="122" t="s">
        <v>766</v>
      </c>
      <c r="H28" s="154"/>
      <c r="I28" s="176"/>
      <c r="J28" s="177"/>
    </row>
    <row r="29" s="111" customFormat="1" ht="28" customHeight="1" spans="1:10">
      <c r="A29" s="83"/>
      <c r="B29" s="148" t="s">
        <v>767</v>
      </c>
      <c r="C29" s="148"/>
      <c r="D29" s="149"/>
      <c r="E29" s="155"/>
      <c r="F29" s="155"/>
      <c r="G29" s="156"/>
      <c r="H29" s="157"/>
      <c r="I29" s="157"/>
      <c r="J29" s="157"/>
    </row>
    <row r="30" s="111" customFormat="1" ht="39.95" customHeight="1" spans="1:10">
      <c r="A30" s="83"/>
      <c r="B30" s="148"/>
      <c r="C30" s="122" t="s">
        <v>768</v>
      </c>
      <c r="D30" s="120" t="s">
        <v>763</v>
      </c>
      <c r="E30" s="120" t="s">
        <v>769</v>
      </c>
      <c r="F30" s="120" t="s">
        <v>758</v>
      </c>
      <c r="G30" s="122" t="s">
        <v>768</v>
      </c>
      <c r="H30" s="157"/>
      <c r="I30" s="157"/>
      <c r="J30" s="157"/>
    </row>
    <row r="31" s="111" customFormat="1" ht="28" customHeight="1" spans="1:10">
      <c r="A31" s="83"/>
      <c r="B31" s="148"/>
      <c r="C31" s="122" t="s">
        <v>770</v>
      </c>
      <c r="D31" s="120" t="s">
        <v>763</v>
      </c>
      <c r="E31" s="120" t="s">
        <v>769</v>
      </c>
      <c r="F31" s="120" t="s">
        <v>758</v>
      </c>
      <c r="G31" s="122" t="s">
        <v>771</v>
      </c>
      <c r="H31" s="154"/>
      <c r="I31" s="176"/>
      <c r="J31" s="177"/>
    </row>
    <row r="32" s="111" customFormat="1" ht="28" customHeight="1" spans="1:10">
      <c r="A32" s="83" t="s">
        <v>772</v>
      </c>
      <c r="B32" s="158"/>
      <c r="C32" s="148"/>
      <c r="D32" s="149"/>
      <c r="E32" s="155"/>
      <c r="F32" s="155"/>
      <c r="G32" s="156"/>
      <c r="H32" s="153"/>
      <c r="I32" s="174"/>
      <c r="J32" s="175"/>
    </row>
    <row r="33" s="111" customFormat="1" ht="28" customHeight="1" spans="1:10">
      <c r="A33" s="83"/>
      <c r="B33" s="158" t="s">
        <v>773</v>
      </c>
      <c r="C33" s="148"/>
      <c r="D33" s="149"/>
      <c r="E33" s="155"/>
      <c r="F33" s="155"/>
      <c r="G33" s="156"/>
      <c r="H33" s="159"/>
      <c r="I33" s="178"/>
      <c r="J33" s="179"/>
    </row>
    <row r="34" s="111" customFormat="1" ht="39.95" customHeight="1" spans="1:10">
      <c r="A34" s="83"/>
      <c r="B34" s="158"/>
      <c r="C34" s="122" t="s">
        <v>774</v>
      </c>
      <c r="D34" s="120" t="s">
        <v>763</v>
      </c>
      <c r="E34" s="120" t="s">
        <v>775</v>
      </c>
      <c r="F34" s="120" t="s">
        <v>758</v>
      </c>
      <c r="G34" s="122" t="s">
        <v>776</v>
      </c>
      <c r="H34" s="159"/>
      <c r="I34" s="178"/>
      <c r="J34" s="179"/>
    </row>
    <row r="35" ht="69.05" customHeight="1" spans="1:10">
      <c r="A35" s="160" t="s">
        <v>777</v>
      </c>
      <c r="B35" s="161" t="s">
        <v>701</v>
      </c>
      <c r="C35" s="162"/>
      <c r="D35" s="162"/>
      <c r="E35" s="162"/>
      <c r="F35" s="162"/>
      <c r="G35" s="163"/>
      <c r="H35" s="162"/>
      <c r="I35" s="162"/>
      <c r="J35" s="180"/>
    </row>
    <row r="36" ht="17.05" customHeight="1" spans="1:10">
      <c r="A36" s="106" t="s">
        <v>778</v>
      </c>
      <c r="B36" s="107"/>
      <c r="C36" s="107"/>
      <c r="D36" s="107"/>
      <c r="E36" s="107"/>
      <c r="F36" s="107"/>
      <c r="G36" s="106"/>
      <c r="H36" s="107"/>
      <c r="I36" s="107"/>
      <c r="J36" s="107"/>
    </row>
    <row r="37" ht="17.05" customHeight="1" spans="1:10">
      <c r="A37" s="106" t="s">
        <v>779</v>
      </c>
      <c r="B37" s="106"/>
      <c r="C37" s="106"/>
      <c r="D37" s="106"/>
      <c r="E37" s="106"/>
      <c r="F37" s="106"/>
      <c r="G37" s="106"/>
      <c r="H37" s="106"/>
      <c r="I37" s="106"/>
      <c r="J37" s="106"/>
    </row>
    <row r="38" ht="17.05" customHeight="1" spans="1:10">
      <c r="A38" s="106" t="s">
        <v>780</v>
      </c>
      <c r="B38" s="106"/>
      <c r="C38" s="106"/>
      <c r="D38" s="106"/>
      <c r="E38" s="106"/>
      <c r="F38" s="106"/>
      <c r="G38" s="106"/>
      <c r="H38" s="106"/>
      <c r="I38" s="106"/>
      <c r="J38" s="106"/>
    </row>
    <row r="39" ht="17.05" customHeight="1" spans="1:10">
      <c r="A39" s="106" t="s">
        <v>781</v>
      </c>
      <c r="B39" s="106"/>
      <c r="C39" s="106"/>
      <c r="D39" s="106"/>
      <c r="E39" s="106"/>
      <c r="F39" s="106"/>
      <c r="G39" s="106"/>
      <c r="H39" s="106"/>
      <c r="I39" s="106"/>
      <c r="J39" s="106"/>
    </row>
  </sheetData>
  <mergeCells count="42">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B35:J35"/>
    <mergeCell ref="A37:J37"/>
    <mergeCell ref="A38:J38"/>
    <mergeCell ref="A39:J39"/>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8611111111111" footer="0.298611111111111"/>
  <pageSetup paperSize="9" scale="38"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38"/>
  <sheetViews>
    <sheetView zoomScale="85" zoomScaleNormal="85" topLeftCell="A8" workbookViewId="0">
      <selection activeCell="F16" sqref="F16"/>
    </sheetView>
  </sheetViews>
  <sheetFormatPr defaultColWidth="9" defaultRowHeight="13.5"/>
  <cols>
    <col min="1" max="1" width="15.55" style="1" customWidth="1"/>
    <col min="2" max="2" width="15.4416666666667" style="1" customWidth="1"/>
    <col min="3" max="3" width="31.7833333333333" style="1" customWidth="1"/>
    <col min="4" max="4" width="13.3333333333333" style="1" customWidth="1"/>
    <col min="5" max="5" width="16.2166666666667" style="1" customWidth="1"/>
    <col min="6" max="6" width="11.2166666666667" style="1" customWidth="1"/>
    <col min="7" max="7" width="24.1083333333333" style="1" customWidth="1"/>
    <col min="8" max="8" width="12" style="1" customWidth="1"/>
    <col min="9" max="9" width="10.7833333333333" style="1" customWidth="1"/>
    <col min="10" max="10" width="11.4416666666667" style="1" customWidth="1"/>
    <col min="11" max="16384" width="9" style="1"/>
  </cols>
  <sheetData>
    <row r="1" ht="26.05" customHeight="1" spans="1:10">
      <c r="A1" s="5" t="s">
        <v>782</v>
      </c>
      <c r="B1" s="5"/>
      <c r="C1" s="5"/>
      <c r="D1" s="5"/>
      <c r="E1" s="5"/>
      <c r="F1" s="5"/>
      <c r="G1" s="5"/>
      <c r="H1" s="5"/>
      <c r="I1" s="5"/>
      <c r="J1" s="5"/>
    </row>
    <row r="2" s="2" customFormat="1" ht="12.95" customHeight="1" spans="1:10">
      <c r="A2" s="6"/>
      <c r="B2" s="6"/>
      <c r="C2" s="6"/>
      <c r="D2" s="6"/>
      <c r="E2" s="6"/>
      <c r="F2" s="6"/>
      <c r="G2" s="6"/>
      <c r="H2" s="6"/>
      <c r="I2" s="6"/>
      <c r="J2" s="108" t="s">
        <v>783</v>
      </c>
    </row>
    <row r="3" s="3" customFormat="1" ht="18" customHeight="1" spans="1:255">
      <c r="A3" s="80" t="s">
        <v>784</v>
      </c>
      <c r="B3" s="80"/>
      <c r="C3" s="81" t="s">
        <v>785</v>
      </c>
      <c r="D3" s="81"/>
      <c r="E3" s="81"/>
      <c r="F3" s="81"/>
      <c r="G3" s="81"/>
      <c r="H3" s="81"/>
      <c r="I3" s="81"/>
      <c r="J3" s="8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4" customFormat="1" ht="18" customHeight="1" spans="1:255">
      <c r="A4" s="80" t="s">
        <v>786</v>
      </c>
      <c r="B4" s="80"/>
      <c r="C4" s="82" t="s">
        <v>706</v>
      </c>
      <c r="D4" s="82"/>
      <c r="E4" s="82"/>
      <c r="F4" s="80" t="s">
        <v>787</v>
      </c>
      <c r="G4" s="82" t="s">
        <v>706</v>
      </c>
      <c r="H4" s="82"/>
      <c r="I4" s="82"/>
      <c r="J4" s="8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36" customHeight="1" spans="1:255">
      <c r="A5" s="80" t="s">
        <v>788</v>
      </c>
      <c r="B5" s="80"/>
      <c r="C5" s="80"/>
      <c r="D5" s="80" t="s">
        <v>709</v>
      </c>
      <c r="E5" s="80" t="s">
        <v>620</v>
      </c>
      <c r="F5" s="80" t="s">
        <v>789</v>
      </c>
      <c r="G5" s="80" t="s">
        <v>790</v>
      </c>
      <c r="H5" s="80" t="s">
        <v>791</v>
      </c>
      <c r="I5" s="80" t="s">
        <v>792</v>
      </c>
      <c r="J5" s="8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80"/>
      <c r="B6" s="80"/>
      <c r="C6" s="83" t="s">
        <v>715</v>
      </c>
      <c r="D6" s="84"/>
      <c r="E6" s="84">
        <v>9</v>
      </c>
      <c r="F6" s="84">
        <v>5.89</v>
      </c>
      <c r="G6" s="80">
        <v>10</v>
      </c>
      <c r="H6" s="84">
        <v>65.44</v>
      </c>
      <c r="I6" s="85">
        <v>6.54</v>
      </c>
      <c r="J6" s="8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80"/>
      <c r="B7" s="80"/>
      <c r="C7" s="83" t="s">
        <v>793</v>
      </c>
      <c r="D7" s="84"/>
      <c r="E7" s="84">
        <v>9</v>
      </c>
      <c r="F7" s="84">
        <v>5.89</v>
      </c>
      <c r="G7" s="80" t="s">
        <v>624</v>
      </c>
      <c r="H7" s="84">
        <v>65.44</v>
      </c>
      <c r="I7" s="85" t="s">
        <v>624</v>
      </c>
      <c r="J7" s="8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80"/>
      <c r="B8" s="80"/>
      <c r="C8" s="83" t="s">
        <v>794</v>
      </c>
      <c r="D8" s="84"/>
      <c r="E8" s="84"/>
      <c r="F8" s="84"/>
      <c r="G8" s="80" t="s">
        <v>624</v>
      </c>
      <c r="H8" s="84"/>
      <c r="I8" s="85" t="s">
        <v>624</v>
      </c>
      <c r="J8" s="8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ht="36" customHeight="1" spans="1:10">
      <c r="A9" s="80"/>
      <c r="B9" s="80"/>
      <c r="C9" s="83" t="s">
        <v>795</v>
      </c>
      <c r="D9" s="85" t="s">
        <v>624</v>
      </c>
      <c r="E9" s="85" t="s">
        <v>624</v>
      </c>
      <c r="F9" s="85" t="s">
        <v>624</v>
      </c>
      <c r="G9" s="80" t="s">
        <v>624</v>
      </c>
      <c r="H9" s="84"/>
      <c r="I9" s="85" t="s">
        <v>624</v>
      </c>
      <c r="J9" s="85"/>
    </row>
    <row r="10" ht="18" customHeight="1" spans="1:10">
      <c r="A10" s="7" t="s">
        <v>796</v>
      </c>
      <c r="B10" s="7" t="s">
        <v>797</v>
      </c>
      <c r="C10" s="7"/>
      <c r="D10" s="7"/>
      <c r="E10" s="7"/>
      <c r="F10" s="12" t="s">
        <v>798</v>
      </c>
      <c r="G10" s="12"/>
      <c r="H10" s="12"/>
      <c r="I10" s="12"/>
      <c r="J10" s="12"/>
    </row>
    <row r="11" ht="348.05" customHeight="1" spans="1:10">
      <c r="A11" s="7"/>
      <c r="B11" s="86" t="s">
        <v>799</v>
      </c>
      <c r="C11" s="87"/>
      <c r="D11" s="87"/>
      <c r="E11" s="88"/>
      <c r="F11" s="89" t="s">
        <v>800</v>
      </c>
      <c r="G11" s="89"/>
      <c r="H11" s="89"/>
      <c r="I11" s="89"/>
      <c r="J11" s="89"/>
    </row>
    <row r="12" ht="36" customHeight="1" spans="1:10">
      <c r="A12" s="90" t="s">
        <v>722</v>
      </c>
      <c r="B12" s="91"/>
      <c r="C12" s="92"/>
      <c r="D12" s="90" t="s">
        <v>801</v>
      </c>
      <c r="E12" s="91"/>
      <c r="F12" s="92"/>
      <c r="G12" s="93" t="s">
        <v>726</v>
      </c>
      <c r="H12" s="93" t="s">
        <v>790</v>
      </c>
      <c r="I12" s="93" t="s">
        <v>792</v>
      </c>
      <c r="J12" s="93" t="s">
        <v>727</v>
      </c>
    </row>
    <row r="13" ht="36" customHeight="1" spans="1:10">
      <c r="A13" s="94" t="s">
        <v>728</v>
      </c>
      <c r="B13" s="80" t="s">
        <v>729</v>
      </c>
      <c r="C13" s="80" t="s">
        <v>730</v>
      </c>
      <c r="D13" s="80" t="s">
        <v>723</v>
      </c>
      <c r="E13" s="80" t="s">
        <v>724</v>
      </c>
      <c r="F13" s="95" t="s">
        <v>725</v>
      </c>
      <c r="G13" s="96"/>
      <c r="H13" s="96"/>
      <c r="I13" s="96"/>
      <c r="J13" s="96"/>
    </row>
    <row r="14" ht="18" customHeight="1" spans="1:10">
      <c r="A14" s="97" t="s">
        <v>731</v>
      </c>
      <c r="B14" s="97" t="s">
        <v>732</v>
      </c>
      <c r="C14" s="97" t="s">
        <v>802</v>
      </c>
      <c r="D14" s="97" t="s">
        <v>734</v>
      </c>
      <c r="E14" s="97" t="s">
        <v>38</v>
      </c>
      <c r="F14" s="97" t="s">
        <v>803</v>
      </c>
      <c r="G14" s="97" t="s">
        <v>804</v>
      </c>
      <c r="H14" s="98">
        <v>4</v>
      </c>
      <c r="I14" s="98">
        <v>4</v>
      </c>
      <c r="J14" s="98"/>
    </row>
    <row r="15" ht="18" customHeight="1" spans="1:10">
      <c r="A15" s="97" t="s">
        <v>731</v>
      </c>
      <c r="B15" s="97" t="s">
        <v>732</v>
      </c>
      <c r="C15" s="97" t="s">
        <v>805</v>
      </c>
      <c r="D15" s="97" t="s">
        <v>734</v>
      </c>
      <c r="E15" s="97" t="s">
        <v>742</v>
      </c>
      <c r="F15" s="97" t="s">
        <v>806</v>
      </c>
      <c r="G15" s="97" t="s">
        <v>807</v>
      </c>
      <c r="H15" s="98">
        <v>4</v>
      </c>
      <c r="I15" s="98">
        <v>4</v>
      </c>
      <c r="J15" s="98"/>
    </row>
    <row r="16" ht="18" customHeight="1" spans="1:10">
      <c r="A16" s="97" t="s">
        <v>731</v>
      </c>
      <c r="B16" s="97" t="s">
        <v>732</v>
      </c>
      <c r="C16" s="97" t="s">
        <v>808</v>
      </c>
      <c r="D16" s="97" t="s">
        <v>734</v>
      </c>
      <c r="E16" s="97" t="s">
        <v>12</v>
      </c>
      <c r="F16" s="97" t="s">
        <v>809</v>
      </c>
      <c r="G16" s="97" t="s">
        <v>808</v>
      </c>
      <c r="H16" s="98">
        <v>4</v>
      </c>
      <c r="I16" s="98">
        <v>4</v>
      </c>
      <c r="J16" s="98"/>
    </row>
    <row r="17" ht="18" customHeight="1" spans="1:10">
      <c r="A17" s="97" t="s">
        <v>731</v>
      </c>
      <c r="B17" s="97" t="s">
        <v>732</v>
      </c>
      <c r="C17" s="97" t="s">
        <v>810</v>
      </c>
      <c r="D17" s="97" t="s">
        <v>734</v>
      </c>
      <c r="E17" s="97" t="s">
        <v>12</v>
      </c>
      <c r="F17" s="97" t="s">
        <v>809</v>
      </c>
      <c r="G17" s="97" t="s">
        <v>810</v>
      </c>
      <c r="H17" s="98">
        <v>4</v>
      </c>
      <c r="I17" s="98">
        <v>4</v>
      </c>
      <c r="J17" s="98"/>
    </row>
    <row r="18" ht="29.95" customHeight="1" spans="1:10">
      <c r="A18" s="97" t="s">
        <v>731</v>
      </c>
      <c r="B18" s="97" t="s">
        <v>732</v>
      </c>
      <c r="C18" s="97" t="s">
        <v>811</v>
      </c>
      <c r="D18" s="97" t="s">
        <v>734</v>
      </c>
      <c r="E18" s="97" t="s">
        <v>757</v>
      </c>
      <c r="F18" s="97" t="s">
        <v>812</v>
      </c>
      <c r="G18" s="97" t="s">
        <v>813</v>
      </c>
      <c r="H18" s="98">
        <v>4</v>
      </c>
      <c r="I18" s="98">
        <v>4</v>
      </c>
      <c r="J18" s="98"/>
    </row>
    <row r="19" ht="29.95" customHeight="1" spans="1:10">
      <c r="A19" s="97" t="s">
        <v>731</v>
      </c>
      <c r="B19" s="97" t="s">
        <v>732</v>
      </c>
      <c r="C19" s="97" t="s">
        <v>814</v>
      </c>
      <c r="D19" s="97" t="s">
        <v>763</v>
      </c>
      <c r="E19" s="97" t="s">
        <v>815</v>
      </c>
      <c r="F19" s="97" t="s">
        <v>816</v>
      </c>
      <c r="G19" s="97" t="s">
        <v>817</v>
      </c>
      <c r="H19" s="98">
        <v>4</v>
      </c>
      <c r="I19" s="98">
        <v>4</v>
      </c>
      <c r="J19" s="98"/>
    </row>
    <row r="20" ht="29.95" customHeight="1" spans="1:10">
      <c r="A20" s="97" t="s">
        <v>731</v>
      </c>
      <c r="B20" s="97" t="s">
        <v>755</v>
      </c>
      <c r="C20" s="97" t="s">
        <v>818</v>
      </c>
      <c r="D20" s="97" t="s">
        <v>734</v>
      </c>
      <c r="E20" s="97" t="s">
        <v>757</v>
      </c>
      <c r="F20" s="97" t="s">
        <v>758</v>
      </c>
      <c r="G20" s="97" t="s">
        <v>819</v>
      </c>
      <c r="H20" s="98">
        <v>5</v>
      </c>
      <c r="I20" s="98">
        <v>4</v>
      </c>
      <c r="J20" s="98"/>
    </row>
    <row r="21" ht="29.95" customHeight="1" spans="1:10">
      <c r="A21" s="97" t="s">
        <v>731</v>
      </c>
      <c r="B21" s="97" t="s">
        <v>820</v>
      </c>
      <c r="C21" s="97" t="s">
        <v>821</v>
      </c>
      <c r="D21" s="97" t="s">
        <v>822</v>
      </c>
      <c r="E21" s="97" t="s">
        <v>82</v>
      </c>
      <c r="F21" s="97" t="s">
        <v>823</v>
      </c>
      <c r="G21" s="97" t="s">
        <v>824</v>
      </c>
      <c r="H21" s="98">
        <v>5</v>
      </c>
      <c r="I21" s="98">
        <v>4</v>
      </c>
      <c r="J21" s="98"/>
    </row>
    <row r="22" ht="29.95" customHeight="1" spans="1:10">
      <c r="A22" s="97" t="s">
        <v>731</v>
      </c>
      <c r="B22" s="97" t="s">
        <v>825</v>
      </c>
      <c r="C22" s="97" t="s">
        <v>826</v>
      </c>
      <c r="D22" s="97" t="s">
        <v>822</v>
      </c>
      <c r="E22" s="97" t="s">
        <v>58</v>
      </c>
      <c r="F22" s="97" t="s">
        <v>827</v>
      </c>
      <c r="G22" s="97" t="s">
        <v>828</v>
      </c>
      <c r="H22" s="98">
        <v>4</v>
      </c>
      <c r="I22" s="98">
        <v>4</v>
      </c>
      <c r="J22" s="98"/>
    </row>
    <row r="23" ht="54" customHeight="1" spans="1:10">
      <c r="A23" s="97" t="s">
        <v>731</v>
      </c>
      <c r="B23" s="97" t="s">
        <v>825</v>
      </c>
      <c r="C23" s="97" t="s">
        <v>829</v>
      </c>
      <c r="D23" s="97" t="s">
        <v>822</v>
      </c>
      <c r="E23" s="97" t="s">
        <v>22</v>
      </c>
      <c r="F23" s="97" t="s">
        <v>830</v>
      </c>
      <c r="G23" s="97" t="s">
        <v>828</v>
      </c>
      <c r="H23" s="98">
        <v>4</v>
      </c>
      <c r="I23" s="98">
        <v>4</v>
      </c>
      <c r="J23" s="98"/>
    </row>
    <row r="24" ht="25.55" customHeight="1" spans="1:10">
      <c r="A24" s="97" t="s">
        <v>731</v>
      </c>
      <c r="B24" s="97" t="s">
        <v>825</v>
      </c>
      <c r="C24" s="97" t="s">
        <v>831</v>
      </c>
      <c r="D24" s="97" t="s">
        <v>822</v>
      </c>
      <c r="E24" s="97" t="s">
        <v>738</v>
      </c>
      <c r="F24" s="97" t="s">
        <v>832</v>
      </c>
      <c r="G24" s="97" t="s">
        <v>828</v>
      </c>
      <c r="H24" s="98">
        <v>4</v>
      </c>
      <c r="I24" s="98">
        <v>4</v>
      </c>
      <c r="J24" s="98"/>
    </row>
    <row r="25" ht="17.05" customHeight="1" spans="1:10">
      <c r="A25" s="97" t="s">
        <v>731</v>
      </c>
      <c r="B25" s="97" t="s">
        <v>825</v>
      </c>
      <c r="C25" s="97" t="s">
        <v>833</v>
      </c>
      <c r="D25" s="97" t="s">
        <v>822</v>
      </c>
      <c r="E25" s="97" t="s">
        <v>834</v>
      </c>
      <c r="F25" s="97" t="s">
        <v>832</v>
      </c>
      <c r="G25" s="97" t="s">
        <v>828</v>
      </c>
      <c r="H25" s="98">
        <v>4</v>
      </c>
      <c r="I25" s="98">
        <v>4</v>
      </c>
      <c r="J25" s="98"/>
    </row>
    <row r="26" ht="29" customHeight="1" spans="1:10">
      <c r="A26" s="97" t="s">
        <v>760</v>
      </c>
      <c r="B26" s="97" t="s">
        <v>835</v>
      </c>
      <c r="C26" s="97" t="s">
        <v>836</v>
      </c>
      <c r="D26" s="97" t="s">
        <v>763</v>
      </c>
      <c r="E26" s="97" t="s">
        <v>769</v>
      </c>
      <c r="F26" s="97" t="s">
        <v>758</v>
      </c>
      <c r="G26" s="97" t="s">
        <v>837</v>
      </c>
      <c r="H26" s="98">
        <v>15</v>
      </c>
      <c r="I26" s="98">
        <v>14</v>
      </c>
      <c r="J26" s="98"/>
    </row>
    <row r="27" ht="27" customHeight="1" spans="1:10">
      <c r="A27" s="97" t="s">
        <v>760</v>
      </c>
      <c r="B27" s="97" t="s">
        <v>838</v>
      </c>
      <c r="C27" s="97" t="s">
        <v>839</v>
      </c>
      <c r="D27" s="97" t="s">
        <v>734</v>
      </c>
      <c r="E27" s="97" t="s">
        <v>25</v>
      </c>
      <c r="F27" s="97" t="s">
        <v>840</v>
      </c>
      <c r="G27" s="97" t="s">
        <v>841</v>
      </c>
      <c r="H27" s="98">
        <v>15</v>
      </c>
      <c r="I27" s="98">
        <v>14</v>
      </c>
      <c r="J27" s="98"/>
    </row>
    <row r="28" ht="19" customHeight="1" spans="1:10">
      <c r="A28" s="97" t="s">
        <v>772</v>
      </c>
      <c r="B28" s="97" t="s">
        <v>842</v>
      </c>
      <c r="C28" s="97" t="s">
        <v>843</v>
      </c>
      <c r="D28" s="97" t="s">
        <v>763</v>
      </c>
      <c r="E28" s="97" t="s">
        <v>775</v>
      </c>
      <c r="F28" s="97" t="s">
        <v>758</v>
      </c>
      <c r="G28" s="97" t="s">
        <v>844</v>
      </c>
      <c r="H28" s="98">
        <v>10</v>
      </c>
      <c r="I28" s="98">
        <v>8</v>
      </c>
      <c r="J28" s="98"/>
    </row>
    <row r="29" ht="44.05" customHeight="1" spans="1:10">
      <c r="A29" s="99" t="s">
        <v>845</v>
      </c>
      <c r="B29" s="99"/>
      <c r="C29" s="99"/>
      <c r="D29" s="100" t="s">
        <v>701</v>
      </c>
      <c r="E29" s="100"/>
      <c r="F29" s="100"/>
      <c r="G29" s="100"/>
      <c r="H29" s="100"/>
      <c r="I29" s="100"/>
      <c r="J29" s="100"/>
    </row>
    <row r="30" ht="21.95" customHeight="1" spans="1:10">
      <c r="A30" s="101" t="s">
        <v>846</v>
      </c>
      <c r="B30" s="102"/>
      <c r="C30" s="102"/>
      <c r="D30" s="102"/>
      <c r="E30" s="102"/>
      <c r="F30" s="102"/>
      <c r="G30" s="102"/>
      <c r="H30" s="99" t="s">
        <v>847</v>
      </c>
      <c r="I30" s="99" t="s">
        <v>848</v>
      </c>
      <c r="J30" s="99" t="s">
        <v>849</v>
      </c>
    </row>
    <row r="31" ht="20.95" customHeight="1" spans="1:10">
      <c r="A31" s="103"/>
      <c r="B31" s="104"/>
      <c r="C31" s="104"/>
      <c r="D31" s="104"/>
      <c r="E31" s="104"/>
      <c r="F31" s="104"/>
      <c r="G31" s="104"/>
      <c r="H31" s="105">
        <v>100</v>
      </c>
      <c r="I31" s="105">
        <v>90.54</v>
      </c>
      <c r="J31" s="99" t="s">
        <v>850</v>
      </c>
    </row>
    <row r="32" ht="24.05" customHeight="1" spans="1:10">
      <c r="A32" s="106" t="s">
        <v>778</v>
      </c>
      <c r="B32" s="107"/>
      <c r="C32" s="107"/>
      <c r="D32" s="107"/>
      <c r="E32" s="107"/>
      <c r="F32" s="107"/>
      <c r="G32" s="107"/>
      <c r="H32" s="107"/>
      <c r="I32" s="107"/>
      <c r="J32" s="107"/>
    </row>
    <row r="33" spans="1:10">
      <c r="A33" s="106" t="s">
        <v>779</v>
      </c>
      <c r="B33" s="106"/>
      <c r="C33" s="106"/>
      <c r="D33" s="106"/>
      <c r="E33" s="106"/>
      <c r="F33" s="106"/>
      <c r="G33" s="106"/>
      <c r="H33" s="106"/>
      <c r="I33" s="106"/>
      <c r="J33" s="106"/>
    </row>
    <row r="34" spans="1:10">
      <c r="A34" s="106" t="s">
        <v>780</v>
      </c>
      <c r="B34" s="106"/>
      <c r="C34" s="106"/>
      <c r="D34" s="106"/>
      <c r="E34" s="106"/>
      <c r="F34" s="106"/>
      <c r="G34" s="106"/>
      <c r="H34" s="106"/>
      <c r="I34" s="106"/>
      <c r="J34" s="106"/>
    </row>
    <row r="35" spans="1:10">
      <c r="A35" s="106" t="s">
        <v>851</v>
      </c>
      <c r="B35" s="106"/>
      <c r="C35" s="106"/>
      <c r="D35" s="106"/>
      <c r="E35" s="106"/>
      <c r="F35" s="106"/>
      <c r="G35" s="106"/>
      <c r="H35" s="106"/>
      <c r="I35" s="106"/>
      <c r="J35" s="106"/>
    </row>
    <row r="36" spans="1:10">
      <c r="A36" s="106" t="s">
        <v>852</v>
      </c>
      <c r="B36" s="106"/>
      <c r="C36" s="106"/>
      <c r="D36" s="106"/>
      <c r="E36" s="106"/>
      <c r="F36" s="106"/>
      <c r="G36" s="106"/>
      <c r="H36" s="106"/>
      <c r="I36" s="106"/>
      <c r="J36" s="106"/>
    </row>
    <row r="37" spans="1:10">
      <c r="A37" s="106" t="s">
        <v>853</v>
      </c>
      <c r="B37" s="106"/>
      <c r="C37" s="106"/>
      <c r="D37" s="106"/>
      <c r="E37" s="106"/>
      <c r="F37" s="106"/>
      <c r="G37" s="106"/>
      <c r="H37" s="106"/>
      <c r="I37" s="106"/>
      <c r="J37" s="106"/>
    </row>
    <row r="38" spans="1:10">
      <c r="A38" s="106" t="s">
        <v>854</v>
      </c>
      <c r="B38" s="106"/>
      <c r="C38" s="106"/>
      <c r="D38" s="106"/>
      <c r="E38" s="106"/>
      <c r="F38" s="106"/>
      <c r="G38" s="106"/>
      <c r="H38" s="106"/>
      <c r="I38" s="106"/>
      <c r="J38" s="10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9:C29"/>
    <mergeCell ref="D29:J29"/>
    <mergeCell ref="A33:J33"/>
    <mergeCell ref="A34:J34"/>
    <mergeCell ref="A35:J35"/>
    <mergeCell ref="A36:J36"/>
    <mergeCell ref="A37:J37"/>
    <mergeCell ref="A38:J38"/>
    <mergeCell ref="A10:A11"/>
    <mergeCell ref="G12:G13"/>
    <mergeCell ref="H12:H13"/>
    <mergeCell ref="I12:I13"/>
    <mergeCell ref="J12:J13"/>
    <mergeCell ref="A5:B9"/>
    <mergeCell ref="A30:G31"/>
  </mergeCells>
  <printOptions horizontalCentered="1"/>
  <pageMargins left="0.708333333333333" right="0.708333333333333" top="0.751388888888889" bottom="0.751388888888889" header="0.310416666666667" footer="0.310416666666667"/>
  <pageSetup paperSize="9" scale="5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topLeftCell="A8" workbookViewId="0">
      <selection activeCell="B11" sqref="B11:E11"/>
    </sheetView>
  </sheetViews>
  <sheetFormatPr defaultColWidth="9" defaultRowHeight="13.5"/>
  <cols>
    <col min="1" max="1" width="13.3333333333333" style="1" customWidth="1"/>
    <col min="2" max="2" width="19.8916666666667" style="1" customWidth="1"/>
    <col min="3" max="3" width="25.6583333333333" style="1" customWidth="1"/>
    <col min="4" max="4" width="17.3333333333333" style="1" customWidth="1"/>
    <col min="5" max="5" width="14.4416666666667" style="1" customWidth="1"/>
    <col min="6" max="6" width="12.6583333333333" style="1" customWidth="1"/>
    <col min="7" max="7" width="26.4416666666667" style="1" customWidth="1"/>
    <col min="8" max="8" width="9" style="1"/>
    <col min="9" max="9" width="8.65833333333333" style="1" customWidth="1"/>
    <col min="10" max="10" width="11.4416666666667" style="1" customWidth="1"/>
    <col min="11" max="16384" width="9" style="1"/>
  </cols>
  <sheetData>
    <row r="1" ht="26.05" customHeight="1" spans="1:10">
      <c r="A1" s="5" t="s">
        <v>782</v>
      </c>
      <c r="B1" s="5"/>
      <c r="C1" s="5"/>
      <c r="D1" s="5"/>
      <c r="E1" s="5"/>
      <c r="F1" s="5"/>
      <c r="G1" s="5"/>
      <c r="H1" s="5"/>
      <c r="I1" s="5"/>
      <c r="J1" s="5"/>
    </row>
    <row r="2" s="2" customFormat="1" ht="12.95" customHeight="1" spans="1:10">
      <c r="A2" s="77"/>
      <c r="B2" s="77"/>
      <c r="C2" s="77"/>
      <c r="D2" s="77"/>
      <c r="E2" s="77"/>
      <c r="F2" s="77"/>
      <c r="G2" s="77"/>
      <c r="H2" s="77"/>
      <c r="I2" s="77"/>
      <c r="J2" s="79" t="s">
        <v>855</v>
      </c>
    </row>
    <row r="3" s="3" customFormat="1" ht="18" customHeight="1" spans="1:256">
      <c r="A3" s="7" t="s">
        <v>784</v>
      </c>
      <c r="B3" s="7"/>
      <c r="C3" s="8" t="s">
        <v>856</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715</v>
      </c>
      <c r="D6" s="11"/>
      <c r="E6" s="11">
        <v>21</v>
      </c>
      <c r="F6" s="11">
        <v>21</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793</v>
      </c>
      <c r="D7" s="11"/>
      <c r="E7" s="11">
        <v>21</v>
      </c>
      <c r="F7" s="11">
        <v>21</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ht="36" customHeight="1" spans="1:10">
      <c r="A9" s="7"/>
      <c r="B9" s="7"/>
      <c r="C9" s="10" t="s">
        <v>795</v>
      </c>
      <c r="D9" s="12" t="s">
        <v>624</v>
      </c>
      <c r="E9" s="12" t="s">
        <v>624</v>
      </c>
      <c r="F9" s="12" t="s">
        <v>624</v>
      </c>
      <c r="G9" s="7" t="s">
        <v>624</v>
      </c>
      <c r="H9" s="11"/>
      <c r="I9" s="12" t="s">
        <v>624</v>
      </c>
      <c r="J9" s="12"/>
    </row>
    <row r="10" ht="25.05" customHeight="1" spans="1:10">
      <c r="A10" s="7" t="s">
        <v>796</v>
      </c>
      <c r="B10" s="7" t="s">
        <v>797</v>
      </c>
      <c r="C10" s="7"/>
      <c r="D10" s="7"/>
      <c r="E10" s="7"/>
      <c r="F10" s="12" t="s">
        <v>798</v>
      </c>
      <c r="G10" s="12"/>
      <c r="H10" s="12"/>
      <c r="I10" s="12"/>
      <c r="J10" s="12"/>
    </row>
    <row r="11" ht="286.05" customHeight="1" spans="1:10">
      <c r="A11" s="7"/>
      <c r="B11" s="13" t="s">
        <v>857</v>
      </c>
      <c r="C11" s="14"/>
      <c r="D11" s="14"/>
      <c r="E11" s="15"/>
      <c r="F11" s="16" t="s">
        <v>858</v>
      </c>
      <c r="G11" s="16"/>
      <c r="H11" s="16"/>
      <c r="I11" s="16"/>
      <c r="J11" s="16"/>
    </row>
    <row r="12" ht="36" customHeight="1" spans="1:10">
      <c r="A12" s="17" t="s">
        <v>722</v>
      </c>
      <c r="B12" s="18"/>
      <c r="C12" s="19"/>
      <c r="D12" s="17" t="s">
        <v>801</v>
      </c>
      <c r="E12" s="18"/>
      <c r="F12" s="19"/>
      <c r="G12" s="20" t="s">
        <v>726</v>
      </c>
      <c r="H12" s="20" t="s">
        <v>790</v>
      </c>
      <c r="I12" s="20" t="s">
        <v>792</v>
      </c>
      <c r="J12" s="20" t="s">
        <v>727</v>
      </c>
    </row>
    <row r="13" ht="36" customHeight="1" spans="1:10">
      <c r="A13" s="21" t="s">
        <v>728</v>
      </c>
      <c r="B13" s="7" t="s">
        <v>729</v>
      </c>
      <c r="C13" s="7" t="s">
        <v>730</v>
      </c>
      <c r="D13" s="7" t="s">
        <v>723</v>
      </c>
      <c r="E13" s="7" t="s">
        <v>724</v>
      </c>
      <c r="F13" s="22" t="s">
        <v>725</v>
      </c>
      <c r="G13" s="23"/>
      <c r="H13" s="23"/>
      <c r="I13" s="23"/>
      <c r="J13" s="23"/>
    </row>
    <row r="14" ht="18" customHeight="1" spans="1:10">
      <c r="A14" s="7" t="s">
        <v>731</v>
      </c>
      <c r="B14" s="24" t="s">
        <v>732</v>
      </c>
      <c r="C14" s="25" t="s">
        <v>859</v>
      </c>
      <c r="D14" s="25" t="s">
        <v>734</v>
      </c>
      <c r="E14" s="25" t="s">
        <v>31</v>
      </c>
      <c r="F14" s="25" t="s">
        <v>806</v>
      </c>
      <c r="G14" s="25" t="s">
        <v>860</v>
      </c>
      <c r="H14" s="26">
        <v>5</v>
      </c>
      <c r="I14" s="26">
        <v>4</v>
      </c>
      <c r="J14" s="23"/>
    </row>
    <row r="15" ht="18" customHeight="1" spans="1:10">
      <c r="A15" s="7" t="s">
        <v>731</v>
      </c>
      <c r="B15" s="24" t="s">
        <v>732</v>
      </c>
      <c r="C15" s="25" t="s">
        <v>861</v>
      </c>
      <c r="D15" s="25" t="s">
        <v>734</v>
      </c>
      <c r="E15" s="25" t="s">
        <v>862</v>
      </c>
      <c r="F15" s="25" t="s">
        <v>816</v>
      </c>
      <c r="G15" s="25" t="s">
        <v>863</v>
      </c>
      <c r="H15" s="26">
        <v>5</v>
      </c>
      <c r="I15" s="26">
        <v>4</v>
      </c>
      <c r="J15" s="23"/>
    </row>
    <row r="16" ht="18" customHeight="1" spans="1:10">
      <c r="A16" s="7" t="s">
        <v>731</v>
      </c>
      <c r="B16" s="24" t="s">
        <v>732</v>
      </c>
      <c r="C16" s="25" t="s">
        <v>864</v>
      </c>
      <c r="D16" s="25" t="s">
        <v>734</v>
      </c>
      <c r="E16" s="25" t="s">
        <v>12</v>
      </c>
      <c r="F16" s="25" t="s">
        <v>100</v>
      </c>
      <c r="G16" s="25" t="s">
        <v>865</v>
      </c>
      <c r="H16" s="26">
        <v>5</v>
      </c>
      <c r="I16" s="26">
        <v>4</v>
      </c>
      <c r="J16" s="23"/>
    </row>
    <row r="17" ht="18" customHeight="1" spans="1:10">
      <c r="A17" s="7" t="s">
        <v>731</v>
      </c>
      <c r="B17" s="24" t="s">
        <v>732</v>
      </c>
      <c r="C17" s="25" t="s">
        <v>866</v>
      </c>
      <c r="D17" s="25" t="s">
        <v>734</v>
      </c>
      <c r="E17" s="25" t="s">
        <v>867</v>
      </c>
      <c r="F17" s="25" t="s">
        <v>868</v>
      </c>
      <c r="G17" s="25" t="s">
        <v>869</v>
      </c>
      <c r="H17" s="26">
        <v>5</v>
      </c>
      <c r="I17" s="26">
        <v>4</v>
      </c>
      <c r="J17" s="23"/>
    </row>
    <row r="18" ht="18" customHeight="1" spans="1:10">
      <c r="A18" s="7" t="s">
        <v>731</v>
      </c>
      <c r="B18" s="24" t="s">
        <v>732</v>
      </c>
      <c r="C18" s="25" t="s">
        <v>870</v>
      </c>
      <c r="D18" s="25" t="s">
        <v>734</v>
      </c>
      <c r="E18" s="25" t="s">
        <v>871</v>
      </c>
      <c r="F18" s="25" t="s">
        <v>868</v>
      </c>
      <c r="G18" s="25" t="s">
        <v>872</v>
      </c>
      <c r="H18" s="26">
        <v>5</v>
      </c>
      <c r="I18" s="26">
        <v>4</v>
      </c>
      <c r="J18" s="23"/>
    </row>
    <row r="19" ht="18" customHeight="1" spans="1:10">
      <c r="A19" s="7" t="s">
        <v>731</v>
      </c>
      <c r="B19" s="24" t="s">
        <v>732</v>
      </c>
      <c r="C19" s="25" t="s">
        <v>873</v>
      </c>
      <c r="D19" s="25" t="s">
        <v>734</v>
      </c>
      <c r="E19" s="25" t="s">
        <v>874</v>
      </c>
      <c r="F19" s="25" t="s">
        <v>816</v>
      </c>
      <c r="G19" s="25" t="s">
        <v>875</v>
      </c>
      <c r="H19" s="26">
        <v>5</v>
      </c>
      <c r="I19" s="26">
        <v>4</v>
      </c>
      <c r="J19" s="23"/>
    </row>
    <row r="20" ht="18" customHeight="1" spans="1:10">
      <c r="A20" s="7" t="s">
        <v>731</v>
      </c>
      <c r="B20" s="24" t="s">
        <v>732</v>
      </c>
      <c r="C20" s="25" t="s">
        <v>876</v>
      </c>
      <c r="D20" s="25" t="s">
        <v>734</v>
      </c>
      <c r="E20" s="25" t="s">
        <v>877</v>
      </c>
      <c r="F20" s="25" t="s">
        <v>816</v>
      </c>
      <c r="G20" s="25" t="s">
        <v>878</v>
      </c>
      <c r="H20" s="26">
        <v>5</v>
      </c>
      <c r="I20" s="26">
        <v>4</v>
      </c>
      <c r="J20" s="23"/>
    </row>
    <row r="21" ht="18" customHeight="1" spans="1:10">
      <c r="A21" s="7" t="s">
        <v>731</v>
      </c>
      <c r="B21" s="24" t="s">
        <v>755</v>
      </c>
      <c r="C21" s="25" t="s">
        <v>879</v>
      </c>
      <c r="D21" s="25" t="s">
        <v>734</v>
      </c>
      <c r="E21" s="25" t="s">
        <v>757</v>
      </c>
      <c r="F21" s="25" t="s">
        <v>758</v>
      </c>
      <c r="G21" s="25" t="s">
        <v>880</v>
      </c>
      <c r="H21" s="26">
        <v>5</v>
      </c>
      <c r="I21" s="26">
        <v>4</v>
      </c>
      <c r="J21" s="23"/>
    </row>
    <row r="22" ht="18" customHeight="1" spans="1:10">
      <c r="A22" s="7" t="s">
        <v>731</v>
      </c>
      <c r="B22" s="24" t="s">
        <v>820</v>
      </c>
      <c r="C22" s="25" t="s">
        <v>821</v>
      </c>
      <c r="D22" s="25" t="s">
        <v>822</v>
      </c>
      <c r="E22" s="25" t="s">
        <v>82</v>
      </c>
      <c r="F22" s="25" t="s">
        <v>823</v>
      </c>
      <c r="G22" s="25" t="s">
        <v>881</v>
      </c>
      <c r="H22" s="26">
        <v>10</v>
      </c>
      <c r="I22" s="26">
        <v>9</v>
      </c>
      <c r="J22" s="23"/>
    </row>
    <row r="23" ht="29.95" customHeight="1" spans="1:10">
      <c r="A23" s="7" t="s">
        <v>760</v>
      </c>
      <c r="B23" s="63" t="s">
        <v>882</v>
      </c>
      <c r="C23" s="25" t="s">
        <v>883</v>
      </c>
      <c r="D23" s="25" t="s">
        <v>734</v>
      </c>
      <c r="E23" s="25" t="s">
        <v>884</v>
      </c>
      <c r="F23" s="25" t="s">
        <v>758</v>
      </c>
      <c r="G23" s="25" t="s">
        <v>885</v>
      </c>
      <c r="H23" s="26">
        <v>30</v>
      </c>
      <c r="I23" s="26">
        <v>28</v>
      </c>
      <c r="J23" s="23"/>
    </row>
    <row r="24" ht="29.95" customHeight="1" spans="1:10">
      <c r="A24" s="27" t="s">
        <v>772</v>
      </c>
      <c r="B24" s="28" t="s">
        <v>886</v>
      </c>
      <c r="C24" s="25" t="s">
        <v>843</v>
      </c>
      <c r="D24" s="25" t="s">
        <v>763</v>
      </c>
      <c r="E24" s="25" t="s">
        <v>775</v>
      </c>
      <c r="F24" s="25" t="s">
        <v>758</v>
      </c>
      <c r="G24" s="25" t="s">
        <v>887</v>
      </c>
      <c r="H24" s="26">
        <v>10</v>
      </c>
      <c r="I24" s="26">
        <v>9</v>
      </c>
      <c r="J24" s="57" t="s">
        <v>11</v>
      </c>
    </row>
    <row r="25" ht="29.95" customHeight="1" spans="1:10">
      <c r="A25" s="7" t="s">
        <v>888</v>
      </c>
      <c r="B25" s="7"/>
      <c r="C25" s="7"/>
      <c r="D25" s="29" t="s">
        <v>701</v>
      </c>
      <c r="E25" s="29"/>
      <c r="F25" s="29"/>
      <c r="G25" s="29"/>
      <c r="H25" s="29"/>
      <c r="I25" s="29"/>
      <c r="J25" s="29"/>
    </row>
    <row r="26" ht="20.95" customHeight="1" spans="1:10">
      <c r="A26" s="27" t="s">
        <v>846</v>
      </c>
      <c r="B26" s="30"/>
      <c r="C26" s="30"/>
      <c r="D26" s="30"/>
      <c r="E26" s="30"/>
      <c r="F26" s="30"/>
      <c r="G26" s="31"/>
      <c r="H26" s="7" t="s">
        <v>847</v>
      </c>
      <c r="I26" s="7" t="s">
        <v>848</v>
      </c>
      <c r="J26" s="7" t="s">
        <v>889</v>
      </c>
    </row>
    <row r="27" ht="20.95" customHeight="1" spans="1:10">
      <c r="A27" s="32"/>
      <c r="B27" s="33"/>
      <c r="C27" s="33"/>
      <c r="D27" s="33"/>
      <c r="E27" s="33"/>
      <c r="F27" s="33"/>
      <c r="G27" s="34"/>
      <c r="H27" s="35">
        <v>100</v>
      </c>
      <c r="I27" s="35">
        <v>88</v>
      </c>
      <c r="J27" s="7" t="s">
        <v>890</v>
      </c>
    </row>
    <row r="28" ht="29" customHeight="1" spans="1:10">
      <c r="A28" s="36" t="s">
        <v>778</v>
      </c>
      <c r="B28" s="37"/>
      <c r="C28" s="37"/>
      <c r="D28" s="37"/>
      <c r="E28" s="37"/>
      <c r="F28" s="37"/>
      <c r="G28" s="37"/>
      <c r="H28" s="37"/>
      <c r="I28" s="37"/>
      <c r="J28" s="37"/>
    </row>
    <row r="29" ht="27" customHeight="1" spans="1:10">
      <c r="A29" s="36" t="s">
        <v>779</v>
      </c>
      <c r="B29" s="36"/>
      <c r="C29" s="36"/>
      <c r="D29" s="36"/>
      <c r="E29" s="36"/>
      <c r="F29" s="36"/>
      <c r="G29" s="36"/>
      <c r="H29" s="36"/>
      <c r="I29" s="36"/>
      <c r="J29" s="36"/>
    </row>
    <row r="30" ht="19" customHeight="1" spans="1:10">
      <c r="A30" s="36" t="s">
        <v>780</v>
      </c>
      <c r="B30" s="36"/>
      <c r="C30" s="36"/>
      <c r="D30" s="36"/>
      <c r="E30" s="36"/>
      <c r="F30" s="36"/>
      <c r="G30" s="36"/>
      <c r="H30" s="36"/>
      <c r="I30" s="36"/>
      <c r="J30" s="36"/>
    </row>
    <row r="31" ht="18" customHeight="1" spans="1:10">
      <c r="A31" s="36" t="s">
        <v>851</v>
      </c>
      <c r="B31" s="36"/>
      <c r="C31" s="36"/>
      <c r="D31" s="36"/>
      <c r="E31" s="36"/>
      <c r="F31" s="36"/>
      <c r="G31" s="36"/>
      <c r="H31" s="36"/>
      <c r="I31" s="36"/>
      <c r="J31" s="36"/>
    </row>
    <row r="32" ht="18" customHeight="1" spans="1:10">
      <c r="A32" s="36" t="s">
        <v>852</v>
      </c>
      <c r="B32" s="36"/>
      <c r="C32" s="36"/>
      <c r="D32" s="36"/>
      <c r="E32" s="36"/>
      <c r="F32" s="36"/>
      <c r="G32" s="36"/>
      <c r="H32" s="36"/>
      <c r="I32" s="36"/>
      <c r="J32" s="36"/>
    </row>
    <row r="33" ht="18" customHeight="1" spans="1:10">
      <c r="A33" s="36" t="s">
        <v>853</v>
      </c>
      <c r="B33" s="36"/>
      <c r="C33" s="36"/>
      <c r="D33" s="36"/>
      <c r="E33" s="36"/>
      <c r="F33" s="36"/>
      <c r="G33" s="36"/>
      <c r="H33" s="36"/>
      <c r="I33" s="36"/>
      <c r="J33" s="36"/>
    </row>
    <row r="34" ht="24.05" customHeight="1" spans="1:10">
      <c r="A34" s="36" t="s">
        <v>854</v>
      </c>
      <c r="B34" s="36"/>
      <c r="C34" s="36"/>
      <c r="D34" s="36"/>
      <c r="E34" s="36"/>
      <c r="F34" s="36"/>
      <c r="G34" s="36"/>
      <c r="H34" s="36"/>
      <c r="I34" s="36"/>
      <c r="J34" s="36"/>
    </row>
    <row r="35" spans="1:10">
      <c r="A35" s="78"/>
      <c r="B35" s="78"/>
      <c r="C35" s="78"/>
      <c r="D35" s="78"/>
      <c r="E35" s="78"/>
      <c r="F35" s="78"/>
      <c r="G35" s="78"/>
      <c r="H35" s="78"/>
      <c r="I35" s="78"/>
      <c r="J35" s="78"/>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9:J29"/>
    <mergeCell ref="A30:J30"/>
    <mergeCell ref="A31:J31"/>
    <mergeCell ref="A32:J32"/>
    <mergeCell ref="A33:J33"/>
    <mergeCell ref="A34:J34"/>
    <mergeCell ref="A10:A11"/>
    <mergeCell ref="G12:G13"/>
    <mergeCell ref="H12:H13"/>
    <mergeCell ref="I12:I13"/>
    <mergeCell ref="J12:J13"/>
    <mergeCell ref="A5:B9"/>
    <mergeCell ref="A26:G27"/>
  </mergeCells>
  <pageMargins left="0.75" right="0.75" top="1" bottom="1" header="0.5" footer="0.5"/>
  <pageSetup paperSize="9" scale="5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0" workbookViewId="0">
      <selection activeCell="B11" sqref="B11:E11"/>
    </sheetView>
  </sheetViews>
  <sheetFormatPr defaultColWidth="9" defaultRowHeight="13.5"/>
  <cols>
    <col min="1" max="1" width="14.7833333333333" style="1" customWidth="1"/>
    <col min="2" max="2" width="21.7833333333333" style="68" customWidth="1"/>
    <col min="3" max="3" width="21.6583333333333" style="1" customWidth="1"/>
    <col min="4" max="4" width="13.1083333333333" style="1" customWidth="1"/>
    <col min="5" max="5" width="14.8916666666667" style="1" customWidth="1"/>
    <col min="6" max="6" width="12.6583333333333" style="1" customWidth="1"/>
    <col min="7" max="7" width="25.8916666666667" style="1" customWidth="1"/>
    <col min="8" max="8" width="9" style="1"/>
    <col min="9" max="9" width="8.65833333333333" style="1" customWidth="1"/>
    <col min="10" max="10" width="11.4416666666667" style="1" customWidth="1"/>
    <col min="11" max="16384" width="9" style="1"/>
  </cols>
  <sheetData>
    <row r="1" ht="26.05" customHeight="1" spans="1:10">
      <c r="A1" s="5" t="s">
        <v>782</v>
      </c>
      <c r="B1" s="69"/>
      <c r="C1" s="5"/>
      <c r="D1" s="5"/>
      <c r="E1" s="5"/>
      <c r="F1" s="5"/>
      <c r="G1" s="5"/>
      <c r="H1" s="5"/>
      <c r="I1" s="5"/>
      <c r="J1" s="5"/>
    </row>
    <row r="2" s="2" customFormat="1" ht="12.95" customHeight="1" spans="1:10">
      <c r="A2" s="6"/>
      <c r="B2" s="70"/>
      <c r="C2" s="6"/>
      <c r="D2" s="6"/>
      <c r="E2" s="6"/>
      <c r="F2" s="6"/>
      <c r="G2" s="6"/>
      <c r="H2" s="6"/>
      <c r="I2" s="6"/>
      <c r="J2" s="38" t="s">
        <v>891</v>
      </c>
    </row>
    <row r="3" s="3" customFormat="1" ht="18" customHeight="1" spans="1:256">
      <c r="A3" s="7" t="s">
        <v>784</v>
      </c>
      <c r="B3" s="63"/>
      <c r="C3" s="8" t="s">
        <v>892</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786</v>
      </c>
      <c r="B4" s="63"/>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788</v>
      </c>
      <c r="B5" s="63"/>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63"/>
      <c r="C6" s="10" t="s">
        <v>715</v>
      </c>
      <c r="D6" s="11"/>
      <c r="E6" s="11">
        <v>1.24</v>
      </c>
      <c r="F6" s="11">
        <v>1.24</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63"/>
      <c r="C7" s="10" t="s">
        <v>793</v>
      </c>
      <c r="D7" s="11"/>
      <c r="E7" s="11">
        <v>1.24</v>
      </c>
      <c r="F7" s="11">
        <v>1.24</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63"/>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ht="36" customHeight="1" spans="1:10">
      <c r="A9" s="7"/>
      <c r="B9" s="63"/>
      <c r="C9" s="10" t="s">
        <v>795</v>
      </c>
      <c r="D9" s="12" t="s">
        <v>624</v>
      </c>
      <c r="E9" s="12" t="s">
        <v>624</v>
      </c>
      <c r="F9" s="12" t="s">
        <v>624</v>
      </c>
      <c r="G9" s="7" t="s">
        <v>624</v>
      </c>
      <c r="H9" s="11"/>
      <c r="I9" s="12" t="s">
        <v>624</v>
      </c>
      <c r="J9" s="12"/>
    </row>
    <row r="10" ht="18" customHeight="1" spans="1:10">
      <c r="A10" s="7" t="s">
        <v>796</v>
      </c>
      <c r="B10" s="63" t="s">
        <v>797</v>
      </c>
      <c r="C10" s="7"/>
      <c r="D10" s="7"/>
      <c r="E10" s="7"/>
      <c r="F10" s="12" t="s">
        <v>798</v>
      </c>
      <c r="G10" s="12"/>
      <c r="H10" s="12"/>
      <c r="I10" s="12"/>
      <c r="J10" s="12"/>
    </row>
    <row r="11" ht="356.1" customHeight="1" spans="1:10">
      <c r="A11" s="7"/>
      <c r="B11" s="13" t="s">
        <v>893</v>
      </c>
      <c r="C11" s="14"/>
      <c r="D11" s="14"/>
      <c r="E11" s="15"/>
      <c r="F11" s="16" t="s">
        <v>894</v>
      </c>
      <c r="G11" s="16"/>
      <c r="H11" s="16"/>
      <c r="I11" s="16"/>
      <c r="J11" s="16"/>
    </row>
    <row r="12" ht="36" customHeight="1" spans="1:10">
      <c r="A12" s="17" t="s">
        <v>722</v>
      </c>
      <c r="B12" s="71"/>
      <c r="C12" s="19"/>
      <c r="D12" s="17" t="s">
        <v>801</v>
      </c>
      <c r="E12" s="18"/>
      <c r="F12" s="19"/>
      <c r="G12" s="20" t="s">
        <v>726</v>
      </c>
      <c r="H12" s="20" t="s">
        <v>790</v>
      </c>
      <c r="I12" s="20" t="s">
        <v>792</v>
      </c>
      <c r="J12" s="20" t="s">
        <v>727</v>
      </c>
    </row>
    <row r="13" ht="36" customHeight="1" spans="1:10">
      <c r="A13" s="21" t="s">
        <v>728</v>
      </c>
      <c r="B13" s="63" t="s">
        <v>729</v>
      </c>
      <c r="C13" s="7" t="s">
        <v>730</v>
      </c>
      <c r="D13" s="7" t="s">
        <v>723</v>
      </c>
      <c r="E13" s="7" t="s">
        <v>724</v>
      </c>
      <c r="F13" s="22" t="s">
        <v>725</v>
      </c>
      <c r="G13" s="23"/>
      <c r="H13" s="23"/>
      <c r="I13" s="23"/>
      <c r="J13" s="23"/>
    </row>
    <row r="14" ht="18" customHeight="1" spans="1:10">
      <c r="A14" s="7" t="s">
        <v>731</v>
      </c>
      <c r="B14" s="72" t="s">
        <v>732</v>
      </c>
      <c r="C14" s="25" t="s">
        <v>895</v>
      </c>
      <c r="D14" s="25" t="s">
        <v>734</v>
      </c>
      <c r="E14" s="25" t="s">
        <v>738</v>
      </c>
      <c r="F14" s="25" t="s">
        <v>868</v>
      </c>
      <c r="G14" s="25" t="s">
        <v>896</v>
      </c>
      <c r="H14" s="26">
        <v>10</v>
      </c>
      <c r="I14" s="26">
        <v>10</v>
      </c>
      <c r="J14" s="23"/>
    </row>
    <row r="15" ht="18" customHeight="1" spans="1:10">
      <c r="A15" s="7" t="s">
        <v>731</v>
      </c>
      <c r="B15" s="72" t="s">
        <v>732</v>
      </c>
      <c r="C15" s="25" t="s">
        <v>897</v>
      </c>
      <c r="D15" s="25" t="s">
        <v>734</v>
      </c>
      <c r="E15" s="25" t="s">
        <v>898</v>
      </c>
      <c r="F15" s="25" t="s">
        <v>868</v>
      </c>
      <c r="G15" s="25" t="s">
        <v>899</v>
      </c>
      <c r="H15" s="26">
        <v>10</v>
      </c>
      <c r="I15" s="26">
        <v>10</v>
      </c>
      <c r="J15" s="23"/>
    </row>
    <row r="16" ht="18" customHeight="1" spans="1:10">
      <c r="A16" s="7" t="s">
        <v>731</v>
      </c>
      <c r="B16" s="72" t="s">
        <v>732</v>
      </c>
      <c r="C16" s="25" t="s">
        <v>900</v>
      </c>
      <c r="D16" s="25" t="s">
        <v>734</v>
      </c>
      <c r="E16" s="25" t="s">
        <v>898</v>
      </c>
      <c r="F16" s="25" t="s">
        <v>868</v>
      </c>
      <c r="G16" s="25" t="s">
        <v>899</v>
      </c>
      <c r="H16" s="26">
        <v>10</v>
      </c>
      <c r="I16" s="26">
        <v>10</v>
      </c>
      <c r="J16" s="23"/>
    </row>
    <row r="17" ht="18" customHeight="1" spans="1:10">
      <c r="A17" s="7" t="s">
        <v>731</v>
      </c>
      <c r="B17" s="72" t="s">
        <v>755</v>
      </c>
      <c r="C17" s="25" t="s">
        <v>879</v>
      </c>
      <c r="D17" s="25" t="s">
        <v>734</v>
      </c>
      <c r="E17" s="25" t="s">
        <v>757</v>
      </c>
      <c r="F17" s="25" t="s">
        <v>758</v>
      </c>
      <c r="G17" s="25" t="s">
        <v>901</v>
      </c>
      <c r="H17" s="26">
        <v>10</v>
      </c>
      <c r="I17" s="26">
        <v>10</v>
      </c>
      <c r="J17" s="23"/>
    </row>
    <row r="18" ht="18" customHeight="1" spans="1:10">
      <c r="A18" s="7" t="s">
        <v>731</v>
      </c>
      <c r="B18" s="72" t="s">
        <v>820</v>
      </c>
      <c r="C18" s="25" t="s">
        <v>902</v>
      </c>
      <c r="D18" s="25" t="s">
        <v>734</v>
      </c>
      <c r="E18" s="25" t="s">
        <v>19</v>
      </c>
      <c r="F18" s="25" t="s">
        <v>903</v>
      </c>
      <c r="G18" s="25" t="s">
        <v>904</v>
      </c>
      <c r="H18" s="26">
        <v>5</v>
      </c>
      <c r="I18" s="26">
        <v>5</v>
      </c>
      <c r="J18" s="23"/>
    </row>
    <row r="19" ht="18" customHeight="1" spans="1:10">
      <c r="A19" s="7" t="s">
        <v>731</v>
      </c>
      <c r="B19" s="63" t="s">
        <v>825</v>
      </c>
      <c r="C19" s="25" t="s">
        <v>905</v>
      </c>
      <c r="D19" s="25" t="s">
        <v>822</v>
      </c>
      <c r="E19" s="25" t="s">
        <v>58</v>
      </c>
      <c r="F19" s="25" t="s">
        <v>906</v>
      </c>
      <c r="G19" s="25" t="s">
        <v>828</v>
      </c>
      <c r="H19" s="26">
        <v>5</v>
      </c>
      <c r="I19" s="26">
        <v>5</v>
      </c>
      <c r="J19" s="23"/>
    </row>
    <row r="20" ht="23.1" customHeight="1" spans="1:10">
      <c r="A20" s="7" t="s">
        <v>760</v>
      </c>
      <c r="B20" s="63" t="s">
        <v>882</v>
      </c>
      <c r="C20" s="25" t="s">
        <v>907</v>
      </c>
      <c r="D20" s="25" t="s">
        <v>734</v>
      </c>
      <c r="E20" s="25" t="s">
        <v>884</v>
      </c>
      <c r="F20" s="25" t="s">
        <v>758</v>
      </c>
      <c r="G20" s="25" t="s">
        <v>908</v>
      </c>
      <c r="H20" s="26">
        <v>15</v>
      </c>
      <c r="I20" s="26">
        <v>14</v>
      </c>
      <c r="J20" s="23"/>
    </row>
    <row r="21" ht="25.05" customHeight="1" spans="1:10">
      <c r="A21" s="7" t="s">
        <v>760</v>
      </c>
      <c r="B21" s="65" t="s">
        <v>909</v>
      </c>
      <c r="C21" s="25" t="s">
        <v>839</v>
      </c>
      <c r="D21" s="25" t="s">
        <v>734</v>
      </c>
      <c r="E21" s="25" t="s">
        <v>38</v>
      </c>
      <c r="F21" s="25" t="s">
        <v>840</v>
      </c>
      <c r="G21" s="25" t="s">
        <v>910</v>
      </c>
      <c r="H21" s="26">
        <v>15</v>
      </c>
      <c r="I21" s="26">
        <v>14</v>
      </c>
      <c r="J21" s="23"/>
    </row>
    <row r="22" ht="29.95" customHeight="1" spans="1:10">
      <c r="A22" s="27" t="s">
        <v>772</v>
      </c>
      <c r="B22" s="55" t="s">
        <v>886</v>
      </c>
      <c r="C22" s="25" t="s">
        <v>843</v>
      </c>
      <c r="D22" s="25" t="s">
        <v>763</v>
      </c>
      <c r="E22" s="25" t="s">
        <v>775</v>
      </c>
      <c r="F22" s="25" t="s">
        <v>758</v>
      </c>
      <c r="G22" s="25" t="s">
        <v>911</v>
      </c>
      <c r="H22" s="26">
        <v>10</v>
      </c>
      <c r="I22" s="26">
        <v>8</v>
      </c>
      <c r="J22" s="57" t="s">
        <v>11</v>
      </c>
    </row>
    <row r="23" ht="33.05" customHeight="1" spans="1:10">
      <c r="A23" s="7" t="s">
        <v>888</v>
      </c>
      <c r="B23" s="63"/>
      <c r="C23" s="7"/>
      <c r="D23" s="29" t="s">
        <v>701</v>
      </c>
      <c r="E23" s="29"/>
      <c r="F23" s="29"/>
      <c r="G23" s="29"/>
      <c r="H23" s="29"/>
      <c r="I23" s="29"/>
      <c r="J23" s="29"/>
    </row>
    <row r="24" ht="25.55" customHeight="1" spans="1:10">
      <c r="A24" s="27" t="s">
        <v>846</v>
      </c>
      <c r="B24" s="73"/>
      <c r="C24" s="30"/>
      <c r="D24" s="30"/>
      <c r="E24" s="30"/>
      <c r="F24" s="30"/>
      <c r="G24" s="31"/>
      <c r="H24" s="7" t="s">
        <v>847</v>
      </c>
      <c r="I24" s="7" t="s">
        <v>848</v>
      </c>
      <c r="J24" s="41" t="s">
        <v>889</v>
      </c>
    </row>
    <row r="25" ht="20.95" customHeight="1" spans="1:10">
      <c r="A25" s="32"/>
      <c r="B25" s="74"/>
      <c r="C25" s="33"/>
      <c r="D25" s="33"/>
      <c r="E25" s="33"/>
      <c r="F25" s="33"/>
      <c r="G25" s="34"/>
      <c r="H25" s="35">
        <v>100</v>
      </c>
      <c r="I25" s="35">
        <v>96</v>
      </c>
      <c r="J25" s="41" t="s">
        <v>850</v>
      </c>
    </row>
    <row r="26" ht="29" customHeight="1" spans="1:10">
      <c r="A26" s="36" t="s">
        <v>778</v>
      </c>
      <c r="B26" s="75"/>
      <c r="C26" s="37"/>
      <c r="D26" s="37"/>
      <c r="E26" s="37"/>
      <c r="F26" s="37"/>
      <c r="G26" s="37"/>
      <c r="H26" s="37"/>
      <c r="I26" s="37"/>
      <c r="J26" s="42"/>
    </row>
    <row r="27" ht="27" customHeight="1" spans="1:10">
      <c r="A27" s="36" t="s">
        <v>779</v>
      </c>
      <c r="B27" s="76"/>
      <c r="C27" s="36"/>
      <c r="D27" s="36"/>
      <c r="E27" s="36"/>
      <c r="F27" s="36"/>
      <c r="G27" s="36"/>
      <c r="H27" s="36"/>
      <c r="I27" s="36"/>
      <c r="J27" s="36"/>
    </row>
    <row r="28" ht="19" customHeight="1" spans="1:10">
      <c r="A28" s="36" t="s">
        <v>780</v>
      </c>
      <c r="B28" s="76"/>
      <c r="C28" s="36"/>
      <c r="D28" s="36"/>
      <c r="E28" s="36"/>
      <c r="F28" s="36"/>
      <c r="G28" s="36"/>
      <c r="H28" s="36"/>
      <c r="I28" s="36"/>
      <c r="J28" s="36"/>
    </row>
    <row r="29" ht="18" customHeight="1" spans="1:10">
      <c r="A29" s="36" t="s">
        <v>851</v>
      </c>
      <c r="B29" s="76"/>
      <c r="C29" s="36"/>
      <c r="D29" s="36"/>
      <c r="E29" s="36"/>
      <c r="F29" s="36"/>
      <c r="G29" s="36"/>
      <c r="H29" s="36"/>
      <c r="I29" s="36"/>
      <c r="J29" s="36"/>
    </row>
    <row r="30" ht="18" customHeight="1" spans="1:10">
      <c r="A30" s="36" t="s">
        <v>852</v>
      </c>
      <c r="B30" s="76"/>
      <c r="C30" s="36"/>
      <c r="D30" s="36"/>
      <c r="E30" s="36"/>
      <c r="F30" s="36"/>
      <c r="G30" s="36"/>
      <c r="H30" s="36"/>
      <c r="I30" s="36"/>
      <c r="J30" s="36"/>
    </row>
    <row r="31" ht="18" customHeight="1" spans="1:10">
      <c r="A31" s="36" t="s">
        <v>853</v>
      </c>
      <c r="B31" s="76"/>
      <c r="C31" s="36"/>
      <c r="D31" s="36"/>
      <c r="E31" s="36"/>
      <c r="F31" s="36"/>
      <c r="G31" s="36"/>
      <c r="H31" s="36"/>
      <c r="I31" s="36"/>
      <c r="J31" s="36"/>
    </row>
    <row r="32" ht="24.05" customHeight="1" spans="1:10">
      <c r="A32" s="36" t="s">
        <v>854</v>
      </c>
      <c r="B32" s="76"/>
      <c r="C32" s="36"/>
      <c r="D32" s="36"/>
      <c r="E32" s="36"/>
      <c r="F32" s="36"/>
      <c r="G32" s="36"/>
      <c r="H32" s="36"/>
      <c r="I32" s="36"/>
      <c r="J32"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7:J27"/>
    <mergeCell ref="A28:J28"/>
    <mergeCell ref="A29:J29"/>
    <mergeCell ref="A30:J30"/>
    <mergeCell ref="A31:J31"/>
    <mergeCell ref="A32:J32"/>
    <mergeCell ref="A10:A11"/>
    <mergeCell ref="G12:G13"/>
    <mergeCell ref="H12:H13"/>
    <mergeCell ref="I12:I13"/>
    <mergeCell ref="J12:J13"/>
    <mergeCell ref="A5:B9"/>
    <mergeCell ref="A24:G25"/>
  </mergeCells>
  <pageMargins left="0.75" right="0.75" top="1" bottom="1" header="0.5" footer="0.5"/>
  <pageSetup paperSize="9" scale="52"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topLeftCell="A9" workbookViewId="0">
      <selection activeCell="B11" sqref="B11:E11"/>
    </sheetView>
  </sheetViews>
  <sheetFormatPr defaultColWidth="9" defaultRowHeight="13.5"/>
  <cols>
    <col min="1" max="1" width="13.1083333333333" style="1" customWidth="1"/>
    <col min="2" max="2" width="17.3333333333333" style="1" customWidth="1"/>
    <col min="3" max="3" width="21.7833333333333" style="1" customWidth="1"/>
    <col min="4" max="4" width="11.3333333333333" style="1" customWidth="1"/>
    <col min="5" max="5" width="15.4416666666667" style="1" customWidth="1"/>
    <col min="6" max="6" width="11.2166666666667" style="1" customWidth="1"/>
    <col min="7" max="7" width="26" style="1" customWidth="1"/>
    <col min="8" max="8" width="9" style="1"/>
    <col min="9" max="9" width="8.65833333333333" style="1" customWidth="1"/>
    <col min="10" max="10" width="11.4416666666667" style="1" customWidth="1"/>
    <col min="11" max="16384" width="9" style="1"/>
  </cols>
  <sheetData>
    <row r="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912</v>
      </c>
    </row>
    <row r="3" s="3" customFormat="1" ht="18" customHeight="1" spans="1:256">
      <c r="A3" s="7" t="s">
        <v>784</v>
      </c>
      <c r="B3" s="7"/>
      <c r="C3" s="8" t="s">
        <v>913</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715</v>
      </c>
      <c r="D6" s="11"/>
      <c r="E6" s="11">
        <v>17.05</v>
      </c>
      <c r="F6" s="11">
        <v>17.05</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793</v>
      </c>
      <c r="D7" s="11"/>
      <c r="E7" s="11">
        <v>17.05</v>
      </c>
      <c r="F7" s="11">
        <v>17.05</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ht="36" customHeight="1" spans="1:10">
      <c r="A9" s="7"/>
      <c r="B9" s="7"/>
      <c r="C9" s="10" t="s">
        <v>795</v>
      </c>
      <c r="D9" s="12" t="s">
        <v>624</v>
      </c>
      <c r="E9" s="12" t="s">
        <v>624</v>
      </c>
      <c r="F9" s="12" t="s">
        <v>624</v>
      </c>
      <c r="G9" s="7" t="s">
        <v>624</v>
      </c>
      <c r="H9" s="11"/>
      <c r="I9" s="12" t="s">
        <v>624</v>
      </c>
      <c r="J9" s="12"/>
    </row>
    <row r="10" ht="18" customHeight="1" spans="1:10">
      <c r="A10" s="7" t="s">
        <v>796</v>
      </c>
      <c r="B10" s="7" t="s">
        <v>797</v>
      </c>
      <c r="C10" s="7"/>
      <c r="D10" s="7"/>
      <c r="E10" s="7"/>
      <c r="F10" s="12" t="s">
        <v>798</v>
      </c>
      <c r="G10" s="12"/>
      <c r="H10" s="12"/>
      <c r="I10" s="12"/>
      <c r="J10" s="12"/>
    </row>
    <row r="11" ht="308.95" customHeight="1" spans="1:10">
      <c r="A11" s="7"/>
      <c r="B11" s="13" t="s">
        <v>914</v>
      </c>
      <c r="C11" s="14"/>
      <c r="D11" s="14"/>
      <c r="E11" s="15"/>
      <c r="F11" s="16" t="s">
        <v>915</v>
      </c>
      <c r="G11" s="16"/>
      <c r="H11" s="16"/>
      <c r="I11" s="16"/>
      <c r="J11" s="16"/>
    </row>
    <row r="12" ht="28" customHeight="1" spans="1:10">
      <c r="A12" s="17" t="s">
        <v>722</v>
      </c>
      <c r="B12" s="18"/>
      <c r="C12" s="19"/>
      <c r="D12" s="17" t="s">
        <v>801</v>
      </c>
      <c r="E12" s="18"/>
      <c r="F12" s="19"/>
      <c r="G12" s="20" t="s">
        <v>726</v>
      </c>
      <c r="H12" s="20" t="s">
        <v>790</v>
      </c>
      <c r="I12" s="20" t="s">
        <v>792</v>
      </c>
      <c r="J12" s="20" t="s">
        <v>727</v>
      </c>
    </row>
    <row r="13" ht="29.95" customHeight="1" spans="1:10">
      <c r="A13" s="21" t="s">
        <v>728</v>
      </c>
      <c r="B13" s="7" t="s">
        <v>729</v>
      </c>
      <c r="C13" s="7" t="s">
        <v>730</v>
      </c>
      <c r="D13" s="7" t="s">
        <v>723</v>
      </c>
      <c r="E13" s="7" t="s">
        <v>724</v>
      </c>
      <c r="F13" s="22" t="s">
        <v>725</v>
      </c>
      <c r="G13" s="23"/>
      <c r="H13" s="23"/>
      <c r="I13" s="23"/>
      <c r="J13" s="23"/>
    </row>
    <row r="14" ht="18" customHeight="1" spans="1:10">
      <c r="A14" s="7" t="s">
        <v>731</v>
      </c>
      <c r="B14" s="24" t="s">
        <v>732</v>
      </c>
      <c r="C14" s="25" t="s">
        <v>916</v>
      </c>
      <c r="D14" s="25" t="s">
        <v>734</v>
      </c>
      <c r="E14" s="25" t="s">
        <v>13</v>
      </c>
      <c r="F14" s="25" t="s">
        <v>100</v>
      </c>
      <c r="G14" s="25" t="s">
        <v>917</v>
      </c>
      <c r="H14" s="26">
        <v>5</v>
      </c>
      <c r="I14" s="26">
        <v>5</v>
      </c>
      <c r="J14" s="23"/>
    </row>
    <row r="15" ht="18" customHeight="1" spans="1:10">
      <c r="A15" s="7" t="s">
        <v>731</v>
      </c>
      <c r="B15" s="24" t="s">
        <v>732</v>
      </c>
      <c r="C15" s="25" t="s">
        <v>918</v>
      </c>
      <c r="D15" s="25" t="s">
        <v>734</v>
      </c>
      <c r="E15" s="25" t="s">
        <v>919</v>
      </c>
      <c r="F15" s="25" t="s">
        <v>816</v>
      </c>
      <c r="G15" s="25" t="s">
        <v>920</v>
      </c>
      <c r="H15" s="26">
        <v>5</v>
      </c>
      <c r="I15" s="26">
        <v>5</v>
      </c>
      <c r="J15" s="23"/>
    </row>
    <row r="16" ht="18" customHeight="1" spans="1:10">
      <c r="A16" s="7" t="s">
        <v>731</v>
      </c>
      <c r="B16" s="24" t="s">
        <v>732</v>
      </c>
      <c r="C16" s="25" t="s">
        <v>921</v>
      </c>
      <c r="D16" s="25" t="s">
        <v>734</v>
      </c>
      <c r="E16" s="25" t="s">
        <v>13</v>
      </c>
      <c r="F16" s="25" t="s">
        <v>753</v>
      </c>
      <c r="G16" s="25" t="s">
        <v>922</v>
      </c>
      <c r="H16" s="26">
        <v>5</v>
      </c>
      <c r="I16" s="26">
        <v>5</v>
      </c>
      <c r="J16" s="23"/>
    </row>
    <row r="17" ht="18" customHeight="1" spans="1:10">
      <c r="A17" s="7" t="s">
        <v>731</v>
      </c>
      <c r="B17" s="24" t="s">
        <v>732</v>
      </c>
      <c r="C17" s="25" t="s">
        <v>923</v>
      </c>
      <c r="D17" s="25" t="s">
        <v>734</v>
      </c>
      <c r="E17" s="25" t="s">
        <v>28</v>
      </c>
      <c r="F17" s="25" t="s">
        <v>803</v>
      </c>
      <c r="G17" s="25" t="s">
        <v>924</v>
      </c>
      <c r="H17" s="26">
        <v>5</v>
      </c>
      <c r="I17" s="26">
        <v>5</v>
      </c>
      <c r="J17" s="23"/>
    </row>
    <row r="18" ht="18" customHeight="1" spans="1:10">
      <c r="A18" s="7" t="s">
        <v>731</v>
      </c>
      <c r="B18" s="24" t="s">
        <v>732</v>
      </c>
      <c r="C18" s="25" t="s">
        <v>925</v>
      </c>
      <c r="D18" s="25" t="s">
        <v>734</v>
      </c>
      <c r="E18" s="25" t="s">
        <v>13</v>
      </c>
      <c r="F18" s="25" t="s">
        <v>926</v>
      </c>
      <c r="G18" s="25" t="s">
        <v>927</v>
      </c>
      <c r="H18" s="26">
        <v>10</v>
      </c>
      <c r="I18" s="26">
        <v>8</v>
      </c>
      <c r="J18" s="23"/>
    </row>
    <row r="19" ht="18" customHeight="1" spans="1:10">
      <c r="A19" s="7" t="s">
        <v>731</v>
      </c>
      <c r="B19" s="24" t="s">
        <v>755</v>
      </c>
      <c r="C19" s="25" t="s">
        <v>879</v>
      </c>
      <c r="D19" s="25" t="s">
        <v>734</v>
      </c>
      <c r="E19" s="25" t="s">
        <v>757</v>
      </c>
      <c r="F19" s="25" t="s">
        <v>758</v>
      </c>
      <c r="G19" s="25" t="s">
        <v>928</v>
      </c>
      <c r="H19" s="26">
        <v>10</v>
      </c>
      <c r="I19" s="26">
        <v>8</v>
      </c>
      <c r="J19" s="23"/>
    </row>
    <row r="20" ht="18" customHeight="1" spans="1:10">
      <c r="A20" s="7" t="s">
        <v>731</v>
      </c>
      <c r="B20" s="24" t="s">
        <v>820</v>
      </c>
      <c r="C20" s="25" t="s">
        <v>929</v>
      </c>
      <c r="D20" s="25" t="s">
        <v>822</v>
      </c>
      <c r="E20" s="25" t="s">
        <v>19</v>
      </c>
      <c r="F20" s="25" t="s">
        <v>903</v>
      </c>
      <c r="G20" s="25" t="s">
        <v>930</v>
      </c>
      <c r="H20" s="26">
        <v>10</v>
      </c>
      <c r="I20" s="26">
        <v>9</v>
      </c>
      <c r="J20" s="23"/>
    </row>
    <row r="21" ht="23.1" customHeight="1" spans="1:10">
      <c r="A21" s="7" t="s">
        <v>760</v>
      </c>
      <c r="B21" s="63" t="s">
        <v>882</v>
      </c>
      <c r="C21" s="25" t="s">
        <v>836</v>
      </c>
      <c r="D21" s="25" t="s">
        <v>763</v>
      </c>
      <c r="E21" s="25" t="s">
        <v>775</v>
      </c>
      <c r="F21" s="25" t="s">
        <v>758</v>
      </c>
      <c r="G21" s="25" t="s">
        <v>931</v>
      </c>
      <c r="H21" s="26">
        <v>10</v>
      </c>
      <c r="I21" s="26">
        <v>9</v>
      </c>
      <c r="J21" s="23"/>
    </row>
    <row r="22" ht="26.05" customHeight="1" spans="1:10">
      <c r="A22" s="7" t="s">
        <v>760</v>
      </c>
      <c r="B22" s="63" t="s">
        <v>882</v>
      </c>
      <c r="C22" s="25" t="s">
        <v>932</v>
      </c>
      <c r="D22" s="25" t="s">
        <v>734</v>
      </c>
      <c r="E22" s="25" t="s">
        <v>933</v>
      </c>
      <c r="F22" s="25" t="s">
        <v>758</v>
      </c>
      <c r="G22" s="25" t="s">
        <v>934</v>
      </c>
      <c r="H22" s="26">
        <v>10</v>
      </c>
      <c r="I22" s="26">
        <v>9</v>
      </c>
      <c r="J22" s="23"/>
    </row>
    <row r="23" ht="24.05" customHeight="1" spans="1:10">
      <c r="A23" s="7" t="s">
        <v>760</v>
      </c>
      <c r="B23" s="65" t="s">
        <v>909</v>
      </c>
      <c r="C23" s="25" t="s">
        <v>839</v>
      </c>
      <c r="D23" s="25" t="s">
        <v>734</v>
      </c>
      <c r="E23" s="25" t="s">
        <v>38</v>
      </c>
      <c r="F23" s="25" t="s">
        <v>840</v>
      </c>
      <c r="G23" s="25" t="s">
        <v>935</v>
      </c>
      <c r="H23" s="26">
        <v>10</v>
      </c>
      <c r="I23" s="26">
        <v>8</v>
      </c>
      <c r="J23" s="23"/>
    </row>
    <row r="24" ht="29.95" customHeight="1" spans="1:10">
      <c r="A24" s="27" t="s">
        <v>772</v>
      </c>
      <c r="B24" s="28" t="s">
        <v>886</v>
      </c>
      <c r="C24" s="25" t="s">
        <v>843</v>
      </c>
      <c r="D24" s="25" t="s">
        <v>763</v>
      </c>
      <c r="E24" s="25" t="s">
        <v>775</v>
      </c>
      <c r="F24" s="25" t="s">
        <v>758</v>
      </c>
      <c r="G24" s="25" t="s">
        <v>936</v>
      </c>
      <c r="H24" s="26">
        <v>10</v>
      </c>
      <c r="I24" s="26">
        <v>9</v>
      </c>
      <c r="J24" s="57" t="s">
        <v>11</v>
      </c>
    </row>
    <row r="25" ht="30.95" customHeight="1" spans="1:10">
      <c r="A25" s="7" t="s">
        <v>888</v>
      </c>
      <c r="B25" s="7"/>
      <c r="C25" s="7"/>
      <c r="D25" s="29" t="s">
        <v>701</v>
      </c>
      <c r="E25" s="29"/>
      <c r="F25" s="29"/>
      <c r="G25" s="29"/>
      <c r="H25" s="29"/>
      <c r="I25" s="29"/>
      <c r="J25" s="29"/>
    </row>
    <row r="26" ht="25.55" customHeight="1" spans="1:10">
      <c r="A26" s="27" t="s">
        <v>846</v>
      </c>
      <c r="B26" s="30"/>
      <c r="C26" s="30"/>
      <c r="D26" s="30"/>
      <c r="E26" s="30"/>
      <c r="F26" s="30"/>
      <c r="G26" s="31"/>
      <c r="H26" s="7" t="s">
        <v>847</v>
      </c>
      <c r="I26" s="7" t="s">
        <v>848</v>
      </c>
      <c r="J26" s="41" t="s">
        <v>889</v>
      </c>
    </row>
    <row r="27" ht="17.05" customHeight="1" spans="1:10">
      <c r="A27" s="32"/>
      <c r="B27" s="33"/>
      <c r="C27" s="33"/>
      <c r="D27" s="33"/>
      <c r="E27" s="33"/>
      <c r="F27" s="33"/>
      <c r="G27" s="34"/>
      <c r="H27" s="35">
        <v>100</v>
      </c>
      <c r="I27" s="35">
        <v>90</v>
      </c>
      <c r="J27" s="41" t="s">
        <v>850</v>
      </c>
    </row>
    <row r="28" ht="29" customHeight="1" spans="1:10">
      <c r="A28" s="36" t="s">
        <v>778</v>
      </c>
      <c r="B28" s="37"/>
      <c r="C28" s="37"/>
      <c r="D28" s="37"/>
      <c r="E28" s="37"/>
      <c r="F28" s="37"/>
      <c r="G28" s="37"/>
      <c r="H28" s="37"/>
      <c r="I28" s="37"/>
      <c r="J28" s="42"/>
    </row>
    <row r="29" ht="27" customHeight="1" spans="1:10">
      <c r="A29" s="36" t="s">
        <v>779</v>
      </c>
      <c r="B29" s="36"/>
      <c r="C29" s="36"/>
      <c r="D29" s="36"/>
      <c r="E29" s="36"/>
      <c r="F29" s="36"/>
      <c r="G29" s="36"/>
      <c r="H29" s="36"/>
      <c r="I29" s="36"/>
      <c r="J29" s="36"/>
    </row>
    <row r="30" ht="19" customHeight="1" spans="1:10">
      <c r="A30" s="36" t="s">
        <v>780</v>
      </c>
      <c r="B30" s="36"/>
      <c r="C30" s="36"/>
      <c r="D30" s="36"/>
      <c r="E30" s="36"/>
      <c r="F30" s="36"/>
      <c r="G30" s="36"/>
      <c r="H30" s="36"/>
      <c r="I30" s="36"/>
      <c r="J30" s="36"/>
    </row>
    <row r="31" ht="18" customHeight="1" spans="1:10">
      <c r="A31" s="36" t="s">
        <v>851</v>
      </c>
      <c r="B31" s="36"/>
      <c r="C31" s="36"/>
      <c r="D31" s="36"/>
      <c r="E31" s="36"/>
      <c r="F31" s="36"/>
      <c r="G31" s="36"/>
      <c r="H31" s="36"/>
      <c r="I31" s="36"/>
      <c r="J31" s="36"/>
    </row>
    <row r="32" ht="18" customHeight="1" spans="1:10">
      <c r="A32" s="36" t="s">
        <v>852</v>
      </c>
      <c r="B32" s="36"/>
      <c r="C32" s="36"/>
      <c r="D32" s="36"/>
      <c r="E32" s="36"/>
      <c r="F32" s="36"/>
      <c r="G32" s="36"/>
      <c r="H32" s="36"/>
      <c r="I32" s="36"/>
      <c r="J32" s="36"/>
    </row>
    <row r="33" ht="18" customHeight="1" spans="1:10">
      <c r="A33" s="36" t="s">
        <v>853</v>
      </c>
      <c r="B33" s="36"/>
      <c r="C33" s="36"/>
      <c r="D33" s="36"/>
      <c r="E33" s="36"/>
      <c r="F33" s="36"/>
      <c r="G33" s="36"/>
      <c r="H33" s="36"/>
      <c r="I33" s="36"/>
      <c r="J33" s="36"/>
    </row>
    <row r="34" ht="24.05" customHeight="1" spans="1:10">
      <c r="A34" s="36" t="s">
        <v>854</v>
      </c>
      <c r="B34" s="36"/>
      <c r="C34" s="36"/>
      <c r="D34" s="36"/>
      <c r="E34" s="36"/>
      <c r="F34" s="36"/>
      <c r="G34" s="36"/>
      <c r="H34" s="36"/>
      <c r="I34" s="36"/>
      <c r="J34"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9:J29"/>
    <mergeCell ref="A30:J30"/>
    <mergeCell ref="A31:J31"/>
    <mergeCell ref="A32:J32"/>
    <mergeCell ref="A33:J33"/>
    <mergeCell ref="A34:J34"/>
    <mergeCell ref="A10:A11"/>
    <mergeCell ref="G12:G13"/>
    <mergeCell ref="H12:H13"/>
    <mergeCell ref="I12:I13"/>
    <mergeCell ref="J12:J13"/>
    <mergeCell ref="A5:B9"/>
    <mergeCell ref="A26:G27"/>
  </mergeCells>
  <pageMargins left="0.75" right="0.75" top="1" bottom="1" header="0.5" footer="0.5"/>
  <pageSetup paperSize="9" scale="55"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tabSelected="1" topLeftCell="A6" workbookViewId="0">
      <selection activeCell="B11" sqref="B11:E11"/>
    </sheetView>
  </sheetViews>
  <sheetFormatPr defaultColWidth="9" defaultRowHeight="13.5"/>
  <cols>
    <col min="1" max="1" width="11.1083333333333" style="1" customWidth="1"/>
    <col min="2" max="2" width="19.1083333333333" style="1" customWidth="1"/>
    <col min="3" max="3" width="23.4416666666667" style="1" customWidth="1"/>
    <col min="4" max="5" width="11.3333333333333" style="1" customWidth="1"/>
    <col min="6" max="6" width="11.2166666666667" style="1" customWidth="1"/>
    <col min="7" max="7" width="30.1083333333333" style="1" customWidth="1"/>
    <col min="8" max="8" width="11.2166666666667" style="1" customWidth="1"/>
    <col min="9" max="9" width="9.65833333333333" style="1" customWidth="1"/>
    <col min="10" max="10" width="11.4416666666667" style="1" customWidth="1"/>
    <col min="11" max="16384" width="9" style="1"/>
  </cols>
  <sheetData>
    <row r="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937</v>
      </c>
    </row>
    <row r="3" s="3" customFormat="1" ht="18" customHeight="1" spans="1:256">
      <c r="A3" s="7" t="s">
        <v>784</v>
      </c>
      <c r="B3" s="7"/>
      <c r="C3" s="8" t="s">
        <v>938</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3.05" customHeight="1" spans="1:256">
      <c r="A6" s="7"/>
      <c r="B6" s="7"/>
      <c r="C6" s="10" t="s">
        <v>715</v>
      </c>
      <c r="D6" s="11"/>
      <c r="E6" s="11">
        <v>8</v>
      </c>
      <c r="F6" s="11">
        <v>8</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29" customHeight="1" spans="1:256">
      <c r="A7" s="7"/>
      <c r="B7" s="7"/>
      <c r="C7" s="10" t="s">
        <v>793</v>
      </c>
      <c r="D7" s="11"/>
      <c r="E7" s="11">
        <v>8</v>
      </c>
      <c r="F7" s="11">
        <v>8</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ht="36" customHeight="1" spans="1:10">
      <c r="A9" s="7"/>
      <c r="B9" s="7"/>
      <c r="C9" s="10" t="s">
        <v>795</v>
      </c>
      <c r="D9" s="12" t="s">
        <v>624</v>
      </c>
      <c r="E9" s="12" t="s">
        <v>624</v>
      </c>
      <c r="F9" s="12" t="s">
        <v>624</v>
      </c>
      <c r="G9" s="7" t="s">
        <v>624</v>
      </c>
      <c r="H9" s="11"/>
      <c r="I9" s="12" t="s">
        <v>624</v>
      </c>
      <c r="J9" s="12"/>
    </row>
    <row r="10" ht="18" customHeight="1" spans="1:10">
      <c r="A10" s="7" t="s">
        <v>796</v>
      </c>
      <c r="B10" s="7" t="s">
        <v>797</v>
      </c>
      <c r="C10" s="7"/>
      <c r="D10" s="7"/>
      <c r="E10" s="7"/>
      <c r="F10" s="12" t="s">
        <v>798</v>
      </c>
      <c r="G10" s="12"/>
      <c r="H10" s="12"/>
      <c r="I10" s="12"/>
      <c r="J10" s="12"/>
    </row>
    <row r="11" ht="200" customHeight="1" spans="1:10">
      <c r="A11" s="7"/>
      <c r="B11" s="13" t="s">
        <v>939</v>
      </c>
      <c r="C11" s="14"/>
      <c r="D11" s="14"/>
      <c r="E11" s="15"/>
      <c r="F11" s="16" t="s">
        <v>940</v>
      </c>
      <c r="G11" s="16"/>
      <c r="H11" s="16"/>
      <c r="I11" s="16"/>
      <c r="J11" s="16"/>
    </row>
    <row r="12" ht="36" customHeight="1" spans="1:10">
      <c r="A12" s="17" t="s">
        <v>722</v>
      </c>
      <c r="B12" s="18"/>
      <c r="C12" s="19"/>
      <c r="D12" s="17" t="s">
        <v>801</v>
      </c>
      <c r="E12" s="18"/>
      <c r="F12" s="19"/>
      <c r="G12" s="20" t="s">
        <v>726</v>
      </c>
      <c r="H12" s="20" t="s">
        <v>790</v>
      </c>
      <c r="I12" s="20" t="s">
        <v>792</v>
      </c>
      <c r="J12" s="20" t="s">
        <v>727</v>
      </c>
    </row>
    <row r="13" ht="36" customHeight="1" spans="1:10">
      <c r="A13" s="21" t="s">
        <v>728</v>
      </c>
      <c r="B13" s="7" t="s">
        <v>729</v>
      </c>
      <c r="C13" s="7" t="s">
        <v>730</v>
      </c>
      <c r="D13" s="7" t="s">
        <v>723</v>
      </c>
      <c r="E13" s="7" t="s">
        <v>724</v>
      </c>
      <c r="F13" s="22" t="s">
        <v>725</v>
      </c>
      <c r="G13" s="23"/>
      <c r="H13" s="23"/>
      <c r="I13" s="23"/>
      <c r="J13" s="23"/>
    </row>
    <row r="14" ht="18" customHeight="1" spans="1:10">
      <c r="A14" s="7" t="s">
        <v>731</v>
      </c>
      <c r="B14" s="24" t="s">
        <v>732</v>
      </c>
      <c r="C14" s="25" t="s">
        <v>941</v>
      </c>
      <c r="D14" s="25" t="s">
        <v>763</v>
      </c>
      <c r="E14" s="25" t="s">
        <v>757</v>
      </c>
      <c r="F14" s="25" t="s">
        <v>816</v>
      </c>
      <c r="G14" s="25" t="s">
        <v>942</v>
      </c>
      <c r="H14" s="26">
        <v>10</v>
      </c>
      <c r="I14" s="26">
        <v>10</v>
      </c>
      <c r="J14" s="23"/>
    </row>
    <row r="15" ht="18" customHeight="1" spans="1:10">
      <c r="A15" s="7" t="s">
        <v>731</v>
      </c>
      <c r="B15" s="24" t="s">
        <v>732</v>
      </c>
      <c r="C15" s="25" t="s">
        <v>943</v>
      </c>
      <c r="D15" s="25" t="s">
        <v>763</v>
      </c>
      <c r="E15" s="25" t="s">
        <v>815</v>
      </c>
      <c r="F15" s="25" t="s">
        <v>944</v>
      </c>
      <c r="G15" s="25" t="s">
        <v>945</v>
      </c>
      <c r="H15" s="26">
        <v>10</v>
      </c>
      <c r="I15" s="26">
        <v>10</v>
      </c>
      <c r="J15" s="23"/>
    </row>
    <row r="16" ht="18" customHeight="1" spans="1:10">
      <c r="A16" s="7" t="s">
        <v>731</v>
      </c>
      <c r="B16" s="24" t="s">
        <v>732</v>
      </c>
      <c r="C16" s="25" t="s">
        <v>946</v>
      </c>
      <c r="D16" s="25" t="s">
        <v>763</v>
      </c>
      <c r="E16" s="25" t="s">
        <v>351</v>
      </c>
      <c r="F16" s="25" t="s">
        <v>944</v>
      </c>
      <c r="G16" s="25" t="s">
        <v>947</v>
      </c>
      <c r="H16" s="26">
        <v>10</v>
      </c>
      <c r="I16" s="26">
        <v>10</v>
      </c>
      <c r="J16" s="23"/>
    </row>
    <row r="17" ht="18" customHeight="1" spans="1:10">
      <c r="A17" s="7" t="s">
        <v>731</v>
      </c>
      <c r="B17" s="24" t="s">
        <v>732</v>
      </c>
      <c r="C17" s="25" t="s">
        <v>948</v>
      </c>
      <c r="D17" s="25" t="s">
        <v>763</v>
      </c>
      <c r="E17" s="25" t="s">
        <v>757</v>
      </c>
      <c r="F17" s="25" t="s">
        <v>949</v>
      </c>
      <c r="G17" s="25" t="s">
        <v>950</v>
      </c>
      <c r="H17" s="26">
        <v>5</v>
      </c>
      <c r="I17" s="26">
        <v>5</v>
      </c>
      <c r="J17" s="23"/>
    </row>
    <row r="18" ht="18" customHeight="1" spans="1:10">
      <c r="A18" s="7" t="s">
        <v>731</v>
      </c>
      <c r="B18" s="24" t="s">
        <v>732</v>
      </c>
      <c r="C18" s="25" t="s">
        <v>951</v>
      </c>
      <c r="D18" s="25" t="s">
        <v>763</v>
      </c>
      <c r="E18" s="25" t="s">
        <v>952</v>
      </c>
      <c r="F18" s="25" t="s">
        <v>953</v>
      </c>
      <c r="G18" s="25" t="s">
        <v>954</v>
      </c>
      <c r="H18" s="26">
        <v>5</v>
      </c>
      <c r="I18" s="26">
        <v>4</v>
      </c>
      <c r="J18" s="23"/>
    </row>
    <row r="19" ht="18" customHeight="1" spans="1:10">
      <c r="A19" s="7" t="s">
        <v>731</v>
      </c>
      <c r="B19" s="24" t="s">
        <v>755</v>
      </c>
      <c r="C19" s="25" t="s">
        <v>879</v>
      </c>
      <c r="D19" s="25" t="s">
        <v>734</v>
      </c>
      <c r="E19" s="25" t="s">
        <v>757</v>
      </c>
      <c r="F19" s="25" t="s">
        <v>758</v>
      </c>
      <c r="G19" s="25" t="s">
        <v>955</v>
      </c>
      <c r="H19" s="26">
        <v>5</v>
      </c>
      <c r="I19" s="26">
        <v>4</v>
      </c>
      <c r="J19" s="23"/>
    </row>
    <row r="20" ht="18" customHeight="1" spans="1:10">
      <c r="A20" s="7" t="s">
        <v>731</v>
      </c>
      <c r="B20" s="24" t="s">
        <v>820</v>
      </c>
      <c r="C20" s="25" t="s">
        <v>956</v>
      </c>
      <c r="D20" s="25" t="s">
        <v>734</v>
      </c>
      <c r="E20" s="25" t="s">
        <v>757</v>
      </c>
      <c r="F20" s="25" t="s">
        <v>758</v>
      </c>
      <c r="G20" s="25" t="s">
        <v>957</v>
      </c>
      <c r="H20" s="26">
        <v>5</v>
      </c>
      <c r="I20" s="26">
        <v>4</v>
      </c>
      <c r="J20" s="23"/>
    </row>
    <row r="21" ht="29.95" customHeight="1" spans="1:10">
      <c r="A21" s="7" t="s">
        <v>760</v>
      </c>
      <c r="B21" s="63" t="s">
        <v>882</v>
      </c>
      <c r="C21" s="25" t="s">
        <v>836</v>
      </c>
      <c r="D21" s="25" t="s">
        <v>763</v>
      </c>
      <c r="E21" s="25" t="s">
        <v>775</v>
      </c>
      <c r="F21" s="25" t="s">
        <v>758</v>
      </c>
      <c r="G21" s="25" t="s">
        <v>931</v>
      </c>
      <c r="H21" s="26">
        <v>10</v>
      </c>
      <c r="I21" s="26">
        <v>9</v>
      </c>
      <c r="J21" s="23"/>
    </row>
    <row r="22" ht="29.95" customHeight="1" spans="1:10">
      <c r="A22" s="7" t="s">
        <v>760</v>
      </c>
      <c r="B22" s="63" t="s">
        <v>882</v>
      </c>
      <c r="C22" s="25" t="s">
        <v>958</v>
      </c>
      <c r="D22" s="25" t="s">
        <v>734</v>
      </c>
      <c r="E22" s="25" t="s">
        <v>884</v>
      </c>
      <c r="F22" s="25" t="s">
        <v>758</v>
      </c>
      <c r="G22" s="25" t="s">
        <v>959</v>
      </c>
      <c r="H22" s="26">
        <v>10</v>
      </c>
      <c r="I22" s="26">
        <v>8</v>
      </c>
      <c r="J22" s="23"/>
    </row>
    <row r="23" ht="29.95" customHeight="1" spans="1:10">
      <c r="A23" s="7" t="s">
        <v>760</v>
      </c>
      <c r="B23" s="65" t="s">
        <v>909</v>
      </c>
      <c r="C23" s="25" t="s">
        <v>839</v>
      </c>
      <c r="D23" s="25" t="s">
        <v>734</v>
      </c>
      <c r="E23" s="25" t="s">
        <v>38</v>
      </c>
      <c r="F23" s="25" t="s">
        <v>840</v>
      </c>
      <c r="G23" s="25" t="s">
        <v>960</v>
      </c>
      <c r="H23" s="26">
        <v>10</v>
      </c>
      <c r="I23" s="26">
        <v>8</v>
      </c>
      <c r="J23" s="23"/>
    </row>
    <row r="24" ht="29.95" customHeight="1" spans="1:10">
      <c r="A24" s="27" t="s">
        <v>772</v>
      </c>
      <c r="B24" s="55" t="s">
        <v>886</v>
      </c>
      <c r="C24" s="25" t="s">
        <v>843</v>
      </c>
      <c r="D24" s="25" t="s">
        <v>763</v>
      </c>
      <c r="E24" s="25" t="s">
        <v>775</v>
      </c>
      <c r="F24" s="25" t="s">
        <v>758</v>
      </c>
      <c r="G24" s="25" t="s">
        <v>961</v>
      </c>
      <c r="H24" s="26">
        <v>10</v>
      </c>
      <c r="I24" s="26">
        <v>8</v>
      </c>
      <c r="J24" s="57" t="s">
        <v>11</v>
      </c>
    </row>
    <row r="25" ht="29.95" customHeight="1" spans="1:10">
      <c r="A25" s="7" t="s">
        <v>888</v>
      </c>
      <c r="B25" s="7"/>
      <c r="C25" s="7"/>
      <c r="D25" s="29" t="s">
        <v>701</v>
      </c>
      <c r="E25" s="29"/>
      <c r="F25" s="29"/>
      <c r="G25" s="29"/>
      <c r="H25" s="29"/>
      <c r="I25" s="29"/>
      <c r="J25" s="29"/>
    </row>
    <row r="26" ht="25.55" customHeight="1" spans="1:10">
      <c r="A26" s="27" t="s">
        <v>846</v>
      </c>
      <c r="B26" s="30"/>
      <c r="C26" s="30"/>
      <c r="D26" s="30"/>
      <c r="E26" s="30"/>
      <c r="F26" s="30"/>
      <c r="G26" s="31"/>
      <c r="H26" s="7" t="s">
        <v>847</v>
      </c>
      <c r="I26" s="7" t="s">
        <v>848</v>
      </c>
      <c r="J26" s="41" t="s">
        <v>889</v>
      </c>
    </row>
    <row r="27" ht="17.05" customHeight="1" spans="1:10">
      <c r="A27" s="32"/>
      <c r="B27" s="33"/>
      <c r="C27" s="33"/>
      <c r="D27" s="33"/>
      <c r="E27" s="33"/>
      <c r="F27" s="33"/>
      <c r="G27" s="34"/>
      <c r="H27" s="35">
        <v>100</v>
      </c>
      <c r="I27" s="35">
        <v>90</v>
      </c>
      <c r="J27" s="41" t="s">
        <v>850</v>
      </c>
    </row>
    <row r="28" ht="29" customHeight="1" spans="1:10">
      <c r="A28" s="36" t="s">
        <v>778</v>
      </c>
      <c r="B28" s="37"/>
      <c r="C28" s="37"/>
      <c r="D28" s="37"/>
      <c r="E28" s="37"/>
      <c r="F28" s="37"/>
      <c r="G28" s="37"/>
      <c r="H28" s="37"/>
      <c r="I28" s="37"/>
      <c r="J28" s="42"/>
    </row>
    <row r="29" ht="27" customHeight="1" spans="1:10">
      <c r="A29" s="36" t="s">
        <v>779</v>
      </c>
      <c r="B29" s="36"/>
      <c r="C29" s="36"/>
      <c r="D29" s="36"/>
      <c r="E29" s="36"/>
      <c r="F29" s="36"/>
      <c r="G29" s="36"/>
      <c r="H29" s="36"/>
      <c r="I29" s="36"/>
      <c r="J29" s="36"/>
    </row>
    <row r="30" ht="19" customHeight="1" spans="1:10">
      <c r="A30" s="36" t="s">
        <v>780</v>
      </c>
      <c r="B30" s="36"/>
      <c r="C30" s="36"/>
      <c r="D30" s="36"/>
      <c r="E30" s="36"/>
      <c r="F30" s="36"/>
      <c r="G30" s="36"/>
      <c r="H30" s="36"/>
      <c r="I30" s="36"/>
      <c r="J30" s="36"/>
    </row>
    <row r="31" ht="18" customHeight="1" spans="1:10">
      <c r="A31" s="36" t="s">
        <v>851</v>
      </c>
      <c r="B31" s="36"/>
      <c r="C31" s="36"/>
      <c r="D31" s="36"/>
      <c r="E31" s="36"/>
      <c r="F31" s="36"/>
      <c r="G31" s="36"/>
      <c r="H31" s="36"/>
      <c r="I31" s="36"/>
      <c r="J31" s="36"/>
    </row>
    <row r="32" ht="18" customHeight="1" spans="1:10">
      <c r="A32" s="36" t="s">
        <v>852</v>
      </c>
      <c r="B32" s="36"/>
      <c r="C32" s="36"/>
      <c r="D32" s="36"/>
      <c r="E32" s="36"/>
      <c r="F32" s="36"/>
      <c r="G32" s="36"/>
      <c r="H32" s="36"/>
      <c r="I32" s="36"/>
      <c r="J32" s="36"/>
    </row>
    <row r="33" ht="18" customHeight="1" spans="1:10">
      <c r="A33" s="36" t="s">
        <v>853</v>
      </c>
      <c r="B33" s="36"/>
      <c r="C33" s="36"/>
      <c r="D33" s="36"/>
      <c r="E33" s="36"/>
      <c r="F33" s="36"/>
      <c r="G33" s="36"/>
      <c r="H33" s="36"/>
      <c r="I33" s="36"/>
      <c r="J33" s="36"/>
    </row>
    <row r="34" ht="24.05" customHeight="1" spans="1:10">
      <c r="A34" s="36" t="s">
        <v>854</v>
      </c>
      <c r="B34" s="36"/>
      <c r="C34" s="36"/>
      <c r="D34" s="36"/>
      <c r="E34" s="36"/>
      <c r="F34" s="36"/>
      <c r="G34" s="36"/>
      <c r="H34" s="36"/>
      <c r="I34" s="36"/>
      <c r="J34"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9:J29"/>
    <mergeCell ref="A30:J30"/>
    <mergeCell ref="A31:J31"/>
    <mergeCell ref="A32:J32"/>
    <mergeCell ref="A33:J33"/>
    <mergeCell ref="A34:J34"/>
    <mergeCell ref="A10:A11"/>
    <mergeCell ref="G12:G13"/>
    <mergeCell ref="H12:H13"/>
    <mergeCell ref="I12:I13"/>
    <mergeCell ref="J12:J13"/>
    <mergeCell ref="A5:B9"/>
    <mergeCell ref="A26:G27"/>
  </mergeCells>
  <pageMargins left="0.75" right="0.75" top="1" bottom="1" header="0.5" footer="0.5"/>
  <pageSetup paperSize="9" scale="53"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8" workbookViewId="0">
      <selection activeCell="B11" sqref="B11:E11"/>
    </sheetView>
  </sheetViews>
  <sheetFormatPr defaultColWidth="9" defaultRowHeight="13.5"/>
  <cols>
    <col min="1" max="1" width="18" style="1" customWidth="1"/>
    <col min="2" max="2" width="20.2166666666667" style="1" customWidth="1"/>
    <col min="3" max="3" width="24.4416666666667" style="1" customWidth="1"/>
    <col min="4" max="4" width="12.6583333333333" style="1" customWidth="1"/>
    <col min="5" max="5" width="11.3333333333333" style="1" customWidth="1"/>
    <col min="6" max="6" width="11.2166666666667" style="1" customWidth="1"/>
    <col min="7" max="7" width="23.2166666666667" style="1" customWidth="1"/>
    <col min="8" max="8" width="9" style="1"/>
    <col min="9" max="9" width="8.65833333333333" style="1" customWidth="1"/>
    <col min="10" max="10" width="11.4416666666667" style="1" customWidth="1"/>
    <col min="11" max="16384" width="9" style="1"/>
  </cols>
  <sheetData>
    <row r="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962</v>
      </c>
    </row>
    <row r="3" s="3" customFormat="1" ht="18" customHeight="1" spans="1:256">
      <c r="A3" s="7" t="s">
        <v>784</v>
      </c>
      <c r="B3" s="7"/>
      <c r="C3" s="8" t="s">
        <v>963</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715</v>
      </c>
      <c r="D6" s="11"/>
      <c r="E6" s="11">
        <v>2</v>
      </c>
      <c r="F6" s="11">
        <v>2</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793</v>
      </c>
      <c r="D7" s="11"/>
      <c r="E7" s="11">
        <v>2</v>
      </c>
      <c r="F7" s="11">
        <v>2</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ht="36" customHeight="1" spans="1:10">
      <c r="A9" s="7"/>
      <c r="B9" s="7"/>
      <c r="C9" s="10" t="s">
        <v>795</v>
      </c>
      <c r="D9" s="12" t="s">
        <v>624</v>
      </c>
      <c r="E9" s="12" t="s">
        <v>624</v>
      </c>
      <c r="F9" s="12" t="s">
        <v>624</v>
      </c>
      <c r="G9" s="7" t="s">
        <v>624</v>
      </c>
      <c r="H9" s="11"/>
      <c r="I9" s="12" t="s">
        <v>624</v>
      </c>
      <c r="J9" s="12"/>
    </row>
    <row r="10" ht="18" customHeight="1" spans="1:10">
      <c r="A10" s="7" t="s">
        <v>796</v>
      </c>
      <c r="B10" s="7" t="s">
        <v>797</v>
      </c>
      <c r="C10" s="7"/>
      <c r="D10" s="7"/>
      <c r="E10" s="7"/>
      <c r="F10" s="12" t="s">
        <v>798</v>
      </c>
      <c r="G10" s="12"/>
      <c r="H10" s="12"/>
      <c r="I10" s="12"/>
      <c r="J10" s="12"/>
    </row>
    <row r="11" ht="262" customHeight="1" spans="1:10">
      <c r="A11" s="7"/>
      <c r="B11" s="58" t="s">
        <v>964</v>
      </c>
      <c r="C11" s="59"/>
      <c r="D11" s="59"/>
      <c r="E11" s="60"/>
      <c r="F11" s="16" t="s">
        <v>965</v>
      </c>
      <c r="G11" s="16"/>
      <c r="H11" s="16"/>
      <c r="I11" s="16"/>
      <c r="J11" s="16"/>
    </row>
    <row r="12" ht="36" customHeight="1" spans="1:10">
      <c r="A12" s="17" t="s">
        <v>722</v>
      </c>
      <c r="B12" s="18"/>
      <c r="C12" s="19"/>
      <c r="D12" s="17" t="s">
        <v>801</v>
      </c>
      <c r="E12" s="18"/>
      <c r="F12" s="19"/>
      <c r="G12" s="20" t="s">
        <v>726</v>
      </c>
      <c r="H12" s="20" t="s">
        <v>790</v>
      </c>
      <c r="I12" s="20" t="s">
        <v>792</v>
      </c>
      <c r="J12" s="20" t="s">
        <v>727</v>
      </c>
    </row>
    <row r="13" ht="36" customHeight="1" spans="1:10">
      <c r="A13" s="21" t="s">
        <v>728</v>
      </c>
      <c r="B13" s="7" t="s">
        <v>729</v>
      </c>
      <c r="C13" s="7" t="s">
        <v>730</v>
      </c>
      <c r="D13" s="7" t="s">
        <v>723</v>
      </c>
      <c r="E13" s="7" t="s">
        <v>724</v>
      </c>
      <c r="F13" s="22" t="s">
        <v>725</v>
      </c>
      <c r="G13" s="23"/>
      <c r="H13" s="23"/>
      <c r="I13" s="23"/>
      <c r="J13" s="23"/>
    </row>
    <row r="14" ht="18" customHeight="1" spans="1:10">
      <c r="A14" s="7" t="s">
        <v>731</v>
      </c>
      <c r="B14" s="24" t="s">
        <v>732</v>
      </c>
      <c r="C14" s="25" t="s">
        <v>966</v>
      </c>
      <c r="D14" s="25" t="s">
        <v>734</v>
      </c>
      <c r="E14" s="25" t="s">
        <v>19</v>
      </c>
      <c r="F14" s="25" t="s">
        <v>926</v>
      </c>
      <c r="G14" s="25" t="s">
        <v>967</v>
      </c>
      <c r="H14" s="26">
        <v>10</v>
      </c>
      <c r="I14" s="26">
        <v>9</v>
      </c>
      <c r="J14" s="23"/>
    </row>
    <row r="15" ht="18" customHeight="1" spans="1:10">
      <c r="A15" s="7" t="s">
        <v>731</v>
      </c>
      <c r="B15" s="24" t="s">
        <v>732</v>
      </c>
      <c r="C15" s="25" t="s">
        <v>968</v>
      </c>
      <c r="D15" s="25" t="s">
        <v>734</v>
      </c>
      <c r="E15" s="25" t="s">
        <v>351</v>
      </c>
      <c r="F15" s="25" t="s">
        <v>969</v>
      </c>
      <c r="G15" s="25" t="s">
        <v>970</v>
      </c>
      <c r="H15" s="26">
        <v>10</v>
      </c>
      <c r="I15" s="26">
        <v>9</v>
      </c>
      <c r="J15" s="23"/>
    </row>
    <row r="16" ht="18" customHeight="1" spans="1:10">
      <c r="A16" s="7" t="s">
        <v>731</v>
      </c>
      <c r="B16" s="24" t="s">
        <v>732</v>
      </c>
      <c r="C16" s="25" t="s">
        <v>971</v>
      </c>
      <c r="D16" s="25" t="s">
        <v>734</v>
      </c>
      <c r="E16" s="25" t="s">
        <v>13</v>
      </c>
      <c r="F16" s="25" t="s">
        <v>809</v>
      </c>
      <c r="G16" s="25" t="s">
        <v>972</v>
      </c>
      <c r="H16" s="26">
        <v>10</v>
      </c>
      <c r="I16" s="26">
        <v>9</v>
      </c>
      <c r="J16" s="23"/>
    </row>
    <row r="17" ht="18" customHeight="1" spans="1:10">
      <c r="A17" s="7" t="s">
        <v>731</v>
      </c>
      <c r="B17" s="24" t="s">
        <v>755</v>
      </c>
      <c r="C17" s="25" t="s">
        <v>973</v>
      </c>
      <c r="D17" s="25" t="s">
        <v>734</v>
      </c>
      <c r="E17" s="25" t="s">
        <v>757</v>
      </c>
      <c r="F17" s="25" t="s">
        <v>758</v>
      </c>
      <c r="G17" s="25" t="s">
        <v>974</v>
      </c>
      <c r="H17" s="26">
        <v>10</v>
      </c>
      <c r="I17" s="26">
        <v>9</v>
      </c>
      <c r="J17" s="23"/>
    </row>
    <row r="18" ht="18" customHeight="1" spans="1:10">
      <c r="A18" s="7" t="s">
        <v>731</v>
      </c>
      <c r="B18" s="24" t="s">
        <v>755</v>
      </c>
      <c r="C18" s="25" t="s">
        <v>975</v>
      </c>
      <c r="D18" s="25" t="s">
        <v>763</v>
      </c>
      <c r="E18" s="25" t="s">
        <v>775</v>
      </c>
      <c r="F18" s="25" t="s">
        <v>758</v>
      </c>
      <c r="G18" s="25" t="s">
        <v>976</v>
      </c>
      <c r="H18" s="26">
        <v>10</v>
      </c>
      <c r="I18" s="26">
        <v>9</v>
      </c>
      <c r="J18" s="23"/>
    </row>
    <row r="19" ht="20.95" customHeight="1" spans="1:10">
      <c r="A19" s="7" t="s">
        <v>760</v>
      </c>
      <c r="B19" s="63" t="s">
        <v>882</v>
      </c>
      <c r="C19" s="25" t="s">
        <v>977</v>
      </c>
      <c r="D19" s="25" t="s">
        <v>734</v>
      </c>
      <c r="E19" s="25" t="s">
        <v>884</v>
      </c>
      <c r="F19" s="25" t="s">
        <v>758</v>
      </c>
      <c r="G19" s="25" t="s">
        <v>978</v>
      </c>
      <c r="H19" s="26">
        <v>15</v>
      </c>
      <c r="I19" s="26">
        <v>14</v>
      </c>
      <c r="J19" s="23"/>
    </row>
    <row r="20" ht="27" customHeight="1" spans="1:10">
      <c r="A20" s="7" t="s">
        <v>760</v>
      </c>
      <c r="B20" s="65" t="s">
        <v>909</v>
      </c>
      <c r="C20" s="25" t="s">
        <v>979</v>
      </c>
      <c r="D20" s="25" t="s">
        <v>763</v>
      </c>
      <c r="E20" s="25" t="s">
        <v>25</v>
      </c>
      <c r="F20" s="25" t="s">
        <v>840</v>
      </c>
      <c r="G20" s="25" t="s">
        <v>980</v>
      </c>
      <c r="H20" s="26">
        <v>15</v>
      </c>
      <c r="I20" s="26">
        <v>14</v>
      </c>
      <c r="J20" s="23"/>
    </row>
    <row r="21" ht="27" customHeight="1" spans="1:10">
      <c r="A21" s="27" t="s">
        <v>772</v>
      </c>
      <c r="B21" s="28" t="s">
        <v>886</v>
      </c>
      <c r="C21" s="25" t="s">
        <v>981</v>
      </c>
      <c r="D21" s="25" t="s">
        <v>763</v>
      </c>
      <c r="E21" s="25" t="s">
        <v>775</v>
      </c>
      <c r="F21" s="25" t="s">
        <v>758</v>
      </c>
      <c r="G21" s="25" t="s">
        <v>887</v>
      </c>
      <c r="H21" s="26">
        <v>10</v>
      </c>
      <c r="I21" s="26">
        <v>9</v>
      </c>
      <c r="J21" s="57" t="s">
        <v>11</v>
      </c>
    </row>
    <row r="22" ht="29" customHeight="1" spans="1:10">
      <c r="A22" s="7" t="s">
        <v>888</v>
      </c>
      <c r="B22" s="7"/>
      <c r="C22" s="7"/>
      <c r="D22" s="29" t="s">
        <v>701</v>
      </c>
      <c r="E22" s="29"/>
      <c r="F22" s="29"/>
      <c r="G22" s="29"/>
      <c r="H22" s="29"/>
      <c r="I22" s="29"/>
      <c r="J22" s="29"/>
    </row>
    <row r="23" ht="23.1" customHeight="1" spans="1:10">
      <c r="A23" s="27" t="s">
        <v>846</v>
      </c>
      <c r="B23" s="30"/>
      <c r="C23" s="30"/>
      <c r="D23" s="30"/>
      <c r="E23" s="30"/>
      <c r="F23" s="30"/>
      <c r="G23" s="31"/>
      <c r="H23" s="7" t="s">
        <v>847</v>
      </c>
      <c r="I23" s="7" t="s">
        <v>848</v>
      </c>
      <c r="J23" s="41" t="s">
        <v>889</v>
      </c>
    </row>
    <row r="24" ht="17.05" customHeight="1" spans="1:10">
      <c r="A24" s="32"/>
      <c r="B24" s="33"/>
      <c r="C24" s="33"/>
      <c r="D24" s="33"/>
      <c r="E24" s="33"/>
      <c r="F24" s="33"/>
      <c r="G24" s="34"/>
      <c r="H24" s="35">
        <v>100</v>
      </c>
      <c r="I24" s="35">
        <v>92</v>
      </c>
      <c r="J24" s="41" t="s">
        <v>850</v>
      </c>
    </row>
    <row r="25" ht="29" customHeight="1" spans="1:10">
      <c r="A25" s="36" t="s">
        <v>778</v>
      </c>
      <c r="B25" s="37"/>
      <c r="C25" s="37"/>
      <c r="D25" s="37"/>
      <c r="E25" s="37"/>
      <c r="F25" s="37"/>
      <c r="G25" s="37"/>
      <c r="H25" s="37"/>
      <c r="I25" s="37"/>
      <c r="J25" s="42"/>
    </row>
    <row r="26" ht="27" customHeight="1" spans="1:10">
      <c r="A26" s="36" t="s">
        <v>779</v>
      </c>
      <c r="B26" s="36"/>
      <c r="C26" s="36"/>
      <c r="D26" s="36"/>
      <c r="E26" s="36"/>
      <c r="F26" s="36"/>
      <c r="G26" s="36"/>
      <c r="H26" s="36"/>
      <c r="I26" s="36"/>
      <c r="J26" s="36"/>
    </row>
    <row r="27" ht="19" customHeight="1" spans="1:10">
      <c r="A27" s="36" t="s">
        <v>780</v>
      </c>
      <c r="B27" s="36"/>
      <c r="C27" s="36"/>
      <c r="D27" s="36"/>
      <c r="E27" s="36"/>
      <c r="F27" s="36"/>
      <c r="G27" s="36"/>
      <c r="H27" s="36"/>
      <c r="I27" s="36"/>
      <c r="J27" s="36"/>
    </row>
    <row r="28" ht="18" customHeight="1" spans="1:10">
      <c r="A28" s="36" t="s">
        <v>851</v>
      </c>
      <c r="B28" s="36"/>
      <c r="C28" s="36"/>
      <c r="D28" s="36"/>
      <c r="E28" s="36"/>
      <c r="F28" s="36"/>
      <c r="G28" s="36"/>
      <c r="H28" s="36"/>
      <c r="I28" s="36"/>
      <c r="J28" s="36"/>
    </row>
    <row r="29" ht="18" customHeight="1" spans="1:10">
      <c r="A29" s="36" t="s">
        <v>852</v>
      </c>
      <c r="B29" s="36"/>
      <c r="C29" s="36"/>
      <c r="D29" s="36"/>
      <c r="E29" s="36"/>
      <c r="F29" s="36"/>
      <c r="G29" s="36"/>
      <c r="H29" s="36"/>
      <c r="I29" s="36"/>
      <c r="J29" s="36"/>
    </row>
    <row r="30" ht="18" customHeight="1" spans="1:10">
      <c r="A30" s="36" t="s">
        <v>853</v>
      </c>
      <c r="B30" s="36"/>
      <c r="C30" s="36"/>
      <c r="D30" s="36"/>
      <c r="E30" s="36"/>
      <c r="F30" s="36"/>
      <c r="G30" s="36"/>
      <c r="H30" s="36"/>
      <c r="I30" s="36"/>
      <c r="J30" s="36"/>
    </row>
    <row r="31" ht="24.05" customHeight="1" spans="1:10">
      <c r="A31" s="36" t="s">
        <v>854</v>
      </c>
      <c r="B31" s="36"/>
      <c r="C31" s="36"/>
      <c r="D31" s="36"/>
      <c r="E31" s="36"/>
      <c r="F31" s="36"/>
      <c r="G31" s="36"/>
      <c r="H31" s="36"/>
      <c r="I31" s="36"/>
      <c r="J31"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6:J26"/>
    <mergeCell ref="A27:J27"/>
    <mergeCell ref="A28:J28"/>
    <mergeCell ref="A29:J29"/>
    <mergeCell ref="A30:J30"/>
    <mergeCell ref="A31:J31"/>
    <mergeCell ref="A10:A11"/>
    <mergeCell ref="G12:G13"/>
    <mergeCell ref="H12:H13"/>
    <mergeCell ref="I12:I13"/>
    <mergeCell ref="J12:J13"/>
    <mergeCell ref="A5:B9"/>
    <mergeCell ref="A23:G24"/>
  </mergeCells>
  <pageMargins left="0.75" right="0.75" top="1" bottom="1" header="0.5" footer="0.5"/>
  <pageSetup paperSize="9" scale="53"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9" workbookViewId="0">
      <selection activeCell="B11" sqref="B11:E11"/>
    </sheetView>
  </sheetViews>
  <sheetFormatPr defaultColWidth="9" defaultRowHeight="13.5"/>
  <cols>
    <col min="1" max="1" width="11.1083333333333" style="1" customWidth="1"/>
    <col min="2" max="2" width="17.6583333333333" style="1" customWidth="1"/>
    <col min="3" max="3" width="27.2166666666667" style="1" customWidth="1"/>
    <col min="4" max="4" width="11.3333333333333" style="1" customWidth="1"/>
    <col min="5" max="5" width="12.1083333333333" style="1" customWidth="1"/>
    <col min="6" max="6" width="11.2166666666667" style="1" customWidth="1"/>
    <col min="7" max="7" width="18.4416666666667" style="1" customWidth="1"/>
    <col min="8" max="8" width="9" style="1"/>
    <col min="9" max="9" width="8.65833333333333" style="1" customWidth="1"/>
    <col min="10" max="10" width="11.4416666666667" style="1" customWidth="1"/>
    <col min="11" max="16384" width="9" style="1"/>
  </cols>
  <sheetData>
    <row r="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982</v>
      </c>
    </row>
    <row r="3" s="3" customFormat="1" ht="18" customHeight="1" spans="1:256">
      <c r="A3" s="7" t="s">
        <v>784</v>
      </c>
      <c r="B3" s="7"/>
      <c r="C3" s="8" t="s">
        <v>983</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715</v>
      </c>
      <c r="D6" s="11"/>
      <c r="E6" s="11">
        <v>10</v>
      </c>
      <c r="F6" s="11">
        <v>10</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793</v>
      </c>
      <c r="D7" s="11"/>
      <c r="E7" s="11">
        <v>10</v>
      </c>
      <c r="F7" s="11">
        <v>10</v>
      </c>
      <c r="G7" s="7" t="s">
        <v>624</v>
      </c>
      <c r="H7" s="11">
        <v>100</v>
      </c>
      <c r="I7" s="12" t="s">
        <v>624</v>
      </c>
      <c r="J7" s="12"/>
      <c r="K7" s="54"/>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ht="36" customHeight="1" spans="1:10">
      <c r="A9" s="7"/>
      <c r="B9" s="7"/>
      <c r="C9" s="10" t="s">
        <v>795</v>
      </c>
      <c r="D9" s="12" t="s">
        <v>624</v>
      </c>
      <c r="E9" s="12" t="s">
        <v>624</v>
      </c>
      <c r="F9" s="12" t="s">
        <v>624</v>
      </c>
      <c r="G9" s="7" t="s">
        <v>624</v>
      </c>
      <c r="H9" s="11"/>
      <c r="I9" s="12" t="s">
        <v>624</v>
      </c>
      <c r="J9" s="12"/>
    </row>
    <row r="10" ht="18" customHeight="1" spans="1:10">
      <c r="A10" s="7" t="s">
        <v>796</v>
      </c>
      <c r="B10" s="7" t="s">
        <v>797</v>
      </c>
      <c r="C10" s="7"/>
      <c r="D10" s="7"/>
      <c r="E10" s="7"/>
      <c r="F10" s="12" t="s">
        <v>798</v>
      </c>
      <c r="G10" s="12"/>
      <c r="H10" s="12"/>
      <c r="I10" s="12"/>
      <c r="J10" s="12"/>
    </row>
    <row r="11" ht="401.1" customHeight="1" spans="1:10">
      <c r="A11" s="7"/>
      <c r="B11" s="13" t="s">
        <v>984</v>
      </c>
      <c r="C11" s="14"/>
      <c r="D11" s="14"/>
      <c r="E11" s="15"/>
      <c r="F11" s="16" t="s">
        <v>985</v>
      </c>
      <c r="G11" s="16"/>
      <c r="H11" s="16"/>
      <c r="I11" s="16"/>
      <c r="J11" s="16"/>
    </row>
    <row r="12" ht="36" customHeight="1" spans="1:10">
      <c r="A12" s="17" t="s">
        <v>722</v>
      </c>
      <c r="B12" s="18"/>
      <c r="C12" s="19"/>
      <c r="D12" s="17" t="s">
        <v>801</v>
      </c>
      <c r="E12" s="18"/>
      <c r="F12" s="19"/>
      <c r="G12" s="20" t="s">
        <v>726</v>
      </c>
      <c r="H12" s="20" t="s">
        <v>790</v>
      </c>
      <c r="I12" s="20" t="s">
        <v>792</v>
      </c>
      <c r="J12" s="20" t="s">
        <v>727</v>
      </c>
    </row>
    <row r="13" ht="36" customHeight="1" spans="1:10">
      <c r="A13" s="21" t="s">
        <v>728</v>
      </c>
      <c r="B13" s="7" t="s">
        <v>729</v>
      </c>
      <c r="C13" s="7" t="s">
        <v>730</v>
      </c>
      <c r="D13" s="7" t="s">
        <v>723</v>
      </c>
      <c r="E13" s="7" t="s">
        <v>724</v>
      </c>
      <c r="F13" s="22" t="s">
        <v>725</v>
      </c>
      <c r="G13" s="23"/>
      <c r="H13" s="23"/>
      <c r="I13" s="23"/>
      <c r="J13" s="23"/>
    </row>
    <row r="14" ht="18" customHeight="1" spans="1:10">
      <c r="A14" s="7" t="s">
        <v>731</v>
      </c>
      <c r="B14" s="24" t="s">
        <v>732</v>
      </c>
      <c r="C14" s="25" t="s">
        <v>986</v>
      </c>
      <c r="D14" s="25" t="s">
        <v>763</v>
      </c>
      <c r="E14" s="25" t="s">
        <v>377</v>
      </c>
      <c r="F14" s="25" t="s">
        <v>944</v>
      </c>
      <c r="G14" s="25" t="s">
        <v>987</v>
      </c>
      <c r="H14" s="26">
        <v>10</v>
      </c>
      <c r="I14" s="26">
        <v>9</v>
      </c>
      <c r="J14" s="23"/>
    </row>
    <row r="15" ht="18" customHeight="1" spans="1:10">
      <c r="A15" s="7" t="s">
        <v>731</v>
      </c>
      <c r="B15" s="24" t="s">
        <v>732</v>
      </c>
      <c r="C15" s="25" t="s">
        <v>988</v>
      </c>
      <c r="D15" s="25" t="s">
        <v>763</v>
      </c>
      <c r="E15" s="25" t="s">
        <v>58</v>
      </c>
      <c r="F15" s="25" t="s">
        <v>944</v>
      </c>
      <c r="G15" s="25" t="s">
        <v>987</v>
      </c>
      <c r="H15" s="26">
        <v>10</v>
      </c>
      <c r="I15" s="26">
        <v>9</v>
      </c>
      <c r="J15" s="23"/>
    </row>
    <row r="16" ht="18" customHeight="1" spans="1:10">
      <c r="A16" s="7" t="s">
        <v>731</v>
      </c>
      <c r="B16" s="24" t="s">
        <v>732</v>
      </c>
      <c r="C16" s="25" t="s">
        <v>989</v>
      </c>
      <c r="D16" s="25" t="s">
        <v>763</v>
      </c>
      <c r="E16" s="25" t="s">
        <v>31</v>
      </c>
      <c r="F16" s="25" t="s">
        <v>990</v>
      </c>
      <c r="G16" s="25" t="s">
        <v>987</v>
      </c>
      <c r="H16" s="26">
        <v>10</v>
      </c>
      <c r="I16" s="26">
        <v>9</v>
      </c>
      <c r="J16" s="23"/>
    </row>
    <row r="17" ht="18" customHeight="1" spans="1:10">
      <c r="A17" s="7" t="s">
        <v>731</v>
      </c>
      <c r="B17" s="24" t="s">
        <v>732</v>
      </c>
      <c r="C17" s="25" t="s">
        <v>991</v>
      </c>
      <c r="D17" s="25" t="s">
        <v>763</v>
      </c>
      <c r="E17" s="25" t="s">
        <v>56</v>
      </c>
      <c r="F17" s="25" t="s">
        <v>816</v>
      </c>
      <c r="G17" s="25" t="s">
        <v>987</v>
      </c>
      <c r="H17" s="26">
        <v>10</v>
      </c>
      <c r="I17" s="26">
        <v>9</v>
      </c>
      <c r="J17" s="23"/>
    </row>
    <row r="18" ht="18" customHeight="1" spans="1:10">
      <c r="A18" s="7" t="s">
        <v>731</v>
      </c>
      <c r="B18" s="24" t="s">
        <v>755</v>
      </c>
      <c r="C18" s="25" t="s">
        <v>879</v>
      </c>
      <c r="D18" s="25" t="s">
        <v>734</v>
      </c>
      <c r="E18" s="25" t="s">
        <v>757</v>
      </c>
      <c r="F18" s="25" t="s">
        <v>758</v>
      </c>
      <c r="G18" s="25" t="s">
        <v>901</v>
      </c>
      <c r="H18" s="26">
        <v>5</v>
      </c>
      <c r="I18" s="26">
        <v>5</v>
      </c>
      <c r="J18" s="23"/>
    </row>
    <row r="19" ht="18" customHeight="1" spans="1:10">
      <c r="A19" s="7" t="s">
        <v>731</v>
      </c>
      <c r="B19" s="24" t="s">
        <v>820</v>
      </c>
      <c r="C19" s="25" t="s">
        <v>821</v>
      </c>
      <c r="D19" s="25" t="s">
        <v>822</v>
      </c>
      <c r="E19" s="25" t="s">
        <v>82</v>
      </c>
      <c r="F19" s="25" t="s">
        <v>823</v>
      </c>
      <c r="G19" s="25" t="s">
        <v>992</v>
      </c>
      <c r="H19" s="26">
        <v>5</v>
      </c>
      <c r="I19" s="26">
        <v>5</v>
      </c>
      <c r="J19" s="23"/>
    </row>
    <row r="20" ht="23.1" customHeight="1" spans="1:10">
      <c r="A20" s="7" t="s">
        <v>760</v>
      </c>
      <c r="B20" s="63" t="s">
        <v>882</v>
      </c>
      <c r="C20" s="25" t="s">
        <v>993</v>
      </c>
      <c r="D20" s="25" t="s">
        <v>734</v>
      </c>
      <c r="E20" s="25" t="s">
        <v>994</v>
      </c>
      <c r="F20" s="25" t="s">
        <v>758</v>
      </c>
      <c r="G20" s="25" t="s">
        <v>995</v>
      </c>
      <c r="H20" s="26">
        <v>15</v>
      </c>
      <c r="I20" s="26">
        <v>14</v>
      </c>
      <c r="J20" s="23"/>
    </row>
    <row r="21" ht="23.1" customHeight="1" spans="1:10">
      <c r="A21" s="7" t="s">
        <v>760</v>
      </c>
      <c r="B21" s="65" t="s">
        <v>909</v>
      </c>
      <c r="C21" s="25" t="s">
        <v>839</v>
      </c>
      <c r="D21" s="25" t="s">
        <v>734</v>
      </c>
      <c r="E21" s="25" t="s">
        <v>38</v>
      </c>
      <c r="F21" s="25" t="s">
        <v>840</v>
      </c>
      <c r="G21" s="25" t="s">
        <v>980</v>
      </c>
      <c r="H21" s="26">
        <v>15</v>
      </c>
      <c r="I21" s="26">
        <v>14</v>
      </c>
      <c r="J21" s="23"/>
    </row>
    <row r="22" ht="29.95" customHeight="1" spans="1:10">
      <c r="A22" s="27" t="s">
        <v>772</v>
      </c>
      <c r="B22" s="28" t="s">
        <v>886</v>
      </c>
      <c r="C22" s="25" t="s">
        <v>843</v>
      </c>
      <c r="D22" s="25" t="s">
        <v>763</v>
      </c>
      <c r="E22" s="25" t="s">
        <v>815</v>
      </c>
      <c r="F22" s="25" t="s">
        <v>758</v>
      </c>
      <c r="G22" s="25" t="s">
        <v>844</v>
      </c>
      <c r="H22" s="26">
        <v>10</v>
      </c>
      <c r="I22" s="26">
        <v>9</v>
      </c>
      <c r="J22" s="57" t="s">
        <v>11</v>
      </c>
    </row>
    <row r="23" ht="29.95" customHeight="1" spans="1:10">
      <c r="A23" s="7" t="s">
        <v>888</v>
      </c>
      <c r="B23" s="7"/>
      <c r="C23" s="7"/>
      <c r="D23" s="29" t="s">
        <v>701</v>
      </c>
      <c r="E23" s="29"/>
      <c r="F23" s="29"/>
      <c r="G23" s="29"/>
      <c r="H23" s="29"/>
      <c r="I23" s="29"/>
      <c r="J23" s="29"/>
    </row>
    <row r="24" ht="25.55" customHeight="1" spans="1:10">
      <c r="A24" s="27" t="s">
        <v>846</v>
      </c>
      <c r="B24" s="30"/>
      <c r="C24" s="30"/>
      <c r="D24" s="30"/>
      <c r="E24" s="30"/>
      <c r="F24" s="30"/>
      <c r="G24" s="31"/>
      <c r="H24" s="7" t="s">
        <v>847</v>
      </c>
      <c r="I24" s="7" t="s">
        <v>848</v>
      </c>
      <c r="J24" s="41" t="s">
        <v>889</v>
      </c>
    </row>
    <row r="25" ht="18" customHeight="1" spans="1:10">
      <c r="A25" s="32"/>
      <c r="B25" s="33"/>
      <c r="C25" s="33"/>
      <c r="D25" s="33"/>
      <c r="E25" s="33"/>
      <c r="F25" s="33"/>
      <c r="G25" s="34"/>
      <c r="H25" s="35">
        <v>100</v>
      </c>
      <c r="I25" s="35">
        <v>93</v>
      </c>
      <c r="J25" s="41" t="s">
        <v>850</v>
      </c>
    </row>
    <row r="26" ht="29" customHeight="1" spans="1:10">
      <c r="A26" s="36" t="s">
        <v>778</v>
      </c>
      <c r="B26" s="37"/>
      <c r="C26" s="37"/>
      <c r="D26" s="37"/>
      <c r="E26" s="37"/>
      <c r="F26" s="37"/>
      <c r="G26" s="37"/>
      <c r="H26" s="37"/>
      <c r="I26" s="37"/>
      <c r="J26" s="42"/>
    </row>
    <row r="27" ht="27" customHeight="1" spans="1:10">
      <c r="A27" s="36" t="s">
        <v>779</v>
      </c>
      <c r="B27" s="36"/>
      <c r="C27" s="36"/>
      <c r="D27" s="36"/>
      <c r="E27" s="36"/>
      <c r="F27" s="36"/>
      <c r="G27" s="36"/>
      <c r="H27" s="36"/>
      <c r="I27" s="36"/>
      <c r="J27" s="36"/>
    </row>
    <row r="28" ht="19" customHeight="1" spans="1:10">
      <c r="A28" s="36" t="s">
        <v>780</v>
      </c>
      <c r="B28" s="36"/>
      <c r="C28" s="36"/>
      <c r="D28" s="36"/>
      <c r="E28" s="36"/>
      <c r="F28" s="36"/>
      <c r="G28" s="36"/>
      <c r="H28" s="36"/>
      <c r="I28" s="36"/>
      <c r="J28" s="36"/>
    </row>
    <row r="29" ht="18" customHeight="1" spans="1:10">
      <c r="A29" s="36" t="s">
        <v>851</v>
      </c>
      <c r="B29" s="36"/>
      <c r="C29" s="36"/>
      <c r="D29" s="36"/>
      <c r="E29" s="36"/>
      <c r="F29" s="36"/>
      <c r="G29" s="36"/>
      <c r="H29" s="36"/>
      <c r="I29" s="36"/>
      <c r="J29" s="36"/>
    </row>
    <row r="30" ht="18" customHeight="1" spans="1:10">
      <c r="A30" s="36" t="s">
        <v>852</v>
      </c>
      <c r="B30" s="36"/>
      <c r="C30" s="36"/>
      <c r="D30" s="36"/>
      <c r="E30" s="36"/>
      <c r="F30" s="36"/>
      <c r="G30" s="36"/>
      <c r="H30" s="36"/>
      <c r="I30" s="36"/>
      <c r="J30" s="36"/>
    </row>
    <row r="31" ht="18" customHeight="1" spans="1:10">
      <c r="A31" s="36" t="s">
        <v>853</v>
      </c>
      <c r="B31" s="36"/>
      <c r="C31" s="36"/>
      <c r="D31" s="36"/>
      <c r="E31" s="36"/>
      <c r="F31" s="36"/>
      <c r="G31" s="36"/>
      <c r="H31" s="36"/>
      <c r="I31" s="36"/>
      <c r="J31" s="36"/>
    </row>
    <row r="32" ht="24.05" customHeight="1" spans="1:10">
      <c r="A32" s="36" t="s">
        <v>854</v>
      </c>
      <c r="B32" s="36"/>
      <c r="C32" s="36"/>
      <c r="D32" s="36"/>
      <c r="E32" s="36"/>
      <c r="F32" s="36"/>
      <c r="G32" s="36"/>
      <c r="H32" s="36"/>
      <c r="I32" s="36"/>
      <c r="J32"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7:J27"/>
    <mergeCell ref="A28:J28"/>
    <mergeCell ref="A29:J29"/>
    <mergeCell ref="A30:J30"/>
    <mergeCell ref="A31:J31"/>
    <mergeCell ref="A32:J32"/>
    <mergeCell ref="A10:A11"/>
    <mergeCell ref="G12:G13"/>
    <mergeCell ref="H12:H13"/>
    <mergeCell ref="I12:I13"/>
    <mergeCell ref="J12:J13"/>
    <mergeCell ref="A5:B9"/>
    <mergeCell ref="A24:G25"/>
  </mergeCells>
  <pageMargins left="0.75" right="0.75" top="1" bottom="1" header="0.5" footer="0.5"/>
  <pageSetup paperSize="9" scale="58"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11" workbookViewId="0">
      <selection activeCell="B11" sqref="B11:E11"/>
    </sheetView>
  </sheetViews>
  <sheetFormatPr defaultColWidth="9" defaultRowHeight="13.5"/>
  <cols>
    <col min="1" max="1" width="14.4416666666667" style="1" customWidth="1"/>
    <col min="2" max="2" width="24.1083333333333" style="1" customWidth="1"/>
    <col min="3" max="3" width="27.7833333333333" style="1" customWidth="1"/>
    <col min="4" max="4" width="13.8916666666667" style="1" customWidth="1"/>
    <col min="5" max="5" width="11.3333333333333" style="1" customWidth="1"/>
    <col min="6" max="6" width="11.2166666666667" style="1" customWidth="1"/>
    <col min="7" max="7" width="22.7833333333333" style="1" customWidth="1"/>
    <col min="8" max="8" width="10.2166666666667" style="1" customWidth="1"/>
    <col min="9" max="9" width="10.1083333333333" style="1" customWidth="1"/>
    <col min="10" max="10" width="11.4416666666667" style="1" customWidth="1"/>
    <col min="11" max="16384" width="9" style="1"/>
  </cols>
  <sheetData>
    <row r="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996</v>
      </c>
    </row>
    <row r="3" s="3" customFormat="1" ht="18" customHeight="1" spans="1:256">
      <c r="A3" s="7" t="s">
        <v>784</v>
      </c>
      <c r="B3" s="7"/>
      <c r="C3" s="8" t="s">
        <v>997</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715</v>
      </c>
      <c r="D6" s="11"/>
      <c r="E6" s="11">
        <v>0.5</v>
      </c>
      <c r="F6" s="11">
        <v>0.5</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793</v>
      </c>
      <c r="D7" s="11"/>
      <c r="E7" s="11">
        <v>0.5</v>
      </c>
      <c r="F7" s="11">
        <v>0.5</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ht="36" customHeight="1" spans="1:10">
      <c r="A9" s="7"/>
      <c r="B9" s="7"/>
      <c r="C9" s="10" t="s">
        <v>795</v>
      </c>
      <c r="D9" s="12" t="s">
        <v>624</v>
      </c>
      <c r="E9" s="12" t="s">
        <v>624</v>
      </c>
      <c r="F9" s="12" t="s">
        <v>624</v>
      </c>
      <c r="G9" s="7" t="s">
        <v>624</v>
      </c>
      <c r="H9" s="11"/>
      <c r="I9" s="12" t="s">
        <v>624</v>
      </c>
      <c r="J9" s="12"/>
    </row>
    <row r="10" ht="23.1" customHeight="1" spans="1:10">
      <c r="A10" s="7" t="s">
        <v>796</v>
      </c>
      <c r="B10" s="7" t="s">
        <v>797</v>
      </c>
      <c r="C10" s="7"/>
      <c r="D10" s="7"/>
      <c r="E10" s="7"/>
      <c r="F10" s="12" t="s">
        <v>798</v>
      </c>
      <c r="G10" s="12"/>
      <c r="H10" s="12"/>
      <c r="I10" s="12"/>
      <c r="J10" s="12"/>
    </row>
    <row r="11" ht="361" customHeight="1" spans="1:10">
      <c r="A11" s="7"/>
      <c r="B11" s="13" t="s">
        <v>998</v>
      </c>
      <c r="C11" s="14"/>
      <c r="D11" s="14"/>
      <c r="E11" s="15"/>
      <c r="F11" s="67" t="s">
        <v>999</v>
      </c>
      <c r="G11" s="67"/>
      <c r="H11" s="67"/>
      <c r="I11" s="67"/>
      <c r="J11" s="67"/>
    </row>
    <row r="12" ht="29.95" customHeight="1" spans="1:10">
      <c r="A12" s="17" t="s">
        <v>722</v>
      </c>
      <c r="B12" s="18"/>
      <c r="C12" s="19"/>
      <c r="D12" s="17" t="s">
        <v>801</v>
      </c>
      <c r="E12" s="18"/>
      <c r="F12" s="19"/>
      <c r="G12" s="20" t="s">
        <v>726</v>
      </c>
      <c r="H12" s="20" t="s">
        <v>790</v>
      </c>
      <c r="I12" s="20" t="s">
        <v>792</v>
      </c>
      <c r="J12" s="20" t="s">
        <v>727</v>
      </c>
    </row>
    <row r="13" ht="36" customHeight="1" spans="1:10">
      <c r="A13" s="21" t="s">
        <v>728</v>
      </c>
      <c r="B13" s="7" t="s">
        <v>729</v>
      </c>
      <c r="C13" s="7" t="s">
        <v>730</v>
      </c>
      <c r="D13" s="7" t="s">
        <v>723</v>
      </c>
      <c r="E13" s="7" t="s">
        <v>724</v>
      </c>
      <c r="F13" s="22" t="s">
        <v>725</v>
      </c>
      <c r="G13" s="23"/>
      <c r="H13" s="23"/>
      <c r="I13" s="23"/>
      <c r="J13" s="23"/>
    </row>
    <row r="14" ht="18" customHeight="1" spans="1:10">
      <c r="A14" s="7" t="s">
        <v>731</v>
      </c>
      <c r="B14" s="24" t="s">
        <v>732</v>
      </c>
      <c r="C14" s="25" t="s">
        <v>1000</v>
      </c>
      <c r="D14" s="25" t="s">
        <v>734</v>
      </c>
      <c r="E14" s="25" t="s">
        <v>12</v>
      </c>
      <c r="F14" s="25" t="s">
        <v>1001</v>
      </c>
      <c r="G14" s="25" t="s">
        <v>1002</v>
      </c>
      <c r="H14" s="26">
        <v>10</v>
      </c>
      <c r="I14" s="26">
        <v>9</v>
      </c>
      <c r="J14" s="23"/>
    </row>
    <row r="15" ht="18" customHeight="1" spans="1:10">
      <c r="A15" s="7" t="s">
        <v>731</v>
      </c>
      <c r="B15" s="24" t="s">
        <v>732</v>
      </c>
      <c r="C15" s="25" t="s">
        <v>1003</v>
      </c>
      <c r="D15" s="25" t="s">
        <v>734</v>
      </c>
      <c r="E15" s="25" t="s">
        <v>13</v>
      </c>
      <c r="F15" s="25" t="s">
        <v>823</v>
      </c>
      <c r="G15" s="25" t="s">
        <v>1004</v>
      </c>
      <c r="H15" s="26">
        <v>10</v>
      </c>
      <c r="I15" s="26">
        <v>9</v>
      </c>
      <c r="J15" s="23"/>
    </row>
    <row r="16" ht="18" customHeight="1" spans="1:10">
      <c r="A16" s="7" t="s">
        <v>731</v>
      </c>
      <c r="B16" s="24" t="s">
        <v>732</v>
      </c>
      <c r="C16" s="25" t="s">
        <v>1005</v>
      </c>
      <c r="D16" s="25" t="s">
        <v>734</v>
      </c>
      <c r="E16" s="25" t="s">
        <v>36</v>
      </c>
      <c r="F16" s="25" t="s">
        <v>812</v>
      </c>
      <c r="G16" s="25" t="s">
        <v>1006</v>
      </c>
      <c r="H16" s="26">
        <v>10</v>
      </c>
      <c r="I16" s="26">
        <v>9</v>
      </c>
      <c r="J16" s="23"/>
    </row>
    <row r="17" ht="18" customHeight="1" spans="1:10">
      <c r="A17" s="7" t="s">
        <v>731</v>
      </c>
      <c r="B17" s="24" t="s">
        <v>755</v>
      </c>
      <c r="C17" s="25" t="s">
        <v>1007</v>
      </c>
      <c r="D17" s="25" t="s">
        <v>763</v>
      </c>
      <c r="E17" s="25" t="s">
        <v>775</v>
      </c>
      <c r="F17" s="25" t="s">
        <v>758</v>
      </c>
      <c r="G17" s="25" t="s">
        <v>1008</v>
      </c>
      <c r="H17" s="26">
        <v>10</v>
      </c>
      <c r="I17" s="26">
        <v>9</v>
      </c>
      <c r="J17" s="23"/>
    </row>
    <row r="18" ht="18" customHeight="1" spans="1:10">
      <c r="A18" s="7" t="s">
        <v>731</v>
      </c>
      <c r="B18" s="24" t="s">
        <v>820</v>
      </c>
      <c r="C18" s="25" t="s">
        <v>1009</v>
      </c>
      <c r="D18" s="25" t="s">
        <v>734</v>
      </c>
      <c r="E18" s="25" t="s">
        <v>13</v>
      </c>
      <c r="F18" s="25" t="s">
        <v>823</v>
      </c>
      <c r="G18" s="25" t="s">
        <v>1010</v>
      </c>
      <c r="H18" s="26">
        <v>5</v>
      </c>
      <c r="I18" s="26">
        <v>4</v>
      </c>
      <c r="J18" s="23"/>
    </row>
    <row r="19" ht="18" customHeight="1" spans="1:10">
      <c r="A19" s="7" t="s">
        <v>731</v>
      </c>
      <c r="B19" s="24" t="s">
        <v>820</v>
      </c>
      <c r="C19" s="25" t="s">
        <v>1011</v>
      </c>
      <c r="D19" s="25" t="s">
        <v>734</v>
      </c>
      <c r="E19" s="25" t="s">
        <v>12</v>
      </c>
      <c r="F19" s="25" t="s">
        <v>823</v>
      </c>
      <c r="G19" s="25" t="s">
        <v>1012</v>
      </c>
      <c r="H19" s="26">
        <v>5</v>
      </c>
      <c r="I19" s="26">
        <v>4</v>
      </c>
      <c r="J19" s="23"/>
    </row>
    <row r="20" ht="29.95" customHeight="1" spans="1:10">
      <c r="A20" s="7" t="s">
        <v>760</v>
      </c>
      <c r="B20" s="63" t="s">
        <v>882</v>
      </c>
      <c r="C20" s="25" t="s">
        <v>1013</v>
      </c>
      <c r="D20" s="25" t="s">
        <v>734</v>
      </c>
      <c r="E20" s="25" t="s">
        <v>1014</v>
      </c>
      <c r="F20" s="25" t="s">
        <v>758</v>
      </c>
      <c r="G20" s="25" t="s">
        <v>1015</v>
      </c>
      <c r="H20" s="26">
        <v>30</v>
      </c>
      <c r="I20" s="26">
        <v>28</v>
      </c>
      <c r="J20" s="23"/>
    </row>
    <row r="21" ht="29.95" customHeight="1" spans="1:10">
      <c r="A21" s="27" t="s">
        <v>772</v>
      </c>
      <c r="B21" s="55" t="s">
        <v>886</v>
      </c>
      <c r="C21" s="25" t="s">
        <v>1016</v>
      </c>
      <c r="D21" s="25" t="s">
        <v>763</v>
      </c>
      <c r="E21" s="25" t="s">
        <v>775</v>
      </c>
      <c r="F21" s="25" t="s">
        <v>758</v>
      </c>
      <c r="G21" s="25" t="s">
        <v>1017</v>
      </c>
      <c r="H21" s="26">
        <v>10</v>
      </c>
      <c r="I21" s="26">
        <v>9</v>
      </c>
      <c r="J21" s="57" t="s">
        <v>11</v>
      </c>
    </row>
    <row r="22" ht="27" customHeight="1" spans="1:10">
      <c r="A22" s="7" t="s">
        <v>888</v>
      </c>
      <c r="B22" s="7"/>
      <c r="C22" s="7"/>
      <c r="D22" s="29" t="s">
        <v>701</v>
      </c>
      <c r="E22" s="29"/>
      <c r="F22" s="29"/>
      <c r="G22" s="29"/>
      <c r="H22" s="29"/>
      <c r="I22" s="29"/>
      <c r="J22" s="29"/>
    </row>
    <row r="23" ht="20.95" customHeight="1" spans="1:10">
      <c r="A23" s="27" t="s">
        <v>846</v>
      </c>
      <c r="B23" s="30"/>
      <c r="C23" s="30"/>
      <c r="D23" s="30"/>
      <c r="E23" s="30"/>
      <c r="F23" s="30"/>
      <c r="G23" s="31"/>
      <c r="H23" s="7" t="s">
        <v>847</v>
      </c>
      <c r="I23" s="7" t="s">
        <v>848</v>
      </c>
      <c r="J23" s="41" t="s">
        <v>889</v>
      </c>
    </row>
    <row r="24" ht="17.05" customHeight="1" spans="1:10">
      <c r="A24" s="32"/>
      <c r="B24" s="33"/>
      <c r="C24" s="33"/>
      <c r="D24" s="33"/>
      <c r="E24" s="33"/>
      <c r="F24" s="33"/>
      <c r="G24" s="34"/>
      <c r="H24" s="35">
        <v>100</v>
      </c>
      <c r="I24" s="35">
        <v>91</v>
      </c>
      <c r="J24" s="41" t="s">
        <v>850</v>
      </c>
    </row>
    <row r="25" ht="29" customHeight="1" spans="1:10">
      <c r="A25" s="36" t="s">
        <v>778</v>
      </c>
      <c r="B25" s="37"/>
      <c r="C25" s="37"/>
      <c r="D25" s="37"/>
      <c r="E25" s="37"/>
      <c r="F25" s="37"/>
      <c r="G25" s="37"/>
      <c r="H25" s="37"/>
      <c r="I25" s="37"/>
      <c r="J25" s="42"/>
    </row>
    <row r="26" ht="27" customHeight="1" spans="1:10">
      <c r="A26" s="36" t="s">
        <v>779</v>
      </c>
      <c r="B26" s="36"/>
      <c r="C26" s="36"/>
      <c r="D26" s="36"/>
      <c r="E26" s="36"/>
      <c r="F26" s="36"/>
      <c r="G26" s="36"/>
      <c r="H26" s="36"/>
      <c r="I26" s="36"/>
      <c r="J26" s="36"/>
    </row>
    <row r="27" ht="19" customHeight="1" spans="1:10">
      <c r="A27" s="36" t="s">
        <v>780</v>
      </c>
      <c r="B27" s="36"/>
      <c r="C27" s="36"/>
      <c r="D27" s="36"/>
      <c r="E27" s="36"/>
      <c r="F27" s="36"/>
      <c r="G27" s="36"/>
      <c r="H27" s="36"/>
      <c r="I27" s="36"/>
      <c r="J27" s="36"/>
    </row>
    <row r="28" ht="18" customHeight="1" spans="1:10">
      <c r="A28" s="36" t="s">
        <v>851</v>
      </c>
      <c r="B28" s="36"/>
      <c r="C28" s="36"/>
      <c r="D28" s="36"/>
      <c r="E28" s="36"/>
      <c r="F28" s="36"/>
      <c r="G28" s="36"/>
      <c r="H28" s="36"/>
      <c r="I28" s="36"/>
      <c r="J28" s="36"/>
    </row>
    <row r="29" ht="18" customHeight="1" spans="1:10">
      <c r="A29" s="36" t="s">
        <v>852</v>
      </c>
      <c r="B29" s="36"/>
      <c r="C29" s="36"/>
      <c r="D29" s="36"/>
      <c r="E29" s="36"/>
      <c r="F29" s="36"/>
      <c r="G29" s="36"/>
      <c r="H29" s="36"/>
      <c r="I29" s="36"/>
      <c r="J29" s="36"/>
    </row>
    <row r="30" ht="18" customHeight="1" spans="1:10">
      <c r="A30" s="36" t="s">
        <v>853</v>
      </c>
      <c r="B30" s="36"/>
      <c r="C30" s="36"/>
      <c r="D30" s="36"/>
      <c r="E30" s="36"/>
      <c r="F30" s="36"/>
      <c r="G30" s="36"/>
      <c r="H30" s="36"/>
      <c r="I30" s="36"/>
      <c r="J30" s="36"/>
    </row>
    <row r="31" ht="24.05" customHeight="1" spans="1:10">
      <c r="A31" s="36" t="s">
        <v>854</v>
      </c>
      <c r="B31" s="36"/>
      <c r="C31" s="36"/>
      <c r="D31" s="36"/>
      <c r="E31" s="36"/>
      <c r="F31" s="36"/>
      <c r="G31" s="36"/>
      <c r="H31" s="36"/>
      <c r="I31" s="36"/>
      <c r="J31"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6:J26"/>
    <mergeCell ref="A27:J27"/>
    <mergeCell ref="A28:J28"/>
    <mergeCell ref="A29:J29"/>
    <mergeCell ref="A30:J30"/>
    <mergeCell ref="A31:J31"/>
    <mergeCell ref="A10:A11"/>
    <mergeCell ref="G12:G13"/>
    <mergeCell ref="H12:H13"/>
    <mergeCell ref="I12:I13"/>
    <mergeCell ref="J12:J13"/>
    <mergeCell ref="A5:B9"/>
    <mergeCell ref="A23:G24"/>
  </mergeCells>
  <pageMargins left="0.75" right="0.75" top="1" bottom="1" header="0.5" footer="0.5"/>
  <pageSetup paperSize="9" scale="51"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11" workbookViewId="0">
      <selection activeCell="F11" sqref="F11:J11"/>
    </sheetView>
  </sheetViews>
  <sheetFormatPr defaultColWidth="9" defaultRowHeight="13.5"/>
  <cols>
    <col min="1" max="1" width="13.6583333333333" style="1" customWidth="1"/>
    <col min="2" max="2" width="20.4416666666667" style="1" customWidth="1"/>
    <col min="3" max="3" width="18.6583333333333" style="1" customWidth="1"/>
    <col min="4" max="4" width="13.3333333333333" style="1" customWidth="1"/>
    <col min="5" max="5" width="13.4416666666667" style="1" customWidth="1"/>
    <col min="6" max="6" width="11.2166666666667" style="1" customWidth="1"/>
    <col min="7" max="7" width="24" style="1" customWidth="1"/>
    <col min="8" max="8" width="9" style="1"/>
    <col min="9" max="9" width="8.65833333333333" style="1" customWidth="1"/>
    <col min="10" max="10" width="11.4416666666667" style="1" customWidth="1"/>
    <col min="11" max="16384" width="9" style="1"/>
  </cols>
  <sheetData>
    <row r="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1018</v>
      </c>
    </row>
    <row r="3" s="3" customFormat="1" ht="18" customHeight="1" spans="1:256">
      <c r="A3" s="7" t="s">
        <v>784</v>
      </c>
      <c r="B3" s="7"/>
      <c r="C3" s="8" t="s">
        <v>1019</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715</v>
      </c>
      <c r="D6" s="11"/>
      <c r="E6" s="11">
        <v>2.08</v>
      </c>
      <c r="F6" s="11">
        <v>2.08</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793</v>
      </c>
      <c r="D7" s="11"/>
      <c r="E7" s="11">
        <v>2.08</v>
      </c>
      <c r="F7" s="11">
        <v>2.08</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ht="36" customHeight="1" spans="1:10">
      <c r="A9" s="7"/>
      <c r="B9" s="7"/>
      <c r="C9" s="10" t="s">
        <v>795</v>
      </c>
      <c r="D9" s="12" t="s">
        <v>624</v>
      </c>
      <c r="E9" s="12" t="s">
        <v>624</v>
      </c>
      <c r="F9" s="12" t="s">
        <v>624</v>
      </c>
      <c r="G9" s="7" t="s">
        <v>624</v>
      </c>
      <c r="H9" s="11"/>
      <c r="I9" s="12" t="s">
        <v>624</v>
      </c>
      <c r="J9" s="12"/>
    </row>
    <row r="10" ht="18" customHeight="1" spans="1:10">
      <c r="A10" s="7" t="s">
        <v>796</v>
      </c>
      <c r="B10" s="7" t="s">
        <v>797</v>
      </c>
      <c r="C10" s="7"/>
      <c r="D10" s="7"/>
      <c r="E10" s="7"/>
      <c r="F10" s="12" t="s">
        <v>798</v>
      </c>
      <c r="G10" s="12"/>
      <c r="H10" s="12"/>
      <c r="I10" s="12"/>
      <c r="J10" s="12"/>
    </row>
    <row r="11" ht="349.05" customHeight="1" spans="1:10">
      <c r="A11" s="7"/>
      <c r="B11" s="13" t="s">
        <v>1020</v>
      </c>
      <c r="C11" s="14"/>
      <c r="D11" s="14"/>
      <c r="E11" s="15"/>
      <c r="F11" s="16" t="s">
        <v>1021</v>
      </c>
      <c r="G11" s="16"/>
      <c r="H11" s="16"/>
      <c r="I11" s="16"/>
      <c r="J11" s="16"/>
    </row>
    <row r="12" ht="36" customHeight="1" spans="1:10">
      <c r="A12" s="17" t="s">
        <v>722</v>
      </c>
      <c r="B12" s="18"/>
      <c r="C12" s="19"/>
      <c r="D12" s="17" t="s">
        <v>801</v>
      </c>
      <c r="E12" s="18"/>
      <c r="F12" s="19"/>
      <c r="G12" s="20" t="s">
        <v>726</v>
      </c>
      <c r="H12" s="20" t="s">
        <v>790</v>
      </c>
      <c r="I12" s="20" t="s">
        <v>792</v>
      </c>
      <c r="J12" s="20" t="s">
        <v>727</v>
      </c>
    </row>
    <row r="13" ht="36" customHeight="1" spans="1:10">
      <c r="A13" s="21" t="s">
        <v>728</v>
      </c>
      <c r="B13" s="7" t="s">
        <v>729</v>
      </c>
      <c r="C13" s="7" t="s">
        <v>730</v>
      </c>
      <c r="D13" s="7" t="s">
        <v>723</v>
      </c>
      <c r="E13" s="7" t="s">
        <v>724</v>
      </c>
      <c r="F13" s="22" t="s">
        <v>725</v>
      </c>
      <c r="G13" s="23"/>
      <c r="H13" s="23"/>
      <c r="I13" s="23"/>
      <c r="J13" s="23"/>
    </row>
    <row r="14" ht="18" customHeight="1" spans="1:10">
      <c r="A14" s="7" t="s">
        <v>731</v>
      </c>
      <c r="B14" s="24" t="s">
        <v>732</v>
      </c>
      <c r="C14" s="25" t="s">
        <v>1022</v>
      </c>
      <c r="D14" s="25" t="s">
        <v>734</v>
      </c>
      <c r="E14" s="25" t="s">
        <v>44</v>
      </c>
      <c r="F14" s="25" t="s">
        <v>812</v>
      </c>
      <c r="G14" s="25" t="s">
        <v>1023</v>
      </c>
      <c r="H14" s="26">
        <v>10</v>
      </c>
      <c r="I14" s="26">
        <v>9</v>
      </c>
      <c r="J14" s="23"/>
    </row>
    <row r="15" ht="18" customHeight="1" spans="1:10">
      <c r="A15" s="7" t="s">
        <v>731</v>
      </c>
      <c r="B15" s="24" t="s">
        <v>732</v>
      </c>
      <c r="C15" s="25" t="s">
        <v>1024</v>
      </c>
      <c r="D15" s="25" t="s">
        <v>734</v>
      </c>
      <c r="E15" s="25" t="s">
        <v>44</v>
      </c>
      <c r="F15" s="25" t="s">
        <v>812</v>
      </c>
      <c r="G15" s="25" t="s">
        <v>1023</v>
      </c>
      <c r="H15" s="26">
        <v>10</v>
      </c>
      <c r="I15" s="26">
        <v>9</v>
      </c>
      <c r="J15" s="23"/>
    </row>
    <row r="16" ht="18" customHeight="1" spans="1:10">
      <c r="A16" s="7" t="s">
        <v>731</v>
      </c>
      <c r="B16" s="24" t="s">
        <v>732</v>
      </c>
      <c r="C16" s="25" t="s">
        <v>1000</v>
      </c>
      <c r="D16" s="25" t="s">
        <v>734</v>
      </c>
      <c r="E16" s="25" t="s">
        <v>12</v>
      </c>
      <c r="F16" s="25" t="s">
        <v>1001</v>
      </c>
      <c r="G16" s="25" t="s">
        <v>1025</v>
      </c>
      <c r="H16" s="26">
        <v>10</v>
      </c>
      <c r="I16" s="26">
        <v>9</v>
      </c>
      <c r="J16" s="23"/>
    </row>
    <row r="17" ht="18" customHeight="1" spans="1:10">
      <c r="A17" s="7" t="s">
        <v>731</v>
      </c>
      <c r="B17" s="24" t="s">
        <v>732</v>
      </c>
      <c r="C17" s="25" t="s">
        <v>1026</v>
      </c>
      <c r="D17" s="25" t="s">
        <v>734</v>
      </c>
      <c r="E17" s="25" t="s">
        <v>22</v>
      </c>
      <c r="F17" s="25" t="s">
        <v>1027</v>
      </c>
      <c r="G17" s="25" t="s">
        <v>1028</v>
      </c>
      <c r="H17" s="26">
        <v>10</v>
      </c>
      <c r="I17" s="26">
        <v>9</v>
      </c>
      <c r="J17" s="23"/>
    </row>
    <row r="18" ht="18" customHeight="1" spans="1:10">
      <c r="A18" s="7" t="s">
        <v>731</v>
      </c>
      <c r="B18" s="24" t="s">
        <v>755</v>
      </c>
      <c r="C18" s="25" t="s">
        <v>1029</v>
      </c>
      <c r="D18" s="25" t="s">
        <v>734</v>
      </c>
      <c r="E18" s="25" t="s">
        <v>757</v>
      </c>
      <c r="F18" s="25" t="s">
        <v>758</v>
      </c>
      <c r="G18" s="25" t="s">
        <v>1030</v>
      </c>
      <c r="H18" s="26">
        <v>5</v>
      </c>
      <c r="I18" s="26">
        <v>4</v>
      </c>
      <c r="J18" s="23"/>
    </row>
    <row r="19" ht="18" customHeight="1" spans="1:10">
      <c r="A19" s="7" t="s">
        <v>731</v>
      </c>
      <c r="B19" s="24" t="s">
        <v>820</v>
      </c>
      <c r="C19" s="25" t="s">
        <v>1031</v>
      </c>
      <c r="D19" s="25" t="s">
        <v>734</v>
      </c>
      <c r="E19" s="25" t="s">
        <v>12</v>
      </c>
      <c r="F19" s="25" t="s">
        <v>823</v>
      </c>
      <c r="G19" s="25" t="s">
        <v>1032</v>
      </c>
      <c r="H19" s="26">
        <v>5</v>
      </c>
      <c r="I19" s="26">
        <v>4</v>
      </c>
      <c r="J19" s="23"/>
    </row>
    <row r="20" ht="29.95" customHeight="1" spans="1:10">
      <c r="A20" s="7" t="s">
        <v>760</v>
      </c>
      <c r="B20" s="63" t="s">
        <v>882</v>
      </c>
      <c r="C20" s="25" t="s">
        <v>1013</v>
      </c>
      <c r="D20" s="25" t="s">
        <v>734</v>
      </c>
      <c r="E20" s="25" t="s">
        <v>884</v>
      </c>
      <c r="F20" s="25" t="s">
        <v>758</v>
      </c>
      <c r="G20" s="25" t="s">
        <v>1033</v>
      </c>
      <c r="H20" s="26">
        <v>30</v>
      </c>
      <c r="I20" s="26">
        <v>28</v>
      </c>
      <c r="J20" s="23"/>
    </row>
    <row r="21" ht="29.95" customHeight="1" spans="1:10">
      <c r="A21" s="27" t="s">
        <v>772</v>
      </c>
      <c r="B21" s="55" t="s">
        <v>886</v>
      </c>
      <c r="C21" s="25" t="s">
        <v>1034</v>
      </c>
      <c r="D21" s="25" t="s">
        <v>763</v>
      </c>
      <c r="E21" s="25" t="s">
        <v>769</v>
      </c>
      <c r="F21" s="25" t="s">
        <v>758</v>
      </c>
      <c r="G21" s="25" t="s">
        <v>1035</v>
      </c>
      <c r="H21" s="26">
        <v>10</v>
      </c>
      <c r="I21" s="26">
        <v>8</v>
      </c>
      <c r="J21" s="57" t="s">
        <v>11</v>
      </c>
    </row>
    <row r="22" ht="33.05" customHeight="1" spans="1:10">
      <c r="A22" s="7" t="s">
        <v>888</v>
      </c>
      <c r="B22" s="7"/>
      <c r="C22" s="7"/>
      <c r="D22" s="29" t="s">
        <v>701</v>
      </c>
      <c r="E22" s="29"/>
      <c r="F22" s="29"/>
      <c r="G22" s="29"/>
      <c r="H22" s="29"/>
      <c r="I22" s="29"/>
      <c r="J22" s="29"/>
    </row>
    <row r="23" ht="20.95" customHeight="1" spans="1:10">
      <c r="A23" s="27" t="s">
        <v>846</v>
      </c>
      <c r="B23" s="30"/>
      <c r="C23" s="30"/>
      <c r="D23" s="30"/>
      <c r="E23" s="30"/>
      <c r="F23" s="30"/>
      <c r="G23" s="31"/>
      <c r="H23" s="7" t="s">
        <v>847</v>
      </c>
      <c r="I23" s="7" t="s">
        <v>848</v>
      </c>
      <c r="J23" s="41" t="s">
        <v>889</v>
      </c>
    </row>
    <row r="24" ht="17.05" customHeight="1" spans="1:10">
      <c r="A24" s="32"/>
      <c r="B24" s="33"/>
      <c r="C24" s="33"/>
      <c r="D24" s="33"/>
      <c r="E24" s="33"/>
      <c r="F24" s="33"/>
      <c r="G24" s="34"/>
      <c r="H24" s="35">
        <v>100</v>
      </c>
      <c r="I24" s="35">
        <v>90</v>
      </c>
      <c r="J24" s="41" t="s">
        <v>850</v>
      </c>
    </row>
    <row r="25" ht="29" customHeight="1" spans="1:10">
      <c r="A25" s="36" t="s">
        <v>778</v>
      </c>
      <c r="B25" s="37"/>
      <c r="C25" s="37"/>
      <c r="D25" s="37"/>
      <c r="E25" s="37"/>
      <c r="F25" s="37"/>
      <c r="G25" s="37"/>
      <c r="H25" s="37"/>
      <c r="I25" s="37"/>
      <c r="J25" s="42"/>
    </row>
    <row r="26" ht="27" customHeight="1" spans="1:10">
      <c r="A26" s="36" t="s">
        <v>779</v>
      </c>
      <c r="B26" s="36"/>
      <c r="C26" s="36"/>
      <c r="D26" s="36"/>
      <c r="E26" s="36"/>
      <c r="F26" s="36"/>
      <c r="G26" s="36"/>
      <c r="H26" s="36"/>
      <c r="I26" s="36"/>
      <c r="J26" s="36"/>
    </row>
    <row r="27" ht="19" customHeight="1" spans="1:10">
      <c r="A27" s="36" t="s">
        <v>780</v>
      </c>
      <c r="B27" s="36"/>
      <c r="C27" s="36"/>
      <c r="D27" s="36"/>
      <c r="E27" s="36"/>
      <c r="F27" s="36"/>
      <c r="G27" s="36"/>
      <c r="H27" s="36"/>
      <c r="I27" s="36"/>
      <c r="J27" s="36"/>
    </row>
    <row r="28" ht="18" customHeight="1" spans="1:10">
      <c r="A28" s="36" t="s">
        <v>851</v>
      </c>
      <c r="B28" s="36"/>
      <c r="C28" s="36"/>
      <c r="D28" s="36"/>
      <c r="E28" s="36"/>
      <c r="F28" s="36"/>
      <c r="G28" s="36"/>
      <c r="H28" s="36"/>
      <c r="I28" s="36"/>
      <c r="J28" s="36"/>
    </row>
    <row r="29" ht="18" customHeight="1" spans="1:10">
      <c r="A29" s="36" t="s">
        <v>852</v>
      </c>
      <c r="B29" s="36"/>
      <c r="C29" s="36"/>
      <c r="D29" s="36"/>
      <c r="E29" s="36"/>
      <c r="F29" s="36"/>
      <c r="G29" s="36"/>
      <c r="H29" s="36"/>
      <c r="I29" s="36"/>
      <c r="J29" s="36"/>
    </row>
    <row r="30" ht="18" customHeight="1" spans="1:10">
      <c r="A30" s="36" t="s">
        <v>853</v>
      </c>
      <c r="B30" s="36"/>
      <c r="C30" s="36"/>
      <c r="D30" s="36"/>
      <c r="E30" s="36"/>
      <c r="F30" s="36"/>
      <c r="G30" s="36"/>
      <c r="H30" s="36"/>
      <c r="I30" s="36"/>
      <c r="J30" s="36"/>
    </row>
    <row r="31" ht="24.05" customHeight="1" spans="1:10">
      <c r="A31" s="36" t="s">
        <v>854</v>
      </c>
      <c r="B31" s="36"/>
      <c r="C31" s="36"/>
      <c r="D31" s="36"/>
      <c r="E31" s="36"/>
      <c r="F31" s="36"/>
      <c r="G31" s="36"/>
      <c r="H31" s="36"/>
      <c r="I31" s="36"/>
      <c r="J31"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6:J26"/>
    <mergeCell ref="A27:J27"/>
    <mergeCell ref="A28:J28"/>
    <mergeCell ref="A29:J29"/>
    <mergeCell ref="A30:J30"/>
    <mergeCell ref="A31:J31"/>
    <mergeCell ref="A10:A11"/>
    <mergeCell ref="G12:G13"/>
    <mergeCell ref="H12:H13"/>
    <mergeCell ref="I12:I13"/>
    <mergeCell ref="J12:J13"/>
    <mergeCell ref="A5:B9"/>
    <mergeCell ref="A23:G24"/>
  </mergeCells>
  <pageMargins left="0.75" right="0.75" top="1" bottom="1" header="0.5" footer="0.5"/>
  <pageSetup paperSize="9" scale="56"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workbookViewId="0">
      <selection activeCell="D9" sqref="D9"/>
    </sheetView>
  </sheetViews>
  <sheetFormatPr defaultColWidth="9" defaultRowHeight="13.5"/>
  <cols>
    <col min="1" max="1" width="11.1083333333333" style="1" customWidth="1"/>
    <col min="2" max="2" width="19.2166666666667" style="1" customWidth="1"/>
    <col min="3" max="3" width="26" style="1" customWidth="1"/>
    <col min="4" max="5" width="11.3333333333333" style="1" customWidth="1"/>
    <col min="6" max="6" width="11.2166666666667" style="1" customWidth="1"/>
    <col min="7" max="7" width="10" style="1" customWidth="1"/>
    <col min="8" max="8" width="9" style="1"/>
    <col min="9" max="9" width="8.65833333333333" style="1" customWidth="1"/>
    <col min="10" max="10" width="11.4416666666667" style="1" customWidth="1"/>
    <col min="11" max="16384" width="9" style="1"/>
  </cols>
  <sheetData>
    <row r="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1036</v>
      </c>
    </row>
    <row r="3" s="3" customFormat="1" ht="18" customHeight="1" spans="1:256">
      <c r="A3" s="7" t="s">
        <v>784</v>
      </c>
      <c r="B3" s="7"/>
      <c r="C3" s="8" t="s">
        <v>1037</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715</v>
      </c>
      <c r="D6" s="11"/>
      <c r="E6" s="11">
        <v>1.5</v>
      </c>
      <c r="F6" s="11">
        <v>1.5</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793</v>
      </c>
      <c r="D7" s="11"/>
      <c r="E7" s="11">
        <v>1.5</v>
      </c>
      <c r="F7" s="11">
        <v>1.5</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ht="36" customHeight="1" spans="1:10">
      <c r="A9" s="7"/>
      <c r="B9" s="7"/>
      <c r="C9" s="10" t="s">
        <v>795</v>
      </c>
      <c r="D9" s="12" t="s">
        <v>624</v>
      </c>
      <c r="E9" s="12" t="s">
        <v>624</v>
      </c>
      <c r="F9" s="12" t="s">
        <v>624</v>
      </c>
      <c r="G9" s="7" t="s">
        <v>624</v>
      </c>
      <c r="H9" s="11"/>
      <c r="I9" s="12" t="s">
        <v>624</v>
      </c>
      <c r="J9" s="12"/>
    </row>
    <row r="10" ht="18" customHeight="1" spans="1:10">
      <c r="A10" s="7" t="s">
        <v>796</v>
      </c>
      <c r="B10" s="7" t="s">
        <v>797</v>
      </c>
      <c r="C10" s="7"/>
      <c r="D10" s="7"/>
      <c r="E10" s="7"/>
      <c r="F10" s="12" t="s">
        <v>798</v>
      </c>
      <c r="G10" s="12"/>
      <c r="H10" s="12"/>
      <c r="I10" s="12"/>
      <c r="J10" s="12"/>
    </row>
    <row r="11" ht="47" customHeight="1" spans="1:10">
      <c r="A11" s="7"/>
      <c r="B11" s="13" t="s">
        <v>1038</v>
      </c>
      <c r="C11" s="14"/>
      <c r="D11" s="14"/>
      <c r="E11" s="15"/>
      <c r="F11" s="16" t="s">
        <v>1039</v>
      </c>
      <c r="G11" s="16"/>
      <c r="H11" s="16"/>
      <c r="I11" s="16"/>
      <c r="J11" s="16"/>
    </row>
    <row r="12" ht="36" customHeight="1" spans="1:10">
      <c r="A12" s="17" t="s">
        <v>722</v>
      </c>
      <c r="B12" s="18"/>
      <c r="C12" s="19"/>
      <c r="D12" s="17" t="s">
        <v>801</v>
      </c>
      <c r="E12" s="18"/>
      <c r="F12" s="19"/>
      <c r="G12" s="20" t="s">
        <v>726</v>
      </c>
      <c r="H12" s="20" t="s">
        <v>790</v>
      </c>
      <c r="I12" s="20" t="s">
        <v>792</v>
      </c>
      <c r="J12" s="20" t="s">
        <v>727</v>
      </c>
    </row>
    <row r="13" ht="36" customHeight="1" spans="1:10">
      <c r="A13" s="21" t="s">
        <v>728</v>
      </c>
      <c r="B13" s="7" t="s">
        <v>729</v>
      </c>
      <c r="C13" s="7" t="s">
        <v>730</v>
      </c>
      <c r="D13" s="7" t="s">
        <v>723</v>
      </c>
      <c r="E13" s="7" t="s">
        <v>724</v>
      </c>
      <c r="F13" s="22" t="s">
        <v>725</v>
      </c>
      <c r="G13" s="23"/>
      <c r="H13" s="23"/>
      <c r="I13" s="23"/>
      <c r="J13" s="23"/>
    </row>
    <row r="14" ht="18" customHeight="1" spans="1:10">
      <c r="A14" s="7" t="s">
        <v>731</v>
      </c>
      <c r="B14" s="24" t="s">
        <v>732</v>
      </c>
      <c r="C14" s="25" t="s">
        <v>1040</v>
      </c>
      <c r="D14" s="25" t="s">
        <v>734</v>
      </c>
      <c r="E14" s="25" t="s">
        <v>757</v>
      </c>
      <c r="F14" s="25" t="s">
        <v>758</v>
      </c>
      <c r="G14" s="23"/>
      <c r="H14" s="23"/>
      <c r="I14" s="23"/>
      <c r="J14" s="23"/>
    </row>
    <row r="15" ht="18" customHeight="1" spans="1:10">
      <c r="A15" s="7" t="s">
        <v>731</v>
      </c>
      <c r="B15" s="24" t="s">
        <v>755</v>
      </c>
      <c r="C15" s="25" t="s">
        <v>1041</v>
      </c>
      <c r="D15" s="25" t="s">
        <v>734</v>
      </c>
      <c r="E15" s="25" t="s">
        <v>1042</v>
      </c>
      <c r="F15" s="25" t="s">
        <v>758</v>
      </c>
      <c r="G15" s="23"/>
      <c r="H15" s="23"/>
      <c r="I15" s="23"/>
      <c r="J15" s="23"/>
    </row>
    <row r="16" ht="18" customHeight="1" spans="1:10">
      <c r="A16" s="7" t="s">
        <v>731</v>
      </c>
      <c r="B16" s="24" t="s">
        <v>820</v>
      </c>
      <c r="C16" s="25" t="s">
        <v>1043</v>
      </c>
      <c r="D16" s="25" t="s">
        <v>763</v>
      </c>
      <c r="E16" s="25" t="s">
        <v>757</v>
      </c>
      <c r="F16" s="25" t="s">
        <v>758</v>
      </c>
      <c r="G16" s="23"/>
      <c r="H16" s="23"/>
      <c r="I16" s="23"/>
      <c r="J16" s="23"/>
    </row>
    <row r="17" ht="20.95" customHeight="1" spans="1:10">
      <c r="A17" s="7" t="s">
        <v>760</v>
      </c>
      <c r="B17" s="63" t="s">
        <v>882</v>
      </c>
      <c r="C17" s="25" t="s">
        <v>1044</v>
      </c>
      <c r="D17" s="25" t="s">
        <v>763</v>
      </c>
      <c r="E17" s="25" t="s">
        <v>757</v>
      </c>
      <c r="F17" s="25" t="s">
        <v>758</v>
      </c>
      <c r="G17" s="23"/>
      <c r="H17" s="23"/>
      <c r="I17" s="23"/>
      <c r="J17" s="23"/>
    </row>
    <row r="18" ht="20.95" customHeight="1" spans="1:10">
      <c r="A18" s="27" t="s">
        <v>772</v>
      </c>
      <c r="B18" s="55" t="s">
        <v>886</v>
      </c>
      <c r="C18" s="25" t="s">
        <v>1045</v>
      </c>
      <c r="D18" s="25" t="s">
        <v>763</v>
      </c>
      <c r="E18" s="25" t="s">
        <v>775</v>
      </c>
      <c r="F18" s="25" t="s">
        <v>758</v>
      </c>
      <c r="G18" s="9" t="s">
        <v>11</v>
      </c>
      <c r="H18" s="66"/>
      <c r="I18" s="66"/>
      <c r="J18" s="57" t="s">
        <v>11</v>
      </c>
    </row>
    <row r="19" ht="29.95" customHeight="1" spans="1:10">
      <c r="A19" s="7" t="s">
        <v>888</v>
      </c>
      <c r="B19" s="7"/>
      <c r="C19" s="7"/>
      <c r="D19" s="29" t="s">
        <v>701</v>
      </c>
      <c r="E19" s="29"/>
      <c r="F19" s="29"/>
      <c r="G19" s="29"/>
      <c r="H19" s="29"/>
      <c r="I19" s="29"/>
      <c r="J19" s="29"/>
    </row>
    <row r="20" ht="23.1" customHeight="1" spans="1:10">
      <c r="A20" s="27" t="s">
        <v>846</v>
      </c>
      <c r="B20" s="30"/>
      <c r="C20" s="30"/>
      <c r="D20" s="30"/>
      <c r="E20" s="30"/>
      <c r="F20" s="30"/>
      <c r="G20" s="31"/>
      <c r="H20" s="7" t="s">
        <v>847</v>
      </c>
      <c r="I20" s="7" t="s">
        <v>848</v>
      </c>
      <c r="J20" s="41" t="s">
        <v>889</v>
      </c>
    </row>
    <row r="21" ht="17.05" customHeight="1" spans="1:10">
      <c r="A21" s="32"/>
      <c r="B21" s="33"/>
      <c r="C21" s="33"/>
      <c r="D21" s="33"/>
      <c r="E21" s="33"/>
      <c r="F21" s="33"/>
      <c r="G21" s="34"/>
      <c r="H21" s="35">
        <v>10</v>
      </c>
      <c r="I21" s="35"/>
      <c r="J21" s="41" t="s">
        <v>1046</v>
      </c>
    </row>
    <row r="22" ht="29" customHeight="1" spans="1:10">
      <c r="A22" s="36" t="s">
        <v>778</v>
      </c>
      <c r="B22" s="37"/>
      <c r="C22" s="37"/>
      <c r="D22" s="37"/>
      <c r="E22" s="37"/>
      <c r="F22" s="37"/>
      <c r="G22" s="37"/>
      <c r="H22" s="37"/>
      <c r="I22" s="37"/>
      <c r="J22" s="42"/>
    </row>
    <row r="23" ht="27" customHeight="1" spans="1:10">
      <c r="A23" s="36" t="s">
        <v>779</v>
      </c>
      <c r="B23" s="36"/>
      <c r="C23" s="36"/>
      <c r="D23" s="36"/>
      <c r="E23" s="36"/>
      <c r="F23" s="36"/>
      <c r="G23" s="36"/>
      <c r="H23" s="36"/>
      <c r="I23" s="36"/>
      <c r="J23" s="36"/>
    </row>
    <row r="24" ht="19" customHeight="1" spans="1:10">
      <c r="A24" s="36" t="s">
        <v>780</v>
      </c>
      <c r="B24" s="36"/>
      <c r="C24" s="36"/>
      <c r="D24" s="36"/>
      <c r="E24" s="36"/>
      <c r="F24" s="36"/>
      <c r="G24" s="36"/>
      <c r="H24" s="36"/>
      <c r="I24" s="36"/>
      <c r="J24" s="36"/>
    </row>
    <row r="25" ht="18" customHeight="1" spans="1:10">
      <c r="A25" s="36" t="s">
        <v>851</v>
      </c>
      <c r="B25" s="36"/>
      <c r="C25" s="36"/>
      <c r="D25" s="36"/>
      <c r="E25" s="36"/>
      <c r="F25" s="36"/>
      <c r="G25" s="36"/>
      <c r="H25" s="36"/>
      <c r="I25" s="36"/>
      <c r="J25" s="36"/>
    </row>
    <row r="26" ht="18" customHeight="1" spans="1:10">
      <c r="A26" s="36" t="s">
        <v>852</v>
      </c>
      <c r="B26" s="36"/>
      <c r="C26" s="36"/>
      <c r="D26" s="36"/>
      <c r="E26" s="36"/>
      <c r="F26" s="36"/>
      <c r="G26" s="36"/>
      <c r="H26" s="36"/>
      <c r="I26" s="36"/>
      <c r="J26" s="36"/>
    </row>
    <row r="27" ht="18" customHeight="1" spans="1:10">
      <c r="A27" s="36" t="s">
        <v>853</v>
      </c>
      <c r="B27" s="36"/>
      <c r="C27" s="36"/>
      <c r="D27" s="36"/>
      <c r="E27" s="36"/>
      <c r="F27" s="36"/>
      <c r="G27" s="36"/>
      <c r="H27" s="36"/>
      <c r="I27" s="36"/>
      <c r="J27" s="36"/>
    </row>
    <row r="28" ht="24.05" customHeight="1" spans="1:10">
      <c r="A28" s="36" t="s">
        <v>854</v>
      </c>
      <c r="B28" s="36"/>
      <c r="C28" s="36"/>
      <c r="D28" s="36"/>
      <c r="E28" s="36"/>
      <c r="F28" s="36"/>
      <c r="G28" s="36"/>
      <c r="H28" s="36"/>
      <c r="I28" s="36"/>
      <c r="J28"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3:J23"/>
    <mergeCell ref="A24:J24"/>
    <mergeCell ref="A25:J25"/>
    <mergeCell ref="A26:J26"/>
    <mergeCell ref="A27:J27"/>
    <mergeCell ref="A28:J28"/>
    <mergeCell ref="A10:A11"/>
    <mergeCell ref="G12:G13"/>
    <mergeCell ref="H12:H13"/>
    <mergeCell ref="I12:I13"/>
    <mergeCell ref="J12:J13"/>
    <mergeCell ref="A5:B9"/>
    <mergeCell ref="A20:G21"/>
  </mergeCells>
  <pageMargins left="0.75" right="0.75" top="1" bottom="1" header="0.5" footer="0.5"/>
  <pageSetup paperSize="9" scale="62"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topLeftCell="A4" workbookViewId="0">
      <selection activeCell="B11" sqref="B11:E11"/>
    </sheetView>
  </sheetViews>
  <sheetFormatPr defaultColWidth="9" defaultRowHeight="13.5"/>
  <cols>
    <col min="1" max="1" width="14.1083333333333" style="1" customWidth="1"/>
    <col min="2" max="2" width="20.3333333333333" style="1" customWidth="1"/>
    <col min="3" max="3" width="22.6583333333333" style="1" customWidth="1"/>
    <col min="4" max="5" width="11.3333333333333" style="1" customWidth="1"/>
    <col min="6" max="6" width="20.1083333333333" style="1" customWidth="1"/>
    <col min="7" max="7" width="19.7833333333333" style="1" customWidth="1"/>
    <col min="8" max="8" width="17.8916666666667" style="1" customWidth="1"/>
    <col min="9" max="9" width="12.1083333333333" style="1" customWidth="1"/>
    <col min="10" max="10" width="11.4416666666667" style="1" customWidth="1"/>
    <col min="11" max="16384" width="9" style="1"/>
  </cols>
  <sheetData>
    <row r="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1047</v>
      </c>
    </row>
    <row r="3" s="3" customFormat="1" ht="18" customHeight="1" spans="1:256">
      <c r="A3" s="7" t="s">
        <v>784</v>
      </c>
      <c r="B3" s="7"/>
      <c r="C3" s="8" t="s">
        <v>1048</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715</v>
      </c>
      <c r="D6" s="11"/>
      <c r="E6" s="11">
        <v>10</v>
      </c>
      <c r="F6" s="11">
        <v>10</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3.05" customHeight="1" spans="1:256">
      <c r="A7" s="7"/>
      <c r="B7" s="7"/>
      <c r="C7" s="10" t="s">
        <v>793</v>
      </c>
      <c r="D7" s="11"/>
      <c r="E7" s="11">
        <v>10</v>
      </c>
      <c r="F7" s="11">
        <v>10</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ht="36" customHeight="1" spans="1:10">
      <c r="A9" s="7"/>
      <c r="B9" s="7"/>
      <c r="C9" s="10" t="s">
        <v>795</v>
      </c>
      <c r="D9" s="12" t="s">
        <v>624</v>
      </c>
      <c r="E9" s="12" t="s">
        <v>624</v>
      </c>
      <c r="F9" s="12" t="s">
        <v>624</v>
      </c>
      <c r="G9" s="7" t="s">
        <v>624</v>
      </c>
      <c r="H9" s="11"/>
      <c r="I9" s="12" t="s">
        <v>624</v>
      </c>
      <c r="J9" s="12"/>
    </row>
    <row r="10" ht="18" customHeight="1" spans="1:10">
      <c r="A10" s="7" t="s">
        <v>796</v>
      </c>
      <c r="B10" s="7" t="s">
        <v>797</v>
      </c>
      <c r="C10" s="7"/>
      <c r="D10" s="7"/>
      <c r="E10" s="7"/>
      <c r="F10" s="12" t="s">
        <v>798</v>
      </c>
      <c r="G10" s="12"/>
      <c r="H10" s="12"/>
      <c r="I10" s="12"/>
      <c r="J10" s="12"/>
    </row>
    <row r="11" ht="264.95" customHeight="1" spans="1:10">
      <c r="A11" s="7"/>
      <c r="B11" s="13" t="s">
        <v>1049</v>
      </c>
      <c r="C11" s="14"/>
      <c r="D11" s="14"/>
      <c r="E11" s="15"/>
      <c r="F11" s="16" t="s">
        <v>1050</v>
      </c>
      <c r="G11" s="16"/>
      <c r="H11" s="16"/>
      <c r="I11" s="16"/>
      <c r="J11" s="16"/>
    </row>
    <row r="12" ht="35.05" customHeight="1" spans="1:10">
      <c r="A12" s="17" t="s">
        <v>722</v>
      </c>
      <c r="B12" s="18"/>
      <c r="C12" s="19"/>
      <c r="D12" s="17" t="s">
        <v>801</v>
      </c>
      <c r="E12" s="18"/>
      <c r="F12" s="19"/>
      <c r="G12" s="20" t="s">
        <v>726</v>
      </c>
      <c r="H12" s="20" t="s">
        <v>790</v>
      </c>
      <c r="I12" s="20" t="s">
        <v>792</v>
      </c>
      <c r="J12" s="20" t="s">
        <v>727</v>
      </c>
    </row>
    <row r="13" ht="36" customHeight="1" spans="1:10">
      <c r="A13" s="21" t="s">
        <v>728</v>
      </c>
      <c r="B13" s="7" t="s">
        <v>729</v>
      </c>
      <c r="C13" s="7" t="s">
        <v>730</v>
      </c>
      <c r="D13" s="7" t="s">
        <v>723</v>
      </c>
      <c r="E13" s="7" t="s">
        <v>724</v>
      </c>
      <c r="F13" s="22" t="s">
        <v>725</v>
      </c>
      <c r="G13" s="23"/>
      <c r="H13" s="23"/>
      <c r="I13" s="23"/>
      <c r="J13" s="23"/>
    </row>
    <row r="14" ht="18" customHeight="1" spans="1:10">
      <c r="A14" s="7" t="s">
        <v>731</v>
      </c>
      <c r="B14" s="24" t="s">
        <v>732</v>
      </c>
      <c r="C14" s="25" t="s">
        <v>1051</v>
      </c>
      <c r="D14" s="25" t="s">
        <v>734</v>
      </c>
      <c r="E14" s="25" t="s">
        <v>1052</v>
      </c>
      <c r="F14" s="25" t="s">
        <v>1053</v>
      </c>
      <c r="G14" s="25" t="s">
        <v>1054</v>
      </c>
      <c r="H14" s="26">
        <v>5</v>
      </c>
      <c r="I14" s="26">
        <v>4</v>
      </c>
      <c r="J14" s="23"/>
    </row>
    <row r="15" ht="18" customHeight="1" spans="1:10">
      <c r="A15" s="7" t="s">
        <v>731</v>
      </c>
      <c r="B15" s="24" t="s">
        <v>732</v>
      </c>
      <c r="C15" s="25" t="s">
        <v>1055</v>
      </c>
      <c r="D15" s="25" t="s">
        <v>734</v>
      </c>
      <c r="E15" s="25" t="s">
        <v>13</v>
      </c>
      <c r="F15" s="25" t="s">
        <v>100</v>
      </c>
      <c r="G15" s="25" t="s">
        <v>1054</v>
      </c>
      <c r="H15" s="26">
        <v>5</v>
      </c>
      <c r="I15" s="26">
        <v>4</v>
      </c>
      <c r="J15" s="23"/>
    </row>
    <row r="16" ht="18" customHeight="1" spans="1:10">
      <c r="A16" s="7" t="s">
        <v>731</v>
      </c>
      <c r="B16" s="24" t="s">
        <v>732</v>
      </c>
      <c r="C16" s="25" t="s">
        <v>1056</v>
      </c>
      <c r="D16" s="25" t="s">
        <v>734</v>
      </c>
      <c r="E16" s="25" t="s">
        <v>28</v>
      </c>
      <c r="F16" s="25" t="s">
        <v>944</v>
      </c>
      <c r="G16" s="25" t="s">
        <v>1054</v>
      </c>
      <c r="H16" s="26">
        <v>5</v>
      </c>
      <c r="I16" s="26">
        <v>4</v>
      </c>
      <c r="J16" s="23"/>
    </row>
    <row r="17" ht="18" customHeight="1" spans="1:10">
      <c r="A17" s="7" t="s">
        <v>731</v>
      </c>
      <c r="B17" s="24" t="s">
        <v>732</v>
      </c>
      <c r="C17" s="25" t="s">
        <v>1057</v>
      </c>
      <c r="D17" s="25" t="s">
        <v>734</v>
      </c>
      <c r="E17" s="25" t="s">
        <v>13</v>
      </c>
      <c r="F17" s="25" t="s">
        <v>803</v>
      </c>
      <c r="G17" s="25" t="s">
        <v>1054</v>
      </c>
      <c r="H17" s="26">
        <v>5</v>
      </c>
      <c r="I17" s="26">
        <v>4</v>
      </c>
      <c r="J17" s="23"/>
    </row>
    <row r="18" ht="18" customHeight="1" spans="1:10">
      <c r="A18" s="7" t="s">
        <v>731</v>
      </c>
      <c r="B18" s="24" t="s">
        <v>732</v>
      </c>
      <c r="C18" s="25" t="s">
        <v>1058</v>
      </c>
      <c r="D18" s="25" t="s">
        <v>734</v>
      </c>
      <c r="E18" s="25" t="s">
        <v>58</v>
      </c>
      <c r="F18" s="25" t="s">
        <v>1027</v>
      </c>
      <c r="G18" s="25" t="s">
        <v>1059</v>
      </c>
      <c r="H18" s="26">
        <v>5</v>
      </c>
      <c r="I18" s="26">
        <v>4</v>
      </c>
      <c r="J18" s="23"/>
    </row>
    <row r="19" ht="18" customHeight="1" spans="1:10">
      <c r="A19" s="7" t="s">
        <v>731</v>
      </c>
      <c r="B19" s="24" t="s">
        <v>755</v>
      </c>
      <c r="C19" s="25" t="s">
        <v>879</v>
      </c>
      <c r="D19" s="25" t="s">
        <v>734</v>
      </c>
      <c r="E19" s="25" t="s">
        <v>757</v>
      </c>
      <c r="F19" s="25" t="s">
        <v>758</v>
      </c>
      <c r="G19" s="25" t="s">
        <v>901</v>
      </c>
      <c r="H19" s="26">
        <v>5</v>
      </c>
      <c r="I19" s="26">
        <v>4</v>
      </c>
      <c r="J19" s="23"/>
    </row>
    <row r="20" ht="18" customHeight="1" spans="1:10">
      <c r="A20" s="7" t="s">
        <v>731</v>
      </c>
      <c r="B20" s="24" t="s">
        <v>820</v>
      </c>
      <c r="C20" s="25" t="s">
        <v>1060</v>
      </c>
      <c r="D20" s="25" t="s">
        <v>822</v>
      </c>
      <c r="E20" s="25" t="s">
        <v>1061</v>
      </c>
      <c r="F20" s="25" t="s">
        <v>1062</v>
      </c>
      <c r="G20" s="25" t="s">
        <v>957</v>
      </c>
      <c r="H20" s="26">
        <v>10</v>
      </c>
      <c r="I20" s="26">
        <v>10</v>
      </c>
      <c r="J20" s="23"/>
    </row>
    <row r="21" ht="18" customHeight="1" spans="1:10">
      <c r="A21" s="7" t="s">
        <v>731</v>
      </c>
      <c r="B21" s="24" t="s">
        <v>820</v>
      </c>
      <c r="C21" s="25" t="s">
        <v>821</v>
      </c>
      <c r="D21" s="25" t="s">
        <v>822</v>
      </c>
      <c r="E21" s="25" t="s">
        <v>82</v>
      </c>
      <c r="F21" s="25" t="s">
        <v>823</v>
      </c>
      <c r="G21" s="25" t="s">
        <v>1063</v>
      </c>
      <c r="H21" s="26">
        <v>10</v>
      </c>
      <c r="I21" s="26">
        <v>10</v>
      </c>
      <c r="J21" s="23"/>
    </row>
    <row r="22" ht="29.95" customHeight="1" spans="1:10">
      <c r="A22" s="7" t="s">
        <v>760</v>
      </c>
      <c r="B22" s="63" t="s">
        <v>882</v>
      </c>
      <c r="C22" s="25" t="s">
        <v>836</v>
      </c>
      <c r="D22" s="25" t="s">
        <v>763</v>
      </c>
      <c r="E22" s="25" t="s">
        <v>769</v>
      </c>
      <c r="F22" s="25" t="s">
        <v>758</v>
      </c>
      <c r="G22" s="25" t="s">
        <v>1064</v>
      </c>
      <c r="H22" s="26">
        <v>15</v>
      </c>
      <c r="I22" s="26">
        <v>14</v>
      </c>
      <c r="J22" s="23"/>
    </row>
    <row r="23" ht="29.95" customHeight="1" spans="1:10">
      <c r="A23" s="7" t="s">
        <v>760</v>
      </c>
      <c r="B23" s="65" t="s">
        <v>909</v>
      </c>
      <c r="C23" s="25" t="s">
        <v>839</v>
      </c>
      <c r="D23" s="25" t="s">
        <v>734</v>
      </c>
      <c r="E23" s="25" t="s">
        <v>38</v>
      </c>
      <c r="F23" s="25" t="s">
        <v>840</v>
      </c>
      <c r="G23" s="25" t="s">
        <v>1065</v>
      </c>
      <c r="H23" s="26">
        <v>15</v>
      </c>
      <c r="I23" s="26">
        <v>14</v>
      </c>
      <c r="J23" s="23"/>
    </row>
    <row r="24" ht="29.95" customHeight="1" spans="1:10">
      <c r="A24" s="27" t="s">
        <v>772</v>
      </c>
      <c r="B24" s="55" t="s">
        <v>886</v>
      </c>
      <c r="C24" s="25" t="s">
        <v>843</v>
      </c>
      <c r="D24" s="25" t="s">
        <v>763</v>
      </c>
      <c r="E24" s="25" t="s">
        <v>775</v>
      </c>
      <c r="F24" s="25" t="s">
        <v>758</v>
      </c>
      <c r="G24" s="25" t="s">
        <v>1066</v>
      </c>
      <c r="H24" s="26">
        <v>10</v>
      </c>
      <c r="I24" s="26">
        <v>9</v>
      </c>
      <c r="J24" s="57" t="s">
        <v>11</v>
      </c>
    </row>
    <row r="25" ht="32.1" customHeight="1" spans="1:10">
      <c r="A25" s="7" t="s">
        <v>888</v>
      </c>
      <c r="B25" s="7"/>
      <c r="C25" s="7"/>
      <c r="D25" s="29" t="s">
        <v>701</v>
      </c>
      <c r="E25" s="29"/>
      <c r="F25" s="29"/>
      <c r="G25" s="29"/>
      <c r="H25" s="29"/>
      <c r="I25" s="29"/>
      <c r="J25" s="29"/>
    </row>
    <row r="26" ht="25.55" customHeight="1" spans="1:10">
      <c r="A26" s="27" t="s">
        <v>846</v>
      </c>
      <c r="B26" s="30"/>
      <c r="C26" s="30"/>
      <c r="D26" s="30"/>
      <c r="E26" s="30"/>
      <c r="F26" s="30"/>
      <c r="G26" s="31"/>
      <c r="H26" s="7" t="s">
        <v>847</v>
      </c>
      <c r="I26" s="7" t="s">
        <v>848</v>
      </c>
      <c r="J26" s="41" t="s">
        <v>889</v>
      </c>
    </row>
    <row r="27" ht="17.05" customHeight="1" spans="1:10">
      <c r="A27" s="32"/>
      <c r="B27" s="33"/>
      <c r="C27" s="33"/>
      <c r="D27" s="33"/>
      <c r="E27" s="33"/>
      <c r="F27" s="33"/>
      <c r="G27" s="34"/>
      <c r="H27" s="35">
        <v>100</v>
      </c>
      <c r="I27" s="35">
        <v>91</v>
      </c>
      <c r="J27" s="41" t="s">
        <v>850</v>
      </c>
    </row>
    <row r="28" ht="29" customHeight="1" spans="1:10">
      <c r="A28" s="36" t="s">
        <v>778</v>
      </c>
      <c r="B28" s="37"/>
      <c r="C28" s="37"/>
      <c r="D28" s="37"/>
      <c r="E28" s="37"/>
      <c r="F28" s="37"/>
      <c r="G28" s="37"/>
      <c r="H28" s="37"/>
      <c r="I28" s="37"/>
      <c r="J28" s="42"/>
    </row>
    <row r="29" ht="27" customHeight="1" spans="1:10">
      <c r="A29" s="36" t="s">
        <v>779</v>
      </c>
      <c r="B29" s="36"/>
      <c r="C29" s="36"/>
      <c r="D29" s="36"/>
      <c r="E29" s="36"/>
      <c r="F29" s="36"/>
      <c r="G29" s="36"/>
      <c r="H29" s="36"/>
      <c r="I29" s="36"/>
      <c r="J29" s="36"/>
    </row>
    <row r="30" ht="19" customHeight="1" spans="1:10">
      <c r="A30" s="36" t="s">
        <v>780</v>
      </c>
      <c r="B30" s="36"/>
      <c r="C30" s="36"/>
      <c r="D30" s="36"/>
      <c r="E30" s="36"/>
      <c r="F30" s="36"/>
      <c r="G30" s="36"/>
      <c r="H30" s="36"/>
      <c r="I30" s="36"/>
      <c r="J30" s="36"/>
    </row>
    <row r="31" ht="18" customHeight="1" spans="1:10">
      <c r="A31" s="36" t="s">
        <v>851</v>
      </c>
      <c r="B31" s="36"/>
      <c r="C31" s="36"/>
      <c r="D31" s="36"/>
      <c r="E31" s="36"/>
      <c r="F31" s="36"/>
      <c r="G31" s="36"/>
      <c r="H31" s="36"/>
      <c r="I31" s="36"/>
      <c r="J31" s="36"/>
    </row>
    <row r="32" ht="18" customHeight="1" spans="1:10">
      <c r="A32" s="36" t="s">
        <v>852</v>
      </c>
      <c r="B32" s="36"/>
      <c r="C32" s="36"/>
      <c r="D32" s="36"/>
      <c r="E32" s="36"/>
      <c r="F32" s="36"/>
      <c r="G32" s="36"/>
      <c r="H32" s="36"/>
      <c r="I32" s="36"/>
      <c r="J32" s="36"/>
    </row>
    <row r="33" ht="18" customHeight="1" spans="1:10">
      <c r="A33" s="36" t="s">
        <v>853</v>
      </c>
      <c r="B33" s="36"/>
      <c r="C33" s="36"/>
      <c r="D33" s="36"/>
      <c r="E33" s="36"/>
      <c r="F33" s="36"/>
      <c r="G33" s="36"/>
      <c r="H33" s="36"/>
      <c r="I33" s="36"/>
      <c r="J33" s="36"/>
    </row>
    <row r="34" ht="24.05" customHeight="1" spans="1:10">
      <c r="A34" s="36" t="s">
        <v>854</v>
      </c>
      <c r="B34" s="36"/>
      <c r="C34" s="36"/>
      <c r="D34" s="36"/>
      <c r="E34" s="36"/>
      <c r="F34" s="36"/>
      <c r="G34" s="36"/>
      <c r="H34" s="36"/>
      <c r="I34" s="36"/>
      <c r="J34"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9:J29"/>
    <mergeCell ref="A30:J30"/>
    <mergeCell ref="A31:J31"/>
    <mergeCell ref="A32:J32"/>
    <mergeCell ref="A33:J33"/>
    <mergeCell ref="A34:J34"/>
    <mergeCell ref="A10:A11"/>
    <mergeCell ref="G12:G13"/>
    <mergeCell ref="H12:H13"/>
    <mergeCell ref="I12:I13"/>
    <mergeCell ref="J12:J13"/>
    <mergeCell ref="A5:B9"/>
    <mergeCell ref="A26:G27"/>
  </mergeCells>
  <pageMargins left="0.75" right="0.75" top="1" bottom="1" header="0.5" footer="0.5"/>
  <pageSetup paperSize="9" scale="50"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topLeftCell="A10" workbookViewId="0">
      <selection activeCell="B11" sqref="B11:E11"/>
    </sheetView>
  </sheetViews>
  <sheetFormatPr defaultColWidth="9" defaultRowHeight="13.5"/>
  <cols>
    <col min="1" max="1" width="13.4416666666667" style="1" customWidth="1"/>
    <col min="2" max="2" width="16.7833333333333" style="1" customWidth="1"/>
    <col min="3" max="3" width="22.1083333333333" style="1" customWidth="1"/>
    <col min="4" max="4" width="14.2166666666667" style="1" customWidth="1"/>
    <col min="5" max="5" width="13.7833333333333" style="1" customWidth="1"/>
    <col min="6" max="6" width="20.2166666666667" style="1" customWidth="1"/>
    <col min="7" max="7" width="23" style="1" customWidth="1"/>
    <col min="8" max="8" width="9" style="1"/>
    <col min="9" max="9" width="8.65833333333333" style="1" customWidth="1"/>
    <col min="10" max="10" width="11.4416666666667" style="1" customWidth="1"/>
    <col min="11" max="16384" width="9" style="1"/>
  </cols>
  <sheetData>
    <row r="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1067</v>
      </c>
    </row>
    <row r="3" s="3" customFormat="1" ht="18" customHeight="1" spans="1:256">
      <c r="A3" s="7" t="s">
        <v>784</v>
      </c>
      <c r="B3" s="7"/>
      <c r="C3" s="8" t="s">
        <v>1048</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715</v>
      </c>
      <c r="D6" s="11"/>
      <c r="E6" s="11">
        <v>10</v>
      </c>
      <c r="F6" s="11">
        <v>10</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793</v>
      </c>
      <c r="D7" s="11"/>
      <c r="E7" s="11">
        <v>10</v>
      </c>
      <c r="F7" s="11">
        <v>10</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ht="36" customHeight="1" spans="1:10">
      <c r="A9" s="7"/>
      <c r="B9" s="7"/>
      <c r="C9" s="10" t="s">
        <v>795</v>
      </c>
      <c r="D9" s="12" t="s">
        <v>624</v>
      </c>
      <c r="E9" s="12" t="s">
        <v>624</v>
      </c>
      <c r="F9" s="12" t="s">
        <v>624</v>
      </c>
      <c r="G9" s="7" t="s">
        <v>624</v>
      </c>
      <c r="H9" s="11"/>
      <c r="I9" s="12" t="s">
        <v>624</v>
      </c>
      <c r="J9" s="12"/>
    </row>
    <row r="10" ht="18" customHeight="1" spans="1:10">
      <c r="A10" s="7" t="s">
        <v>796</v>
      </c>
      <c r="B10" s="7" t="s">
        <v>797</v>
      </c>
      <c r="C10" s="7"/>
      <c r="D10" s="7"/>
      <c r="E10" s="7"/>
      <c r="F10" s="12" t="s">
        <v>798</v>
      </c>
      <c r="G10" s="12"/>
      <c r="H10" s="12"/>
      <c r="I10" s="12"/>
      <c r="J10" s="12"/>
    </row>
    <row r="11" ht="269.05" customHeight="1" spans="1:10">
      <c r="A11" s="7"/>
      <c r="B11" s="13" t="s">
        <v>1068</v>
      </c>
      <c r="C11" s="14"/>
      <c r="D11" s="14"/>
      <c r="E11" s="15"/>
      <c r="F11" s="16" t="s">
        <v>1069</v>
      </c>
      <c r="G11" s="16"/>
      <c r="H11" s="16"/>
      <c r="I11" s="16"/>
      <c r="J11" s="16"/>
    </row>
    <row r="12" ht="36" customHeight="1" spans="1:10">
      <c r="A12" s="17" t="s">
        <v>722</v>
      </c>
      <c r="B12" s="18"/>
      <c r="C12" s="19"/>
      <c r="D12" s="17" t="s">
        <v>801</v>
      </c>
      <c r="E12" s="18"/>
      <c r="F12" s="19"/>
      <c r="G12" s="20" t="s">
        <v>726</v>
      </c>
      <c r="H12" s="20" t="s">
        <v>790</v>
      </c>
      <c r="I12" s="20" t="s">
        <v>792</v>
      </c>
      <c r="J12" s="20" t="s">
        <v>727</v>
      </c>
    </row>
    <row r="13" ht="36" customHeight="1" spans="1:10">
      <c r="A13" s="21" t="s">
        <v>728</v>
      </c>
      <c r="B13" s="7" t="s">
        <v>729</v>
      </c>
      <c r="C13" s="7" t="s">
        <v>730</v>
      </c>
      <c r="D13" s="7" t="s">
        <v>723</v>
      </c>
      <c r="E13" s="7" t="s">
        <v>724</v>
      </c>
      <c r="F13" s="22" t="s">
        <v>725</v>
      </c>
      <c r="G13" s="23"/>
      <c r="H13" s="23"/>
      <c r="I13" s="23"/>
      <c r="J13" s="23"/>
    </row>
    <row r="14" ht="18" customHeight="1" spans="1:10">
      <c r="A14" s="7" t="s">
        <v>731</v>
      </c>
      <c r="B14" s="24" t="s">
        <v>732</v>
      </c>
      <c r="C14" s="25" t="s">
        <v>1051</v>
      </c>
      <c r="D14" s="25" t="s">
        <v>734</v>
      </c>
      <c r="E14" s="25" t="s">
        <v>1052</v>
      </c>
      <c r="F14" s="25" t="s">
        <v>1053</v>
      </c>
      <c r="G14" s="25" t="s">
        <v>1054</v>
      </c>
      <c r="H14" s="26">
        <v>5</v>
      </c>
      <c r="I14" s="26">
        <v>4</v>
      </c>
      <c r="J14" s="23"/>
    </row>
    <row r="15" ht="18" customHeight="1" spans="1:10">
      <c r="A15" s="7" t="s">
        <v>731</v>
      </c>
      <c r="B15" s="24" t="s">
        <v>732</v>
      </c>
      <c r="C15" s="25" t="s">
        <v>1055</v>
      </c>
      <c r="D15" s="25" t="s">
        <v>734</v>
      </c>
      <c r="E15" s="25" t="s">
        <v>13</v>
      </c>
      <c r="F15" s="25" t="s">
        <v>100</v>
      </c>
      <c r="G15" s="25" t="s">
        <v>1054</v>
      </c>
      <c r="H15" s="26">
        <v>5</v>
      </c>
      <c r="I15" s="26">
        <v>4</v>
      </c>
      <c r="J15" s="23"/>
    </row>
    <row r="16" ht="18" customHeight="1" spans="1:10">
      <c r="A16" s="7" t="s">
        <v>731</v>
      </c>
      <c r="B16" s="24" t="s">
        <v>732</v>
      </c>
      <c r="C16" s="25" t="s">
        <v>1056</v>
      </c>
      <c r="D16" s="25" t="s">
        <v>734</v>
      </c>
      <c r="E16" s="25" t="s">
        <v>28</v>
      </c>
      <c r="F16" s="25" t="s">
        <v>944</v>
      </c>
      <c r="G16" s="25" t="s">
        <v>1054</v>
      </c>
      <c r="H16" s="26">
        <v>5</v>
      </c>
      <c r="I16" s="26">
        <v>4</v>
      </c>
      <c r="J16" s="23"/>
    </row>
    <row r="17" ht="18" customHeight="1" spans="1:10">
      <c r="A17" s="7" t="s">
        <v>731</v>
      </c>
      <c r="B17" s="24" t="s">
        <v>732</v>
      </c>
      <c r="C17" s="25" t="s">
        <v>1057</v>
      </c>
      <c r="D17" s="25" t="s">
        <v>734</v>
      </c>
      <c r="E17" s="25" t="s">
        <v>13</v>
      </c>
      <c r="F17" s="25" t="s">
        <v>803</v>
      </c>
      <c r="G17" s="25" t="s">
        <v>1054</v>
      </c>
      <c r="H17" s="26">
        <v>5</v>
      </c>
      <c r="I17" s="26">
        <v>4</v>
      </c>
      <c r="J17" s="23"/>
    </row>
    <row r="18" ht="18" customHeight="1" spans="1:10">
      <c r="A18" s="7" t="s">
        <v>731</v>
      </c>
      <c r="B18" s="24" t="s">
        <v>732</v>
      </c>
      <c r="C18" s="25" t="s">
        <v>1058</v>
      </c>
      <c r="D18" s="25" t="s">
        <v>734</v>
      </c>
      <c r="E18" s="25" t="s">
        <v>58</v>
      </c>
      <c r="F18" s="25" t="s">
        <v>1027</v>
      </c>
      <c r="G18" s="25" t="s">
        <v>1059</v>
      </c>
      <c r="H18" s="26">
        <v>5</v>
      </c>
      <c r="I18" s="26">
        <v>4</v>
      </c>
      <c r="J18" s="23"/>
    </row>
    <row r="19" ht="18" customHeight="1" spans="1:10">
      <c r="A19" s="7" t="s">
        <v>731</v>
      </c>
      <c r="B19" s="24" t="s">
        <v>755</v>
      </c>
      <c r="C19" s="25" t="s">
        <v>879</v>
      </c>
      <c r="D19" s="25" t="s">
        <v>734</v>
      </c>
      <c r="E19" s="25" t="s">
        <v>757</v>
      </c>
      <c r="F19" s="25" t="s">
        <v>758</v>
      </c>
      <c r="G19" s="25" t="s">
        <v>901</v>
      </c>
      <c r="H19" s="26">
        <v>5</v>
      </c>
      <c r="I19" s="26">
        <v>4</v>
      </c>
      <c r="J19" s="23"/>
    </row>
    <row r="20" ht="18" customHeight="1" spans="1:13">
      <c r="A20" s="7" t="s">
        <v>731</v>
      </c>
      <c r="B20" s="24" t="s">
        <v>820</v>
      </c>
      <c r="C20" s="25" t="s">
        <v>1060</v>
      </c>
      <c r="D20" s="25" t="s">
        <v>822</v>
      </c>
      <c r="E20" s="25" t="s">
        <v>1061</v>
      </c>
      <c r="F20" s="25" t="s">
        <v>1062</v>
      </c>
      <c r="G20" s="25" t="s">
        <v>957</v>
      </c>
      <c r="H20" s="26">
        <v>10</v>
      </c>
      <c r="I20" s="26">
        <v>10</v>
      </c>
      <c r="J20" s="23"/>
      <c r="M20" s="54"/>
    </row>
    <row r="21" ht="18" customHeight="1" spans="1:10">
      <c r="A21" s="7" t="s">
        <v>731</v>
      </c>
      <c r="B21" s="24" t="s">
        <v>820</v>
      </c>
      <c r="C21" s="25" t="s">
        <v>821</v>
      </c>
      <c r="D21" s="25" t="s">
        <v>822</v>
      </c>
      <c r="E21" s="25" t="s">
        <v>82</v>
      </c>
      <c r="F21" s="25" t="s">
        <v>823</v>
      </c>
      <c r="G21" s="25" t="s">
        <v>1063</v>
      </c>
      <c r="H21" s="26">
        <v>10</v>
      </c>
      <c r="I21" s="26">
        <v>10</v>
      </c>
      <c r="J21" s="23"/>
    </row>
    <row r="22" ht="29.95" customHeight="1" spans="1:10">
      <c r="A22" s="7" t="s">
        <v>760</v>
      </c>
      <c r="B22" s="63" t="s">
        <v>882</v>
      </c>
      <c r="C22" s="25" t="s">
        <v>836</v>
      </c>
      <c r="D22" s="25" t="s">
        <v>763</v>
      </c>
      <c r="E22" s="25" t="s">
        <v>769</v>
      </c>
      <c r="F22" s="25" t="s">
        <v>758</v>
      </c>
      <c r="G22" s="25" t="s">
        <v>1064</v>
      </c>
      <c r="H22" s="26">
        <v>15</v>
      </c>
      <c r="I22" s="26">
        <v>14</v>
      </c>
      <c r="J22" s="23"/>
    </row>
    <row r="23" ht="29.95" customHeight="1" spans="1:10">
      <c r="A23" s="7" t="s">
        <v>760</v>
      </c>
      <c r="B23" s="65" t="s">
        <v>909</v>
      </c>
      <c r="C23" s="25" t="s">
        <v>839</v>
      </c>
      <c r="D23" s="25" t="s">
        <v>734</v>
      </c>
      <c r="E23" s="25" t="s">
        <v>38</v>
      </c>
      <c r="F23" s="25" t="s">
        <v>840</v>
      </c>
      <c r="G23" s="25" t="s">
        <v>1065</v>
      </c>
      <c r="H23" s="26">
        <v>15</v>
      </c>
      <c r="I23" s="26">
        <v>14</v>
      </c>
      <c r="J23" s="23"/>
    </row>
    <row r="24" ht="29.95" customHeight="1" spans="1:10">
      <c r="A24" s="27" t="s">
        <v>772</v>
      </c>
      <c r="B24" s="55" t="s">
        <v>886</v>
      </c>
      <c r="C24" s="25" t="s">
        <v>843</v>
      </c>
      <c r="D24" s="25" t="s">
        <v>763</v>
      </c>
      <c r="E24" s="25" t="s">
        <v>775</v>
      </c>
      <c r="F24" s="25" t="s">
        <v>758</v>
      </c>
      <c r="G24" s="25" t="s">
        <v>1066</v>
      </c>
      <c r="H24" s="26">
        <v>10</v>
      </c>
      <c r="I24" s="26">
        <v>9</v>
      </c>
      <c r="J24" s="57" t="s">
        <v>11</v>
      </c>
    </row>
    <row r="25" ht="24.05" customHeight="1" spans="1:10">
      <c r="A25" s="7" t="s">
        <v>888</v>
      </c>
      <c r="B25" s="7"/>
      <c r="C25" s="7"/>
      <c r="D25" s="29" t="s">
        <v>701</v>
      </c>
      <c r="E25" s="29"/>
      <c r="F25" s="29"/>
      <c r="G25" s="29"/>
      <c r="H25" s="29"/>
      <c r="I25" s="29"/>
      <c r="J25" s="29"/>
    </row>
    <row r="26" ht="21.95" customHeight="1" spans="1:10">
      <c r="A26" s="27" t="s">
        <v>846</v>
      </c>
      <c r="B26" s="30"/>
      <c r="C26" s="30"/>
      <c r="D26" s="30"/>
      <c r="E26" s="30"/>
      <c r="F26" s="30"/>
      <c r="G26" s="31"/>
      <c r="H26" s="7" t="s">
        <v>847</v>
      </c>
      <c r="I26" s="7" t="s">
        <v>848</v>
      </c>
      <c r="J26" s="41" t="s">
        <v>889</v>
      </c>
    </row>
    <row r="27" ht="17.05" customHeight="1" spans="1:10">
      <c r="A27" s="32"/>
      <c r="B27" s="33"/>
      <c r="C27" s="33"/>
      <c r="D27" s="33"/>
      <c r="E27" s="33"/>
      <c r="F27" s="33"/>
      <c r="G27" s="34"/>
      <c r="H27" s="35">
        <v>100</v>
      </c>
      <c r="I27" s="35">
        <v>91</v>
      </c>
      <c r="J27" s="41" t="s">
        <v>850</v>
      </c>
    </row>
    <row r="28" ht="29" customHeight="1" spans="1:10">
      <c r="A28" s="36" t="s">
        <v>778</v>
      </c>
      <c r="B28" s="37"/>
      <c r="C28" s="37"/>
      <c r="D28" s="37"/>
      <c r="E28" s="37"/>
      <c r="F28" s="37"/>
      <c r="G28" s="37"/>
      <c r="H28" s="37"/>
      <c r="I28" s="37"/>
      <c r="J28" s="42"/>
    </row>
    <row r="29" ht="27" customHeight="1" spans="1:10">
      <c r="A29" s="36" t="s">
        <v>779</v>
      </c>
      <c r="B29" s="36"/>
      <c r="C29" s="36"/>
      <c r="D29" s="36"/>
      <c r="E29" s="36"/>
      <c r="F29" s="36"/>
      <c r="G29" s="36"/>
      <c r="H29" s="36"/>
      <c r="I29" s="36"/>
      <c r="J29" s="36"/>
    </row>
    <row r="30" ht="19" customHeight="1" spans="1:10">
      <c r="A30" s="36" t="s">
        <v>780</v>
      </c>
      <c r="B30" s="36"/>
      <c r="C30" s="36"/>
      <c r="D30" s="36"/>
      <c r="E30" s="36"/>
      <c r="F30" s="36"/>
      <c r="G30" s="36"/>
      <c r="H30" s="36"/>
      <c r="I30" s="36"/>
      <c r="J30" s="36"/>
    </row>
    <row r="31" ht="18" customHeight="1" spans="1:10">
      <c r="A31" s="36" t="s">
        <v>851</v>
      </c>
      <c r="B31" s="36"/>
      <c r="C31" s="36"/>
      <c r="D31" s="36"/>
      <c r="E31" s="36"/>
      <c r="F31" s="36"/>
      <c r="G31" s="36"/>
      <c r="H31" s="36"/>
      <c r="I31" s="36"/>
      <c r="J31" s="36"/>
    </row>
    <row r="32" ht="18" customHeight="1" spans="1:10">
      <c r="A32" s="36" t="s">
        <v>852</v>
      </c>
      <c r="B32" s="36"/>
      <c r="C32" s="36"/>
      <c r="D32" s="36"/>
      <c r="E32" s="36"/>
      <c r="F32" s="36"/>
      <c r="G32" s="36"/>
      <c r="H32" s="36"/>
      <c r="I32" s="36"/>
      <c r="J32" s="36"/>
    </row>
    <row r="33" ht="18" customHeight="1" spans="1:10">
      <c r="A33" s="36" t="s">
        <v>853</v>
      </c>
      <c r="B33" s="36"/>
      <c r="C33" s="36"/>
      <c r="D33" s="36"/>
      <c r="E33" s="36"/>
      <c r="F33" s="36"/>
      <c r="G33" s="36"/>
      <c r="H33" s="36"/>
      <c r="I33" s="36"/>
      <c r="J33" s="36"/>
    </row>
    <row r="34" ht="24.05" customHeight="1" spans="1:10">
      <c r="A34" s="36" t="s">
        <v>854</v>
      </c>
      <c r="B34" s="36"/>
      <c r="C34" s="36"/>
      <c r="D34" s="36"/>
      <c r="E34" s="36"/>
      <c r="F34" s="36"/>
      <c r="G34" s="36"/>
      <c r="H34" s="36"/>
      <c r="I34" s="36"/>
      <c r="J34"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9:J29"/>
    <mergeCell ref="A30:J30"/>
    <mergeCell ref="A31:J31"/>
    <mergeCell ref="A32:J32"/>
    <mergeCell ref="A33:J33"/>
    <mergeCell ref="A34:J34"/>
    <mergeCell ref="A10:A11"/>
    <mergeCell ref="G12:G13"/>
    <mergeCell ref="H12:H13"/>
    <mergeCell ref="I12:I13"/>
    <mergeCell ref="J12:J13"/>
    <mergeCell ref="A5:B9"/>
    <mergeCell ref="A26:G27"/>
  </mergeCells>
  <pageMargins left="0.75" right="0.75" top="1" bottom="1" header="0.5" footer="0.5"/>
  <pageSetup paperSize="9" scale="53"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topLeftCell="A9" workbookViewId="0">
      <selection activeCell="B11" sqref="B11:E11"/>
    </sheetView>
  </sheetViews>
  <sheetFormatPr defaultColWidth="9" defaultRowHeight="13.5"/>
  <cols>
    <col min="1" max="1" width="14" style="1" customWidth="1"/>
    <col min="2" max="2" width="21.1083333333333" style="1" customWidth="1"/>
    <col min="3" max="3" width="23.2166666666667" style="1" customWidth="1"/>
    <col min="4" max="4" width="12.6583333333333" style="1" customWidth="1"/>
    <col min="5" max="5" width="13" style="1" customWidth="1"/>
    <col min="6" max="6" width="11.2166666666667" style="1" customWidth="1"/>
    <col min="7" max="7" width="26.2166666666667" style="1" customWidth="1"/>
    <col min="8" max="8" width="9" style="1"/>
    <col min="9" max="9" width="8.65833333333333" style="1" customWidth="1"/>
    <col min="10" max="10" width="11.4416666666667" style="1" customWidth="1"/>
    <col min="11" max="16384" width="9" style="1"/>
  </cols>
  <sheetData>
    <row r="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1070</v>
      </c>
    </row>
    <row r="3" s="3" customFormat="1" ht="18" customHeight="1" spans="1:256">
      <c r="A3" s="7" t="s">
        <v>784</v>
      </c>
      <c r="B3" s="7"/>
      <c r="C3" s="8" t="s">
        <v>1071</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715</v>
      </c>
      <c r="D6" s="11"/>
      <c r="E6" s="11">
        <v>60</v>
      </c>
      <c r="F6" s="11">
        <v>20</v>
      </c>
      <c r="G6" s="7">
        <v>10</v>
      </c>
      <c r="H6" s="11">
        <v>33.33</v>
      </c>
      <c r="I6" s="12">
        <v>3.33</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793</v>
      </c>
      <c r="D7" s="11"/>
      <c r="E7" s="11">
        <v>60</v>
      </c>
      <c r="F7" s="11">
        <v>20</v>
      </c>
      <c r="G7" s="7" t="s">
        <v>624</v>
      </c>
      <c r="H7" s="11">
        <v>33.33</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ht="36" customHeight="1" spans="1:10">
      <c r="A9" s="7"/>
      <c r="B9" s="7"/>
      <c r="C9" s="10" t="s">
        <v>795</v>
      </c>
      <c r="D9" s="12" t="s">
        <v>624</v>
      </c>
      <c r="E9" s="12" t="s">
        <v>624</v>
      </c>
      <c r="F9" s="12" t="s">
        <v>624</v>
      </c>
      <c r="G9" s="7" t="s">
        <v>624</v>
      </c>
      <c r="H9" s="11"/>
      <c r="I9" s="12" t="s">
        <v>624</v>
      </c>
      <c r="J9" s="12"/>
    </row>
    <row r="10" ht="18" customHeight="1" spans="1:10">
      <c r="A10" s="7" t="s">
        <v>796</v>
      </c>
      <c r="B10" s="7" t="s">
        <v>797</v>
      </c>
      <c r="C10" s="7"/>
      <c r="D10" s="7"/>
      <c r="E10" s="7"/>
      <c r="F10" s="12" t="s">
        <v>798</v>
      </c>
      <c r="G10" s="12"/>
      <c r="H10" s="12"/>
      <c r="I10" s="12"/>
      <c r="J10" s="12"/>
    </row>
    <row r="11" ht="234" customHeight="1" spans="1:10">
      <c r="A11" s="7"/>
      <c r="B11" s="13" t="s">
        <v>1072</v>
      </c>
      <c r="C11" s="14"/>
      <c r="D11" s="14"/>
      <c r="E11" s="15"/>
      <c r="F11" s="16" t="s">
        <v>1073</v>
      </c>
      <c r="G11" s="16"/>
      <c r="H11" s="16"/>
      <c r="I11" s="16"/>
      <c r="J11" s="16"/>
    </row>
    <row r="12" ht="29" customHeight="1" spans="1:10">
      <c r="A12" s="17" t="s">
        <v>722</v>
      </c>
      <c r="B12" s="18"/>
      <c r="C12" s="19"/>
      <c r="D12" s="17" t="s">
        <v>801</v>
      </c>
      <c r="E12" s="18"/>
      <c r="F12" s="19"/>
      <c r="G12" s="20" t="s">
        <v>726</v>
      </c>
      <c r="H12" s="20" t="s">
        <v>790</v>
      </c>
      <c r="I12" s="20" t="s">
        <v>792</v>
      </c>
      <c r="J12" s="20" t="s">
        <v>727</v>
      </c>
    </row>
    <row r="13" ht="27" customHeight="1" spans="1:10">
      <c r="A13" s="21" t="s">
        <v>728</v>
      </c>
      <c r="B13" s="7" t="s">
        <v>729</v>
      </c>
      <c r="C13" s="7" t="s">
        <v>730</v>
      </c>
      <c r="D13" s="7" t="s">
        <v>723</v>
      </c>
      <c r="E13" s="7" t="s">
        <v>724</v>
      </c>
      <c r="F13" s="22" t="s">
        <v>725</v>
      </c>
      <c r="G13" s="23"/>
      <c r="H13" s="23"/>
      <c r="I13" s="23"/>
      <c r="J13" s="23"/>
    </row>
    <row r="14" ht="18" customHeight="1" spans="1:10">
      <c r="A14" s="7" t="s">
        <v>731</v>
      </c>
      <c r="B14" s="24" t="s">
        <v>732</v>
      </c>
      <c r="C14" s="25" t="s">
        <v>1074</v>
      </c>
      <c r="D14" s="25" t="s">
        <v>734</v>
      </c>
      <c r="E14" s="25" t="s">
        <v>54</v>
      </c>
      <c r="F14" s="25" t="s">
        <v>1075</v>
      </c>
      <c r="G14" s="25" t="s">
        <v>1076</v>
      </c>
      <c r="H14" s="26">
        <v>5</v>
      </c>
      <c r="I14" s="26">
        <v>4</v>
      </c>
      <c r="J14" s="23"/>
    </row>
    <row r="15" ht="18" customHeight="1" spans="1:10">
      <c r="A15" s="7" t="s">
        <v>731</v>
      </c>
      <c r="B15" s="24" t="s">
        <v>732</v>
      </c>
      <c r="C15" s="25" t="s">
        <v>1077</v>
      </c>
      <c r="D15" s="25" t="s">
        <v>734</v>
      </c>
      <c r="E15" s="25" t="s">
        <v>38</v>
      </c>
      <c r="F15" s="25" t="s">
        <v>1075</v>
      </c>
      <c r="G15" s="25" t="s">
        <v>1076</v>
      </c>
      <c r="H15" s="26">
        <v>5</v>
      </c>
      <c r="I15" s="26">
        <v>4</v>
      </c>
      <c r="J15" s="23"/>
    </row>
    <row r="16" ht="18" customHeight="1" spans="1:10">
      <c r="A16" s="7" t="s">
        <v>731</v>
      </c>
      <c r="B16" s="24" t="s">
        <v>732</v>
      </c>
      <c r="C16" s="25" t="s">
        <v>1078</v>
      </c>
      <c r="D16" s="25" t="s">
        <v>734</v>
      </c>
      <c r="E16" s="25" t="s">
        <v>38</v>
      </c>
      <c r="F16" s="25" t="s">
        <v>1079</v>
      </c>
      <c r="G16" s="25" t="s">
        <v>1076</v>
      </c>
      <c r="H16" s="26">
        <v>5</v>
      </c>
      <c r="I16" s="26">
        <v>4</v>
      </c>
      <c r="J16" s="23"/>
    </row>
    <row r="17" ht="18" customHeight="1" spans="1:10">
      <c r="A17" s="7" t="s">
        <v>731</v>
      </c>
      <c r="B17" s="24" t="s">
        <v>732</v>
      </c>
      <c r="C17" s="25" t="s">
        <v>1080</v>
      </c>
      <c r="D17" s="25" t="s">
        <v>734</v>
      </c>
      <c r="E17" s="25" t="s">
        <v>12</v>
      </c>
      <c r="F17" s="25" t="s">
        <v>803</v>
      </c>
      <c r="G17" s="25" t="s">
        <v>1076</v>
      </c>
      <c r="H17" s="26">
        <v>5</v>
      </c>
      <c r="I17" s="26">
        <v>4</v>
      </c>
      <c r="J17" s="23"/>
    </row>
    <row r="18" ht="18" customHeight="1" spans="1:10">
      <c r="A18" s="7" t="s">
        <v>731</v>
      </c>
      <c r="B18" s="24" t="s">
        <v>732</v>
      </c>
      <c r="C18" s="25" t="s">
        <v>1081</v>
      </c>
      <c r="D18" s="25" t="s">
        <v>734</v>
      </c>
      <c r="E18" s="25" t="s">
        <v>13</v>
      </c>
      <c r="F18" s="25" t="s">
        <v>809</v>
      </c>
      <c r="G18" s="25" t="s">
        <v>1076</v>
      </c>
      <c r="H18" s="26">
        <v>5</v>
      </c>
      <c r="I18" s="26">
        <v>4</v>
      </c>
      <c r="J18" s="23"/>
    </row>
    <row r="19" ht="18" customHeight="1" spans="1:10">
      <c r="A19" s="7" t="s">
        <v>731</v>
      </c>
      <c r="B19" s="24" t="s">
        <v>755</v>
      </c>
      <c r="C19" s="25" t="s">
        <v>1082</v>
      </c>
      <c r="D19" s="25" t="s">
        <v>734</v>
      </c>
      <c r="E19" s="25" t="s">
        <v>757</v>
      </c>
      <c r="F19" s="25" t="s">
        <v>758</v>
      </c>
      <c r="G19" s="25" t="s">
        <v>1083</v>
      </c>
      <c r="H19" s="26">
        <v>10</v>
      </c>
      <c r="I19" s="26">
        <v>9</v>
      </c>
      <c r="J19" s="23"/>
    </row>
    <row r="20" ht="18" customHeight="1" spans="1:10">
      <c r="A20" s="7" t="s">
        <v>731</v>
      </c>
      <c r="B20" s="24" t="s">
        <v>755</v>
      </c>
      <c r="C20" s="25" t="s">
        <v>756</v>
      </c>
      <c r="D20" s="25" t="s">
        <v>734</v>
      </c>
      <c r="E20" s="25" t="s">
        <v>757</v>
      </c>
      <c r="F20" s="25" t="s">
        <v>758</v>
      </c>
      <c r="G20" s="25" t="s">
        <v>901</v>
      </c>
      <c r="H20" s="26">
        <v>10</v>
      </c>
      <c r="I20" s="26">
        <v>9</v>
      </c>
      <c r="J20" s="23"/>
    </row>
    <row r="21" ht="18" customHeight="1" spans="1:10">
      <c r="A21" s="7" t="s">
        <v>731</v>
      </c>
      <c r="B21" s="24" t="s">
        <v>820</v>
      </c>
      <c r="C21" s="25" t="s">
        <v>821</v>
      </c>
      <c r="D21" s="25" t="s">
        <v>822</v>
      </c>
      <c r="E21" s="25" t="s">
        <v>82</v>
      </c>
      <c r="F21" s="25" t="s">
        <v>823</v>
      </c>
      <c r="G21" s="25" t="s">
        <v>1084</v>
      </c>
      <c r="H21" s="26">
        <v>5</v>
      </c>
      <c r="I21" s="26">
        <v>4</v>
      </c>
      <c r="J21" s="23"/>
    </row>
    <row r="22" ht="24.05" customHeight="1" spans="1:10">
      <c r="A22" s="7" t="s">
        <v>760</v>
      </c>
      <c r="B22" s="63" t="s">
        <v>882</v>
      </c>
      <c r="C22" s="25" t="s">
        <v>1085</v>
      </c>
      <c r="D22" s="25" t="s">
        <v>734</v>
      </c>
      <c r="E22" s="25" t="s">
        <v>1086</v>
      </c>
      <c r="F22" s="25" t="s">
        <v>758</v>
      </c>
      <c r="G22" s="25" t="s">
        <v>1087</v>
      </c>
      <c r="H22" s="26">
        <v>15</v>
      </c>
      <c r="I22" s="26">
        <v>14</v>
      </c>
      <c r="J22" s="23"/>
    </row>
    <row r="23" ht="21.95" customHeight="1" spans="1:10">
      <c r="A23" s="7" t="s">
        <v>760</v>
      </c>
      <c r="B23" s="65" t="s">
        <v>909</v>
      </c>
      <c r="C23" s="25" t="s">
        <v>839</v>
      </c>
      <c r="D23" s="25" t="s">
        <v>734</v>
      </c>
      <c r="E23" s="25" t="s">
        <v>38</v>
      </c>
      <c r="F23" s="25" t="s">
        <v>840</v>
      </c>
      <c r="G23" s="25" t="s">
        <v>980</v>
      </c>
      <c r="H23" s="26">
        <v>15</v>
      </c>
      <c r="I23" s="26">
        <v>14</v>
      </c>
      <c r="J23" s="23"/>
    </row>
    <row r="24" ht="28" customHeight="1" spans="1:10">
      <c r="A24" s="27" t="s">
        <v>772</v>
      </c>
      <c r="B24" s="55" t="s">
        <v>886</v>
      </c>
      <c r="C24" s="25" t="s">
        <v>843</v>
      </c>
      <c r="D24" s="25" t="s">
        <v>763</v>
      </c>
      <c r="E24" s="25" t="s">
        <v>775</v>
      </c>
      <c r="F24" s="25" t="s">
        <v>758</v>
      </c>
      <c r="G24" s="25" t="s">
        <v>844</v>
      </c>
      <c r="H24" s="26">
        <v>10</v>
      </c>
      <c r="I24" s="26">
        <v>9</v>
      </c>
      <c r="J24" s="57" t="s">
        <v>11</v>
      </c>
    </row>
    <row r="25" ht="29.95" customHeight="1" spans="1:10">
      <c r="A25" s="7" t="s">
        <v>888</v>
      </c>
      <c r="B25" s="7"/>
      <c r="C25" s="7"/>
      <c r="D25" s="29" t="s">
        <v>701</v>
      </c>
      <c r="E25" s="29"/>
      <c r="F25" s="29"/>
      <c r="G25" s="29"/>
      <c r="H25" s="29"/>
      <c r="I25" s="29"/>
      <c r="J25" s="29"/>
    </row>
    <row r="26" ht="25.55" customHeight="1" spans="1:10">
      <c r="A26" s="27" t="s">
        <v>846</v>
      </c>
      <c r="B26" s="30"/>
      <c r="C26" s="30"/>
      <c r="D26" s="30"/>
      <c r="E26" s="30"/>
      <c r="F26" s="30"/>
      <c r="G26" s="31"/>
      <c r="H26" s="7" t="s">
        <v>847</v>
      </c>
      <c r="I26" s="7" t="s">
        <v>848</v>
      </c>
      <c r="J26" s="41" t="s">
        <v>889</v>
      </c>
    </row>
    <row r="27" ht="17.05" customHeight="1" spans="1:10">
      <c r="A27" s="32"/>
      <c r="B27" s="33"/>
      <c r="C27" s="33"/>
      <c r="D27" s="33"/>
      <c r="E27" s="33"/>
      <c r="F27" s="33"/>
      <c r="G27" s="34"/>
      <c r="H27" s="35">
        <v>100</v>
      </c>
      <c r="I27" s="35">
        <v>82.33</v>
      </c>
      <c r="J27" s="41" t="s">
        <v>890</v>
      </c>
    </row>
    <row r="28" ht="29" customHeight="1" spans="1:10">
      <c r="A28" s="36" t="s">
        <v>778</v>
      </c>
      <c r="B28" s="37"/>
      <c r="C28" s="37"/>
      <c r="D28" s="37"/>
      <c r="E28" s="37"/>
      <c r="F28" s="37"/>
      <c r="G28" s="37"/>
      <c r="H28" s="37"/>
      <c r="I28" s="37"/>
      <c r="J28" s="42"/>
    </row>
    <row r="29" ht="27" customHeight="1" spans="1:10">
      <c r="A29" s="36" t="s">
        <v>779</v>
      </c>
      <c r="B29" s="36"/>
      <c r="C29" s="36"/>
      <c r="D29" s="36"/>
      <c r="E29" s="36"/>
      <c r="F29" s="36"/>
      <c r="G29" s="36"/>
      <c r="H29" s="36"/>
      <c r="I29" s="36"/>
      <c r="J29" s="36"/>
    </row>
    <row r="30" ht="19" customHeight="1" spans="1:10">
      <c r="A30" s="36" t="s">
        <v>780</v>
      </c>
      <c r="B30" s="36"/>
      <c r="C30" s="36"/>
      <c r="D30" s="36"/>
      <c r="E30" s="36"/>
      <c r="F30" s="36"/>
      <c r="G30" s="36"/>
      <c r="H30" s="36"/>
      <c r="I30" s="36"/>
      <c r="J30" s="36"/>
    </row>
    <row r="31" ht="18" customHeight="1" spans="1:10">
      <c r="A31" s="36" t="s">
        <v>851</v>
      </c>
      <c r="B31" s="36"/>
      <c r="C31" s="36"/>
      <c r="D31" s="36"/>
      <c r="E31" s="36"/>
      <c r="F31" s="36"/>
      <c r="G31" s="36"/>
      <c r="H31" s="36"/>
      <c r="I31" s="36"/>
      <c r="J31" s="36"/>
    </row>
    <row r="32" ht="18" customHeight="1" spans="1:10">
      <c r="A32" s="36" t="s">
        <v>852</v>
      </c>
      <c r="B32" s="36"/>
      <c r="C32" s="36"/>
      <c r="D32" s="36"/>
      <c r="E32" s="36"/>
      <c r="F32" s="36"/>
      <c r="G32" s="36"/>
      <c r="H32" s="36"/>
      <c r="I32" s="36"/>
      <c r="J32" s="36"/>
    </row>
    <row r="33" ht="18" customHeight="1" spans="1:10">
      <c r="A33" s="36" t="s">
        <v>853</v>
      </c>
      <c r="B33" s="36"/>
      <c r="C33" s="36"/>
      <c r="D33" s="36"/>
      <c r="E33" s="36"/>
      <c r="F33" s="36"/>
      <c r="G33" s="36"/>
      <c r="H33" s="36"/>
      <c r="I33" s="36"/>
      <c r="J33" s="36"/>
    </row>
    <row r="34" ht="24.05" customHeight="1" spans="1:10">
      <c r="A34" s="36" t="s">
        <v>854</v>
      </c>
      <c r="B34" s="36"/>
      <c r="C34" s="36"/>
      <c r="D34" s="36"/>
      <c r="E34" s="36"/>
      <c r="F34" s="36"/>
      <c r="G34" s="36"/>
      <c r="H34" s="36"/>
      <c r="I34" s="36"/>
      <c r="J34"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9:J29"/>
    <mergeCell ref="A30:J30"/>
    <mergeCell ref="A31:J31"/>
    <mergeCell ref="A32:J32"/>
    <mergeCell ref="A33:J33"/>
    <mergeCell ref="A34:J34"/>
    <mergeCell ref="A10:A11"/>
    <mergeCell ref="G12:G13"/>
    <mergeCell ref="H12:H13"/>
    <mergeCell ref="I12:I13"/>
    <mergeCell ref="J12:J13"/>
    <mergeCell ref="A5:B9"/>
    <mergeCell ref="A26:G27"/>
  </mergeCells>
  <pageMargins left="0.75" right="0.75" top="1" bottom="1" header="0.5" footer="0.5"/>
  <pageSetup paperSize="9" scale="53"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7" workbookViewId="0">
      <selection activeCell="F11" sqref="F11:J11"/>
    </sheetView>
  </sheetViews>
  <sheetFormatPr defaultColWidth="9" defaultRowHeight="13.5"/>
  <cols>
    <col min="1" max="1" width="14" style="1" customWidth="1"/>
    <col min="2" max="2" width="21.2166666666667" style="1" customWidth="1"/>
    <col min="3" max="3" width="22.8916666666667" style="1" customWidth="1"/>
    <col min="4" max="5" width="11.3333333333333" style="1" customWidth="1"/>
    <col min="6" max="6" width="11.2166666666667" style="1" customWidth="1"/>
    <col min="7" max="7" width="23.7833333333333" style="1" customWidth="1"/>
    <col min="8" max="8" width="9" style="1"/>
    <col min="9" max="9" width="8.65833333333333" style="1" customWidth="1"/>
    <col min="10" max="10" width="11.4416666666667" style="1" customWidth="1"/>
    <col min="11" max="16384" width="9" style="1"/>
  </cols>
  <sheetData>
    <row r="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1088</v>
      </c>
    </row>
    <row r="3" s="3" customFormat="1" ht="20.95" customHeight="1" spans="1:256">
      <c r="A3" s="7" t="s">
        <v>784</v>
      </c>
      <c r="B3" s="7"/>
      <c r="C3" s="8" t="s">
        <v>1089</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715</v>
      </c>
      <c r="D6" s="11"/>
      <c r="E6" s="11">
        <v>10.2</v>
      </c>
      <c r="F6" s="11">
        <v>10.2</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793</v>
      </c>
      <c r="D7" s="11"/>
      <c r="E7" s="11">
        <v>10.2</v>
      </c>
      <c r="F7" s="11">
        <v>10.2</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ht="36" customHeight="1" spans="1:10">
      <c r="A9" s="7"/>
      <c r="B9" s="7"/>
      <c r="C9" s="10" t="s">
        <v>795</v>
      </c>
      <c r="D9" s="12" t="s">
        <v>624</v>
      </c>
      <c r="E9" s="12" t="s">
        <v>624</v>
      </c>
      <c r="F9" s="12" t="s">
        <v>624</v>
      </c>
      <c r="G9" s="7" t="s">
        <v>624</v>
      </c>
      <c r="H9" s="11"/>
      <c r="I9" s="12" t="s">
        <v>624</v>
      </c>
      <c r="J9" s="12"/>
    </row>
    <row r="10" ht="18" customHeight="1" spans="1:10">
      <c r="A10" s="7" t="s">
        <v>796</v>
      </c>
      <c r="B10" s="7" t="s">
        <v>797</v>
      </c>
      <c r="C10" s="7"/>
      <c r="D10" s="7"/>
      <c r="E10" s="7"/>
      <c r="F10" s="12" t="s">
        <v>798</v>
      </c>
      <c r="G10" s="12"/>
      <c r="H10" s="12"/>
      <c r="I10" s="12"/>
      <c r="J10" s="12"/>
    </row>
    <row r="11" ht="315" customHeight="1" spans="1:10">
      <c r="A11" s="7"/>
      <c r="B11" s="13" t="s">
        <v>1090</v>
      </c>
      <c r="C11" s="14"/>
      <c r="D11" s="14"/>
      <c r="E11" s="15"/>
      <c r="F11" s="16" t="s">
        <v>1091</v>
      </c>
      <c r="G11" s="16"/>
      <c r="H11" s="16"/>
      <c r="I11" s="16"/>
      <c r="J11" s="16"/>
    </row>
    <row r="12" ht="36" customHeight="1" spans="1:10">
      <c r="A12" s="17" t="s">
        <v>722</v>
      </c>
      <c r="B12" s="18"/>
      <c r="C12" s="19"/>
      <c r="D12" s="17" t="s">
        <v>801</v>
      </c>
      <c r="E12" s="18"/>
      <c r="F12" s="19"/>
      <c r="G12" s="20" t="s">
        <v>726</v>
      </c>
      <c r="H12" s="20" t="s">
        <v>790</v>
      </c>
      <c r="I12" s="20" t="s">
        <v>792</v>
      </c>
      <c r="J12" s="20" t="s">
        <v>727</v>
      </c>
    </row>
    <row r="13" ht="36" customHeight="1" spans="1:10">
      <c r="A13" s="21" t="s">
        <v>728</v>
      </c>
      <c r="B13" s="7" t="s">
        <v>729</v>
      </c>
      <c r="C13" s="7" t="s">
        <v>730</v>
      </c>
      <c r="D13" s="7" t="s">
        <v>723</v>
      </c>
      <c r="E13" s="7" t="s">
        <v>724</v>
      </c>
      <c r="F13" s="22" t="s">
        <v>725</v>
      </c>
      <c r="G13" s="23"/>
      <c r="H13" s="23"/>
      <c r="I13" s="23"/>
      <c r="J13" s="23"/>
    </row>
    <row r="14" ht="18" customHeight="1" spans="1:10">
      <c r="A14" s="7" t="s">
        <v>731</v>
      </c>
      <c r="B14" s="24" t="s">
        <v>732</v>
      </c>
      <c r="C14" s="25" t="s">
        <v>1092</v>
      </c>
      <c r="D14" s="25" t="s">
        <v>734</v>
      </c>
      <c r="E14" s="25" t="s">
        <v>1093</v>
      </c>
      <c r="F14" s="25" t="s">
        <v>1094</v>
      </c>
      <c r="G14" s="25" t="s">
        <v>1095</v>
      </c>
      <c r="H14" s="26">
        <v>10</v>
      </c>
      <c r="I14" s="26">
        <v>9</v>
      </c>
      <c r="J14" s="23"/>
    </row>
    <row r="15" ht="18" customHeight="1" spans="1:10">
      <c r="A15" s="7" t="s">
        <v>731</v>
      </c>
      <c r="B15" s="24" t="s">
        <v>732</v>
      </c>
      <c r="C15" s="25" t="s">
        <v>1096</v>
      </c>
      <c r="D15" s="25" t="s">
        <v>734</v>
      </c>
      <c r="E15" s="25" t="s">
        <v>1097</v>
      </c>
      <c r="F15" s="25" t="s">
        <v>1094</v>
      </c>
      <c r="G15" s="25" t="s">
        <v>1098</v>
      </c>
      <c r="H15" s="26">
        <v>10</v>
      </c>
      <c r="I15" s="26">
        <v>9</v>
      </c>
      <c r="J15" s="23"/>
    </row>
    <row r="16" ht="18" customHeight="1" spans="1:10">
      <c r="A16" s="7" t="s">
        <v>731</v>
      </c>
      <c r="B16" s="24" t="s">
        <v>755</v>
      </c>
      <c r="C16" s="25" t="s">
        <v>1099</v>
      </c>
      <c r="D16" s="25" t="s">
        <v>734</v>
      </c>
      <c r="E16" s="25" t="s">
        <v>757</v>
      </c>
      <c r="F16" s="25" t="s">
        <v>758</v>
      </c>
      <c r="G16" s="25" t="s">
        <v>901</v>
      </c>
      <c r="H16" s="26">
        <v>10</v>
      </c>
      <c r="I16" s="26">
        <v>9</v>
      </c>
      <c r="J16" s="23"/>
    </row>
    <row r="17" ht="18" customHeight="1" spans="1:10">
      <c r="A17" s="7" t="s">
        <v>731</v>
      </c>
      <c r="B17" s="24" t="s">
        <v>820</v>
      </c>
      <c r="C17" s="25" t="s">
        <v>902</v>
      </c>
      <c r="D17" s="25" t="s">
        <v>734</v>
      </c>
      <c r="E17" s="25" t="s">
        <v>42</v>
      </c>
      <c r="F17" s="25" t="s">
        <v>903</v>
      </c>
      <c r="G17" s="25" t="s">
        <v>957</v>
      </c>
      <c r="H17" s="26">
        <v>10</v>
      </c>
      <c r="I17" s="26">
        <v>9</v>
      </c>
      <c r="J17" s="23"/>
    </row>
    <row r="18" ht="18" customHeight="1" spans="1:10">
      <c r="A18" s="7" t="s">
        <v>731</v>
      </c>
      <c r="B18" s="7" t="s">
        <v>825</v>
      </c>
      <c r="C18" s="25" t="s">
        <v>1100</v>
      </c>
      <c r="D18" s="25" t="s">
        <v>822</v>
      </c>
      <c r="E18" s="25" t="s">
        <v>1101</v>
      </c>
      <c r="F18" s="25" t="s">
        <v>1102</v>
      </c>
      <c r="G18" s="25" t="s">
        <v>1103</v>
      </c>
      <c r="H18" s="26">
        <v>5</v>
      </c>
      <c r="I18" s="26">
        <v>4</v>
      </c>
      <c r="J18" s="23"/>
    </row>
    <row r="19" ht="18" customHeight="1" spans="1:10">
      <c r="A19" s="7" t="s">
        <v>731</v>
      </c>
      <c r="B19" s="7" t="s">
        <v>825</v>
      </c>
      <c r="C19" s="25" t="s">
        <v>1104</v>
      </c>
      <c r="D19" s="25" t="s">
        <v>822</v>
      </c>
      <c r="E19" s="25" t="s">
        <v>1105</v>
      </c>
      <c r="F19" s="25" t="s">
        <v>1102</v>
      </c>
      <c r="G19" s="25" t="s">
        <v>1103</v>
      </c>
      <c r="H19" s="26">
        <v>5</v>
      </c>
      <c r="I19" s="26">
        <v>4</v>
      </c>
      <c r="J19" s="23"/>
    </row>
    <row r="20" ht="29.95" customHeight="1" spans="1:10">
      <c r="A20" s="7" t="s">
        <v>760</v>
      </c>
      <c r="B20" s="63" t="s">
        <v>882</v>
      </c>
      <c r="C20" s="25" t="s">
        <v>836</v>
      </c>
      <c r="D20" s="25" t="s">
        <v>734</v>
      </c>
      <c r="E20" s="25" t="s">
        <v>757</v>
      </c>
      <c r="F20" s="25" t="s">
        <v>758</v>
      </c>
      <c r="G20" s="25" t="s">
        <v>1064</v>
      </c>
      <c r="H20" s="26">
        <v>30</v>
      </c>
      <c r="I20" s="26">
        <v>29</v>
      </c>
      <c r="J20" s="23"/>
    </row>
    <row r="21" ht="29.95" customHeight="1" spans="1:10">
      <c r="A21" s="27" t="s">
        <v>772</v>
      </c>
      <c r="B21" s="55" t="s">
        <v>886</v>
      </c>
      <c r="C21" s="25" t="s">
        <v>843</v>
      </c>
      <c r="D21" s="25" t="s">
        <v>763</v>
      </c>
      <c r="E21" s="25" t="s">
        <v>769</v>
      </c>
      <c r="F21" s="25" t="s">
        <v>758</v>
      </c>
      <c r="G21" s="25" t="s">
        <v>1066</v>
      </c>
      <c r="H21" s="26">
        <v>10</v>
      </c>
      <c r="I21" s="26">
        <v>8</v>
      </c>
      <c r="J21" s="57" t="s">
        <v>11</v>
      </c>
    </row>
    <row r="22" ht="27" customHeight="1" spans="1:10">
      <c r="A22" s="7" t="s">
        <v>888</v>
      </c>
      <c r="B22" s="7"/>
      <c r="C22" s="7"/>
      <c r="D22" s="29" t="s">
        <v>701</v>
      </c>
      <c r="E22" s="29"/>
      <c r="F22" s="29"/>
      <c r="G22" s="29"/>
      <c r="H22" s="29"/>
      <c r="I22" s="29"/>
      <c r="J22" s="29"/>
    </row>
    <row r="23" ht="25.55" customHeight="1" spans="1:10">
      <c r="A23" s="27" t="s">
        <v>846</v>
      </c>
      <c r="B23" s="30"/>
      <c r="C23" s="30"/>
      <c r="D23" s="30"/>
      <c r="E23" s="30"/>
      <c r="F23" s="30"/>
      <c r="G23" s="31"/>
      <c r="H23" s="7" t="s">
        <v>847</v>
      </c>
      <c r="I23" s="7" t="s">
        <v>848</v>
      </c>
      <c r="J23" s="41" t="s">
        <v>889</v>
      </c>
    </row>
    <row r="24" ht="17.05" customHeight="1" spans="1:10">
      <c r="A24" s="32"/>
      <c r="B24" s="33"/>
      <c r="C24" s="33"/>
      <c r="D24" s="33"/>
      <c r="E24" s="33"/>
      <c r="F24" s="33"/>
      <c r="G24" s="34"/>
      <c r="H24" s="35">
        <v>100</v>
      </c>
      <c r="I24" s="35">
        <v>91</v>
      </c>
      <c r="J24" s="41" t="s">
        <v>850</v>
      </c>
    </row>
    <row r="25" ht="29" customHeight="1" spans="1:10">
      <c r="A25" s="36" t="s">
        <v>778</v>
      </c>
      <c r="B25" s="37"/>
      <c r="C25" s="37"/>
      <c r="D25" s="37"/>
      <c r="E25" s="37"/>
      <c r="F25" s="37"/>
      <c r="G25" s="37"/>
      <c r="H25" s="37"/>
      <c r="I25" s="37"/>
      <c r="J25" s="42"/>
    </row>
    <row r="26" ht="27" customHeight="1" spans="1:10">
      <c r="A26" s="36" t="s">
        <v>779</v>
      </c>
      <c r="B26" s="36"/>
      <c r="C26" s="36"/>
      <c r="D26" s="36"/>
      <c r="E26" s="36"/>
      <c r="F26" s="36"/>
      <c r="G26" s="36"/>
      <c r="H26" s="36"/>
      <c r="I26" s="36"/>
      <c r="J26" s="36"/>
    </row>
    <row r="27" ht="19" customHeight="1" spans="1:10">
      <c r="A27" s="36" t="s">
        <v>780</v>
      </c>
      <c r="B27" s="36"/>
      <c r="C27" s="36"/>
      <c r="D27" s="36"/>
      <c r="E27" s="36"/>
      <c r="F27" s="36"/>
      <c r="G27" s="36"/>
      <c r="H27" s="36"/>
      <c r="I27" s="36"/>
      <c r="J27" s="36"/>
    </row>
    <row r="28" ht="18" customHeight="1" spans="1:10">
      <c r="A28" s="36" t="s">
        <v>851</v>
      </c>
      <c r="B28" s="36"/>
      <c r="C28" s="36"/>
      <c r="D28" s="36"/>
      <c r="E28" s="36"/>
      <c r="F28" s="36"/>
      <c r="G28" s="36"/>
      <c r="H28" s="36"/>
      <c r="I28" s="36"/>
      <c r="J28" s="36"/>
    </row>
    <row r="29" ht="18" customHeight="1" spans="1:10">
      <c r="A29" s="36" t="s">
        <v>852</v>
      </c>
      <c r="B29" s="36"/>
      <c r="C29" s="36"/>
      <c r="D29" s="36"/>
      <c r="E29" s="36"/>
      <c r="F29" s="36"/>
      <c r="G29" s="36"/>
      <c r="H29" s="36"/>
      <c r="I29" s="36"/>
      <c r="J29" s="36"/>
    </row>
    <row r="30" ht="18" customHeight="1" spans="1:10">
      <c r="A30" s="36" t="s">
        <v>853</v>
      </c>
      <c r="B30" s="36"/>
      <c r="C30" s="36"/>
      <c r="D30" s="36"/>
      <c r="E30" s="36"/>
      <c r="F30" s="36"/>
      <c r="G30" s="36"/>
      <c r="H30" s="36"/>
      <c r="I30" s="36"/>
      <c r="J30" s="36"/>
    </row>
    <row r="31" ht="24.05" customHeight="1" spans="1:10">
      <c r="A31" s="36" t="s">
        <v>854</v>
      </c>
      <c r="B31" s="36"/>
      <c r="C31" s="36"/>
      <c r="D31" s="36"/>
      <c r="E31" s="36"/>
      <c r="F31" s="36"/>
      <c r="G31" s="36"/>
      <c r="H31" s="36"/>
      <c r="I31" s="36"/>
      <c r="J31"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6:J26"/>
    <mergeCell ref="A27:J27"/>
    <mergeCell ref="A28:J28"/>
    <mergeCell ref="A29:J29"/>
    <mergeCell ref="A30:J30"/>
    <mergeCell ref="A31:J31"/>
    <mergeCell ref="A10:A11"/>
    <mergeCell ref="G12:G13"/>
    <mergeCell ref="H12:H13"/>
    <mergeCell ref="I12:I13"/>
    <mergeCell ref="J12:J13"/>
    <mergeCell ref="A5:B9"/>
    <mergeCell ref="A23:G24"/>
  </mergeCells>
  <pageMargins left="0.75" right="0.75" top="1" bottom="1" header="0.5" footer="0.5"/>
  <pageSetup paperSize="9" scale="55"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1" workbookViewId="0">
      <selection activeCell="B11" sqref="B11:E11"/>
    </sheetView>
  </sheetViews>
  <sheetFormatPr defaultColWidth="9" defaultRowHeight="13.5"/>
  <cols>
    <col min="1" max="1" width="11.7833333333333" style="1" customWidth="1"/>
    <col min="2" max="2" width="24.6583333333333" style="1" customWidth="1"/>
    <col min="3" max="3" width="24.8916666666667" style="1" customWidth="1"/>
    <col min="4" max="4" width="15.7833333333333" style="1" customWidth="1"/>
    <col min="5" max="5" width="14.4416666666667" style="1" customWidth="1"/>
    <col min="6" max="6" width="11.2166666666667" style="1" customWidth="1"/>
    <col min="7" max="7" width="21.1083333333333" style="1" customWidth="1"/>
    <col min="8" max="8" width="9" style="1"/>
    <col min="9" max="9" width="8.65833333333333" style="1" customWidth="1"/>
    <col min="10" max="10" width="11.4416666666667" style="1" customWidth="1"/>
    <col min="11" max="16384" width="9" style="1"/>
  </cols>
  <sheetData>
    <row r="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1106</v>
      </c>
    </row>
    <row r="3" s="3" customFormat="1" ht="18" customHeight="1" spans="1:256">
      <c r="A3" s="7" t="s">
        <v>784</v>
      </c>
      <c r="B3" s="7"/>
      <c r="C3" s="8" t="s">
        <v>1107</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715</v>
      </c>
      <c r="D6" s="11"/>
      <c r="E6" s="11">
        <v>20</v>
      </c>
      <c r="F6" s="11">
        <v>20</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793</v>
      </c>
      <c r="D7" s="11"/>
      <c r="E7" s="11">
        <v>20</v>
      </c>
      <c r="F7" s="11">
        <v>20</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ht="36" customHeight="1" spans="1:10">
      <c r="A9" s="7"/>
      <c r="B9" s="7"/>
      <c r="C9" s="10" t="s">
        <v>795</v>
      </c>
      <c r="D9" s="12" t="s">
        <v>624</v>
      </c>
      <c r="E9" s="12" t="s">
        <v>624</v>
      </c>
      <c r="F9" s="12" t="s">
        <v>624</v>
      </c>
      <c r="G9" s="7" t="s">
        <v>624</v>
      </c>
      <c r="H9" s="11"/>
      <c r="I9" s="12" t="s">
        <v>624</v>
      </c>
      <c r="J9" s="12"/>
    </row>
    <row r="10" ht="18" customHeight="1" spans="1:10">
      <c r="A10" s="7" t="s">
        <v>796</v>
      </c>
      <c r="B10" s="7" t="s">
        <v>797</v>
      </c>
      <c r="C10" s="7"/>
      <c r="D10" s="7"/>
      <c r="E10" s="7"/>
      <c r="F10" s="12" t="s">
        <v>798</v>
      </c>
      <c r="G10" s="12"/>
      <c r="H10" s="12"/>
      <c r="I10" s="12"/>
      <c r="J10" s="12"/>
    </row>
    <row r="11" ht="392.1" customHeight="1" spans="1:10">
      <c r="A11" s="7"/>
      <c r="B11" s="13" t="s">
        <v>1108</v>
      </c>
      <c r="C11" s="14"/>
      <c r="D11" s="14"/>
      <c r="E11" s="15"/>
      <c r="F11" s="16" t="s">
        <v>1109</v>
      </c>
      <c r="G11" s="16"/>
      <c r="H11" s="16"/>
      <c r="I11" s="16"/>
      <c r="J11" s="16"/>
    </row>
    <row r="12" ht="25.05" customHeight="1" spans="1:10">
      <c r="A12" s="17" t="s">
        <v>722</v>
      </c>
      <c r="B12" s="18"/>
      <c r="C12" s="19"/>
      <c r="D12" s="17" t="s">
        <v>801</v>
      </c>
      <c r="E12" s="18"/>
      <c r="F12" s="19"/>
      <c r="G12" s="20" t="s">
        <v>726</v>
      </c>
      <c r="H12" s="20" t="s">
        <v>790</v>
      </c>
      <c r="I12" s="20" t="s">
        <v>792</v>
      </c>
      <c r="J12" s="20" t="s">
        <v>727</v>
      </c>
    </row>
    <row r="13" ht="36" customHeight="1" spans="1:10">
      <c r="A13" s="21" t="s">
        <v>728</v>
      </c>
      <c r="B13" s="7" t="s">
        <v>729</v>
      </c>
      <c r="C13" s="7" t="s">
        <v>730</v>
      </c>
      <c r="D13" s="7" t="s">
        <v>723</v>
      </c>
      <c r="E13" s="7" t="s">
        <v>724</v>
      </c>
      <c r="F13" s="22" t="s">
        <v>725</v>
      </c>
      <c r="G13" s="23"/>
      <c r="H13" s="23"/>
      <c r="I13" s="23"/>
      <c r="J13" s="23"/>
    </row>
    <row r="14" ht="18" customHeight="1" spans="1:10">
      <c r="A14" s="7" t="s">
        <v>731</v>
      </c>
      <c r="B14" s="24" t="s">
        <v>732</v>
      </c>
      <c r="C14" s="25" t="s">
        <v>1110</v>
      </c>
      <c r="D14" s="25" t="s">
        <v>763</v>
      </c>
      <c r="E14" s="25" t="s">
        <v>1111</v>
      </c>
      <c r="F14" s="25" t="s">
        <v>944</v>
      </c>
      <c r="G14" s="25" t="s">
        <v>1112</v>
      </c>
      <c r="H14" s="26">
        <v>10</v>
      </c>
      <c r="I14" s="26">
        <v>9</v>
      </c>
      <c r="J14" s="23"/>
    </row>
    <row r="15" ht="18" customHeight="1" spans="1:10">
      <c r="A15" s="7" t="s">
        <v>731</v>
      </c>
      <c r="B15" s="24" t="s">
        <v>732</v>
      </c>
      <c r="C15" s="25" t="s">
        <v>1113</v>
      </c>
      <c r="D15" s="25" t="s">
        <v>763</v>
      </c>
      <c r="E15" s="25" t="s">
        <v>1114</v>
      </c>
      <c r="F15" s="25" t="s">
        <v>944</v>
      </c>
      <c r="G15" s="25" t="s">
        <v>1112</v>
      </c>
      <c r="H15" s="26">
        <v>10</v>
      </c>
      <c r="I15" s="26">
        <v>9</v>
      </c>
      <c r="J15" s="23"/>
    </row>
    <row r="16" ht="18" customHeight="1" spans="1:10">
      <c r="A16" s="7" t="s">
        <v>731</v>
      </c>
      <c r="B16" s="24" t="s">
        <v>732</v>
      </c>
      <c r="C16" s="25" t="s">
        <v>1115</v>
      </c>
      <c r="D16" s="25" t="s">
        <v>763</v>
      </c>
      <c r="E16" s="25" t="s">
        <v>1116</v>
      </c>
      <c r="F16" s="25" t="s">
        <v>944</v>
      </c>
      <c r="G16" s="25" t="s">
        <v>1112</v>
      </c>
      <c r="H16" s="26">
        <v>10</v>
      </c>
      <c r="I16" s="26">
        <v>9</v>
      </c>
      <c r="J16" s="23"/>
    </row>
    <row r="17" ht="18" customHeight="1" spans="1:10">
      <c r="A17" s="7" t="s">
        <v>731</v>
      </c>
      <c r="B17" s="24" t="s">
        <v>732</v>
      </c>
      <c r="C17" s="25" t="s">
        <v>1117</v>
      </c>
      <c r="D17" s="25" t="s">
        <v>763</v>
      </c>
      <c r="E17" s="25" t="s">
        <v>1118</v>
      </c>
      <c r="F17" s="25" t="s">
        <v>868</v>
      </c>
      <c r="G17" s="25" t="s">
        <v>1112</v>
      </c>
      <c r="H17" s="26">
        <v>10</v>
      </c>
      <c r="I17" s="26">
        <v>9</v>
      </c>
      <c r="J17" s="23"/>
    </row>
    <row r="18" ht="18" customHeight="1" spans="1:10">
      <c r="A18" s="7" t="s">
        <v>731</v>
      </c>
      <c r="B18" s="24" t="s">
        <v>755</v>
      </c>
      <c r="C18" s="25" t="s">
        <v>879</v>
      </c>
      <c r="D18" s="25" t="s">
        <v>734</v>
      </c>
      <c r="E18" s="25" t="s">
        <v>757</v>
      </c>
      <c r="F18" s="25" t="s">
        <v>758</v>
      </c>
      <c r="G18" s="25" t="s">
        <v>901</v>
      </c>
      <c r="H18" s="26">
        <v>5</v>
      </c>
      <c r="I18" s="26">
        <v>5</v>
      </c>
      <c r="J18" s="23"/>
    </row>
    <row r="19" ht="18" customHeight="1" spans="1:10">
      <c r="A19" s="7" t="s">
        <v>731</v>
      </c>
      <c r="B19" s="24" t="s">
        <v>820</v>
      </c>
      <c r="C19" s="25" t="s">
        <v>821</v>
      </c>
      <c r="D19" s="25" t="s">
        <v>822</v>
      </c>
      <c r="E19" s="25" t="s">
        <v>82</v>
      </c>
      <c r="F19" s="25" t="s">
        <v>823</v>
      </c>
      <c r="G19" s="25" t="s">
        <v>1119</v>
      </c>
      <c r="H19" s="26">
        <v>5</v>
      </c>
      <c r="I19" s="26">
        <v>5</v>
      </c>
      <c r="J19" s="23"/>
    </row>
    <row r="20" ht="29.95" customHeight="1" spans="1:10">
      <c r="A20" s="7" t="s">
        <v>760</v>
      </c>
      <c r="B20" s="63" t="s">
        <v>882</v>
      </c>
      <c r="C20" s="25" t="s">
        <v>1120</v>
      </c>
      <c r="D20" s="25" t="s">
        <v>734</v>
      </c>
      <c r="E20" s="25" t="s">
        <v>884</v>
      </c>
      <c r="F20" s="25" t="s">
        <v>758</v>
      </c>
      <c r="G20" s="25" t="s">
        <v>1121</v>
      </c>
      <c r="H20" s="26">
        <v>15</v>
      </c>
      <c r="I20" s="26">
        <v>14</v>
      </c>
      <c r="J20" s="23"/>
    </row>
    <row r="21" ht="29.95" customHeight="1" spans="1:10">
      <c r="A21" s="7" t="s">
        <v>760</v>
      </c>
      <c r="B21" s="65" t="s">
        <v>909</v>
      </c>
      <c r="C21" s="25" t="s">
        <v>839</v>
      </c>
      <c r="D21" s="25" t="s">
        <v>734</v>
      </c>
      <c r="E21" s="25" t="s">
        <v>38</v>
      </c>
      <c r="F21" s="25" t="s">
        <v>840</v>
      </c>
      <c r="G21" s="25" t="s">
        <v>1122</v>
      </c>
      <c r="H21" s="26">
        <v>15</v>
      </c>
      <c r="I21" s="26">
        <v>14</v>
      </c>
      <c r="J21" s="23"/>
    </row>
    <row r="22" ht="29.95" customHeight="1" spans="1:10">
      <c r="A22" s="27" t="s">
        <v>772</v>
      </c>
      <c r="B22" s="55" t="s">
        <v>886</v>
      </c>
      <c r="C22" s="25" t="s">
        <v>843</v>
      </c>
      <c r="D22" s="25" t="s">
        <v>763</v>
      </c>
      <c r="E22" s="25" t="s">
        <v>775</v>
      </c>
      <c r="F22" s="25" t="s">
        <v>758</v>
      </c>
      <c r="G22" s="25" t="s">
        <v>844</v>
      </c>
      <c r="H22" s="26">
        <v>10</v>
      </c>
      <c r="I22" s="26">
        <v>9</v>
      </c>
      <c r="J22" s="57" t="s">
        <v>11</v>
      </c>
    </row>
    <row r="23" ht="27" customHeight="1" spans="1:10">
      <c r="A23" s="7" t="s">
        <v>888</v>
      </c>
      <c r="B23" s="7"/>
      <c r="C23" s="7"/>
      <c r="D23" s="29" t="s">
        <v>701</v>
      </c>
      <c r="E23" s="29"/>
      <c r="F23" s="29"/>
      <c r="G23" s="29"/>
      <c r="H23" s="29"/>
      <c r="I23" s="29"/>
      <c r="J23" s="29"/>
    </row>
    <row r="24" ht="24.05" customHeight="1" spans="1:10">
      <c r="A24" s="27" t="s">
        <v>846</v>
      </c>
      <c r="B24" s="30"/>
      <c r="C24" s="30"/>
      <c r="D24" s="30"/>
      <c r="E24" s="30"/>
      <c r="F24" s="30"/>
      <c r="G24" s="31"/>
      <c r="H24" s="7" t="s">
        <v>847</v>
      </c>
      <c r="I24" s="7" t="s">
        <v>848</v>
      </c>
      <c r="J24" s="41" t="s">
        <v>889</v>
      </c>
    </row>
    <row r="25" ht="17.05" customHeight="1" spans="1:10">
      <c r="A25" s="32"/>
      <c r="B25" s="33"/>
      <c r="C25" s="33"/>
      <c r="D25" s="33"/>
      <c r="E25" s="33"/>
      <c r="F25" s="33"/>
      <c r="G25" s="34"/>
      <c r="H25" s="35">
        <v>100</v>
      </c>
      <c r="I25" s="35">
        <v>93</v>
      </c>
      <c r="J25" s="41" t="s">
        <v>850</v>
      </c>
    </row>
    <row r="26" ht="29" customHeight="1" spans="1:10">
      <c r="A26" s="36" t="s">
        <v>778</v>
      </c>
      <c r="B26" s="37"/>
      <c r="C26" s="37"/>
      <c r="D26" s="37"/>
      <c r="E26" s="37"/>
      <c r="F26" s="37"/>
      <c r="G26" s="37"/>
      <c r="H26" s="37"/>
      <c r="I26" s="37"/>
      <c r="J26" s="42"/>
    </row>
    <row r="27" ht="27" customHeight="1" spans="1:10">
      <c r="A27" s="36" t="s">
        <v>779</v>
      </c>
      <c r="B27" s="36"/>
      <c r="C27" s="36"/>
      <c r="D27" s="36"/>
      <c r="E27" s="36"/>
      <c r="F27" s="36"/>
      <c r="G27" s="36"/>
      <c r="H27" s="36"/>
      <c r="I27" s="36"/>
      <c r="J27" s="36"/>
    </row>
    <row r="28" ht="19" customHeight="1" spans="1:10">
      <c r="A28" s="36" t="s">
        <v>780</v>
      </c>
      <c r="B28" s="36"/>
      <c r="C28" s="36"/>
      <c r="D28" s="36"/>
      <c r="E28" s="36"/>
      <c r="F28" s="36"/>
      <c r="G28" s="36"/>
      <c r="H28" s="36"/>
      <c r="I28" s="36"/>
      <c r="J28" s="36"/>
    </row>
    <row r="29" ht="18" customHeight="1" spans="1:10">
      <c r="A29" s="36" t="s">
        <v>851</v>
      </c>
      <c r="B29" s="36"/>
      <c r="C29" s="36"/>
      <c r="D29" s="36"/>
      <c r="E29" s="36"/>
      <c r="F29" s="36"/>
      <c r="G29" s="36"/>
      <c r="H29" s="36"/>
      <c r="I29" s="36"/>
      <c r="J29" s="36"/>
    </row>
    <row r="30" ht="18" customHeight="1" spans="1:10">
      <c r="A30" s="36" t="s">
        <v>852</v>
      </c>
      <c r="B30" s="36"/>
      <c r="C30" s="36"/>
      <c r="D30" s="36"/>
      <c r="E30" s="36"/>
      <c r="F30" s="36"/>
      <c r="G30" s="36"/>
      <c r="H30" s="36"/>
      <c r="I30" s="36"/>
      <c r="J30" s="36"/>
    </row>
    <row r="31" ht="18" customHeight="1" spans="1:10">
      <c r="A31" s="36" t="s">
        <v>853</v>
      </c>
      <c r="B31" s="36"/>
      <c r="C31" s="36"/>
      <c r="D31" s="36"/>
      <c r="E31" s="36"/>
      <c r="F31" s="36"/>
      <c r="G31" s="36"/>
      <c r="H31" s="36"/>
      <c r="I31" s="36"/>
      <c r="J31" s="36"/>
    </row>
    <row r="32" ht="24.05" customHeight="1" spans="1:10">
      <c r="A32" s="36" t="s">
        <v>854</v>
      </c>
      <c r="B32" s="36"/>
      <c r="C32" s="36"/>
      <c r="D32" s="36"/>
      <c r="E32" s="36"/>
      <c r="F32" s="36"/>
      <c r="G32" s="36"/>
      <c r="H32" s="36"/>
      <c r="I32" s="36"/>
      <c r="J32"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7:J27"/>
    <mergeCell ref="A28:J28"/>
    <mergeCell ref="A29:J29"/>
    <mergeCell ref="A30:J30"/>
    <mergeCell ref="A31:J31"/>
    <mergeCell ref="A32:J32"/>
    <mergeCell ref="A10:A11"/>
    <mergeCell ref="G12:G13"/>
    <mergeCell ref="H12:H13"/>
    <mergeCell ref="I12:I13"/>
    <mergeCell ref="J12:J13"/>
    <mergeCell ref="A5:B9"/>
    <mergeCell ref="A24:G25"/>
  </mergeCells>
  <pageMargins left="0.75" right="0.75" top="1" bottom="1" header="0.5" footer="0.5"/>
  <pageSetup paperSize="9" scale="52"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11" workbookViewId="0">
      <selection activeCell="B11" sqref="B11:E11"/>
    </sheetView>
  </sheetViews>
  <sheetFormatPr defaultColWidth="9" defaultRowHeight="13.5"/>
  <cols>
    <col min="1" max="1" width="11.1083333333333" style="1" customWidth="1"/>
    <col min="2" max="2" width="19.3333333333333" style="1" customWidth="1"/>
    <col min="3" max="3" width="25.8916666666667" style="1" customWidth="1"/>
    <col min="4" max="4" width="15" style="1" customWidth="1"/>
    <col min="5" max="5" width="17.3333333333333" style="1" customWidth="1"/>
    <col min="6" max="6" width="11.2166666666667" style="1" customWidth="1"/>
    <col min="7" max="7" width="40.4416666666667" style="1" customWidth="1"/>
    <col min="8" max="9" width="9.33333333333333" style="1" customWidth="1"/>
    <col min="10" max="10" width="11.4416666666667" style="1" customWidth="1"/>
    <col min="11" max="16384" width="9" style="1"/>
  </cols>
  <sheetData>
    <row r="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1123</v>
      </c>
    </row>
    <row r="3" s="3" customFormat="1" ht="18" customHeight="1" spans="1:256">
      <c r="A3" s="7" t="s">
        <v>784</v>
      </c>
      <c r="B3" s="7"/>
      <c r="C3" s="8" t="s">
        <v>1124</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715</v>
      </c>
      <c r="D6" s="11"/>
      <c r="E6" s="11">
        <v>3</v>
      </c>
      <c r="F6" s="11">
        <v>3</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793</v>
      </c>
      <c r="D7" s="11"/>
      <c r="E7" s="11">
        <v>3</v>
      </c>
      <c r="F7" s="11">
        <v>3</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ht="36" customHeight="1" spans="1:10">
      <c r="A9" s="7"/>
      <c r="B9" s="7"/>
      <c r="C9" s="10" t="s">
        <v>795</v>
      </c>
      <c r="D9" s="12" t="s">
        <v>624</v>
      </c>
      <c r="E9" s="12" t="s">
        <v>624</v>
      </c>
      <c r="F9" s="12" t="s">
        <v>624</v>
      </c>
      <c r="G9" s="7" t="s">
        <v>624</v>
      </c>
      <c r="H9" s="11"/>
      <c r="I9" s="12" t="s">
        <v>624</v>
      </c>
      <c r="J9" s="12"/>
    </row>
    <row r="10" ht="18" customHeight="1" spans="1:10">
      <c r="A10" s="7" t="s">
        <v>796</v>
      </c>
      <c r="B10" s="7" t="s">
        <v>797</v>
      </c>
      <c r="C10" s="7"/>
      <c r="D10" s="7"/>
      <c r="E10" s="7"/>
      <c r="F10" s="12" t="s">
        <v>798</v>
      </c>
      <c r="G10" s="12"/>
      <c r="H10" s="12"/>
      <c r="I10" s="12"/>
      <c r="J10" s="12"/>
    </row>
    <row r="11" ht="348.05" customHeight="1" spans="1:10">
      <c r="A11" s="7"/>
      <c r="B11" s="13" t="s">
        <v>1125</v>
      </c>
      <c r="C11" s="14"/>
      <c r="D11" s="14"/>
      <c r="E11" s="15"/>
      <c r="F11" s="16" t="s">
        <v>1126</v>
      </c>
      <c r="G11" s="16"/>
      <c r="H11" s="16"/>
      <c r="I11" s="16"/>
      <c r="J11" s="16"/>
    </row>
    <row r="12" ht="28" customHeight="1" spans="1:10">
      <c r="A12" s="17" t="s">
        <v>722</v>
      </c>
      <c r="B12" s="18"/>
      <c r="C12" s="19"/>
      <c r="D12" s="17" t="s">
        <v>801</v>
      </c>
      <c r="E12" s="18"/>
      <c r="F12" s="19"/>
      <c r="G12" s="20" t="s">
        <v>726</v>
      </c>
      <c r="H12" s="20" t="s">
        <v>790</v>
      </c>
      <c r="I12" s="20" t="s">
        <v>792</v>
      </c>
      <c r="J12" s="20" t="s">
        <v>727</v>
      </c>
    </row>
    <row r="13" ht="36" customHeight="1" spans="1:10">
      <c r="A13" s="21" t="s">
        <v>728</v>
      </c>
      <c r="B13" s="7" t="s">
        <v>729</v>
      </c>
      <c r="C13" s="7" t="s">
        <v>730</v>
      </c>
      <c r="D13" s="7" t="s">
        <v>723</v>
      </c>
      <c r="E13" s="7" t="s">
        <v>724</v>
      </c>
      <c r="F13" s="22" t="s">
        <v>725</v>
      </c>
      <c r="G13" s="23"/>
      <c r="H13" s="23"/>
      <c r="I13" s="23"/>
      <c r="J13" s="23"/>
    </row>
    <row r="14" ht="42.05" customHeight="1" spans="1:10">
      <c r="A14" s="7" t="s">
        <v>731</v>
      </c>
      <c r="B14" s="24" t="s">
        <v>732</v>
      </c>
      <c r="C14" s="25" t="s">
        <v>1127</v>
      </c>
      <c r="D14" s="25" t="s">
        <v>734</v>
      </c>
      <c r="E14" s="25" t="s">
        <v>19</v>
      </c>
      <c r="F14" s="25" t="s">
        <v>806</v>
      </c>
      <c r="G14" s="64" t="s">
        <v>1128</v>
      </c>
      <c r="H14" s="26">
        <v>10</v>
      </c>
      <c r="I14" s="26">
        <v>9</v>
      </c>
      <c r="J14" s="23"/>
    </row>
    <row r="15" ht="18" customHeight="1" spans="1:10">
      <c r="A15" s="7" t="s">
        <v>731</v>
      </c>
      <c r="B15" s="24" t="s">
        <v>732</v>
      </c>
      <c r="C15" s="25" t="s">
        <v>1129</v>
      </c>
      <c r="D15" s="25" t="s">
        <v>734</v>
      </c>
      <c r="E15" s="25" t="s">
        <v>19</v>
      </c>
      <c r="F15" s="25" t="s">
        <v>1027</v>
      </c>
      <c r="G15" s="25" t="s">
        <v>1130</v>
      </c>
      <c r="H15" s="26">
        <v>10</v>
      </c>
      <c r="I15" s="26">
        <v>9</v>
      </c>
      <c r="J15" s="23"/>
    </row>
    <row r="16" ht="18" customHeight="1" spans="1:10">
      <c r="A16" s="7" t="s">
        <v>731</v>
      </c>
      <c r="B16" s="24" t="s">
        <v>732</v>
      </c>
      <c r="C16" s="25" t="s">
        <v>1131</v>
      </c>
      <c r="D16" s="25" t="s">
        <v>734</v>
      </c>
      <c r="E16" s="25" t="s">
        <v>19</v>
      </c>
      <c r="F16" s="25" t="s">
        <v>1027</v>
      </c>
      <c r="G16" s="25" t="s">
        <v>1132</v>
      </c>
      <c r="H16" s="26">
        <v>10</v>
      </c>
      <c r="I16" s="26">
        <v>9</v>
      </c>
      <c r="J16" s="23"/>
    </row>
    <row r="17" ht="18" customHeight="1" spans="1:10">
      <c r="A17" s="7" t="s">
        <v>731</v>
      </c>
      <c r="B17" s="24" t="s">
        <v>732</v>
      </c>
      <c r="C17" s="25" t="s">
        <v>1133</v>
      </c>
      <c r="D17" s="25" t="s">
        <v>734</v>
      </c>
      <c r="E17" s="25" t="s">
        <v>19</v>
      </c>
      <c r="F17" s="25" t="s">
        <v>1027</v>
      </c>
      <c r="G17" s="25" t="s">
        <v>1134</v>
      </c>
      <c r="H17" s="26">
        <v>10</v>
      </c>
      <c r="I17" s="26">
        <v>9</v>
      </c>
      <c r="J17" s="23"/>
    </row>
    <row r="18" ht="18" customHeight="1" spans="1:10">
      <c r="A18" s="7" t="s">
        <v>731</v>
      </c>
      <c r="B18" s="24" t="s">
        <v>755</v>
      </c>
      <c r="C18" s="25" t="s">
        <v>1135</v>
      </c>
      <c r="D18" s="25" t="s">
        <v>734</v>
      </c>
      <c r="E18" s="25" t="s">
        <v>757</v>
      </c>
      <c r="F18" s="25" t="s">
        <v>758</v>
      </c>
      <c r="G18" s="25" t="s">
        <v>901</v>
      </c>
      <c r="H18" s="26">
        <v>5</v>
      </c>
      <c r="I18" s="26">
        <v>4</v>
      </c>
      <c r="J18" s="23"/>
    </row>
    <row r="19" ht="18" customHeight="1" spans="1:10">
      <c r="A19" s="7" t="s">
        <v>731</v>
      </c>
      <c r="B19" s="24" t="s">
        <v>820</v>
      </c>
      <c r="C19" s="25" t="s">
        <v>1136</v>
      </c>
      <c r="D19" s="25" t="s">
        <v>822</v>
      </c>
      <c r="E19" s="25" t="s">
        <v>82</v>
      </c>
      <c r="F19" s="25" t="s">
        <v>823</v>
      </c>
      <c r="G19" s="25" t="s">
        <v>1137</v>
      </c>
      <c r="H19" s="26">
        <v>5</v>
      </c>
      <c r="I19" s="26">
        <v>4</v>
      </c>
      <c r="J19" s="23"/>
    </row>
    <row r="20" ht="29.95" customHeight="1" spans="1:10">
      <c r="A20" s="7" t="s">
        <v>760</v>
      </c>
      <c r="B20" s="63" t="s">
        <v>882</v>
      </c>
      <c r="C20" s="25" t="s">
        <v>1138</v>
      </c>
      <c r="D20" s="25" t="s">
        <v>734</v>
      </c>
      <c r="E20" s="25" t="s">
        <v>884</v>
      </c>
      <c r="F20" s="25" t="s">
        <v>758</v>
      </c>
      <c r="G20" s="25" t="s">
        <v>1139</v>
      </c>
      <c r="H20" s="26">
        <v>30</v>
      </c>
      <c r="I20" s="26">
        <v>28</v>
      </c>
      <c r="J20" s="23"/>
    </row>
    <row r="21" ht="29.95" customHeight="1" spans="1:10">
      <c r="A21" s="27" t="s">
        <v>772</v>
      </c>
      <c r="B21" s="55" t="s">
        <v>886</v>
      </c>
      <c r="C21" s="25" t="s">
        <v>1140</v>
      </c>
      <c r="D21" s="25" t="s">
        <v>763</v>
      </c>
      <c r="E21" s="25" t="s">
        <v>775</v>
      </c>
      <c r="F21" s="25" t="s">
        <v>758</v>
      </c>
      <c r="G21" s="25" t="s">
        <v>1066</v>
      </c>
      <c r="H21" s="26">
        <v>10</v>
      </c>
      <c r="I21" s="26">
        <v>9</v>
      </c>
      <c r="J21" s="57" t="s">
        <v>11</v>
      </c>
    </row>
    <row r="22" ht="32.1" customHeight="1" spans="1:10">
      <c r="A22" s="7" t="s">
        <v>888</v>
      </c>
      <c r="B22" s="7"/>
      <c r="C22" s="7"/>
      <c r="D22" s="29" t="s">
        <v>701</v>
      </c>
      <c r="E22" s="29"/>
      <c r="F22" s="29"/>
      <c r="G22" s="29"/>
      <c r="H22" s="29"/>
      <c r="I22" s="29"/>
      <c r="J22" s="29"/>
    </row>
    <row r="23" ht="19" customHeight="1" spans="1:10">
      <c r="A23" s="27" t="s">
        <v>846</v>
      </c>
      <c r="B23" s="30"/>
      <c r="C23" s="30"/>
      <c r="D23" s="30"/>
      <c r="E23" s="30"/>
      <c r="F23" s="30"/>
      <c r="G23" s="31"/>
      <c r="H23" s="7" t="s">
        <v>847</v>
      </c>
      <c r="I23" s="7" t="s">
        <v>848</v>
      </c>
      <c r="J23" s="41" t="s">
        <v>889</v>
      </c>
    </row>
    <row r="24" ht="17.05" customHeight="1" spans="1:10">
      <c r="A24" s="32"/>
      <c r="B24" s="33"/>
      <c r="C24" s="33"/>
      <c r="D24" s="33"/>
      <c r="E24" s="33"/>
      <c r="F24" s="33"/>
      <c r="G24" s="34"/>
      <c r="H24" s="35">
        <v>100</v>
      </c>
      <c r="I24" s="35">
        <v>91</v>
      </c>
      <c r="J24" s="41" t="s">
        <v>850</v>
      </c>
    </row>
    <row r="25" ht="29" customHeight="1" spans="1:10">
      <c r="A25" s="36" t="s">
        <v>778</v>
      </c>
      <c r="B25" s="37"/>
      <c r="C25" s="37"/>
      <c r="D25" s="37"/>
      <c r="E25" s="37"/>
      <c r="F25" s="37"/>
      <c r="G25" s="37"/>
      <c r="H25" s="37"/>
      <c r="I25" s="37"/>
      <c r="J25" s="42"/>
    </row>
    <row r="26" ht="27" customHeight="1" spans="1:10">
      <c r="A26" s="36" t="s">
        <v>779</v>
      </c>
      <c r="B26" s="36"/>
      <c r="C26" s="36"/>
      <c r="D26" s="36"/>
      <c r="E26" s="36"/>
      <c r="F26" s="36"/>
      <c r="G26" s="36"/>
      <c r="H26" s="36"/>
      <c r="I26" s="36"/>
      <c r="J26" s="36"/>
    </row>
    <row r="27" ht="19" customHeight="1" spans="1:10">
      <c r="A27" s="36" t="s">
        <v>780</v>
      </c>
      <c r="B27" s="36"/>
      <c r="C27" s="36"/>
      <c r="D27" s="36"/>
      <c r="E27" s="36"/>
      <c r="F27" s="36"/>
      <c r="G27" s="36"/>
      <c r="H27" s="36"/>
      <c r="I27" s="36"/>
      <c r="J27" s="36"/>
    </row>
    <row r="28" ht="18" customHeight="1" spans="1:10">
      <c r="A28" s="36" t="s">
        <v>851</v>
      </c>
      <c r="B28" s="36"/>
      <c r="C28" s="36"/>
      <c r="D28" s="36"/>
      <c r="E28" s="36"/>
      <c r="F28" s="36"/>
      <c r="G28" s="36"/>
      <c r="H28" s="36"/>
      <c r="I28" s="36"/>
      <c r="J28" s="36"/>
    </row>
    <row r="29" ht="18" customHeight="1" spans="1:10">
      <c r="A29" s="36" t="s">
        <v>852</v>
      </c>
      <c r="B29" s="36"/>
      <c r="C29" s="36"/>
      <c r="D29" s="36"/>
      <c r="E29" s="36"/>
      <c r="F29" s="36"/>
      <c r="G29" s="36"/>
      <c r="H29" s="36"/>
      <c r="I29" s="36"/>
      <c r="J29" s="36"/>
    </row>
    <row r="30" ht="18" customHeight="1" spans="1:10">
      <c r="A30" s="36" t="s">
        <v>853</v>
      </c>
      <c r="B30" s="36"/>
      <c r="C30" s="36"/>
      <c r="D30" s="36"/>
      <c r="E30" s="36"/>
      <c r="F30" s="36"/>
      <c r="G30" s="36"/>
      <c r="H30" s="36"/>
      <c r="I30" s="36"/>
      <c r="J30" s="36"/>
    </row>
    <row r="31" ht="24.05" customHeight="1" spans="1:10">
      <c r="A31" s="36" t="s">
        <v>854</v>
      </c>
      <c r="B31" s="36"/>
      <c r="C31" s="36"/>
      <c r="D31" s="36"/>
      <c r="E31" s="36"/>
      <c r="F31" s="36"/>
      <c r="G31" s="36"/>
      <c r="H31" s="36"/>
      <c r="I31" s="36"/>
      <c r="J31"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6:J26"/>
    <mergeCell ref="A27:J27"/>
    <mergeCell ref="A28:J28"/>
    <mergeCell ref="A29:J29"/>
    <mergeCell ref="A30:J30"/>
    <mergeCell ref="A31:J31"/>
    <mergeCell ref="A10:A11"/>
    <mergeCell ref="G12:G13"/>
    <mergeCell ref="H12:H13"/>
    <mergeCell ref="I12:I13"/>
    <mergeCell ref="J12:J13"/>
    <mergeCell ref="A5:B9"/>
    <mergeCell ref="A23:G24"/>
  </mergeCells>
  <pageMargins left="0.75" right="0.75" top="1" bottom="1" header="0.5" footer="0.5"/>
  <pageSetup paperSize="9" scale="47"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topLeftCell="A3" workbookViewId="0">
      <selection activeCell="B11" sqref="B11:E11"/>
    </sheetView>
  </sheetViews>
  <sheetFormatPr defaultColWidth="9" defaultRowHeight="13.5"/>
  <cols>
    <col min="1" max="1" width="10.8916666666667" style="1" customWidth="1"/>
    <col min="2" max="2" width="27.8916666666667" style="1" customWidth="1"/>
    <col min="3" max="3" width="25.6583333333333" style="1" customWidth="1"/>
    <col min="4" max="4" width="15" style="1" customWidth="1"/>
    <col min="5" max="5" width="15.6583333333333" style="1" customWidth="1"/>
    <col min="6" max="6" width="13.6583333333333" style="1" customWidth="1"/>
    <col min="7" max="7" width="20.7833333333333" style="1" customWidth="1"/>
    <col min="8" max="8" width="9.44166666666667" style="1" customWidth="1"/>
    <col min="9" max="9" width="9.33333333333333" style="1" customWidth="1"/>
    <col min="10" max="10" width="11.4416666666667" style="1" customWidth="1"/>
    <col min="11" max="16384" width="9" style="1"/>
  </cols>
  <sheetData>
    <row r="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1141</v>
      </c>
    </row>
    <row r="3" s="3" customFormat="1" ht="18" customHeight="1" spans="1:256">
      <c r="A3" s="7" t="s">
        <v>784</v>
      </c>
      <c r="B3" s="7"/>
      <c r="C3" s="8" t="s">
        <v>1142</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715</v>
      </c>
      <c r="D6" s="11"/>
      <c r="E6" s="11">
        <v>1</v>
      </c>
      <c r="F6" s="11">
        <v>1</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793</v>
      </c>
      <c r="D7" s="11"/>
      <c r="E7" s="11">
        <v>1</v>
      </c>
      <c r="F7" s="11">
        <v>1</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ht="36" customHeight="1" spans="1:10">
      <c r="A9" s="7"/>
      <c r="B9" s="7"/>
      <c r="C9" s="10" t="s">
        <v>795</v>
      </c>
      <c r="D9" s="12" t="s">
        <v>624</v>
      </c>
      <c r="E9" s="12" t="s">
        <v>624</v>
      </c>
      <c r="F9" s="12" t="s">
        <v>624</v>
      </c>
      <c r="G9" s="7" t="s">
        <v>624</v>
      </c>
      <c r="H9" s="11"/>
      <c r="I9" s="12" t="s">
        <v>624</v>
      </c>
      <c r="J9" s="12"/>
    </row>
    <row r="10" ht="18" customHeight="1" spans="1:10">
      <c r="A10" s="7" t="s">
        <v>796</v>
      </c>
      <c r="B10" s="7" t="s">
        <v>797</v>
      </c>
      <c r="C10" s="7"/>
      <c r="D10" s="7"/>
      <c r="E10" s="7"/>
      <c r="F10" s="12" t="s">
        <v>798</v>
      </c>
      <c r="G10" s="12"/>
      <c r="H10" s="12"/>
      <c r="I10" s="12"/>
      <c r="J10" s="12"/>
    </row>
    <row r="11" ht="325" customHeight="1" spans="1:10">
      <c r="A11" s="7"/>
      <c r="B11" s="13" t="s">
        <v>1143</v>
      </c>
      <c r="C11" s="14"/>
      <c r="D11" s="14"/>
      <c r="E11" s="15"/>
      <c r="F11" s="16" t="s">
        <v>1144</v>
      </c>
      <c r="G11" s="16"/>
      <c r="H11" s="16"/>
      <c r="I11" s="16"/>
      <c r="J11" s="16"/>
    </row>
    <row r="12" ht="29.95" customHeight="1" spans="1:10">
      <c r="A12" s="17" t="s">
        <v>722</v>
      </c>
      <c r="B12" s="18"/>
      <c r="C12" s="19"/>
      <c r="D12" s="17" t="s">
        <v>801</v>
      </c>
      <c r="E12" s="18"/>
      <c r="F12" s="19"/>
      <c r="G12" s="20" t="s">
        <v>726</v>
      </c>
      <c r="H12" s="20" t="s">
        <v>790</v>
      </c>
      <c r="I12" s="20" t="s">
        <v>792</v>
      </c>
      <c r="J12" s="20" t="s">
        <v>727</v>
      </c>
    </row>
    <row r="13" ht="36" customHeight="1" spans="1:10">
      <c r="A13" s="21" t="s">
        <v>728</v>
      </c>
      <c r="B13" s="7" t="s">
        <v>729</v>
      </c>
      <c r="C13" s="7" t="s">
        <v>730</v>
      </c>
      <c r="D13" s="7" t="s">
        <v>723</v>
      </c>
      <c r="E13" s="7" t="s">
        <v>724</v>
      </c>
      <c r="F13" s="22" t="s">
        <v>725</v>
      </c>
      <c r="G13" s="23"/>
      <c r="H13" s="23"/>
      <c r="I13" s="23"/>
      <c r="J13" s="23"/>
    </row>
    <row r="14" ht="18" customHeight="1" spans="1:10">
      <c r="A14" s="7" t="s">
        <v>731</v>
      </c>
      <c r="B14" s="24" t="s">
        <v>732</v>
      </c>
      <c r="C14" s="25" t="s">
        <v>1145</v>
      </c>
      <c r="D14" s="25" t="s">
        <v>734</v>
      </c>
      <c r="E14" s="25" t="s">
        <v>12</v>
      </c>
      <c r="F14" s="25" t="s">
        <v>1027</v>
      </c>
      <c r="G14" s="25" t="s">
        <v>1146</v>
      </c>
      <c r="H14" s="26">
        <v>10</v>
      </c>
      <c r="I14" s="26">
        <v>9</v>
      </c>
      <c r="J14" s="23"/>
    </row>
    <row r="15" ht="18" customHeight="1" spans="1:10">
      <c r="A15" s="7" t="s">
        <v>731</v>
      </c>
      <c r="B15" s="24" t="s">
        <v>732</v>
      </c>
      <c r="C15" s="25" t="s">
        <v>1147</v>
      </c>
      <c r="D15" s="25" t="s">
        <v>734</v>
      </c>
      <c r="E15" s="25" t="s">
        <v>1148</v>
      </c>
      <c r="F15" s="25" t="s">
        <v>1149</v>
      </c>
      <c r="G15" s="25" t="s">
        <v>1150</v>
      </c>
      <c r="H15" s="26">
        <v>10</v>
      </c>
      <c r="I15" s="26">
        <v>9</v>
      </c>
      <c r="J15" s="23"/>
    </row>
    <row r="16" ht="18" customHeight="1" spans="1:10">
      <c r="A16" s="7" t="s">
        <v>731</v>
      </c>
      <c r="B16" s="24" t="s">
        <v>732</v>
      </c>
      <c r="C16" s="25" t="s">
        <v>1151</v>
      </c>
      <c r="D16" s="25" t="s">
        <v>734</v>
      </c>
      <c r="E16" s="25" t="s">
        <v>38</v>
      </c>
      <c r="F16" s="25" t="s">
        <v>1152</v>
      </c>
      <c r="G16" s="25" t="s">
        <v>1153</v>
      </c>
      <c r="H16" s="26">
        <v>10</v>
      </c>
      <c r="I16" s="26">
        <v>9</v>
      </c>
      <c r="J16" s="23"/>
    </row>
    <row r="17" ht="18" customHeight="1" spans="1:10">
      <c r="A17" s="7" t="s">
        <v>731</v>
      </c>
      <c r="B17" s="24" t="s">
        <v>755</v>
      </c>
      <c r="C17" s="25" t="s">
        <v>1154</v>
      </c>
      <c r="D17" s="25" t="s">
        <v>734</v>
      </c>
      <c r="E17" s="25" t="s">
        <v>757</v>
      </c>
      <c r="F17" s="25" t="s">
        <v>758</v>
      </c>
      <c r="G17" s="25" t="s">
        <v>1155</v>
      </c>
      <c r="H17" s="26">
        <v>10</v>
      </c>
      <c r="I17" s="26">
        <v>9</v>
      </c>
      <c r="J17" s="23"/>
    </row>
    <row r="18" ht="18" customHeight="1" spans="1:10">
      <c r="A18" s="7" t="s">
        <v>731</v>
      </c>
      <c r="B18" s="7" t="s">
        <v>825</v>
      </c>
      <c r="C18" s="25" t="s">
        <v>1156</v>
      </c>
      <c r="D18" s="25" t="s">
        <v>822</v>
      </c>
      <c r="E18" s="25" t="s">
        <v>361</v>
      </c>
      <c r="F18" s="25" t="s">
        <v>827</v>
      </c>
      <c r="G18" s="25" t="s">
        <v>1103</v>
      </c>
      <c r="H18" s="26">
        <v>10</v>
      </c>
      <c r="I18" s="26">
        <v>9</v>
      </c>
      <c r="J18" s="23"/>
    </row>
    <row r="19" ht="29.95" customHeight="1" spans="1:10">
      <c r="A19" s="7" t="s">
        <v>760</v>
      </c>
      <c r="B19" s="63" t="s">
        <v>882</v>
      </c>
      <c r="C19" s="25" t="s">
        <v>1157</v>
      </c>
      <c r="D19" s="25" t="s">
        <v>763</v>
      </c>
      <c r="E19" s="25" t="s">
        <v>757</v>
      </c>
      <c r="F19" s="25" t="s">
        <v>758</v>
      </c>
      <c r="G19" s="25" t="s">
        <v>1158</v>
      </c>
      <c r="H19" s="26">
        <v>30</v>
      </c>
      <c r="I19" s="26">
        <v>28</v>
      </c>
      <c r="J19" s="23"/>
    </row>
    <row r="20" ht="29.95" customHeight="1" spans="1:10">
      <c r="A20" s="27" t="s">
        <v>772</v>
      </c>
      <c r="B20" s="55" t="s">
        <v>886</v>
      </c>
      <c r="C20" s="25" t="s">
        <v>1034</v>
      </c>
      <c r="D20" s="25" t="s">
        <v>763</v>
      </c>
      <c r="E20" s="25" t="s">
        <v>775</v>
      </c>
      <c r="F20" s="25" t="s">
        <v>758</v>
      </c>
      <c r="G20" s="25" t="s">
        <v>936</v>
      </c>
      <c r="H20" s="26">
        <v>10</v>
      </c>
      <c r="I20" s="26">
        <v>9</v>
      </c>
      <c r="J20" s="57" t="s">
        <v>11</v>
      </c>
    </row>
    <row r="21" ht="33.05" customHeight="1" spans="1:10">
      <c r="A21" s="7" t="s">
        <v>888</v>
      </c>
      <c r="B21" s="7"/>
      <c r="C21" s="7"/>
      <c r="D21" s="29" t="s">
        <v>701</v>
      </c>
      <c r="E21" s="29"/>
      <c r="F21" s="29"/>
      <c r="G21" s="29"/>
      <c r="H21" s="29"/>
      <c r="I21" s="29"/>
      <c r="J21" s="29"/>
    </row>
    <row r="22" ht="25.55" customHeight="1" spans="1:10">
      <c r="A22" s="27" t="s">
        <v>846</v>
      </c>
      <c r="B22" s="30"/>
      <c r="C22" s="30"/>
      <c r="D22" s="30"/>
      <c r="E22" s="30"/>
      <c r="F22" s="30"/>
      <c r="G22" s="31"/>
      <c r="H22" s="7" t="s">
        <v>847</v>
      </c>
      <c r="I22" s="7" t="s">
        <v>848</v>
      </c>
      <c r="J22" s="41" t="s">
        <v>889</v>
      </c>
    </row>
    <row r="23" ht="17.05" customHeight="1" spans="1:10">
      <c r="A23" s="32"/>
      <c r="B23" s="33"/>
      <c r="C23" s="33"/>
      <c r="D23" s="33"/>
      <c r="E23" s="33"/>
      <c r="F23" s="33"/>
      <c r="G23" s="34"/>
      <c r="H23" s="35">
        <v>100</v>
      </c>
      <c r="I23" s="35">
        <v>92</v>
      </c>
      <c r="J23" s="41" t="s">
        <v>850</v>
      </c>
    </row>
    <row r="24" ht="29" customHeight="1" spans="1:10">
      <c r="A24" s="36" t="s">
        <v>778</v>
      </c>
      <c r="B24" s="37"/>
      <c r="C24" s="37"/>
      <c r="D24" s="37"/>
      <c r="E24" s="37"/>
      <c r="F24" s="37"/>
      <c r="G24" s="37"/>
      <c r="H24" s="37"/>
      <c r="I24" s="37"/>
      <c r="J24" s="42"/>
    </row>
    <row r="25" ht="27" customHeight="1" spans="1:10">
      <c r="A25" s="36" t="s">
        <v>779</v>
      </c>
      <c r="B25" s="36"/>
      <c r="C25" s="36"/>
      <c r="D25" s="36"/>
      <c r="E25" s="36"/>
      <c r="F25" s="36"/>
      <c r="G25" s="36"/>
      <c r="H25" s="36"/>
      <c r="I25" s="36"/>
      <c r="J25" s="36"/>
    </row>
    <row r="26" ht="19" customHeight="1" spans="1:10">
      <c r="A26" s="36" t="s">
        <v>780</v>
      </c>
      <c r="B26" s="36"/>
      <c r="C26" s="36"/>
      <c r="D26" s="36"/>
      <c r="E26" s="36"/>
      <c r="F26" s="36"/>
      <c r="G26" s="36"/>
      <c r="H26" s="36"/>
      <c r="I26" s="36"/>
      <c r="J26" s="36"/>
    </row>
    <row r="27" ht="18" customHeight="1" spans="1:10">
      <c r="A27" s="36" t="s">
        <v>851</v>
      </c>
      <c r="B27" s="36"/>
      <c r="C27" s="36"/>
      <c r="D27" s="36"/>
      <c r="E27" s="36"/>
      <c r="F27" s="36"/>
      <c r="G27" s="36"/>
      <c r="H27" s="36"/>
      <c r="I27" s="36"/>
      <c r="J27" s="36"/>
    </row>
    <row r="28" ht="18" customHeight="1" spans="1:10">
      <c r="A28" s="36" t="s">
        <v>852</v>
      </c>
      <c r="B28" s="36"/>
      <c r="C28" s="36"/>
      <c r="D28" s="36"/>
      <c r="E28" s="36"/>
      <c r="F28" s="36"/>
      <c r="G28" s="36"/>
      <c r="H28" s="36"/>
      <c r="I28" s="36"/>
      <c r="J28" s="36"/>
    </row>
    <row r="29" ht="18" customHeight="1" spans="1:10">
      <c r="A29" s="36" t="s">
        <v>853</v>
      </c>
      <c r="B29" s="36"/>
      <c r="C29" s="36"/>
      <c r="D29" s="36"/>
      <c r="E29" s="36"/>
      <c r="F29" s="36"/>
      <c r="G29" s="36"/>
      <c r="H29" s="36"/>
      <c r="I29" s="36"/>
      <c r="J29" s="36"/>
    </row>
    <row r="30" ht="24.05" customHeight="1" spans="1:10">
      <c r="A30" s="36" t="s">
        <v>854</v>
      </c>
      <c r="B30" s="36"/>
      <c r="C30" s="36"/>
      <c r="D30" s="36"/>
      <c r="E30" s="36"/>
      <c r="F30" s="36"/>
      <c r="G30" s="36"/>
      <c r="H30" s="36"/>
      <c r="I30" s="36"/>
      <c r="J30"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5:J25"/>
    <mergeCell ref="A26:J26"/>
    <mergeCell ref="A27:J27"/>
    <mergeCell ref="A28:J28"/>
    <mergeCell ref="A29:J29"/>
    <mergeCell ref="A30:J30"/>
    <mergeCell ref="A10:A11"/>
    <mergeCell ref="G12:G13"/>
    <mergeCell ref="H12:H13"/>
    <mergeCell ref="I12:I13"/>
    <mergeCell ref="J12:J13"/>
    <mergeCell ref="A5:B9"/>
    <mergeCell ref="A22:G23"/>
  </mergeCells>
  <pageMargins left="0.75" right="0.75" top="1" bottom="1" header="0.5" footer="0.5"/>
  <pageSetup paperSize="9" scale="5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topLeftCell="A9" workbookViewId="0">
      <selection activeCell="B11" sqref="B11:E11"/>
    </sheetView>
  </sheetViews>
  <sheetFormatPr defaultColWidth="9" defaultRowHeight="13.5"/>
  <cols>
    <col min="1" max="1" width="11.1083333333333" style="1" customWidth="1"/>
    <col min="2" max="2" width="20.6583333333333" style="1" customWidth="1"/>
    <col min="3" max="3" width="22.8916666666667" style="1" customWidth="1"/>
    <col min="4" max="4" width="13.3333333333333" style="1" customWidth="1"/>
    <col min="5" max="5" width="11.3333333333333" style="1" customWidth="1"/>
    <col min="6" max="6" width="11.2166666666667" style="1" customWidth="1"/>
    <col min="7" max="7" width="21.1083333333333" style="1" customWidth="1"/>
    <col min="8" max="8" width="9" style="1"/>
    <col min="9" max="9" width="8.65833333333333" style="1" customWidth="1"/>
    <col min="10" max="10" width="11.4416666666667" style="1" customWidth="1"/>
    <col min="11" max="16384" width="9" style="1"/>
  </cols>
  <sheetData>
    <row r="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1159</v>
      </c>
    </row>
    <row r="3" s="3" customFormat="1" ht="18" customHeight="1" spans="1:256">
      <c r="A3" s="7" t="s">
        <v>784</v>
      </c>
      <c r="B3" s="7"/>
      <c r="C3" s="8" t="s">
        <v>1160</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715</v>
      </c>
      <c r="D6" s="11"/>
      <c r="E6" s="11">
        <v>0.6</v>
      </c>
      <c r="F6" s="11">
        <v>0.6</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793</v>
      </c>
      <c r="D7" s="11"/>
      <c r="E7" s="11">
        <v>0.6</v>
      </c>
      <c r="F7" s="11">
        <v>0.6</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ht="36" customHeight="1" spans="1:10">
      <c r="A9" s="7"/>
      <c r="B9" s="7"/>
      <c r="C9" s="10" t="s">
        <v>795</v>
      </c>
      <c r="D9" s="12" t="s">
        <v>624</v>
      </c>
      <c r="E9" s="12" t="s">
        <v>624</v>
      </c>
      <c r="F9" s="12" t="s">
        <v>624</v>
      </c>
      <c r="G9" s="7" t="s">
        <v>624</v>
      </c>
      <c r="H9" s="11"/>
      <c r="I9" s="12" t="s">
        <v>624</v>
      </c>
      <c r="J9" s="12"/>
    </row>
    <row r="10" ht="18" customHeight="1" spans="1:10">
      <c r="A10" s="7" t="s">
        <v>796</v>
      </c>
      <c r="B10" s="7" t="s">
        <v>797</v>
      </c>
      <c r="C10" s="7"/>
      <c r="D10" s="7"/>
      <c r="E10" s="7"/>
      <c r="F10" s="12" t="s">
        <v>798</v>
      </c>
      <c r="G10" s="12"/>
      <c r="H10" s="12"/>
      <c r="I10" s="12"/>
      <c r="J10" s="12"/>
    </row>
    <row r="11" ht="246.95" customHeight="1" spans="1:10">
      <c r="A11" s="7"/>
      <c r="B11" s="13" t="s">
        <v>1161</v>
      </c>
      <c r="C11" s="14"/>
      <c r="D11" s="14"/>
      <c r="E11" s="15"/>
      <c r="F11" s="16" t="s">
        <v>1162</v>
      </c>
      <c r="G11" s="16"/>
      <c r="H11" s="16"/>
      <c r="I11" s="16"/>
      <c r="J11" s="16"/>
    </row>
    <row r="12" ht="28" customHeight="1" spans="1:10">
      <c r="A12" s="17" t="s">
        <v>722</v>
      </c>
      <c r="B12" s="18"/>
      <c r="C12" s="19"/>
      <c r="D12" s="17" t="s">
        <v>801</v>
      </c>
      <c r="E12" s="18"/>
      <c r="F12" s="19"/>
      <c r="G12" s="20" t="s">
        <v>726</v>
      </c>
      <c r="H12" s="20" t="s">
        <v>790</v>
      </c>
      <c r="I12" s="20" t="s">
        <v>792</v>
      </c>
      <c r="J12" s="20" t="s">
        <v>727</v>
      </c>
    </row>
    <row r="13" ht="36" customHeight="1" spans="1:10">
      <c r="A13" s="21" t="s">
        <v>728</v>
      </c>
      <c r="B13" s="7" t="s">
        <v>729</v>
      </c>
      <c r="C13" s="7" t="s">
        <v>730</v>
      </c>
      <c r="D13" s="7" t="s">
        <v>723</v>
      </c>
      <c r="E13" s="7" t="s">
        <v>724</v>
      </c>
      <c r="F13" s="22" t="s">
        <v>725</v>
      </c>
      <c r="G13" s="23"/>
      <c r="H13" s="23"/>
      <c r="I13" s="23"/>
      <c r="J13" s="23"/>
    </row>
    <row r="14" ht="18" customHeight="1" spans="1:10">
      <c r="A14" s="7" t="s">
        <v>731</v>
      </c>
      <c r="B14" s="24" t="s">
        <v>732</v>
      </c>
      <c r="C14" s="25" t="s">
        <v>1163</v>
      </c>
      <c r="D14" s="25" t="s">
        <v>734</v>
      </c>
      <c r="E14" s="25" t="s">
        <v>25</v>
      </c>
      <c r="F14" s="25" t="s">
        <v>743</v>
      </c>
      <c r="G14" s="25" t="s">
        <v>1164</v>
      </c>
      <c r="H14" s="26">
        <v>15</v>
      </c>
      <c r="I14" s="26">
        <v>14</v>
      </c>
      <c r="J14" s="23"/>
    </row>
    <row r="15" ht="18" customHeight="1" spans="1:10">
      <c r="A15" s="7" t="s">
        <v>731</v>
      </c>
      <c r="B15" s="24" t="s">
        <v>732</v>
      </c>
      <c r="C15" s="25" t="s">
        <v>1165</v>
      </c>
      <c r="D15" s="25" t="s">
        <v>734</v>
      </c>
      <c r="E15" s="25" t="s">
        <v>22</v>
      </c>
      <c r="F15" s="25" t="s">
        <v>1166</v>
      </c>
      <c r="G15" s="25" t="s">
        <v>1164</v>
      </c>
      <c r="H15" s="26">
        <v>15</v>
      </c>
      <c r="I15" s="26">
        <v>14</v>
      </c>
      <c r="J15" s="23"/>
    </row>
    <row r="16" ht="18" customHeight="1" spans="1:10">
      <c r="A16" s="7" t="s">
        <v>731</v>
      </c>
      <c r="B16" s="24" t="s">
        <v>755</v>
      </c>
      <c r="C16" s="25" t="s">
        <v>1167</v>
      </c>
      <c r="D16" s="25" t="s">
        <v>734</v>
      </c>
      <c r="E16" s="25" t="s">
        <v>757</v>
      </c>
      <c r="F16" s="25" t="s">
        <v>758</v>
      </c>
      <c r="G16" s="25" t="s">
        <v>1168</v>
      </c>
      <c r="H16" s="26">
        <v>10</v>
      </c>
      <c r="I16" s="26">
        <v>8</v>
      </c>
      <c r="J16" s="23"/>
    </row>
    <row r="17" ht="18" customHeight="1" spans="1:10">
      <c r="A17" s="7" t="s">
        <v>731</v>
      </c>
      <c r="B17" s="24" t="s">
        <v>820</v>
      </c>
      <c r="C17" s="25" t="s">
        <v>821</v>
      </c>
      <c r="D17" s="25" t="s">
        <v>822</v>
      </c>
      <c r="E17" s="25" t="s">
        <v>12</v>
      </c>
      <c r="F17" s="25" t="s">
        <v>903</v>
      </c>
      <c r="G17" s="25" t="s">
        <v>1169</v>
      </c>
      <c r="H17" s="26">
        <v>10</v>
      </c>
      <c r="I17" s="26">
        <v>8</v>
      </c>
      <c r="J17" s="23"/>
    </row>
    <row r="18" ht="24.05" customHeight="1" spans="1:10">
      <c r="A18" s="7" t="s">
        <v>760</v>
      </c>
      <c r="B18" s="63" t="s">
        <v>882</v>
      </c>
      <c r="C18" s="25" t="s">
        <v>1170</v>
      </c>
      <c r="D18" s="25" t="s">
        <v>734</v>
      </c>
      <c r="E18" s="25" t="s">
        <v>884</v>
      </c>
      <c r="F18" s="25" t="s">
        <v>758</v>
      </c>
      <c r="G18" s="25" t="s">
        <v>1171</v>
      </c>
      <c r="H18" s="26">
        <v>30</v>
      </c>
      <c r="I18" s="26">
        <v>28</v>
      </c>
      <c r="J18" s="23"/>
    </row>
    <row r="19" ht="29.95" customHeight="1" spans="1:10">
      <c r="A19" s="27" t="s">
        <v>772</v>
      </c>
      <c r="B19" s="55" t="s">
        <v>886</v>
      </c>
      <c r="C19" s="25" t="s">
        <v>1140</v>
      </c>
      <c r="D19" s="25" t="s">
        <v>763</v>
      </c>
      <c r="E19" s="25" t="s">
        <v>775</v>
      </c>
      <c r="F19" s="25" t="s">
        <v>758</v>
      </c>
      <c r="G19" s="25" t="s">
        <v>1172</v>
      </c>
      <c r="H19" s="26">
        <v>10</v>
      </c>
      <c r="I19" s="26">
        <v>9</v>
      </c>
      <c r="J19" s="57" t="s">
        <v>11</v>
      </c>
    </row>
    <row r="20" ht="30.95" customHeight="1" spans="1:10">
      <c r="A20" s="7" t="s">
        <v>888</v>
      </c>
      <c r="B20" s="7"/>
      <c r="C20" s="7"/>
      <c r="D20" s="29" t="s">
        <v>701</v>
      </c>
      <c r="E20" s="29"/>
      <c r="F20" s="29"/>
      <c r="G20" s="29"/>
      <c r="H20" s="29"/>
      <c r="I20" s="29"/>
      <c r="J20" s="29"/>
    </row>
    <row r="21" ht="25.55" customHeight="1" spans="1:10">
      <c r="A21" s="27" t="s">
        <v>846</v>
      </c>
      <c r="B21" s="30"/>
      <c r="C21" s="30"/>
      <c r="D21" s="30"/>
      <c r="E21" s="30"/>
      <c r="F21" s="30"/>
      <c r="G21" s="31"/>
      <c r="H21" s="7" t="s">
        <v>847</v>
      </c>
      <c r="I21" s="7" t="s">
        <v>848</v>
      </c>
      <c r="J21" s="41" t="s">
        <v>889</v>
      </c>
    </row>
    <row r="22" ht="17.05" customHeight="1" spans="1:10">
      <c r="A22" s="32"/>
      <c r="B22" s="33"/>
      <c r="C22" s="33"/>
      <c r="D22" s="33"/>
      <c r="E22" s="33"/>
      <c r="F22" s="33"/>
      <c r="G22" s="34"/>
      <c r="H22" s="35">
        <v>100</v>
      </c>
      <c r="I22" s="35">
        <v>91</v>
      </c>
      <c r="J22" s="41" t="s">
        <v>850</v>
      </c>
    </row>
    <row r="23" ht="29" customHeight="1" spans="1:10">
      <c r="A23" s="36" t="s">
        <v>778</v>
      </c>
      <c r="B23" s="37"/>
      <c r="C23" s="37"/>
      <c r="D23" s="37"/>
      <c r="E23" s="37"/>
      <c r="F23" s="37"/>
      <c r="G23" s="37"/>
      <c r="H23" s="37"/>
      <c r="I23" s="37"/>
      <c r="J23" s="42"/>
    </row>
    <row r="24" ht="27" customHeight="1" spans="1:10">
      <c r="A24" s="36" t="s">
        <v>779</v>
      </c>
      <c r="B24" s="36"/>
      <c r="C24" s="36"/>
      <c r="D24" s="36"/>
      <c r="E24" s="36"/>
      <c r="F24" s="36"/>
      <c r="G24" s="36"/>
      <c r="H24" s="36"/>
      <c r="I24" s="36"/>
      <c r="J24" s="36"/>
    </row>
    <row r="25" ht="19" customHeight="1" spans="1:10">
      <c r="A25" s="36" t="s">
        <v>780</v>
      </c>
      <c r="B25" s="36"/>
      <c r="C25" s="36"/>
      <c r="D25" s="36"/>
      <c r="E25" s="36"/>
      <c r="F25" s="36"/>
      <c r="G25" s="36"/>
      <c r="H25" s="36"/>
      <c r="I25" s="36"/>
      <c r="J25" s="36"/>
    </row>
    <row r="26" ht="18" customHeight="1" spans="1:10">
      <c r="A26" s="36" t="s">
        <v>851</v>
      </c>
      <c r="B26" s="36"/>
      <c r="C26" s="36"/>
      <c r="D26" s="36"/>
      <c r="E26" s="36"/>
      <c r="F26" s="36"/>
      <c r="G26" s="36"/>
      <c r="H26" s="36"/>
      <c r="I26" s="36"/>
      <c r="J26" s="36"/>
    </row>
    <row r="27" ht="18" customHeight="1" spans="1:10">
      <c r="A27" s="36" t="s">
        <v>852</v>
      </c>
      <c r="B27" s="36"/>
      <c r="C27" s="36"/>
      <c r="D27" s="36"/>
      <c r="E27" s="36"/>
      <c r="F27" s="36"/>
      <c r="G27" s="36"/>
      <c r="H27" s="36"/>
      <c r="I27" s="36"/>
      <c r="J27" s="36"/>
    </row>
    <row r="28" ht="18" customHeight="1" spans="1:10">
      <c r="A28" s="36" t="s">
        <v>853</v>
      </c>
      <c r="B28" s="36"/>
      <c r="C28" s="36"/>
      <c r="D28" s="36"/>
      <c r="E28" s="36"/>
      <c r="F28" s="36"/>
      <c r="G28" s="36"/>
      <c r="H28" s="36"/>
      <c r="I28" s="36"/>
      <c r="J28" s="36"/>
    </row>
    <row r="29" ht="24.05" customHeight="1" spans="1:10">
      <c r="A29" s="36" t="s">
        <v>854</v>
      </c>
      <c r="B29" s="36"/>
      <c r="C29" s="36"/>
      <c r="D29" s="36"/>
      <c r="E29" s="36"/>
      <c r="F29" s="36"/>
      <c r="G29" s="36"/>
      <c r="H29" s="36"/>
      <c r="I29" s="36"/>
      <c r="J29"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4:J24"/>
    <mergeCell ref="A25:J25"/>
    <mergeCell ref="A26:J26"/>
    <mergeCell ref="A27:J27"/>
    <mergeCell ref="A28:J28"/>
    <mergeCell ref="A29:J29"/>
    <mergeCell ref="A10:A11"/>
    <mergeCell ref="G12:G13"/>
    <mergeCell ref="H12:H13"/>
    <mergeCell ref="I12:I13"/>
    <mergeCell ref="J12:J13"/>
    <mergeCell ref="A5:B9"/>
    <mergeCell ref="A21:G22"/>
  </mergeCells>
  <pageMargins left="0.75" right="0.75" top="1" bottom="1" header="0.5" footer="0.5"/>
  <pageSetup paperSize="9" scale="57"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32"/>
  <sheetViews>
    <sheetView topLeftCell="A7" workbookViewId="0">
      <selection activeCell="B11" sqref="B11:E11"/>
    </sheetView>
  </sheetViews>
  <sheetFormatPr defaultColWidth="9" defaultRowHeight="14.25"/>
  <cols>
    <col min="1" max="1" width="11.1083333333333" style="1" customWidth="1"/>
    <col min="2" max="2" width="19.3333333333333" style="1" customWidth="1"/>
    <col min="3" max="3" width="22.2166666666667" style="1" customWidth="1"/>
    <col min="4" max="4" width="13.4416666666667" style="1" customWidth="1"/>
    <col min="5" max="5" width="15.4416666666667" style="1" customWidth="1"/>
    <col min="6" max="6" width="11.2166666666667" style="1" customWidth="1"/>
    <col min="7" max="7" width="20.7833333333333" style="1" customWidth="1"/>
    <col min="8" max="8" width="9" style="1"/>
    <col min="9" max="9" width="8.65833333333333" style="1" customWidth="1"/>
    <col min="10" max="10" width="11.4416666666667" style="1" customWidth="1"/>
    <col min="11" max="16375"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1173</v>
      </c>
    </row>
    <row r="3" s="3" customFormat="1" ht="18" customHeight="1" spans="1:247">
      <c r="A3" s="7" t="s">
        <v>784</v>
      </c>
      <c r="B3" s="7"/>
      <c r="C3" s="8" t="s">
        <v>1174</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row>
    <row r="4" s="4" customFormat="1" ht="18" customHeight="1" spans="1:247">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row>
    <row r="5" s="4" customFormat="1" ht="36" customHeight="1" spans="1:247">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row>
    <row r="6" s="4" customFormat="1" ht="36" customHeight="1" spans="1:247">
      <c r="A6" s="7"/>
      <c r="B6" s="7"/>
      <c r="C6" s="10" t="s">
        <v>715</v>
      </c>
      <c r="D6" s="11"/>
      <c r="E6" s="11">
        <v>39.96</v>
      </c>
      <c r="F6" s="11">
        <v>39.96</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row>
    <row r="7" s="4" customFormat="1" ht="36" customHeight="1" spans="1:247">
      <c r="A7" s="7"/>
      <c r="B7" s="7"/>
      <c r="C7" s="10" t="s">
        <v>793</v>
      </c>
      <c r="D7" s="11"/>
      <c r="E7" s="11">
        <v>39.96</v>
      </c>
      <c r="F7" s="11">
        <v>39.96</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row>
    <row r="8" s="4" customFormat="1" ht="36" customHeight="1" spans="1:247">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227.95" customHeight="1" spans="1:10">
      <c r="A11" s="7"/>
      <c r="B11" s="13" t="s">
        <v>1175</v>
      </c>
      <c r="C11" s="14"/>
      <c r="D11" s="14"/>
      <c r="E11" s="15"/>
      <c r="F11" s="16" t="s">
        <v>1176</v>
      </c>
      <c r="G11" s="16"/>
      <c r="H11" s="16"/>
      <c r="I11" s="16"/>
      <c r="J11" s="16"/>
    </row>
    <row r="12" s="1" customFormat="1" ht="26.05"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1177</v>
      </c>
      <c r="D14" s="25" t="s">
        <v>734</v>
      </c>
      <c r="E14" s="25" t="s">
        <v>28</v>
      </c>
      <c r="F14" s="25" t="s">
        <v>812</v>
      </c>
      <c r="G14" s="25" t="s">
        <v>1178</v>
      </c>
      <c r="H14" s="26">
        <v>10</v>
      </c>
      <c r="I14" s="26">
        <v>9</v>
      </c>
      <c r="J14" s="43" t="s">
        <v>11</v>
      </c>
    </row>
    <row r="15" s="1" customFormat="1" ht="18" customHeight="1" spans="1:10">
      <c r="A15" s="7" t="s">
        <v>731</v>
      </c>
      <c r="B15" s="24" t="s">
        <v>732</v>
      </c>
      <c r="C15" s="25" t="s">
        <v>1179</v>
      </c>
      <c r="D15" s="25" t="s">
        <v>734</v>
      </c>
      <c r="E15" s="25" t="s">
        <v>13</v>
      </c>
      <c r="F15" s="25" t="s">
        <v>840</v>
      </c>
      <c r="G15" s="25" t="s">
        <v>1180</v>
      </c>
      <c r="H15" s="26">
        <v>10</v>
      </c>
      <c r="I15" s="26">
        <v>9</v>
      </c>
      <c r="J15" s="43" t="s">
        <v>11</v>
      </c>
    </row>
    <row r="16" s="1" customFormat="1" ht="18" customHeight="1" spans="1:10">
      <c r="A16" s="7" t="s">
        <v>731</v>
      </c>
      <c r="B16" s="24" t="s">
        <v>732</v>
      </c>
      <c r="C16" s="25" t="s">
        <v>1181</v>
      </c>
      <c r="D16" s="25" t="s">
        <v>763</v>
      </c>
      <c r="E16" s="25" t="s">
        <v>82</v>
      </c>
      <c r="F16" s="25" t="s">
        <v>1027</v>
      </c>
      <c r="G16" s="25" t="s">
        <v>1182</v>
      </c>
      <c r="H16" s="26">
        <v>10</v>
      </c>
      <c r="I16" s="26">
        <v>9</v>
      </c>
      <c r="J16" s="43" t="s">
        <v>11</v>
      </c>
    </row>
    <row r="17" s="1" customFormat="1" ht="18" customHeight="1" spans="1:10">
      <c r="A17" s="7" t="s">
        <v>731</v>
      </c>
      <c r="B17" s="24" t="s">
        <v>755</v>
      </c>
      <c r="C17" s="25" t="s">
        <v>1183</v>
      </c>
      <c r="D17" s="25" t="s">
        <v>763</v>
      </c>
      <c r="E17" s="25" t="s">
        <v>757</v>
      </c>
      <c r="F17" s="25" t="s">
        <v>758</v>
      </c>
      <c r="G17" s="25" t="s">
        <v>1184</v>
      </c>
      <c r="H17" s="26">
        <v>10</v>
      </c>
      <c r="I17" s="26">
        <v>9</v>
      </c>
      <c r="J17" s="43" t="s">
        <v>11</v>
      </c>
    </row>
    <row r="18" s="1" customFormat="1" ht="18" customHeight="1" spans="1:10">
      <c r="A18" s="7" t="s">
        <v>731</v>
      </c>
      <c r="B18" s="24" t="s">
        <v>820</v>
      </c>
      <c r="C18" s="25" t="s">
        <v>1136</v>
      </c>
      <c r="D18" s="25" t="s">
        <v>822</v>
      </c>
      <c r="E18" s="25" t="s">
        <v>82</v>
      </c>
      <c r="F18" s="25" t="s">
        <v>823</v>
      </c>
      <c r="G18" s="25" t="s">
        <v>1185</v>
      </c>
      <c r="H18" s="26">
        <v>10</v>
      </c>
      <c r="I18" s="26">
        <v>9</v>
      </c>
      <c r="J18" s="43" t="s">
        <v>11</v>
      </c>
    </row>
    <row r="19" s="1" customFormat="1" ht="29.95" customHeight="1" spans="1:10">
      <c r="A19" s="7" t="s">
        <v>760</v>
      </c>
      <c r="B19" s="7" t="s">
        <v>835</v>
      </c>
      <c r="C19" s="25" t="s">
        <v>1186</v>
      </c>
      <c r="D19" s="25" t="s">
        <v>734</v>
      </c>
      <c r="E19" s="25" t="s">
        <v>1014</v>
      </c>
      <c r="F19" s="25" t="s">
        <v>758</v>
      </c>
      <c r="G19" s="25" t="s">
        <v>1187</v>
      </c>
      <c r="H19" s="26">
        <v>30</v>
      </c>
      <c r="I19" s="26">
        <v>28</v>
      </c>
      <c r="J19" s="43" t="s">
        <v>11</v>
      </c>
    </row>
    <row r="20" s="1" customFormat="1" ht="29.95" customHeight="1" spans="1:10">
      <c r="A20" s="27" t="s">
        <v>772</v>
      </c>
      <c r="B20" s="55" t="s">
        <v>886</v>
      </c>
      <c r="C20" s="25" t="s">
        <v>1140</v>
      </c>
      <c r="D20" s="25" t="s">
        <v>763</v>
      </c>
      <c r="E20" s="25" t="s">
        <v>775</v>
      </c>
      <c r="F20" s="25" t="s">
        <v>758</v>
      </c>
      <c r="G20" s="25" t="s">
        <v>1066</v>
      </c>
      <c r="H20" s="26">
        <v>10</v>
      </c>
      <c r="I20" s="26">
        <v>9</v>
      </c>
      <c r="J20" s="43" t="s">
        <v>11</v>
      </c>
    </row>
    <row r="21" s="1" customFormat="1" ht="29.95" customHeight="1" spans="1:10">
      <c r="A21" s="7" t="s">
        <v>888</v>
      </c>
      <c r="B21" s="7"/>
      <c r="C21" s="7"/>
      <c r="D21" s="29" t="s">
        <v>701</v>
      </c>
      <c r="E21" s="29"/>
      <c r="F21" s="29"/>
      <c r="G21" s="29"/>
      <c r="H21" s="29"/>
      <c r="I21" s="29"/>
      <c r="J21" s="29"/>
    </row>
    <row r="22" s="1" customFormat="1" ht="25.55" customHeight="1" spans="1:10">
      <c r="A22" s="27" t="s">
        <v>846</v>
      </c>
      <c r="B22" s="30"/>
      <c r="C22" s="30"/>
      <c r="D22" s="30"/>
      <c r="E22" s="30"/>
      <c r="F22" s="30"/>
      <c r="G22" s="31"/>
      <c r="H22" s="7" t="s">
        <v>847</v>
      </c>
      <c r="I22" s="7" t="s">
        <v>848</v>
      </c>
      <c r="J22" s="41" t="s">
        <v>889</v>
      </c>
    </row>
    <row r="23" s="1" customFormat="1" ht="17.05" customHeight="1" spans="1:10">
      <c r="A23" s="32"/>
      <c r="B23" s="33"/>
      <c r="C23" s="33"/>
      <c r="D23" s="33"/>
      <c r="E23" s="33"/>
      <c r="F23" s="33"/>
      <c r="G23" s="34"/>
      <c r="H23" s="35">
        <v>100</v>
      </c>
      <c r="I23" s="35">
        <v>92</v>
      </c>
      <c r="J23" s="41" t="s">
        <v>850</v>
      </c>
    </row>
    <row r="24" s="1" customFormat="1" ht="29" customHeight="1" spans="1:10">
      <c r="A24" s="36" t="s">
        <v>778</v>
      </c>
      <c r="B24" s="37"/>
      <c r="C24" s="37"/>
      <c r="D24" s="37"/>
      <c r="E24" s="37"/>
      <c r="F24" s="37"/>
      <c r="G24" s="37"/>
      <c r="H24" s="37"/>
      <c r="I24" s="37"/>
      <c r="J24" s="42"/>
    </row>
    <row r="25" s="1" customFormat="1" ht="27" customHeight="1" spans="1:10">
      <c r="A25" s="36" t="s">
        <v>779</v>
      </c>
      <c r="B25" s="36"/>
      <c r="C25" s="36"/>
      <c r="D25" s="36"/>
      <c r="E25" s="36"/>
      <c r="F25" s="36"/>
      <c r="G25" s="36"/>
      <c r="H25" s="36"/>
      <c r="I25" s="36"/>
      <c r="J25" s="36"/>
    </row>
    <row r="26" s="1" customFormat="1" ht="19" customHeight="1" spans="1:10">
      <c r="A26" s="36" t="s">
        <v>780</v>
      </c>
      <c r="B26" s="36"/>
      <c r="C26" s="36"/>
      <c r="D26" s="36"/>
      <c r="E26" s="36"/>
      <c r="F26" s="36"/>
      <c r="G26" s="36"/>
      <c r="H26" s="36"/>
      <c r="I26" s="36"/>
      <c r="J26" s="36"/>
    </row>
    <row r="27" s="1" customFormat="1" ht="18" customHeight="1" spans="1:10">
      <c r="A27" s="36" t="s">
        <v>851</v>
      </c>
      <c r="B27" s="36"/>
      <c r="C27" s="36"/>
      <c r="D27" s="36"/>
      <c r="E27" s="36"/>
      <c r="F27" s="36"/>
      <c r="G27" s="36"/>
      <c r="H27" s="36"/>
      <c r="I27" s="36"/>
      <c r="J27" s="36"/>
    </row>
    <row r="28" s="1" customFormat="1" ht="18" customHeight="1" spans="1:10">
      <c r="A28" s="36" t="s">
        <v>852</v>
      </c>
      <c r="B28" s="36"/>
      <c r="C28" s="36"/>
      <c r="D28" s="36"/>
      <c r="E28" s="36"/>
      <c r="F28" s="36"/>
      <c r="G28" s="36"/>
      <c r="H28" s="36"/>
      <c r="I28" s="36"/>
      <c r="J28" s="36"/>
    </row>
    <row r="29" s="1" customFormat="1" ht="18" customHeight="1" spans="1:10">
      <c r="A29" s="36" t="s">
        <v>853</v>
      </c>
      <c r="B29" s="36"/>
      <c r="C29" s="36"/>
      <c r="D29" s="36"/>
      <c r="E29" s="36"/>
      <c r="F29" s="36"/>
      <c r="G29" s="36"/>
      <c r="H29" s="36"/>
      <c r="I29" s="36"/>
      <c r="J29" s="36"/>
    </row>
    <row r="30" s="1" customFormat="1" ht="24.05" customHeight="1" spans="1:10">
      <c r="A30" s="36" t="s">
        <v>854</v>
      </c>
      <c r="B30" s="36"/>
      <c r="C30" s="36"/>
      <c r="D30" s="36"/>
      <c r="E30" s="36"/>
      <c r="F30" s="36"/>
      <c r="G30" s="36"/>
      <c r="H30" s="36"/>
      <c r="I30" s="36"/>
      <c r="J30" s="36"/>
    </row>
    <row r="31" s="1" customFormat="1" ht="13.5"/>
    <row r="32" s="1" customFormat="1" ht="13.5"/>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5:J25"/>
    <mergeCell ref="A26:J26"/>
    <mergeCell ref="A27:J27"/>
    <mergeCell ref="A28:J28"/>
    <mergeCell ref="A29:J29"/>
    <mergeCell ref="A30:J30"/>
    <mergeCell ref="A10:A11"/>
    <mergeCell ref="G12:G13"/>
    <mergeCell ref="H12:H13"/>
    <mergeCell ref="I12:I13"/>
    <mergeCell ref="J12:J13"/>
    <mergeCell ref="A5:B9"/>
    <mergeCell ref="A22:G23"/>
  </mergeCells>
  <pageMargins left="0.75" right="0.75" top="1" bottom="1" header="0.5" footer="0.5"/>
  <pageSetup paperSize="9" scale="56"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34"/>
  <sheetViews>
    <sheetView topLeftCell="A11" workbookViewId="0">
      <selection activeCell="F11" sqref="F11:J11"/>
    </sheetView>
  </sheetViews>
  <sheetFormatPr defaultColWidth="9" defaultRowHeight="14.25"/>
  <cols>
    <col min="1" max="1" width="13.6583333333333" style="1" customWidth="1"/>
    <col min="2" max="2" width="17.7833333333333" style="1" customWidth="1"/>
    <col min="3" max="3" width="23.8916666666667" style="1" customWidth="1"/>
    <col min="4" max="5" width="11.3333333333333" style="1" customWidth="1"/>
    <col min="6" max="6" width="11.2166666666667" style="1" customWidth="1"/>
    <col min="7" max="7" width="25.7833333333333" style="1" customWidth="1"/>
    <col min="8" max="8" width="9" style="1"/>
    <col min="9" max="9" width="8.65833333333333" style="1" customWidth="1"/>
    <col min="10" max="10" width="11.4416666666667" style="1" customWidth="1"/>
    <col min="11" max="16375"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1188</v>
      </c>
    </row>
    <row r="3" s="3" customFormat="1" ht="18" customHeight="1" spans="1:247">
      <c r="A3" s="7" t="s">
        <v>784</v>
      </c>
      <c r="B3" s="7"/>
      <c r="C3" s="8" t="s">
        <v>1189</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row>
    <row r="4" s="4" customFormat="1" ht="18" customHeight="1" spans="1:247">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row>
    <row r="5" s="4" customFormat="1" ht="36" customHeight="1" spans="1:247">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row>
    <row r="6" s="4" customFormat="1" ht="36" customHeight="1" spans="1:247">
      <c r="A6" s="7"/>
      <c r="B6" s="7"/>
      <c r="C6" s="10" t="s">
        <v>715</v>
      </c>
      <c r="D6" s="11"/>
      <c r="E6" s="11">
        <v>0.95</v>
      </c>
      <c r="F6" s="11">
        <v>0.95</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row>
    <row r="7" s="4" customFormat="1" ht="36" customHeight="1" spans="1:247">
      <c r="A7" s="7"/>
      <c r="B7" s="7"/>
      <c r="C7" s="10" t="s">
        <v>793</v>
      </c>
      <c r="D7" s="11"/>
      <c r="E7" s="11">
        <v>0.95</v>
      </c>
      <c r="F7" s="11">
        <v>0.95</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row>
    <row r="8" s="4" customFormat="1" ht="36" customHeight="1" spans="1:247">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378" customHeight="1" spans="1:10">
      <c r="A11" s="7"/>
      <c r="B11" s="13" t="s">
        <v>1190</v>
      </c>
      <c r="C11" s="14"/>
      <c r="D11" s="14"/>
      <c r="E11" s="15"/>
      <c r="F11" s="16" t="s">
        <v>1191</v>
      </c>
      <c r="G11" s="16"/>
      <c r="H11" s="16"/>
      <c r="I11" s="16"/>
      <c r="J11" s="16"/>
    </row>
    <row r="12" s="1" customFormat="1" ht="28"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1192</v>
      </c>
      <c r="D14" s="25" t="s">
        <v>763</v>
      </c>
      <c r="E14" s="25" t="s">
        <v>28</v>
      </c>
      <c r="F14" s="25" t="s">
        <v>1027</v>
      </c>
      <c r="G14" s="25" t="s">
        <v>1193</v>
      </c>
      <c r="H14" s="26">
        <v>5</v>
      </c>
      <c r="I14" s="26">
        <v>4</v>
      </c>
      <c r="J14" s="43" t="s">
        <v>11</v>
      </c>
    </row>
    <row r="15" s="1" customFormat="1" ht="18" customHeight="1" spans="1:10">
      <c r="A15" s="7" t="s">
        <v>731</v>
      </c>
      <c r="B15" s="24" t="s">
        <v>732</v>
      </c>
      <c r="C15" s="25" t="s">
        <v>1194</v>
      </c>
      <c r="D15" s="25" t="s">
        <v>763</v>
      </c>
      <c r="E15" s="25" t="s">
        <v>13</v>
      </c>
      <c r="F15" s="25" t="s">
        <v>1027</v>
      </c>
      <c r="G15" s="25" t="s">
        <v>1195</v>
      </c>
      <c r="H15" s="26">
        <v>5</v>
      </c>
      <c r="I15" s="26">
        <v>4</v>
      </c>
      <c r="J15" s="43" t="s">
        <v>11</v>
      </c>
    </row>
    <row r="16" s="1" customFormat="1" ht="18" customHeight="1" spans="1:10">
      <c r="A16" s="7" t="s">
        <v>731</v>
      </c>
      <c r="B16" s="24" t="s">
        <v>732</v>
      </c>
      <c r="C16" s="25" t="s">
        <v>1196</v>
      </c>
      <c r="D16" s="25" t="s">
        <v>734</v>
      </c>
      <c r="E16" s="25" t="s">
        <v>64</v>
      </c>
      <c r="F16" s="25" t="s">
        <v>812</v>
      </c>
      <c r="G16" s="25" t="s">
        <v>1197</v>
      </c>
      <c r="H16" s="26">
        <v>5</v>
      </c>
      <c r="I16" s="26">
        <v>4</v>
      </c>
      <c r="J16" s="43" t="s">
        <v>11</v>
      </c>
    </row>
    <row r="17" s="1" customFormat="1" ht="18" customHeight="1" spans="1:10">
      <c r="A17" s="7" t="s">
        <v>731</v>
      </c>
      <c r="B17" s="24" t="s">
        <v>732</v>
      </c>
      <c r="C17" s="25" t="s">
        <v>1198</v>
      </c>
      <c r="D17" s="25" t="s">
        <v>734</v>
      </c>
      <c r="E17" s="25" t="s">
        <v>351</v>
      </c>
      <c r="F17" s="25" t="s">
        <v>812</v>
      </c>
      <c r="G17" s="25" t="s">
        <v>1199</v>
      </c>
      <c r="H17" s="26">
        <v>5</v>
      </c>
      <c r="I17" s="26">
        <v>4</v>
      </c>
      <c r="J17" s="43" t="s">
        <v>11</v>
      </c>
    </row>
    <row r="18" s="1" customFormat="1" ht="18" customHeight="1" spans="1:10">
      <c r="A18" s="7" t="s">
        <v>731</v>
      </c>
      <c r="B18" s="24" t="s">
        <v>732</v>
      </c>
      <c r="C18" s="25" t="s">
        <v>1200</v>
      </c>
      <c r="D18" s="25" t="s">
        <v>734</v>
      </c>
      <c r="E18" s="25" t="s">
        <v>64</v>
      </c>
      <c r="F18" s="25" t="s">
        <v>812</v>
      </c>
      <c r="G18" s="25" t="s">
        <v>1201</v>
      </c>
      <c r="H18" s="26">
        <v>5</v>
      </c>
      <c r="I18" s="26">
        <v>4</v>
      </c>
      <c r="J18" s="43" t="s">
        <v>11</v>
      </c>
    </row>
    <row r="19" s="1" customFormat="1" ht="18" customHeight="1" spans="1:10">
      <c r="A19" s="7" t="s">
        <v>731</v>
      </c>
      <c r="B19" s="24" t="s">
        <v>755</v>
      </c>
      <c r="C19" s="25" t="s">
        <v>1202</v>
      </c>
      <c r="D19" s="25" t="s">
        <v>734</v>
      </c>
      <c r="E19" s="25" t="s">
        <v>757</v>
      </c>
      <c r="F19" s="25" t="s">
        <v>758</v>
      </c>
      <c r="G19" s="25" t="s">
        <v>1203</v>
      </c>
      <c r="H19" s="26">
        <v>10</v>
      </c>
      <c r="I19" s="26">
        <v>10</v>
      </c>
      <c r="J19" s="43" t="s">
        <v>11</v>
      </c>
    </row>
    <row r="20" s="1" customFormat="1" ht="18" customHeight="1" spans="1:10">
      <c r="A20" s="7" t="s">
        <v>731</v>
      </c>
      <c r="B20" s="24" t="s">
        <v>820</v>
      </c>
      <c r="C20" s="25" t="s">
        <v>1204</v>
      </c>
      <c r="D20" s="25" t="s">
        <v>822</v>
      </c>
      <c r="E20" s="25" t="s">
        <v>952</v>
      </c>
      <c r="F20" s="25" t="s">
        <v>827</v>
      </c>
      <c r="G20" s="25" t="s">
        <v>1103</v>
      </c>
      <c r="H20" s="26">
        <v>5</v>
      </c>
      <c r="I20" s="26">
        <v>4</v>
      </c>
      <c r="J20" s="43" t="s">
        <v>11</v>
      </c>
    </row>
    <row r="21" s="1" customFormat="1" ht="18" customHeight="1" spans="1:10">
      <c r="A21" s="7" t="s">
        <v>731</v>
      </c>
      <c r="B21" s="24" t="s">
        <v>820</v>
      </c>
      <c r="C21" s="25" t="s">
        <v>1205</v>
      </c>
      <c r="D21" s="25" t="s">
        <v>822</v>
      </c>
      <c r="E21" s="25" t="s">
        <v>351</v>
      </c>
      <c r="F21" s="25" t="s">
        <v>827</v>
      </c>
      <c r="G21" s="25" t="s">
        <v>1103</v>
      </c>
      <c r="H21" s="26">
        <v>5</v>
      </c>
      <c r="I21" s="26">
        <v>4</v>
      </c>
      <c r="J21" s="43" t="s">
        <v>11</v>
      </c>
    </row>
    <row r="22" s="1" customFormat="1" ht="18" customHeight="1" spans="1:10">
      <c r="A22" s="7" t="s">
        <v>731</v>
      </c>
      <c r="B22" s="24" t="s">
        <v>820</v>
      </c>
      <c r="C22" s="25" t="s">
        <v>1206</v>
      </c>
      <c r="D22" s="25" t="s">
        <v>822</v>
      </c>
      <c r="E22" s="25" t="s">
        <v>1207</v>
      </c>
      <c r="F22" s="25" t="s">
        <v>827</v>
      </c>
      <c r="G22" s="25" t="s">
        <v>1103</v>
      </c>
      <c r="H22" s="26">
        <v>5</v>
      </c>
      <c r="I22" s="26">
        <v>4</v>
      </c>
      <c r="J22" s="43" t="s">
        <v>11</v>
      </c>
    </row>
    <row r="23" s="1" customFormat="1" ht="23.1" customHeight="1" spans="1:10">
      <c r="A23" s="7" t="s">
        <v>760</v>
      </c>
      <c r="B23" s="7" t="s">
        <v>835</v>
      </c>
      <c r="C23" s="25" t="s">
        <v>1208</v>
      </c>
      <c r="D23" s="25" t="s">
        <v>734</v>
      </c>
      <c r="E23" s="25" t="s">
        <v>884</v>
      </c>
      <c r="F23" s="25" t="s">
        <v>758</v>
      </c>
      <c r="G23" s="25" t="s">
        <v>1209</v>
      </c>
      <c r="H23" s="26">
        <v>30</v>
      </c>
      <c r="I23" s="26">
        <v>28</v>
      </c>
      <c r="J23" s="43" t="s">
        <v>11</v>
      </c>
    </row>
    <row r="24" s="1" customFormat="1" ht="27" customHeight="1" spans="1:10">
      <c r="A24" s="27" t="s">
        <v>772</v>
      </c>
      <c r="B24" s="55" t="s">
        <v>886</v>
      </c>
      <c r="C24" s="25" t="s">
        <v>843</v>
      </c>
      <c r="D24" s="25" t="s">
        <v>763</v>
      </c>
      <c r="E24" s="25" t="s">
        <v>775</v>
      </c>
      <c r="F24" s="25" t="s">
        <v>758</v>
      </c>
      <c r="G24" s="25" t="s">
        <v>1210</v>
      </c>
      <c r="H24" s="26">
        <v>10</v>
      </c>
      <c r="I24" s="26">
        <v>10</v>
      </c>
      <c r="J24" s="43" t="s">
        <v>11</v>
      </c>
    </row>
    <row r="25" s="1" customFormat="1" ht="27" customHeight="1" spans="1:10">
      <c r="A25" s="7" t="s">
        <v>888</v>
      </c>
      <c r="B25" s="7"/>
      <c r="C25" s="7"/>
      <c r="D25" s="29" t="s">
        <v>701</v>
      </c>
      <c r="E25" s="29"/>
      <c r="F25" s="29"/>
      <c r="G25" s="29"/>
      <c r="H25" s="29"/>
      <c r="I25" s="29"/>
      <c r="J25" s="29"/>
    </row>
    <row r="26" s="1" customFormat="1" ht="25.55" customHeight="1" spans="1:10">
      <c r="A26" s="27" t="s">
        <v>846</v>
      </c>
      <c r="B26" s="30"/>
      <c r="C26" s="30"/>
      <c r="D26" s="30"/>
      <c r="E26" s="30"/>
      <c r="F26" s="30"/>
      <c r="G26" s="31"/>
      <c r="H26" s="7" t="s">
        <v>847</v>
      </c>
      <c r="I26" s="7" t="s">
        <v>848</v>
      </c>
      <c r="J26" s="41" t="s">
        <v>889</v>
      </c>
    </row>
    <row r="27" s="1" customFormat="1" ht="17.05" customHeight="1" spans="1:10">
      <c r="A27" s="32"/>
      <c r="B27" s="33"/>
      <c r="C27" s="33"/>
      <c r="D27" s="33"/>
      <c r="E27" s="33"/>
      <c r="F27" s="33"/>
      <c r="G27" s="34"/>
      <c r="H27" s="35">
        <v>100</v>
      </c>
      <c r="I27" s="35">
        <v>90</v>
      </c>
      <c r="J27" s="41" t="s">
        <v>850</v>
      </c>
    </row>
    <row r="28" s="1" customFormat="1" ht="29" customHeight="1" spans="1:10">
      <c r="A28" s="36" t="s">
        <v>778</v>
      </c>
      <c r="B28" s="37"/>
      <c r="C28" s="37"/>
      <c r="D28" s="37"/>
      <c r="E28" s="37"/>
      <c r="F28" s="37"/>
      <c r="G28" s="37"/>
      <c r="H28" s="37"/>
      <c r="I28" s="37"/>
      <c r="J28" s="42"/>
    </row>
    <row r="29" s="1" customFormat="1" ht="27" customHeight="1" spans="1:10">
      <c r="A29" s="36" t="s">
        <v>779</v>
      </c>
      <c r="B29" s="36"/>
      <c r="C29" s="36"/>
      <c r="D29" s="36"/>
      <c r="E29" s="36"/>
      <c r="F29" s="36"/>
      <c r="G29" s="36"/>
      <c r="H29" s="36"/>
      <c r="I29" s="36"/>
      <c r="J29" s="36"/>
    </row>
    <row r="30" s="1" customFormat="1" ht="19" customHeight="1" spans="1:10">
      <c r="A30" s="36" t="s">
        <v>780</v>
      </c>
      <c r="B30" s="36"/>
      <c r="C30" s="36"/>
      <c r="D30" s="36"/>
      <c r="E30" s="36"/>
      <c r="F30" s="36"/>
      <c r="G30" s="36"/>
      <c r="H30" s="36"/>
      <c r="I30" s="36"/>
      <c r="J30" s="36"/>
    </row>
    <row r="31" s="1" customFormat="1" ht="18" customHeight="1" spans="1:10">
      <c r="A31" s="36" t="s">
        <v>851</v>
      </c>
      <c r="B31" s="36"/>
      <c r="C31" s="36"/>
      <c r="D31" s="36"/>
      <c r="E31" s="36"/>
      <c r="F31" s="36"/>
      <c r="G31" s="36"/>
      <c r="H31" s="36"/>
      <c r="I31" s="36"/>
      <c r="J31" s="36"/>
    </row>
    <row r="32" s="1" customFormat="1" ht="18" customHeight="1" spans="1:10">
      <c r="A32" s="36" t="s">
        <v>852</v>
      </c>
      <c r="B32" s="36"/>
      <c r="C32" s="36"/>
      <c r="D32" s="36"/>
      <c r="E32" s="36"/>
      <c r="F32" s="36"/>
      <c r="G32" s="36"/>
      <c r="H32" s="36"/>
      <c r="I32" s="36"/>
      <c r="J32" s="36"/>
    </row>
    <row r="33" s="1" customFormat="1" ht="18" customHeight="1" spans="1:10">
      <c r="A33" s="36" t="s">
        <v>853</v>
      </c>
      <c r="B33" s="36"/>
      <c r="C33" s="36"/>
      <c r="D33" s="36"/>
      <c r="E33" s="36"/>
      <c r="F33" s="36"/>
      <c r="G33" s="36"/>
      <c r="H33" s="36"/>
      <c r="I33" s="36"/>
      <c r="J33" s="36"/>
    </row>
    <row r="34" s="1" customFormat="1" ht="24.05" customHeight="1" spans="1:10">
      <c r="A34" s="36" t="s">
        <v>854</v>
      </c>
      <c r="B34" s="36"/>
      <c r="C34" s="36"/>
      <c r="D34" s="36"/>
      <c r="E34" s="36"/>
      <c r="F34" s="36"/>
      <c r="G34" s="36"/>
      <c r="H34" s="36"/>
      <c r="I34" s="36"/>
      <c r="J34"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9:J29"/>
    <mergeCell ref="A30:J30"/>
    <mergeCell ref="A31:J31"/>
    <mergeCell ref="A32:J32"/>
    <mergeCell ref="A33:J33"/>
    <mergeCell ref="A34:J34"/>
    <mergeCell ref="A10:A11"/>
    <mergeCell ref="G12:G13"/>
    <mergeCell ref="H12:H13"/>
    <mergeCell ref="I12:I13"/>
    <mergeCell ref="J12:J13"/>
    <mergeCell ref="A5:B9"/>
    <mergeCell ref="A26:G27"/>
  </mergeCells>
  <pageMargins left="0.75" right="0.75" top="1" bottom="1" header="0.5" footer="0.5"/>
  <pageSetup paperSize="9" scale="56"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28"/>
  <sheetViews>
    <sheetView topLeftCell="A9" workbookViewId="0">
      <selection activeCell="B11" sqref="B11:E11"/>
    </sheetView>
  </sheetViews>
  <sheetFormatPr defaultColWidth="9" defaultRowHeight="13.5"/>
  <cols>
    <col min="1" max="1" width="11.1083333333333" style="1" customWidth="1"/>
    <col min="2" max="2" width="19.2166666666667" style="1" customWidth="1"/>
    <col min="3" max="3" width="19.7833333333333" style="1" customWidth="1"/>
    <col min="4" max="4" width="15.4416666666667" style="1" customWidth="1"/>
    <col min="5" max="5" width="18.8916666666667" style="1" customWidth="1"/>
    <col min="6" max="6" width="11.2166666666667" style="1" customWidth="1"/>
    <col min="7" max="7" width="22.1083333333333" style="1" customWidth="1"/>
    <col min="8" max="8" width="9" style="1"/>
    <col min="9" max="9" width="8.65833333333333" style="1" customWidth="1"/>
    <col min="10" max="10" width="11.4416666666667" style="1" customWidth="1"/>
    <col min="11" max="16384" width="9" style="1"/>
  </cols>
  <sheetData>
    <row r="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1211</v>
      </c>
    </row>
    <row r="3" s="3" customFormat="1" ht="18" customHeight="1" spans="1:247">
      <c r="A3" s="7" t="s">
        <v>784</v>
      </c>
      <c r="B3" s="7"/>
      <c r="C3" s="8" t="s">
        <v>1212</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row>
    <row r="4" s="4" customFormat="1" ht="18" customHeight="1" spans="1:247">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row>
    <row r="5" s="4" customFormat="1" ht="36" customHeight="1" spans="1:247">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row>
    <row r="6" s="4" customFormat="1" ht="36" customHeight="1" spans="1:247">
      <c r="A6" s="7"/>
      <c r="B6" s="7"/>
      <c r="C6" s="10" t="s">
        <v>715</v>
      </c>
      <c r="D6" s="11"/>
      <c r="E6" s="11">
        <v>2.7</v>
      </c>
      <c r="F6" s="11"/>
      <c r="G6" s="7">
        <v>10</v>
      </c>
      <c r="H6" s="11"/>
      <c r="I6" s="12"/>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row>
    <row r="7" s="4" customFormat="1" ht="36" customHeight="1" spans="1:247">
      <c r="A7" s="7"/>
      <c r="B7" s="7"/>
      <c r="C7" s="10" t="s">
        <v>793</v>
      </c>
      <c r="D7" s="11"/>
      <c r="E7" s="11">
        <v>2.7</v>
      </c>
      <c r="F7" s="11"/>
      <c r="G7" s="7" t="s">
        <v>624</v>
      </c>
      <c r="H7" s="11"/>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row>
    <row r="8" s="4" customFormat="1" ht="36" customHeight="1" spans="1:247">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row>
    <row r="9" ht="36" customHeight="1" spans="1:10">
      <c r="A9" s="7"/>
      <c r="B9" s="7"/>
      <c r="C9" s="10" t="s">
        <v>795</v>
      </c>
      <c r="D9" s="12" t="s">
        <v>624</v>
      </c>
      <c r="E9" s="12" t="s">
        <v>624</v>
      </c>
      <c r="F9" s="12" t="s">
        <v>624</v>
      </c>
      <c r="G9" s="7" t="s">
        <v>624</v>
      </c>
      <c r="H9" s="11"/>
      <c r="I9" s="12" t="s">
        <v>624</v>
      </c>
      <c r="J9" s="12"/>
    </row>
    <row r="10" ht="18" customHeight="1" spans="1:10">
      <c r="A10" s="7" t="s">
        <v>796</v>
      </c>
      <c r="B10" s="7" t="s">
        <v>797</v>
      </c>
      <c r="C10" s="7"/>
      <c r="D10" s="7"/>
      <c r="E10" s="7"/>
      <c r="F10" s="12" t="s">
        <v>798</v>
      </c>
      <c r="G10" s="12"/>
      <c r="H10" s="12"/>
      <c r="I10" s="12"/>
      <c r="J10" s="12"/>
    </row>
    <row r="11" ht="326.95" customHeight="1" spans="1:10">
      <c r="A11" s="7"/>
      <c r="B11" s="13" t="s">
        <v>1213</v>
      </c>
      <c r="C11" s="14"/>
      <c r="D11" s="14"/>
      <c r="E11" s="15"/>
      <c r="F11" s="16" t="s">
        <v>1214</v>
      </c>
      <c r="G11" s="16"/>
      <c r="H11" s="16"/>
      <c r="I11" s="16"/>
      <c r="J11" s="16"/>
    </row>
    <row r="12" ht="36" customHeight="1" spans="1:10">
      <c r="A12" s="17" t="s">
        <v>722</v>
      </c>
      <c r="B12" s="18"/>
      <c r="C12" s="19"/>
      <c r="D12" s="17" t="s">
        <v>801</v>
      </c>
      <c r="E12" s="18"/>
      <c r="F12" s="19"/>
      <c r="G12" s="20" t="s">
        <v>726</v>
      </c>
      <c r="H12" s="20" t="s">
        <v>790</v>
      </c>
      <c r="I12" s="20" t="s">
        <v>792</v>
      </c>
      <c r="J12" s="20" t="s">
        <v>727</v>
      </c>
    </row>
    <row r="13" ht="36" customHeight="1" spans="1:10">
      <c r="A13" s="21" t="s">
        <v>728</v>
      </c>
      <c r="B13" s="7" t="s">
        <v>729</v>
      </c>
      <c r="C13" s="7" t="s">
        <v>730</v>
      </c>
      <c r="D13" s="7" t="s">
        <v>723</v>
      </c>
      <c r="E13" s="7" t="s">
        <v>724</v>
      </c>
      <c r="F13" s="22" t="s">
        <v>725</v>
      </c>
      <c r="G13" s="23"/>
      <c r="H13" s="23"/>
      <c r="I13" s="23"/>
      <c r="J13" s="23"/>
    </row>
    <row r="14" ht="18" customHeight="1" spans="1:10">
      <c r="A14" s="7" t="s">
        <v>731</v>
      </c>
      <c r="B14" s="24" t="s">
        <v>732</v>
      </c>
      <c r="C14" s="25" t="s">
        <v>1215</v>
      </c>
      <c r="D14" s="25" t="s">
        <v>734</v>
      </c>
      <c r="E14" s="25" t="s">
        <v>1216</v>
      </c>
      <c r="F14" s="25" t="s">
        <v>812</v>
      </c>
      <c r="G14" s="25" t="s">
        <v>1217</v>
      </c>
      <c r="H14" s="26">
        <v>20</v>
      </c>
      <c r="I14" s="26">
        <v>18</v>
      </c>
      <c r="J14" s="40" t="s">
        <v>11</v>
      </c>
    </row>
    <row r="15" ht="18" customHeight="1" spans="1:10">
      <c r="A15" s="7" t="s">
        <v>731</v>
      </c>
      <c r="B15" s="24" t="s">
        <v>755</v>
      </c>
      <c r="C15" s="25" t="s">
        <v>1218</v>
      </c>
      <c r="D15" s="25" t="s">
        <v>734</v>
      </c>
      <c r="E15" s="25" t="s">
        <v>757</v>
      </c>
      <c r="F15" s="25" t="s">
        <v>758</v>
      </c>
      <c r="G15" s="25" t="s">
        <v>1219</v>
      </c>
      <c r="H15" s="26">
        <v>15</v>
      </c>
      <c r="I15" s="26">
        <v>14</v>
      </c>
      <c r="J15" s="40" t="s">
        <v>11</v>
      </c>
    </row>
    <row r="16" ht="18" customHeight="1" spans="1:10">
      <c r="A16" s="7" t="s">
        <v>731</v>
      </c>
      <c r="B16" s="24" t="s">
        <v>820</v>
      </c>
      <c r="C16" s="25" t="s">
        <v>821</v>
      </c>
      <c r="D16" s="25" t="s">
        <v>822</v>
      </c>
      <c r="E16" s="25" t="s">
        <v>82</v>
      </c>
      <c r="F16" s="25" t="s">
        <v>823</v>
      </c>
      <c r="G16" s="25" t="s">
        <v>1219</v>
      </c>
      <c r="H16" s="26">
        <v>15</v>
      </c>
      <c r="I16" s="26">
        <v>10</v>
      </c>
      <c r="J16" s="40" t="s">
        <v>11</v>
      </c>
    </row>
    <row r="17" ht="29.95" customHeight="1" spans="1:10">
      <c r="A17" s="7" t="s">
        <v>760</v>
      </c>
      <c r="B17" s="63" t="s">
        <v>835</v>
      </c>
      <c r="C17" s="25" t="s">
        <v>1220</v>
      </c>
      <c r="D17" s="25" t="s">
        <v>734</v>
      </c>
      <c r="E17" s="25" t="s">
        <v>884</v>
      </c>
      <c r="F17" s="25" t="s">
        <v>1221</v>
      </c>
      <c r="G17" s="25" t="s">
        <v>1222</v>
      </c>
      <c r="H17" s="26">
        <v>30</v>
      </c>
      <c r="I17" s="26">
        <v>25</v>
      </c>
      <c r="J17" s="40" t="s">
        <v>11</v>
      </c>
    </row>
    <row r="18" ht="29.95" customHeight="1" spans="1:10">
      <c r="A18" s="27" t="s">
        <v>772</v>
      </c>
      <c r="B18" s="55" t="s">
        <v>886</v>
      </c>
      <c r="C18" s="25" t="s">
        <v>1140</v>
      </c>
      <c r="D18" s="25" t="s">
        <v>763</v>
      </c>
      <c r="E18" s="25" t="s">
        <v>775</v>
      </c>
      <c r="F18" s="25" t="s">
        <v>758</v>
      </c>
      <c r="G18" s="25" t="s">
        <v>1172</v>
      </c>
      <c r="H18" s="26">
        <v>10</v>
      </c>
      <c r="I18" s="26">
        <v>8</v>
      </c>
      <c r="J18" s="40" t="s">
        <v>11</v>
      </c>
    </row>
    <row r="19" ht="27" customHeight="1" spans="1:10">
      <c r="A19" s="7" t="s">
        <v>888</v>
      </c>
      <c r="B19" s="7"/>
      <c r="C19" s="7"/>
      <c r="D19" s="29" t="s">
        <v>1223</v>
      </c>
      <c r="E19" s="29"/>
      <c r="F19" s="29"/>
      <c r="G19" s="29"/>
      <c r="H19" s="29"/>
      <c r="I19" s="29"/>
      <c r="J19" s="29"/>
    </row>
    <row r="20" ht="18" customHeight="1" spans="1:10">
      <c r="A20" s="27" t="s">
        <v>846</v>
      </c>
      <c r="B20" s="30"/>
      <c r="C20" s="30"/>
      <c r="D20" s="30"/>
      <c r="E20" s="30"/>
      <c r="F20" s="30"/>
      <c r="G20" s="31"/>
      <c r="H20" s="7" t="s">
        <v>847</v>
      </c>
      <c r="I20" s="7" t="s">
        <v>848</v>
      </c>
      <c r="J20" s="41" t="s">
        <v>889</v>
      </c>
    </row>
    <row r="21" ht="17.05" customHeight="1" spans="1:10">
      <c r="A21" s="32"/>
      <c r="B21" s="33"/>
      <c r="C21" s="33"/>
      <c r="D21" s="33"/>
      <c r="E21" s="33"/>
      <c r="F21" s="33"/>
      <c r="G21" s="34"/>
      <c r="H21" s="35">
        <v>100</v>
      </c>
      <c r="I21" s="35">
        <v>75</v>
      </c>
      <c r="J21" s="41" t="s">
        <v>1224</v>
      </c>
    </row>
    <row r="22" ht="29" customHeight="1" spans="1:10">
      <c r="A22" s="36" t="s">
        <v>778</v>
      </c>
      <c r="B22" s="37"/>
      <c r="C22" s="37"/>
      <c r="D22" s="37"/>
      <c r="E22" s="37"/>
      <c r="F22" s="37"/>
      <c r="G22" s="37"/>
      <c r="H22" s="37"/>
      <c r="I22" s="37"/>
      <c r="J22" s="42"/>
    </row>
    <row r="23" ht="27" customHeight="1" spans="1:10">
      <c r="A23" s="36" t="s">
        <v>779</v>
      </c>
      <c r="B23" s="36"/>
      <c r="C23" s="36"/>
      <c r="D23" s="36"/>
      <c r="E23" s="36"/>
      <c r="F23" s="36"/>
      <c r="G23" s="36"/>
      <c r="H23" s="36"/>
      <c r="I23" s="36"/>
      <c r="J23" s="36"/>
    </row>
    <row r="24" ht="19" customHeight="1" spans="1:10">
      <c r="A24" s="36" t="s">
        <v>780</v>
      </c>
      <c r="B24" s="36"/>
      <c r="C24" s="36"/>
      <c r="D24" s="36"/>
      <c r="E24" s="36"/>
      <c r="F24" s="36"/>
      <c r="G24" s="36"/>
      <c r="H24" s="36"/>
      <c r="I24" s="36"/>
      <c r="J24" s="36"/>
    </row>
    <row r="25" ht="18" customHeight="1" spans="1:10">
      <c r="A25" s="36" t="s">
        <v>851</v>
      </c>
      <c r="B25" s="36"/>
      <c r="C25" s="36"/>
      <c r="D25" s="36"/>
      <c r="E25" s="36"/>
      <c r="F25" s="36"/>
      <c r="G25" s="36"/>
      <c r="H25" s="36"/>
      <c r="I25" s="36"/>
      <c r="J25" s="36"/>
    </row>
    <row r="26" ht="18" customHeight="1" spans="1:10">
      <c r="A26" s="36" t="s">
        <v>852</v>
      </c>
      <c r="B26" s="36"/>
      <c r="C26" s="36"/>
      <c r="D26" s="36"/>
      <c r="E26" s="36"/>
      <c r="F26" s="36"/>
      <c r="G26" s="36"/>
      <c r="H26" s="36"/>
      <c r="I26" s="36"/>
      <c r="J26" s="36"/>
    </row>
    <row r="27" ht="18" customHeight="1" spans="1:10">
      <c r="A27" s="36" t="s">
        <v>853</v>
      </c>
      <c r="B27" s="36"/>
      <c r="C27" s="36"/>
      <c r="D27" s="36"/>
      <c r="E27" s="36"/>
      <c r="F27" s="36"/>
      <c r="G27" s="36"/>
      <c r="H27" s="36"/>
      <c r="I27" s="36"/>
      <c r="J27" s="36"/>
    </row>
    <row r="28" ht="24.05" customHeight="1" spans="1:10">
      <c r="A28" s="36" t="s">
        <v>854</v>
      </c>
      <c r="B28" s="36"/>
      <c r="C28" s="36"/>
      <c r="D28" s="36"/>
      <c r="E28" s="36"/>
      <c r="F28" s="36"/>
      <c r="G28" s="36"/>
      <c r="H28" s="36"/>
      <c r="I28" s="36"/>
      <c r="J28"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3:J23"/>
    <mergeCell ref="A24:J24"/>
    <mergeCell ref="A25:J25"/>
    <mergeCell ref="A26:J26"/>
    <mergeCell ref="A27:J27"/>
    <mergeCell ref="A28:J28"/>
    <mergeCell ref="A10:A11"/>
    <mergeCell ref="G12:G13"/>
    <mergeCell ref="H12:H13"/>
    <mergeCell ref="I12:I13"/>
    <mergeCell ref="J12:J13"/>
    <mergeCell ref="A5:B9"/>
    <mergeCell ref="A20:G21"/>
  </mergeCells>
  <pageMargins left="0.75" right="0.75" top="1" bottom="1" header="0.5" footer="0.5"/>
  <pageSetup paperSize="9" scale="55"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D32"/>
  <sheetViews>
    <sheetView topLeftCell="A8" workbookViewId="0">
      <selection activeCell="B11" sqref="B11:E11"/>
    </sheetView>
  </sheetViews>
  <sheetFormatPr defaultColWidth="9" defaultRowHeight="14.25"/>
  <cols>
    <col min="1" max="1" width="12.1083333333333" style="1" customWidth="1"/>
    <col min="2" max="2" width="18.6583333333333" style="1" customWidth="1"/>
    <col min="3" max="3" width="24.1083333333333" style="1" customWidth="1"/>
    <col min="4" max="4" width="13.8916666666667" style="1" customWidth="1"/>
    <col min="5" max="5" width="15.4416666666667" style="1" customWidth="1"/>
    <col min="6" max="6" width="11.2166666666667" style="1" customWidth="1"/>
    <col min="7" max="7" width="27.3333333333333" style="1" customWidth="1"/>
    <col min="8" max="8" width="11.8916666666667" style="1" customWidth="1"/>
    <col min="9" max="9" width="10.8916666666667" style="1" customWidth="1"/>
    <col min="10" max="10" width="11.4416666666667" style="1" customWidth="1"/>
    <col min="11" max="16375"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1225</v>
      </c>
    </row>
    <row r="3" s="3" customFormat="1" ht="18" customHeight="1" spans="1:238">
      <c r="A3" s="7" t="s">
        <v>784</v>
      </c>
      <c r="B3" s="7"/>
      <c r="C3" s="8" t="s">
        <v>1226</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row>
    <row r="4" s="4" customFormat="1" ht="18" customHeight="1" spans="1:238">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row>
    <row r="5" s="4" customFormat="1" ht="36" customHeight="1" spans="1:238">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row>
    <row r="6" s="4" customFormat="1" ht="36" customHeight="1" spans="1:238">
      <c r="A6" s="7"/>
      <c r="B6" s="7"/>
      <c r="C6" s="10" t="s">
        <v>715</v>
      </c>
      <c r="D6" s="11"/>
      <c r="E6" s="11">
        <v>21</v>
      </c>
      <c r="F6" s="11">
        <v>21</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row>
    <row r="7" s="4" customFormat="1" ht="36" customHeight="1" spans="1:238">
      <c r="A7" s="7"/>
      <c r="B7" s="7"/>
      <c r="C7" s="10" t="s">
        <v>793</v>
      </c>
      <c r="D7" s="11"/>
      <c r="E7" s="11">
        <v>21</v>
      </c>
      <c r="F7" s="11">
        <v>21</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row>
    <row r="8" s="4" customFormat="1" ht="36" customHeight="1" spans="1:238">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293.1" customHeight="1" spans="1:10">
      <c r="A11" s="7"/>
      <c r="B11" s="13" t="s">
        <v>1227</v>
      </c>
      <c r="C11" s="14"/>
      <c r="D11" s="14"/>
      <c r="E11" s="15"/>
      <c r="F11" s="16" t="s">
        <v>1228</v>
      </c>
      <c r="G11" s="16"/>
      <c r="H11" s="16"/>
      <c r="I11" s="16"/>
      <c r="J11" s="16"/>
    </row>
    <row r="12" s="1" customFormat="1" ht="29.95"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1229</v>
      </c>
      <c r="D14" s="25" t="s">
        <v>734</v>
      </c>
      <c r="E14" s="25" t="s">
        <v>19</v>
      </c>
      <c r="F14" s="25" t="s">
        <v>806</v>
      </c>
      <c r="G14" s="25" t="s">
        <v>1230</v>
      </c>
      <c r="H14" s="26">
        <v>10</v>
      </c>
      <c r="I14" s="26">
        <v>8</v>
      </c>
      <c r="J14" s="43" t="s">
        <v>11</v>
      </c>
    </row>
    <row r="15" s="1" customFormat="1" ht="18" customHeight="1" spans="1:10">
      <c r="A15" s="7" t="s">
        <v>731</v>
      </c>
      <c r="B15" s="24" t="s">
        <v>732</v>
      </c>
      <c r="C15" s="25" t="s">
        <v>1231</v>
      </c>
      <c r="D15" s="25" t="s">
        <v>734</v>
      </c>
      <c r="E15" s="25" t="s">
        <v>19</v>
      </c>
      <c r="F15" s="25" t="s">
        <v>803</v>
      </c>
      <c r="G15" s="25" t="s">
        <v>1232</v>
      </c>
      <c r="H15" s="26">
        <v>10</v>
      </c>
      <c r="I15" s="26">
        <v>8</v>
      </c>
      <c r="J15" s="43" t="s">
        <v>11</v>
      </c>
    </row>
    <row r="16" s="1" customFormat="1" ht="18" customHeight="1" spans="1:10">
      <c r="A16" s="7" t="s">
        <v>731</v>
      </c>
      <c r="B16" s="24" t="s">
        <v>755</v>
      </c>
      <c r="C16" s="25" t="s">
        <v>756</v>
      </c>
      <c r="D16" s="25" t="s">
        <v>763</v>
      </c>
      <c r="E16" s="25" t="s">
        <v>775</v>
      </c>
      <c r="F16" s="25" t="s">
        <v>758</v>
      </c>
      <c r="G16" s="25" t="s">
        <v>901</v>
      </c>
      <c r="H16" s="26">
        <v>15</v>
      </c>
      <c r="I16" s="26">
        <v>14</v>
      </c>
      <c r="J16" s="43" t="s">
        <v>11</v>
      </c>
    </row>
    <row r="17" s="1" customFormat="1" ht="18" customHeight="1" spans="1:10">
      <c r="A17" s="7" t="s">
        <v>731</v>
      </c>
      <c r="B17" s="24" t="s">
        <v>820</v>
      </c>
      <c r="C17" s="25" t="s">
        <v>1233</v>
      </c>
      <c r="D17" s="25" t="s">
        <v>822</v>
      </c>
      <c r="E17" s="25" t="s">
        <v>82</v>
      </c>
      <c r="F17" s="25" t="s">
        <v>823</v>
      </c>
      <c r="G17" s="25" t="s">
        <v>1234</v>
      </c>
      <c r="H17" s="26">
        <v>15</v>
      </c>
      <c r="I17" s="26">
        <v>14</v>
      </c>
      <c r="J17" s="43" t="s">
        <v>11</v>
      </c>
    </row>
    <row r="18" s="1" customFormat="1" ht="18" customHeight="1" spans="1:10">
      <c r="A18" s="7" t="s">
        <v>760</v>
      </c>
      <c r="B18" s="7" t="s">
        <v>835</v>
      </c>
      <c r="C18" s="25" t="s">
        <v>1235</v>
      </c>
      <c r="D18" s="25" t="s">
        <v>734</v>
      </c>
      <c r="E18" s="25" t="s">
        <v>1236</v>
      </c>
      <c r="F18" s="25" t="s">
        <v>758</v>
      </c>
      <c r="G18" s="25" t="s">
        <v>1237</v>
      </c>
      <c r="H18" s="26">
        <v>15</v>
      </c>
      <c r="I18" s="26">
        <v>14</v>
      </c>
      <c r="J18" s="43" t="s">
        <v>11</v>
      </c>
    </row>
    <row r="19" s="1" customFormat="1" ht="21.95" customHeight="1" spans="1:10">
      <c r="A19" s="7" t="s">
        <v>760</v>
      </c>
      <c r="B19" s="7" t="s">
        <v>838</v>
      </c>
      <c r="C19" s="25" t="s">
        <v>1238</v>
      </c>
      <c r="D19" s="25" t="s">
        <v>734</v>
      </c>
      <c r="E19" s="25" t="s">
        <v>38</v>
      </c>
      <c r="F19" s="25" t="s">
        <v>840</v>
      </c>
      <c r="G19" s="25" t="s">
        <v>1239</v>
      </c>
      <c r="H19" s="26">
        <v>15</v>
      </c>
      <c r="I19" s="26">
        <v>14</v>
      </c>
      <c r="J19" s="43" t="s">
        <v>11</v>
      </c>
    </row>
    <row r="20" s="1" customFormat="1" ht="24.05" customHeight="1" spans="1:10">
      <c r="A20" s="27" t="s">
        <v>772</v>
      </c>
      <c r="B20" s="55" t="s">
        <v>886</v>
      </c>
      <c r="C20" s="25" t="s">
        <v>843</v>
      </c>
      <c r="D20" s="25" t="s">
        <v>763</v>
      </c>
      <c r="E20" s="25" t="s">
        <v>775</v>
      </c>
      <c r="F20" s="25" t="s">
        <v>758</v>
      </c>
      <c r="G20" s="25" t="s">
        <v>1240</v>
      </c>
      <c r="H20" s="26">
        <v>10</v>
      </c>
      <c r="I20" s="26">
        <v>9</v>
      </c>
      <c r="J20" s="43" t="s">
        <v>11</v>
      </c>
    </row>
    <row r="21" s="1" customFormat="1" ht="29.95" customHeight="1" spans="1:10">
      <c r="A21" s="7" t="s">
        <v>888</v>
      </c>
      <c r="B21" s="7"/>
      <c r="C21" s="7"/>
      <c r="D21" s="29" t="s">
        <v>701</v>
      </c>
      <c r="E21" s="29"/>
      <c r="F21" s="29"/>
      <c r="G21" s="29"/>
      <c r="H21" s="29"/>
      <c r="I21" s="29"/>
      <c r="J21" s="29"/>
    </row>
    <row r="22" s="1" customFormat="1" ht="25.55" customHeight="1" spans="1:10">
      <c r="A22" s="27" t="s">
        <v>846</v>
      </c>
      <c r="B22" s="30"/>
      <c r="C22" s="30"/>
      <c r="D22" s="30"/>
      <c r="E22" s="30"/>
      <c r="F22" s="30"/>
      <c r="G22" s="31"/>
      <c r="H22" s="7" t="s">
        <v>847</v>
      </c>
      <c r="I22" s="7" t="s">
        <v>848</v>
      </c>
      <c r="J22" s="41" t="s">
        <v>889</v>
      </c>
    </row>
    <row r="23" s="1" customFormat="1" ht="17.05" customHeight="1" spans="1:10">
      <c r="A23" s="32"/>
      <c r="B23" s="33"/>
      <c r="C23" s="33"/>
      <c r="D23" s="33"/>
      <c r="E23" s="33"/>
      <c r="F23" s="33"/>
      <c r="G23" s="34"/>
      <c r="H23" s="35">
        <v>100</v>
      </c>
      <c r="I23" s="35">
        <v>91</v>
      </c>
      <c r="J23" s="41" t="s">
        <v>850</v>
      </c>
    </row>
    <row r="24" s="1" customFormat="1" ht="29" customHeight="1" spans="1:10">
      <c r="A24" s="36" t="s">
        <v>778</v>
      </c>
      <c r="B24" s="37"/>
      <c r="C24" s="37"/>
      <c r="D24" s="37"/>
      <c r="E24" s="37"/>
      <c r="F24" s="37"/>
      <c r="G24" s="37"/>
      <c r="H24" s="37"/>
      <c r="I24" s="37"/>
      <c r="J24" s="42"/>
    </row>
    <row r="25" s="1" customFormat="1" ht="27" customHeight="1" spans="1:10">
      <c r="A25" s="36" t="s">
        <v>779</v>
      </c>
      <c r="B25" s="36"/>
      <c r="C25" s="36"/>
      <c r="D25" s="36"/>
      <c r="E25" s="36"/>
      <c r="F25" s="36"/>
      <c r="G25" s="36"/>
      <c r="H25" s="36"/>
      <c r="I25" s="36"/>
      <c r="J25" s="36"/>
    </row>
    <row r="26" s="1" customFormat="1" ht="19" customHeight="1" spans="1:10">
      <c r="A26" s="36" t="s">
        <v>780</v>
      </c>
      <c r="B26" s="36"/>
      <c r="C26" s="36"/>
      <c r="D26" s="36"/>
      <c r="E26" s="36"/>
      <c r="F26" s="36"/>
      <c r="G26" s="36"/>
      <c r="H26" s="36"/>
      <c r="I26" s="36"/>
      <c r="J26" s="36"/>
    </row>
    <row r="27" s="1" customFormat="1" ht="18" customHeight="1" spans="1:10">
      <c r="A27" s="36" t="s">
        <v>851</v>
      </c>
      <c r="B27" s="36"/>
      <c r="C27" s="36"/>
      <c r="D27" s="36"/>
      <c r="E27" s="36"/>
      <c r="F27" s="36"/>
      <c r="G27" s="36"/>
      <c r="H27" s="36"/>
      <c r="I27" s="36"/>
      <c r="J27" s="36"/>
    </row>
    <row r="28" s="1" customFormat="1" ht="18" customHeight="1" spans="1:10">
      <c r="A28" s="36" t="s">
        <v>852</v>
      </c>
      <c r="B28" s="36"/>
      <c r="C28" s="36"/>
      <c r="D28" s="36"/>
      <c r="E28" s="36"/>
      <c r="F28" s="36"/>
      <c r="G28" s="36"/>
      <c r="H28" s="36"/>
      <c r="I28" s="36"/>
      <c r="J28" s="36"/>
    </row>
    <row r="29" s="1" customFormat="1" ht="18" customHeight="1" spans="1:10">
      <c r="A29" s="36" t="s">
        <v>853</v>
      </c>
      <c r="B29" s="36"/>
      <c r="C29" s="36"/>
      <c r="D29" s="36"/>
      <c r="E29" s="36"/>
      <c r="F29" s="36"/>
      <c r="G29" s="36"/>
      <c r="H29" s="36"/>
      <c r="I29" s="36"/>
      <c r="J29" s="36"/>
    </row>
    <row r="30" s="1" customFormat="1" ht="24.05" customHeight="1" spans="1:10">
      <c r="A30" s="36" t="s">
        <v>854</v>
      </c>
      <c r="B30" s="36"/>
      <c r="C30" s="36"/>
      <c r="D30" s="36"/>
      <c r="E30" s="36"/>
      <c r="F30" s="36"/>
      <c r="G30" s="36"/>
      <c r="H30" s="36"/>
      <c r="I30" s="36"/>
      <c r="J30" s="36"/>
    </row>
    <row r="31" s="1" customFormat="1" ht="13.5"/>
    <row r="32" s="1" customFormat="1" ht="13.5"/>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5:J25"/>
    <mergeCell ref="A26:J26"/>
    <mergeCell ref="A27:J27"/>
    <mergeCell ref="A28:J28"/>
    <mergeCell ref="A29:J29"/>
    <mergeCell ref="A30:J30"/>
    <mergeCell ref="A10:A11"/>
    <mergeCell ref="G12:G13"/>
    <mergeCell ref="H12:H13"/>
    <mergeCell ref="I12:I13"/>
    <mergeCell ref="J12:J13"/>
    <mergeCell ref="A5:B9"/>
    <mergeCell ref="A22:G23"/>
  </mergeCells>
  <pageMargins left="0.75" right="0.75" top="1" bottom="1" header="0.5" footer="0.5"/>
  <pageSetup paperSize="9" scale="51"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B30"/>
  <sheetViews>
    <sheetView topLeftCell="A11" workbookViewId="0">
      <selection activeCell="B11" sqref="B11:E11"/>
    </sheetView>
  </sheetViews>
  <sheetFormatPr defaultColWidth="9" defaultRowHeight="14.25"/>
  <cols>
    <col min="1" max="1" width="11.1083333333333" style="1" customWidth="1"/>
    <col min="2" max="2" width="17.1083333333333" style="1" customWidth="1"/>
    <col min="3" max="3" width="27.2166666666667" style="1" customWidth="1"/>
    <col min="4" max="4" width="11.3333333333333" style="1" customWidth="1"/>
    <col min="5" max="5" width="14.7833333333333" style="1" customWidth="1"/>
    <col min="6" max="6" width="14" style="1" customWidth="1"/>
    <col min="7" max="7" width="23.6583333333333" style="1" customWidth="1"/>
    <col min="8" max="8" width="9" style="1"/>
    <col min="9" max="9" width="8.65833333333333" style="1" customWidth="1"/>
    <col min="10" max="10" width="11.4416666666667" style="1" customWidth="1"/>
    <col min="11" max="16373"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1241</v>
      </c>
    </row>
    <row r="3" s="3" customFormat="1" ht="18" customHeight="1" spans="1:236">
      <c r="A3" s="7" t="s">
        <v>784</v>
      </c>
      <c r="B3" s="7"/>
      <c r="C3" s="8" t="s">
        <v>1242</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row>
    <row r="4" s="4" customFormat="1" ht="18" customHeight="1" spans="1:236">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row>
    <row r="5" s="4" customFormat="1" ht="36" customHeight="1" spans="1:236">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row>
    <row r="6" s="4" customFormat="1" ht="36" customHeight="1" spans="1:236">
      <c r="A6" s="7"/>
      <c r="B6" s="7"/>
      <c r="C6" s="10" t="s">
        <v>715</v>
      </c>
      <c r="D6" s="11"/>
      <c r="E6" s="11">
        <v>9.54</v>
      </c>
      <c r="F6" s="11">
        <v>9.54</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row>
    <row r="7" s="4" customFormat="1" ht="36" customHeight="1" spans="1:236">
      <c r="A7" s="7"/>
      <c r="B7" s="7"/>
      <c r="C7" s="10" t="s">
        <v>793</v>
      </c>
      <c r="D7" s="11"/>
      <c r="E7" s="11">
        <v>9.54</v>
      </c>
      <c r="F7" s="11">
        <v>9.54</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row>
    <row r="8" s="4" customFormat="1" ht="36" customHeight="1" spans="1:236">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288" customHeight="1" spans="1:10">
      <c r="A11" s="7"/>
      <c r="B11" s="13" t="s">
        <v>1243</v>
      </c>
      <c r="C11" s="14"/>
      <c r="D11" s="14"/>
      <c r="E11" s="15"/>
      <c r="F11" s="16" t="s">
        <v>1244</v>
      </c>
      <c r="G11" s="16"/>
      <c r="H11" s="16"/>
      <c r="I11" s="16"/>
      <c r="J11" s="16"/>
    </row>
    <row r="12" s="1" customFormat="1" ht="36"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3">
      <c r="A14" s="7" t="s">
        <v>731</v>
      </c>
      <c r="B14" s="24" t="s">
        <v>732</v>
      </c>
      <c r="C14" s="25" t="s">
        <v>1245</v>
      </c>
      <c r="D14" s="25" t="s">
        <v>734</v>
      </c>
      <c r="E14" s="25" t="s">
        <v>40</v>
      </c>
      <c r="F14" s="25" t="s">
        <v>1246</v>
      </c>
      <c r="G14" s="25" t="s">
        <v>1247</v>
      </c>
      <c r="H14" s="26">
        <v>10</v>
      </c>
      <c r="I14" s="26">
        <v>8</v>
      </c>
      <c r="J14" s="40" t="s">
        <v>11</v>
      </c>
      <c r="M14" s="54"/>
    </row>
    <row r="15" s="1" customFormat="1" ht="18" customHeight="1" spans="1:10">
      <c r="A15" s="7" t="s">
        <v>731</v>
      </c>
      <c r="B15" s="24" t="s">
        <v>732</v>
      </c>
      <c r="C15" s="25" t="s">
        <v>1248</v>
      </c>
      <c r="D15" s="25" t="s">
        <v>734</v>
      </c>
      <c r="E15" s="25" t="s">
        <v>19</v>
      </c>
      <c r="F15" s="25" t="s">
        <v>1249</v>
      </c>
      <c r="G15" s="25" t="s">
        <v>1250</v>
      </c>
      <c r="H15" s="26">
        <v>10</v>
      </c>
      <c r="I15" s="26">
        <v>8</v>
      </c>
      <c r="J15" s="40" t="s">
        <v>11</v>
      </c>
    </row>
    <row r="16" s="1" customFormat="1" ht="18" customHeight="1" spans="1:10">
      <c r="A16" s="7" t="s">
        <v>731</v>
      </c>
      <c r="B16" s="24" t="s">
        <v>755</v>
      </c>
      <c r="C16" s="25" t="s">
        <v>879</v>
      </c>
      <c r="D16" s="25" t="s">
        <v>734</v>
      </c>
      <c r="E16" s="25" t="s">
        <v>757</v>
      </c>
      <c r="F16" s="25" t="s">
        <v>758</v>
      </c>
      <c r="G16" s="25" t="s">
        <v>901</v>
      </c>
      <c r="H16" s="26">
        <v>15</v>
      </c>
      <c r="I16" s="26">
        <v>14</v>
      </c>
      <c r="J16" s="40" t="s">
        <v>11</v>
      </c>
    </row>
    <row r="17" s="1" customFormat="1" ht="18" customHeight="1" spans="1:10">
      <c r="A17" s="7" t="s">
        <v>731</v>
      </c>
      <c r="B17" s="24" t="s">
        <v>820</v>
      </c>
      <c r="C17" s="25" t="s">
        <v>821</v>
      </c>
      <c r="D17" s="25" t="s">
        <v>822</v>
      </c>
      <c r="E17" s="25" t="s">
        <v>82</v>
      </c>
      <c r="F17" s="25" t="s">
        <v>823</v>
      </c>
      <c r="G17" s="25" t="s">
        <v>1063</v>
      </c>
      <c r="H17" s="26">
        <v>15</v>
      </c>
      <c r="I17" s="26">
        <v>14</v>
      </c>
      <c r="J17" s="40" t="s">
        <v>11</v>
      </c>
    </row>
    <row r="18" s="1" customFormat="1" ht="18" customHeight="1" spans="1:10">
      <c r="A18" s="24" t="s">
        <v>760</v>
      </c>
      <c r="B18" s="7" t="s">
        <v>835</v>
      </c>
      <c r="C18" s="25" t="s">
        <v>1251</v>
      </c>
      <c r="D18" s="25" t="s">
        <v>763</v>
      </c>
      <c r="E18" s="25" t="s">
        <v>769</v>
      </c>
      <c r="F18" s="25" t="s">
        <v>758</v>
      </c>
      <c r="G18" s="25" t="s">
        <v>1252</v>
      </c>
      <c r="H18" s="26">
        <v>15</v>
      </c>
      <c r="I18" s="26">
        <v>14</v>
      </c>
      <c r="J18" s="40" t="s">
        <v>11</v>
      </c>
    </row>
    <row r="19" s="1" customFormat="1" ht="21.95" customHeight="1" spans="1:10">
      <c r="A19" s="24" t="s">
        <v>760</v>
      </c>
      <c r="B19" s="7" t="s">
        <v>838</v>
      </c>
      <c r="C19" s="25" t="s">
        <v>839</v>
      </c>
      <c r="D19" s="25" t="s">
        <v>763</v>
      </c>
      <c r="E19" s="25" t="s">
        <v>38</v>
      </c>
      <c r="F19" s="25" t="s">
        <v>840</v>
      </c>
      <c r="G19" s="25" t="s">
        <v>980</v>
      </c>
      <c r="H19" s="26">
        <v>15</v>
      </c>
      <c r="I19" s="26">
        <v>14</v>
      </c>
      <c r="J19" s="40" t="s">
        <v>11</v>
      </c>
    </row>
    <row r="20" s="1" customFormat="1" ht="29.95" customHeight="1" spans="1:10">
      <c r="A20" s="27" t="s">
        <v>772</v>
      </c>
      <c r="B20" s="28" t="s">
        <v>886</v>
      </c>
      <c r="C20" s="25" t="s">
        <v>843</v>
      </c>
      <c r="D20" s="25" t="s">
        <v>763</v>
      </c>
      <c r="E20" s="25" t="s">
        <v>769</v>
      </c>
      <c r="F20" s="25" t="s">
        <v>758</v>
      </c>
      <c r="G20" s="25" t="s">
        <v>1066</v>
      </c>
      <c r="H20" s="26">
        <v>10</v>
      </c>
      <c r="I20" s="26">
        <v>10</v>
      </c>
      <c r="J20" s="40" t="s">
        <v>11</v>
      </c>
    </row>
    <row r="21" s="1" customFormat="1" ht="30.95" customHeight="1" spans="1:10">
      <c r="A21" s="7" t="s">
        <v>888</v>
      </c>
      <c r="B21" s="7"/>
      <c r="C21" s="7"/>
      <c r="D21" s="29" t="s">
        <v>701</v>
      </c>
      <c r="E21" s="29"/>
      <c r="F21" s="29"/>
      <c r="G21" s="29"/>
      <c r="H21" s="29"/>
      <c r="I21" s="29"/>
      <c r="J21" s="29"/>
    </row>
    <row r="22" s="1" customFormat="1" ht="25.55" customHeight="1" spans="1:10">
      <c r="A22" s="27" t="s">
        <v>846</v>
      </c>
      <c r="B22" s="30"/>
      <c r="C22" s="30"/>
      <c r="D22" s="30"/>
      <c r="E22" s="30"/>
      <c r="F22" s="30"/>
      <c r="G22" s="31"/>
      <c r="H22" s="7" t="s">
        <v>847</v>
      </c>
      <c r="I22" s="7" t="s">
        <v>848</v>
      </c>
      <c r="J22" s="41" t="s">
        <v>889</v>
      </c>
    </row>
    <row r="23" s="1" customFormat="1" ht="17.05" customHeight="1" spans="1:10">
      <c r="A23" s="32"/>
      <c r="B23" s="33"/>
      <c r="C23" s="33"/>
      <c r="D23" s="33"/>
      <c r="E23" s="33"/>
      <c r="F23" s="33"/>
      <c r="G23" s="34"/>
      <c r="H23" s="35">
        <v>100</v>
      </c>
      <c r="I23" s="35">
        <v>92</v>
      </c>
      <c r="J23" s="41" t="s">
        <v>850</v>
      </c>
    </row>
    <row r="24" s="1" customFormat="1" ht="29" customHeight="1" spans="1:10">
      <c r="A24" s="36" t="s">
        <v>778</v>
      </c>
      <c r="B24" s="37"/>
      <c r="C24" s="37"/>
      <c r="D24" s="37"/>
      <c r="E24" s="37"/>
      <c r="F24" s="37"/>
      <c r="G24" s="37"/>
      <c r="H24" s="37"/>
      <c r="I24" s="37"/>
      <c r="J24" s="42"/>
    </row>
    <row r="25" s="1" customFormat="1" ht="27" customHeight="1" spans="1:10">
      <c r="A25" s="36" t="s">
        <v>779</v>
      </c>
      <c r="B25" s="36"/>
      <c r="C25" s="36"/>
      <c r="D25" s="36"/>
      <c r="E25" s="36"/>
      <c r="F25" s="36"/>
      <c r="G25" s="36"/>
      <c r="H25" s="36"/>
      <c r="I25" s="36"/>
      <c r="J25" s="36"/>
    </row>
    <row r="26" s="1" customFormat="1" ht="19" customHeight="1" spans="1:10">
      <c r="A26" s="36" t="s">
        <v>780</v>
      </c>
      <c r="B26" s="36"/>
      <c r="C26" s="36"/>
      <c r="D26" s="36"/>
      <c r="E26" s="36"/>
      <c r="F26" s="36"/>
      <c r="G26" s="36"/>
      <c r="H26" s="36"/>
      <c r="I26" s="36"/>
      <c r="J26" s="36"/>
    </row>
    <row r="27" s="1" customFormat="1" ht="18" customHeight="1" spans="1:10">
      <c r="A27" s="36" t="s">
        <v>851</v>
      </c>
      <c r="B27" s="36"/>
      <c r="C27" s="36"/>
      <c r="D27" s="36"/>
      <c r="E27" s="36"/>
      <c r="F27" s="36"/>
      <c r="G27" s="36"/>
      <c r="H27" s="36"/>
      <c r="I27" s="36"/>
      <c r="J27" s="36"/>
    </row>
    <row r="28" s="1" customFormat="1" ht="18" customHeight="1" spans="1:10">
      <c r="A28" s="36" t="s">
        <v>852</v>
      </c>
      <c r="B28" s="36"/>
      <c r="C28" s="36"/>
      <c r="D28" s="36"/>
      <c r="E28" s="36"/>
      <c r="F28" s="36"/>
      <c r="G28" s="36"/>
      <c r="H28" s="36"/>
      <c r="I28" s="36"/>
      <c r="J28" s="36"/>
    </row>
    <row r="29" s="1" customFormat="1" ht="18" customHeight="1" spans="1:10">
      <c r="A29" s="36" t="s">
        <v>853</v>
      </c>
      <c r="B29" s="36"/>
      <c r="C29" s="36"/>
      <c r="D29" s="36"/>
      <c r="E29" s="36"/>
      <c r="F29" s="36"/>
      <c r="G29" s="36"/>
      <c r="H29" s="36"/>
      <c r="I29" s="36"/>
      <c r="J29" s="36"/>
    </row>
    <row r="30" s="1" customFormat="1" ht="24.05" customHeight="1" spans="1:10">
      <c r="A30" s="36" t="s">
        <v>854</v>
      </c>
      <c r="B30" s="36"/>
      <c r="C30" s="36"/>
      <c r="D30" s="36"/>
      <c r="E30" s="36"/>
      <c r="F30" s="36"/>
      <c r="G30" s="36"/>
      <c r="H30" s="36"/>
      <c r="I30" s="36"/>
      <c r="J30"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5:J25"/>
    <mergeCell ref="A26:J26"/>
    <mergeCell ref="A27:J27"/>
    <mergeCell ref="A28:J28"/>
    <mergeCell ref="A29:J29"/>
    <mergeCell ref="A30:J30"/>
    <mergeCell ref="A10:A11"/>
    <mergeCell ref="G12:G13"/>
    <mergeCell ref="H12:H13"/>
    <mergeCell ref="I12:I13"/>
    <mergeCell ref="J12:J13"/>
    <mergeCell ref="A5:B9"/>
    <mergeCell ref="A22:G23"/>
  </mergeCells>
  <pageMargins left="0.75" right="0.75" top="1" bottom="1" header="0.5" footer="0.5"/>
  <pageSetup paperSize="9" scale="54"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B30"/>
  <sheetViews>
    <sheetView topLeftCell="A9" workbookViewId="0">
      <selection activeCell="B11" sqref="B11:E11"/>
    </sheetView>
  </sheetViews>
  <sheetFormatPr defaultColWidth="9" defaultRowHeight="14.25"/>
  <cols>
    <col min="1" max="1" width="13.3333333333333" style="1" customWidth="1"/>
    <col min="2" max="2" width="17.7833333333333" style="1" customWidth="1"/>
    <col min="3" max="3" width="23.2166666666667" style="1" customWidth="1"/>
    <col min="4" max="4" width="13.6583333333333" style="1" customWidth="1"/>
    <col min="5" max="5" width="13.2166666666667" style="1" customWidth="1"/>
    <col min="6" max="6" width="11.2166666666667" style="1" customWidth="1"/>
    <col min="7" max="7" width="17.7833333333333" style="1" customWidth="1"/>
    <col min="8" max="8" width="9" style="1"/>
    <col min="9" max="9" width="8.65833333333333" style="1" customWidth="1"/>
    <col min="10" max="10" width="11.4416666666667" style="1" customWidth="1"/>
    <col min="11" max="16373"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1253</v>
      </c>
    </row>
    <row r="3" s="3" customFormat="1" ht="18" customHeight="1" spans="1:236">
      <c r="A3" s="7" t="s">
        <v>784</v>
      </c>
      <c r="B3" s="7"/>
      <c r="C3" s="8" t="s">
        <v>1254</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row>
    <row r="4" s="4" customFormat="1" ht="18" customHeight="1" spans="1:236">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row>
    <row r="5" s="4" customFormat="1" ht="36" customHeight="1" spans="1:236">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row>
    <row r="6" s="4" customFormat="1" ht="36" customHeight="1" spans="1:236">
      <c r="A6" s="7"/>
      <c r="B6" s="7"/>
      <c r="C6" s="10" t="s">
        <v>715</v>
      </c>
      <c r="D6" s="11"/>
      <c r="E6" s="11">
        <v>10</v>
      </c>
      <c r="F6" s="11">
        <v>10</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row>
    <row r="7" s="4" customFormat="1" ht="36" customHeight="1" spans="1:236">
      <c r="A7" s="7"/>
      <c r="B7" s="7"/>
      <c r="C7" s="10" t="s">
        <v>793</v>
      </c>
      <c r="D7" s="11"/>
      <c r="E7" s="11">
        <v>10</v>
      </c>
      <c r="F7" s="11">
        <v>10</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row>
    <row r="8" s="4" customFormat="1" ht="36" customHeight="1" spans="1:236">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303.05" customHeight="1" spans="1:10">
      <c r="A11" s="7"/>
      <c r="B11" s="13" t="s">
        <v>1255</v>
      </c>
      <c r="C11" s="14"/>
      <c r="D11" s="14"/>
      <c r="E11" s="15"/>
      <c r="F11" s="16" t="s">
        <v>1256</v>
      </c>
      <c r="G11" s="16"/>
      <c r="H11" s="16"/>
      <c r="I11" s="16"/>
      <c r="J11" s="16"/>
    </row>
    <row r="12" s="1" customFormat="1" ht="36"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5" t="s">
        <v>732</v>
      </c>
      <c r="C14" s="25" t="s">
        <v>1257</v>
      </c>
      <c r="D14" s="25" t="s">
        <v>763</v>
      </c>
      <c r="E14" s="25" t="s">
        <v>58</v>
      </c>
      <c r="F14" s="25" t="s">
        <v>990</v>
      </c>
      <c r="G14" s="25" t="s">
        <v>1258</v>
      </c>
      <c r="H14" s="26">
        <v>10</v>
      </c>
      <c r="I14" s="26">
        <v>9</v>
      </c>
      <c r="J14" s="43" t="s">
        <v>11</v>
      </c>
    </row>
    <row r="15" s="1" customFormat="1" ht="18" customHeight="1" spans="1:10">
      <c r="A15" s="7" t="s">
        <v>731</v>
      </c>
      <c r="B15" s="25" t="s">
        <v>755</v>
      </c>
      <c r="C15" s="25" t="s">
        <v>879</v>
      </c>
      <c r="D15" s="25" t="s">
        <v>763</v>
      </c>
      <c r="E15" s="25" t="s">
        <v>757</v>
      </c>
      <c r="F15" s="25" t="s">
        <v>758</v>
      </c>
      <c r="G15" s="25" t="s">
        <v>901</v>
      </c>
      <c r="H15" s="26">
        <v>15</v>
      </c>
      <c r="I15" s="26">
        <v>14</v>
      </c>
      <c r="J15" s="43" t="s">
        <v>11</v>
      </c>
    </row>
    <row r="16" s="1" customFormat="1" ht="18" customHeight="1" spans="1:10">
      <c r="A16" s="7" t="s">
        <v>731</v>
      </c>
      <c r="B16" s="25" t="s">
        <v>820</v>
      </c>
      <c r="C16" s="25" t="s">
        <v>821</v>
      </c>
      <c r="D16" s="25" t="s">
        <v>822</v>
      </c>
      <c r="E16" s="25" t="s">
        <v>82</v>
      </c>
      <c r="F16" s="25" t="s">
        <v>823</v>
      </c>
      <c r="G16" s="25" t="s">
        <v>1259</v>
      </c>
      <c r="H16" s="26">
        <v>15</v>
      </c>
      <c r="I16" s="26">
        <v>14</v>
      </c>
      <c r="J16" s="43" t="s">
        <v>11</v>
      </c>
    </row>
    <row r="17" s="1" customFormat="1" ht="18" customHeight="1" spans="1:10">
      <c r="A17" s="7" t="s">
        <v>731</v>
      </c>
      <c r="B17" s="25" t="s">
        <v>825</v>
      </c>
      <c r="C17" s="25" t="s">
        <v>1260</v>
      </c>
      <c r="D17" s="25" t="s">
        <v>822</v>
      </c>
      <c r="E17" s="25" t="s">
        <v>1261</v>
      </c>
      <c r="F17" s="25" t="s">
        <v>1262</v>
      </c>
      <c r="G17" s="25" t="s">
        <v>828</v>
      </c>
      <c r="H17" s="26">
        <v>10</v>
      </c>
      <c r="I17" s="26">
        <v>9</v>
      </c>
      <c r="J17" s="43" t="s">
        <v>11</v>
      </c>
    </row>
    <row r="18" s="1" customFormat="1" ht="18" customHeight="1" spans="1:10">
      <c r="A18" s="7" t="s">
        <v>760</v>
      </c>
      <c r="B18" s="25" t="s">
        <v>835</v>
      </c>
      <c r="C18" s="25" t="s">
        <v>836</v>
      </c>
      <c r="D18" s="25" t="s">
        <v>763</v>
      </c>
      <c r="E18" s="25" t="s">
        <v>757</v>
      </c>
      <c r="F18" s="25" t="s">
        <v>758</v>
      </c>
      <c r="G18" s="25" t="s">
        <v>1263</v>
      </c>
      <c r="H18" s="26">
        <v>15</v>
      </c>
      <c r="I18" s="26">
        <v>14</v>
      </c>
      <c r="J18" s="43" t="s">
        <v>11</v>
      </c>
    </row>
    <row r="19" s="1" customFormat="1" ht="29.95" customHeight="1" spans="1:10">
      <c r="A19" s="7" t="s">
        <v>760</v>
      </c>
      <c r="B19" s="25" t="s">
        <v>838</v>
      </c>
      <c r="C19" s="25" t="s">
        <v>839</v>
      </c>
      <c r="D19" s="25" t="s">
        <v>734</v>
      </c>
      <c r="E19" s="25" t="s">
        <v>38</v>
      </c>
      <c r="F19" s="25" t="s">
        <v>840</v>
      </c>
      <c r="G19" s="25" t="s">
        <v>1264</v>
      </c>
      <c r="H19" s="26">
        <v>15</v>
      </c>
      <c r="I19" s="26">
        <v>14</v>
      </c>
      <c r="J19" s="43" t="s">
        <v>11</v>
      </c>
    </row>
    <row r="20" s="1" customFormat="1" ht="29.95" customHeight="1" spans="1:10">
      <c r="A20" s="27" t="s">
        <v>772</v>
      </c>
      <c r="B20" s="25" t="s">
        <v>842</v>
      </c>
      <c r="C20" s="25" t="s">
        <v>843</v>
      </c>
      <c r="D20" s="25" t="s">
        <v>763</v>
      </c>
      <c r="E20" s="25" t="s">
        <v>769</v>
      </c>
      <c r="F20" s="25" t="s">
        <v>758</v>
      </c>
      <c r="G20" s="25" t="s">
        <v>844</v>
      </c>
      <c r="H20" s="26">
        <v>10</v>
      </c>
      <c r="I20" s="26">
        <v>9</v>
      </c>
      <c r="J20" s="43" t="s">
        <v>11</v>
      </c>
    </row>
    <row r="21" s="1" customFormat="1" ht="30.95" customHeight="1" spans="1:10">
      <c r="A21" s="7" t="s">
        <v>888</v>
      </c>
      <c r="B21" s="7"/>
      <c r="C21" s="7"/>
      <c r="D21" s="29" t="s">
        <v>701</v>
      </c>
      <c r="E21" s="29"/>
      <c r="F21" s="29"/>
      <c r="G21" s="29"/>
      <c r="H21" s="29"/>
      <c r="I21" s="29"/>
      <c r="J21" s="29"/>
    </row>
    <row r="22" s="1" customFormat="1" ht="25.55" customHeight="1" spans="1:10">
      <c r="A22" s="27" t="s">
        <v>846</v>
      </c>
      <c r="B22" s="30"/>
      <c r="C22" s="30"/>
      <c r="D22" s="30"/>
      <c r="E22" s="30"/>
      <c r="F22" s="30"/>
      <c r="G22" s="31"/>
      <c r="H22" s="7" t="s">
        <v>847</v>
      </c>
      <c r="I22" s="7" t="s">
        <v>848</v>
      </c>
      <c r="J22" s="41" t="s">
        <v>889</v>
      </c>
    </row>
    <row r="23" s="1" customFormat="1" ht="17.05" customHeight="1" spans="1:10">
      <c r="A23" s="32"/>
      <c r="B23" s="33"/>
      <c r="C23" s="33"/>
      <c r="D23" s="33"/>
      <c r="E23" s="33"/>
      <c r="F23" s="33"/>
      <c r="G23" s="34"/>
      <c r="H23" s="35">
        <v>100</v>
      </c>
      <c r="I23" s="35">
        <v>93</v>
      </c>
      <c r="J23" s="41" t="s">
        <v>850</v>
      </c>
    </row>
    <row r="24" s="1" customFormat="1" ht="29" customHeight="1" spans="1:10">
      <c r="A24" s="36" t="s">
        <v>778</v>
      </c>
      <c r="B24" s="37"/>
      <c r="C24" s="37"/>
      <c r="D24" s="37"/>
      <c r="E24" s="37"/>
      <c r="F24" s="37"/>
      <c r="G24" s="37"/>
      <c r="H24" s="37"/>
      <c r="I24" s="37"/>
      <c r="J24" s="42"/>
    </row>
    <row r="25" s="1" customFormat="1" ht="27" customHeight="1" spans="1:10">
      <c r="A25" s="36" t="s">
        <v>779</v>
      </c>
      <c r="B25" s="36"/>
      <c r="C25" s="36"/>
      <c r="D25" s="36"/>
      <c r="E25" s="36"/>
      <c r="F25" s="36"/>
      <c r="G25" s="36"/>
      <c r="H25" s="36"/>
      <c r="I25" s="36"/>
      <c r="J25" s="36"/>
    </row>
    <row r="26" s="1" customFormat="1" ht="19" customHeight="1" spans="1:10">
      <c r="A26" s="36" t="s">
        <v>780</v>
      </c>
      <c r="B26" s="36"/>
      <c r="C26" s="36"/>
      <c r="D26" s="36"/>
      <c r="E26" s="36"/>
      <c r="F26" s="36"/>
      <c r="G26" s="36"/>
      <c r="H26" s="36"/>
      <c r="I26" s="36"/>
      <c r="J26" s="36"/>
    </row>
    <row r="27" s="1" customFormat="1" ht="18" customHeight="1" spans="1:10">
      <c r="A27" s="36" t="s">
        <v>851</v>
      </c>
      <c r="B27" s="36"/>
      <c r="C27" s="36"/>
      <c r="D27" s="36"/>
      <c r="E27" s="36"/>
      <c r="F27" s="36"/>
      <c r="G27" s="36"/>
      <c r="H27" s="36"/>
      <c r="I27" s="36"/>
      <c r="J27" s="36"/>
    </row>
    <row r="28" s="1" customFormat="1" ht="18" customHeight="1" spans="1:10">
      <c r="A28" s="36" t="s">
        <v>852</v>
      </c>
      <c r="B28" s="36"/>
      <c r="C28" s="36"/>
      <c r="D28" s="36"/>
      <c r="E28" s="36"/>
      <c r="F28" s="36"/>
      <c r="G28" s="36"/>
      <c r="H28" s="36"/>
      <c r="I28" s="36"/>
      <c r="J28" s="36"/>
    </row>
    <row r="29" s="1" customFormat="1" ht="18" customHeight="1" spans="1:10">
      <c r="A29" s="36" t="s">
        <v>853</v>
      </c>
      <c r="B29" s="36"/>
      <c r="C29" s="36"/>
      <c r="D29" s="36"/>
      <c r="E29" s="36"/>
      <c r="F29" s="36"/>
      <c r="G29" s="36"/>
      <c r="H29" s="36"/>
      <c r="I29" s="36"/>
      <c r="J29" s="36"/>
    </row>
    <row r="30" s="1" customFormat="1" ht="24.05" customHeight="1" spans="1:10">
      <c r="A30" s="36" t="s">
        <v>854</v>
      </c>
      <c r="B30" s="36"/>
      <c r="C30" s="36"/>
      <c r="D30" s="36"/>
      <c r="E30" s="36"/>
      <c r="F30" s="36"/>
      <c r="G30" s="36"/>
      <c r="H30" s="36"/>
      <c r="I30" s="36"/>
      <c r="J30"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5:J25"/>
    <mergeCell ref="A26:J26"/>
    <mergeCell ref="A27:J27"/>
    <mergeCell ref="A28:J28"/>
    <mergeCell ref="A29:J29"/>
    <mergeCell ref="A30:J30"/>
    <mergeCell ref="A10:A11"/>
    <mergeCell ref="G12:G13"/>
    <mergeCell ref="H12:H13"/>
    <mergeCell ref="I12:I13"/>
    <mergeCell ref="J12:J13"/>
    <mergeCell ref="A5:B9"/>
    <mergeCell ref="A22:G23"/>
  </mergeCells>
  <pageMargins left="0.75" right="0.75" top="1" bottom="1" header="0.5" footer="0.5"/>
  <pageSetup paperSize="9" scale="58"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B30"/>
  <sheetViews>
    <sheetView topLeftCell="A10" workbookViewId="0">
      <selection activeCell="B11" sqref="B11:E11"/>
    </sheetView>
  </sheetViews>
  <sheetFormatPr defaultColWidth="9" defaultRowHeight="14.25"/>
  <cols>
    <col min="1" max="1" width="14.8916666666667" style="1" customWidth="1"/>
    <col min="2" max="2" width="21.1083333333333" style="1" customWidth="1"/>
    <col min="3" max="3" width="22.4416666666667" style="1" customWidth="1"/>
    <col min="4" max="4" width="15.1083333333333" style="1" customWidth="1"/>
    <col min="5" max="5" width="15.4416666666667" style="1" customWidth="1"/>
    <col min="6" max="6" width="11.2166666666667" style="1" customWidth="1"/>
    <col min="7" max="7" width="22.7833333333333" style="1" customWidth="1"/>
    <col min="8" max="8" width="11" style="1" customWidth="1"/>
    <col min="9" max="9" width="11.1083333333333" style="1" customWidth="1"/>
    <col min="10" max="10" width="11.4416666666667" style="1" customWidth="1"/>
    <col min="11" max="16373"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1265</v>
      </c>
    </row>
    <row r="3" s="3" customFormat="1" ht="18" customHeight="1" spans="1:236">
      <c r="A3" s="7" t="s">
        <v>784</v>
      </c>
      <c r="B3" s="7"/>
      <c r="C3" s="8" t="s">
        <v>1266</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row>
    <row r="4" s="4" customFormat="1" ht="18" customHeight="1" spans="1:236">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row>
    <row r="5" s="4" customFormat="1" ht="36" customHeight="1" spans="1:236">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row>
    <row r="6" s="4" customFormat="1" ht="36" customHeight="1" spans="1:236">
      <c r="A6" s="7"/>
      <c r="B6" s="7"/>
      <c r="C6" s="10" t="s">
        <v>715</v>
      </c>
      <c r="D6" s="11"/>
      <c r="E6" s="11">
        <v>2.15</v>
      </c>
      <c r="F6" s="11">
        <v>2.15</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row>
    <row r="7" s="4" customFormat="1" ht="36" customHeight="1" spans="1:236">
      <c r="A7" s="7"/>
      <c r="B7" s="7"/>
      <c r="C7" s="10" t="s">
        <v>793</v>
      </c>
      <c r="D7" s="11"/>
      <c r="E7" s="11">
        <v>2.15</v>
      </c>
      <c r="F7" s="11">
        <v>2.15</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row>
    <row r="8" s="4" customFormat="1" ht="36" customHeight="1" spans="1:236">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312.05" customHeight="1" spans="1:10">
      <c r="A11" s="7"/>
      <c r="B11" s="13" t="s">
        <v>1267</v>
      </c>
      <c r="C11" s="14"/>
      <c r="D11" s="14"/>
      <c r="E11" s="15"/>
      <c r="F11" s="16" t="s">
        <v>1268</v>
      </c>
      <c r="G11" s="16"/>
      <c r="H11" s="16"/>
      <c r="I11" s="16"/>
      <c r="J11" s="16"/>
    </row>
    <row r="12" s="1" customFormat="1" ht="27"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1269</v>
      </c>
      <c r="D14" s="25" t="s">
        <v>734</v>
      </c>
      <c r="E14" s="25" t="s">
        <v>1270</v>
      </c>
      <c r="F14" s="25" t="s">
        <v>1027</v>
      </c>
      <c r="G14" s="25" t="s">
        <v>1271</v>
      </c>
      <c r="H14" s="26">
        <v>10</v>
      </c>
      <c r="I14" s="26">
        <v>9</v>
      </c>
      <c r="J14" s="40" t="s">
        <v>11</v>
      </c>
    </row>
    <row r="15" s="1" customFormat="1" ht="18" customHeight="1" spans="1:10">
      <c r="A15" s="7" t="s">
        <v>731</v>
      </c>
      <c r="B15" s="24" t="s">
        <v>732</v>
      </c>
      <c r="C15" s="25" t="s">
        <v>1272</v>
      </c>
      <c r="D15" s="25" t="s">
        <v>734</v>
      </c>
      <c r="E15" s="25" t="s">
        <v>1273</v>
      </c>
      <c r="F15" s="25" t="s">
        <v>812</v>
      </c>
      <c r="G15" s="25" t="s">
        <v>1274</v>
      </c>
      <c r="H15" s="26">
        <v>10</v>
      </c>
      <c r="I15" s="26">
        <v>9</v>
      </c>
      <c r="J15" s="40" t="s">
        <v>11</v>
      </c>
    </row>
    <row r="16" s="1" customFormat="1" ht="18" customHeight="1" spans="1:10">
      <c r="A16" s="7" t="s">
        <v>731</v>
      </c>
      <c r="B16" s="24" t="s">
        <v>755</v>
      </c>
      <c r="C16" s="25" t="s">
        <v>1275</v>
      </c>
      <c r="D16" s="25" t="s">
        <v>763</v>
      </c>
      <c r="E16" s="25" t="s">
        <v>775</v>
      </c>
      <c r="F16" s="25" t="s">
        <v>758</v>
      </c>
      <c r="G16" s="25" t="s">
        <v>1276</v>
      </c>
      <c r="H16" s="26">
        <v>15</v>
      </c>
      <c r="I16" s="26">
        <v>14</v>
      </c>
      <c r="J16" s="40" t="s">
        <v>11</v>
      </c>
    </row>
    <row r="17" s="1" customFormat="1" ht="18" customHeight="1" spans="1:10">
      <c r="A17" s="7" t="s">
        <v>731</v>
      </c>
      <c r="B17" s="24" t="s">
        <v>820</v>
      </c>
      <c r="C17" s="25" t="s">
        <v>1136</v>
      </c>
      <c r="D17" s="25" t="s">
        <v>822</v>
      </c>
      <c r="E17" s="25" t="s">
        <v>82</v>
      </c>
      <c r="F17" s="25" t="s">
        <v>823</v>
      </c>
      <c r="G17" s="25" t="s">
        <v>1084</v>
      </c>
      <c r="H17" s="26">
        <v>15</v>
      </c>
      <c r="I17" s="26">
        <v>14</v>
      </c>
      <c r="J17" s="40" t="s">
        <v>11</v>
      </c>
    </row>
    <row r="18" s="1" customFormat="1" ht="18" customHeight="1" spans="1:10">
      <c r="A18" s="7" t="s">
        <v>760</v>
      </c>
      <c r="B18" s="7" t="s">
        <v>835</v>
      </c>
      <c r="C18" s="25" t="s">
        <v>1277</v>
      </c>
      <c r="D18" s="25" t="s">
        <v>734</v>
      </c>
      <c r="E18" s="25" t="s">
        <v>884</v>
      </c>
      <c r="F18" s="25" t="s">
        <v>758</v>
      </c>
      <c r="G18" s="25" t="s">
        <v>1278</v>
      </c>
      <c r="H18" s="26">
        <v>15</v>
      </c>
      <c r="I18" s="26">
        <v>14</v>
      </c>
      <c r="J18" s="40" t="s">
        <v>11</v>
      </c>
    </row>
    <row r="19" s="1" customFormat="1" ht="29.95" customHeight="1" spans="1:10">
      <c r="A19" s="7" t="s">
        <v>760</v>
      </c>
      <c r="B19" s="7" t="s">
        <v>835</v>
      </c>
      <c r="C19" s="25" t="s">
        <v>1279</v>
      </c>
      <c r="D19" s="25" t="s">
        <v>734</v>
      </c>
      <c r="E19" s="25" t="s">
        <v>884</v>
      </c>
      <c r="F19" s="25" t="s">
        <v>758</v>
      </c>
      <c r="G19" s="25" t="s">
        <v>1280</v>
      </c>
      <c r="H19" s="26">
        <v>15</v>
      </c>
      <c r="I19" s="26">
        <v>14</v>
      </c>
      <c r="J19" s="40" t="s">
        <v>11</v>
      </c>
    </row>
    <row r="20" s="1" customFormat="1" ht="29.95" customHeight="1" spans="1:10">
      <c r="A20" s="27" t="s">
        <v>772</v>
      </c>
      <c r="B20" s="28" t="s">
        <v>886</v>
      </c>
      <c r="C20" s="25" t="s">
        <v>1140</v>
      </c>
      <c r="D20" s="25" t="s">
        <v>763</v>
      </c>
      <c r="E20" s="25" t="s">
        <v>775</v>
      </c>
      <c r="F20" s="25" t="s">
        <v>758</v>
      </c>
      <c r="G20" s="25" t="s">
        <v>1281</v>
      </c>
      <c r="H20" s="26">
        <v>10</v>
      </c>
      <c r="I20" s="26">
        <v>10</v>
      </c>
      <c r="J20" s="40" t="s">
        <v>11</v>
      </c>
    </row>
    <row r="21" s="1" customFormat="1" ht="29.95" customHeight="1" spans="1:10">
      <c r="A21" s="7" t="s">
        <v>888</v>
      </c>
      <c r="B21" s="7"/>
      <c r="C21" s="7"/>
      <c r="D21" s="29" t="s">
        <v>701</v>
      </c>
      <c r="E21" s="29"/>
      <c r="F21" s="29"/>
      <c r="G21" s="29"/>
      <c r="H21" s="29"/>
      <c r="I21" s="29"/>
      <c r="J21" s="29"/>
    </row>
    <row r="22" s="1" customFormat="1" ht="25.55" customHeight="1" spans="1:10">
      <c r="A22" s="27" t="s">
        <v>846</v>
      </c>
      <c r="B22" s="30"/>
      <c r="C22" s="30"/>
      <c r="D22" s="30"/>
      <c r="E22" s="30"/>
      <c r="F22" s="30"/>
      <c r="G22" s="31"/>
      <c r="H22" s="7" t="s">
        <v>847</v>
      </c>
      <c r="I22" s="7" t="s">
        <v>848</v>
      </c>
      <c r="J22" s="41" t="s">
        <v>889</v>
      </c>
    </row>
    <row r="23" s="1" customFormat="1" ht="17.05" customHeight="1" spans="1:10">
      <c r="A23" s="32"/>
      <c r="B23" s="33"/>
      <c r="C23" s="33"/>
      <c r="D23" s="33"/>
      <c r="E23" s="33"/>
      <c r="F23" s="33"/>
      <c r="G23" s="34"/>
      <c r="H23" s="35">
        <v>100</v>
      </c>
      <c r="I23" s="35">
        <v>94</v>
      </c>
      <c r="J23" s="41" t="s">
        <v>850</v>
      </c>
    </row>
    <row r="24" s="1" customFormat="1" ht="29" customHeight="1" spans="1:10">
      <c r="A24" s="36" t="s">
        <v>778</v>
      </c>
      <c r="B24" s="37"/>
      <c r="C24" s="37"/>
      <c r="D24" s="37"/>
      <c r="E24" s="37"/>
      <c r="F24" s="37"/>
      <c r="G24" s="37"/>
      <c r="H24" s="37"/>
      <c r="I24" s="37"/>
      <c r="J24" s="42"/>
    </row>
    <row r="25" s="1" customFormat="1" ht="27" customHeight="1" spans="1:10">
      <c r="A25" s="36" t="s">
        <v>779</v>
      </c>
      <c r="B25" s="36"/>
      <c r="C25" s="36"/>
      <c r="D25" s="36"/>
      <c r="E25" s="36"/>
      <c r="F25" s="36"/>
      <c r="G25" s="36"/>
      <c r="H25" s="36"/>
      <c r="I25" s="36"/>
      <c r="J25" s="36"/>
    </row>
    <row r="26" s="1" customFormat="1" ht="19" customHeight="1" spans="1:10">
      <c r="A26" s="36" t="s">
        <v>780</v>
      </c>
      <c r="B26" s="36"/>
      <c r="C26" s="36"/>
      <c r="D26" s="36"/>
      <c r="E26" s="36"/>
      <c r="F26" s="36"/>
      <c r="G26" s="36"/>
      <c r="H26" s="36"/>
      <c r="I26" s="36"/>
      <c r="J26" s="36"/>
    </row>
    <row r="27" s="1" customFormat="1" ht="18" customHeight="1" spans="1:10">
      <c r="A27" s="36" t="s">
        <v>851</v>
      </c>
      <c r="B27" s="36"/>
      <c r="C27" s="36"/>
      <c r="D27" s="36"/>
      <c r="E27" s="36"/>
      <c r="F27" s="36"/>
      <c r="G27" s="36"/>
      <c r="H27" s="36"/>
      <c r="I27" s="36"/>
      <c r="J27" s="36"/>
    </row>
    <row r="28" s="1" customFormat="1" ht="18" customHeight="1" spans="1:10">
      <c r="A28" s="36" t="s">
        <v>852</v>
      </c>
      <c r="B28" s="36"/>
      <c r="C28" s="36"/>
      <c r="D28" s="36"/>
      <c r="E28" s="36"/>
      <c r="F28" s="36"/>
      <c r="G28" s="36"/>
      <c r="H28" s="36"/>
      <c r="I28" s="36"/>
      <c r="J28" s="36"/>
    </row>
    <row r="29" s="1" customFormat="1" ht="18" customHeight="1" spans="1:10">
      <c r="A29" s="36" t="s">
        <v>853</v>
      </c>
      <c r="B29" s="36"/>
      <c r="C29" s="36"/>
      <c r="D29" s="36"/>
      <c r="E29" s="36"/>
      <c r="F29" s="36"/>
      <c r="G29" s="36"/>
      <c r="H29" s="36"/>
      <c r="I29" s="36"/>
      <c r="J29" s="36"/>
    </row>
    <row r="30" s="1" customFormat="1" ht="24.05" customHeight="1" spans="1:10">
      <c r="A30" s="36" t="s">
        <v>854</v>
      </c>
      <c r="B30" s="36"/>
      <c r="C30" s="36"/>
      <c r="D30" s="36"/>
      <c r="E30" s="36"/>
      <c r="F30" s="36"/>
      <c r="G30" s="36"/>
      <c r="H30" s="36"/>
      <c r="I30" s="36"/>
      <c r="J30"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5:J25"/>
    <mergeCell ref="A26:J26"/>
    <mergeCell ref="A27:J27"/>
    <mergeCell ref="A28:J28"/>
    <mergeCell ref="A29:J29"/>
    <mergeCell ref="A30:J30"/>
    <mergeCell ref="A10:A11"/>
    <mergeCell ref="G12:G13"/>
    <mergeCell ref="H12:H13"/>
    <mergeCell ref="I12:I13"/>
    <mergeCell ref="J12:J13"/>
    <mergeCell ref="A5:B9"/>
    <mergeCell ref="A22:G23"/>
  </mergeCells>
  <pageMargins left="0.75" right="0.75" top="1" bottom="1" header="0.5" footer="0.5"/>
  <pageSetup paperSize="9" scale="51"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B31"/>
  <sheetViews>
    <sheetView topLeftCell="A9" workbookViewId="0">
      <selection activeCell="B11" sqref="B11:E11"/>
    </sheetView>
  </sheetViews>
  <sheetFormatPr defaultColWidth="9" defaultRowHeight="14.25"/>
  <cols>
    <col min="1" max="1" width="16.2166666666667" style="1" customWidth="1"/>
    <col min="2" max="2" width="19.8916666666667" style="1" customWidth="1"/>
    <col min="3" max="3" width="21.8916666666667" style="1" customWidth="1"/>
    <col min="4" max="5" width="13.2166666666667" style="1" customWidth="1"/>
    <col min="6" max="6" width="11.2166666666667" style="1" customWidth="1"/>
    <col min="7" max="7" width="22.3333333333333" style="1" customWidth="1"/>
    <col min="8" max="8" width="9" style="1"/>
    <col min="9" max="9" width="8.65833333333333" style="1" customWidth="1"/>
    <col min="10" max="10" width="11.4416666666667" style="1" customWidth="1"/>
    <col min="11" max="16373"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1282</v>
      </c>
    </row>
    <row r="3" s="3" customFormat="1" ht="18" customHeight="1" spans="1:236">
      <c r="A3" s="7" t="s">
        <v>784</v>
      </c>
      <c r="B3" s="7"/>
      <c r="C3" s="8" t="s">
        <v>1283</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row>
    <row r="4" s="4" customFormat="1" ht="18" customHeight="1" spans="1:236">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row>
    <row r="5" s="4" customFormat="1" ht="36" customHeight="1" spans="1:236">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row>
    <row r="6" s="4" customFormat="1" ht="36" customHeight="1" spans="1:236">
      <c r="A6" s="7"/>
      <c r="B6" s="7"/>
      <c r="C6" s="10" t="s">
        <v>715</v>
      </c>
      <c r="D6" s="11"/>
      <c r="E6" s="11">
        <v>30</v>
      </c>
      <c r="F6" s="11">
        <v>12.11</v>
      </c>
      <c r="G6" s="7">
        <v>10</v>
      </c>
      <c r="H6" s="11">
        <v>40.37</v>
      </c>
      <c r="I6" s="12">
        <v>4.04</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row>
    <row r="7" s="4" customFormat="1" ht="36" customHeight="1" spans="1:236">
      <c r="A7" s="7"/>
      <c r="B7" s="7"/>
      <c r="C7" s="10" t="s">
        <v>793</v>
      </c>
      <c r="D7" s="11"/>
      <c r="E7" s="11">
        <v>30</v>
      </c>
      <c r="F7" s="11">
        <v>12.11</v>
      </c>
      <c r="G7" s="7" t="s">
        <v>624</v>
      </c>
      <c r="H7" s="11">
        <v>40.37</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row>
    <row r="8" s="4" customFormat="1" ht="36" customHeight="1" spans="1:236">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257.1" customHeight="1" spans="1:11">
      <c r="A11" s="7"/>
      <c r="B11" s="13" t="s">
        <v>1284</v>
      </c>
      <c r="C11" s="14"/>
      <c r="D11" s="14"/>
      <c r="E11" s="15"/>
      <c r="F11" s="16" t="s">
        <v>1285</v>
      </c>
      <c r="G11" s="16"/>
      <c r="H11" s="16"/>
      <c r="I11" s="16"/>
      <c r="J11" s="16"/>
      <c r="K11" s="54"/>
    </row>
    <row r="12" s="1" customFormat="1" ht="36"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1286</v>
      </c>
      <c r="D14" s="25" t="s">
        <v>734</v>
      </c>
      <c r="E14" s="25" t="s">
        <v>1287</v>
      </c>
      <c r="F14" s="25" t="s">
        <v>1094</v>
      </c>
      <c r="G14" s="25" t="s">
        <v>1288</v>
      </c>
      <c r="H14" s="26">
        <v>5</v>
      </c>
      <c r="I14" s="26">
        <v>4</v>
      </c>
      <c r="J14" s="40" t="s">
        <v>11</v>
      </c>
    </row>
    <row r="15" s="1" customFormat="1" ht="18" customHeight="1" spans="1:10">
      <c r="A15" s="7" t="s">
        <v>731</v>
      </c>
      <c r="B15" s="24" t="s">
        <v>732</v>
      </c>
      <c r="C15" s="25" t="s">
        <v>1289</v>
      </c>
      <c r="D15" s="25" t="s">
        <v>734</v>
      </c>
      <c r="E15" s="25" t="s">
        <v>1290</v>
      </c>
      <c r="F15" s="25" t="s">
        <v>1094</v>
      </c>
      <c r="G15" s="25" t="s">
        <v>1291</v>
      </c>
      <c r="H15" s="26">
        <v>5</v>
      </c>
      <c r="I15" s="26">
        <v>4</v>
      </c>
      <c r="J15" s="40" t="s">
        <v>11</v>
      </c>
    </row>
    <row r="16" s="1" customFormat="1" ht="18" customHeight="1" spans="1:10">
      <c r="A16" s="7" t="s">
        <v>731</v>
      </c>
      <c r="B16" s="24" t="s">
        <v>732</v>
      </c>
      <c r="C16" s="25" t="s">
        <v>1092</v>
      </c>
      <c r="D16" s="25" t="s">
        <v>734</v>
      </c>
      <c r="E16" s="25" t="s">
        <v>1292</v>
      </c>
      <c r="F16" s="25" t="s">
        <v>1094</v>
      </c>
      <c r="G16" s="25" t="s">
        <v>1293</v>
      </c>
      <c r="H16" s="26">
        <v>10</v>
      </c>
      <c r="I16" s="26">
        <v>9</v>
      </c>
      <c r="J16" s="40" t="s">
        <v>11</v>
      </c>
    </row>
    <row r="17" s="1" customFormat="1" ht="18" customHeight="1" spans="1:10">
      <c r="A17" s="7" t="s">
        <v>731</v>
      </c>
      <c r="B17" s="24" t="s">
        <v>732</v>
      </c>
      <c r="C17" s="25" t="s">
        <v>1096</v>
      </c>
      <c r="D17" s="25" t="s">
        <v>734</v>
      </c>
      <c r="E17" s="25" t="s">
        <v>1294</v>
      </c>
      <c r="F17" s="25" t="s">
        <v>1094</v>
      </c>
      <c r="G17" s="25" t="s">
        <v>1295</v>
      </c>
      <c r="H17" s="26">
        <v>10</v>
      </c>
      <c r="I17" s="26">
        <v>9</v>
      </c>
      <c r="J17" s="40" t="s">
        <v>11</v>
      </c>
    </row>
    <row r="18" s="1" customFormat="1" ht="18" customHeight="1" spans="1:10">
      <c r="A18" s="7" t="s">
        <v>731</v>
      </c>
      <c r="B18" s="24" t="s">
        <v>755</v>
      </c>
      <c r="C18" s="25" t="s">
        <v>879</v>
      </c>
      <c r="D18" s="25" t="s">
        <v>734</v>
      </c>
      <c r="E18" s="25" t="s">
        <v>757</v>
      </c>
      <c r="F18" s="25" t="s">
        <v>758</v>
      </c>
      <c r="G18" s="25" t="s">
        <v>901</v>
      </c>
      <c r="H18" s="26">
        <v>10</v>
      </c>
      <c r="I18" s="26">
        <v>10</v>
      </c>
      <c r="J18" s="40" t="s">
        <v>11</v>
      </c>
    </row>
    <row r="19" s="1" customFormat="1" ht="18" customHeight="1" spans="1:10">
      <c r="A19" s="7" t="s">
        <v>731</v>
      </c>
      <c r="B19" s="24" t="s">
        <v>820</v>
      </c>
      <c r="C19" s="25" t="s">
        <v>902</v>
      </c>
      <c r="D19" s="25" t="s">
        <v>734</v>
      </c>
      <c r="E19" s="25" t="s">
        <v>42</v>
      </c>
      <c r="F19" s="25" t="s">
        <v>903</v>
      </c>
      <c r="G19" s="25" t="s">
        <v>957</v>
      </c>
      <c r="H19" s="26">
        <v>10</v>
      </c>
      <c r="I19" s="26">
        <v>10</v>
      </c>
      <c r="J19" s="40" t="s">
        <v>11</v>
      </c>
    </row>
    <row r="20" s="1" customFormat="1" ht="25.05" customHeight="1" spans="1:10">
      <c r="A20" s="7" t="s">
        <v>760</v>
      </c>
      <c r="B20" s="7" t="s">
        <v>835</v>
      </c>
      <c r="C20" s="25" t="s">
        <v>1296</v>
      </c>
      <c r="D20" s="25" t="s">
        <v>734</v>
      </c>
      <c r="E20" s="25" t="s">
        <v>1014</v>
      </c>
      <c r="F20" s="25" t="s">
        <v>758</v>
      </c>
      <c r="G20" s="25" t="s">
        <v>1297</v>
      </c>
      <c r="H20" s="26">
        <v>30</v>
      </c>
      <c r="I20" s="26">
        <v>28</v>
      </c>
      <c r="J20" s="40" t="s">
        <v>11</v>
      </c>
    </row>
    <row r="21" s="1" customFormat="1" ht="29.95" customHeight="1" spans="1:10">
      <c r="A21" s="27" t="s">
        <v>772</v>
      </c>
      <c r="B21" s="55" t="s">
        <v>886</v>
      </c>
      <c r="C21" s="25" t="s">
        <v>843</v>
      </c>
      <c r="D21" s="25" t="s">
        <v>763</v>
      </c>
      <c r="E21" s="25" t="s">
        <v>775</v>
      </c>
      <c r="F21" s="25" t="s">
        <v>758</v>
      </c>
      <c r="G21" s="25" t="s">
        <v>1298</v>
      </c>
      <c r="H21" s="26">
        <v>10</v>
      </c>
      <c r="I21" s="26">
        <v>10</v>
      </c>
      <c r="J21" s="40" t="s">
        <v>11</v>
      </c>
    </row>
    <row r="22" s="1" customFormat="1" ht="30.95" customHeight="1" spans="1:10">
      <c r="A22" s="7" t="s">
        <v>888</v>
      </c>
      <c r="B22" s="7"/>
      <c r="C22" s="7"/>
      <c r="D22" s="29" t="s">
        <v>701</v>
      </c>
      <c r="E22" s="29"/>
      <c r="F22" s="29"/>
      <c r="G22" s="29"/>
      <c r="H22" s="29"/>
      <c r="I22" s="29"/>
      <c r="J22" s="29"/>
    </row>
    <row r="23" s="1" customFormat="1" ht="21.95" customHeight="1" spans="1:10">
      <c r="A23" s="27" t="s">
        <v>846</v>
      </c>
      <c r="B23" s="30"/>
      <c r="C23" s="30"/>
      <c r="D23" s="30"/>
      <c r="E23" s="30"/>
      <c r="F23" s="30"/>
      <c r="G23" s="31"/>
      <c r="H23" s="7" t="s">
        <v>847</v>
      </c>
      <c r="I23" s="7" t="s">
        <v>848</v>
      </c>
      <c r="J23" s="41" t="s">
        <v>889</v>
      </c>
    </row>
    <row r="24" s="1" customFormat="1" ht="17.05" customHeight="1" spans="1:10">
      <c r="A24" s="32"/>
      <c r="B24" s="33"/>
      <c r="C24" s="33"/>
      <c r="D24" s="33"/>
      <c r="E24" s="33"/>
      <c r="F24" s="33"/>
      <c r="G24" s="34"/>
      <c r="H24" s="35">
        <v>100</v>
      </c>
      <c r="I24" s="35">
        <v>88.04</v>
      </c>
      <c r="J24" s="41" t="s">
        <v>890</v>
      </c>
    </row>
    <row r="25" s="1" customFormat="1" ht="29" customHeight="1" spans="1:10">
      <c r="A25" s="36" t="s">
        <v>778</v>
      </c>
      <c r="B25" s="37"/>
      <c r="C25" s="37"/>
      <c r="D25" s="37"/>
      <c r="E25" s="37"/>
      <c r="F25" s="37"/>
      <c r="G25" s="37"/>
      <c r="H25" s="37"/>
      <c r="I25" s="37"/>
      <c r="J25" s="42"/>
    </row>
    <row r="26" s="1" customFormat="1" ht="27" customHeight="1" spans="1:10">
      <c r="A26" s="36" t="s">
        <v>779</v>
      </c>
      <c r="B26" s="36"/>
      <c r="C26" s="36"/>
      <c r="D26" s="36"/>
      <c r="E26" s="36"/>
      <c r="F26" s="36"/>
      <c r="G26" s="36"/>
      <c r="H26" s="36"/>
      <c r="I26" s="36"/>
      <c r="J26" s="36"/>
    </row>
    <row r="27" s="1" customFormat="1" ht="19" customHeight="1" spans="1:10">
      <c r="A27" s="36" t="s">
        <v>780</v>
      </c>
      <c r="B27" s="36"/>
      <c r="C27" s="36"/>
      <c r="D27" s="36"/>
      <c r="E27" s="36"/>
      <c r="F27" s="36"/>
      <c r="G27" s="36"/>
      <c r="H27" s="36"/>
      <c r="I27" s="36"/>
      <c r="J27" s="36"/>
    </row>
    <row r="28" s="1" customFormat="1" ht="18" customHeight="1" spans="1:10">
      <c r="A28" s="36" t="s">
        <v>851</v>
      </c>
      <c r="B28" s="36"/>
      <c r="C28" s="36"/>
      <c r="D28" s="36"/>
      <c r="E28" s="36"/>
      <c r="F28" s="36"/>
      <c r="G28" s="36"/>
      <c r="H28" s="36"/>
      <c r="I28" s="36"/>
      <c r="J28" s="36"/>
    </row>
    <row r="29" s="1" customFormat="1" ht="18" customHeight="1" spans="1:10">
      <c r="A29" s="36" t="s">
        <v>852</v>
      </c>
      <c r="B29" s="36"/>
      <c r="C29" s="36"/>
      <c r="D29" s="36"/>
      <c r="E29" s="36"/>
      <c r="F29" s="36"/>
      <c r="G29" s="36"/>
      <c r="H29" s="36"/>
      <c r="I29" s="36"/>
      <c r="J29" s="36"/>
    </row>
    <row r="30" s="1" customFormat="1" ht="18" customHeight="1" spans="1:10">
      <c r="A30" s="36" t="s">
        <v>853</v>
      </c>
      <c r="B30" s="36"/>
      <c r="C30" s="36"/>
      <c r="D30" s="36"/>
      <c r="E30" s="36"/>
      <c r="F30" s="36"/>
      <c r="G30" s="36"/>
      <c r="H30" s="36"/>
      <c r="I30" s="36"/>
      <c r="J30" s="36"/>
    </row>
    <row r="31" s="1" customFormat="1" ht="24.05" customHeight="1" spans="1:10">
      <c r="A31" s="36" t="s">
        <v>854</v>
      </c>
      <c r="B31" s="36"/>
      <c r="C31" s="36"/>
      <c r="D31" s="36"/>
      <c r="E31" s="36"/>
      <c r="F31" s="36"/>
      <c r="G31" s="36"/>
      <c r="H31" s="36"/>
      <c r="I31" s="36"/>
      <c r="J31"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6:J26"/>
    <mergeCell ref="A27:J27"/>
    <mergeCell ref="A28:J28"/>
    <mergeCell ref="A29:J29"/>
    <mergeCell ref="A30:J30"/>
    <mergeCell ref="A31:J31"/>
    <mergeCell ref="A10:A11"/>
    <mergeCell ref="G12:G13"/>
    <mergeCell ref="H12:H13"/>
    <mergeCell ref="I12:I13"/>
    <mergeCell ref="J12:J13"/>
    <mergeCell ref="A5:B9"/>
    <mergeCell ref="A23:G24"/>
  </mergeCells>
  <pageMargins left="0.75" right="0.75" top="1" bottom="1" header="0.5" footer="0.5"/>
  <pageSetup paperSize="9" scale="55"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B31"/>
  <sheetViews>
    <sheetView topLeftCell="A9" workbookViewId="0">
      <selection activeCell="B11" sqref="B11:E11"/>
    </sheetView>
  </sheetViews>
  <sheetFormatPr defaultColWidth="9" defaultRowHeight="14.25"/>
  <cols>
    <col min="1" max="1" width="11.1083333333333" style="1" customWidth="1"/>
    <col min="2" max="2" width="18.6583333333333" style="1" customWidth="1"/>
    <col min="3" max="3" width="20" style="1" customWidth="1"/>
    <col min="4" max="4" width="13.4416666666667" style="1" customWidth="1"/>
    <col min="5" max="5" width="14.7833333333333" style="1" customWidth="1"/>
    <col min="6" max="6" width="11.2166666666667" style="1" customWidth="1"/>
    <col min="7" max="7" width="21.2166666666667" style="1" customWidth="1"/>
    <col min="8" max="8" width="9" style="1"/>
    <col min="9" max="9" width="8.65833333333333" style="1" customWidth="1"/>
    <col min="10" max="10" width="11.4416666666667" style="1" customWidth="1"/>
    <col min="11" max="16373"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1299</v>
      </c>
    </row>
    <row r="3" s="3" customFormat="1" ht="18" customHeight="1" spans="1:236">
      <c r="A3" s="7" t="s">
        <v>784</v>
      </c>
      <c r="B3" s="7"/>
      <c r="C3" s="8" t="s">
        <v>1300</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row>
    <row r="4" s="4" customFormat="1" ht="18" customHeight="1" spans="1:236">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row>
    <row r="5" s="4" customFormat="1" ht="36" customHeight="1" spans="1:236">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row>
    <row r="6" s="4" customFormat="1" ht="36" customHeight="1" spans="1:236">
      <c r="A6" s="7"/>
      <c r="B6" s="7"/>
      <c r="C6" s="10" t="s">
        <v>715</v>
      </c>
      <c r="D6" s="11"/>
      <c r="E6" s="11">
        <v>2</v>
      </c>
      <c r="F6" s="11"/>
      <c r="G6" s="7">
        <v>10</v>
      </c>
      <c r="H6" s="11"/>
      <c r="I6" s="12"/>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row>
    <row r="7" s="4" customFormat="1" ht="36" customHeight="1" spans="1:236">
      <c r="A7" s="7"/>
      <c r="B7" s="7"/>
      <c r="C7" s="10" t="s">
        <v>793</v>
      </c>
      <c r="D7" s="11"/>
      <c r="E7" s="11">
        <v>2</v>
      </c>
      <c r="F7" s="11"/>
      <c r="G7" s="7" t="s">
        <v>624</v>
      </c>
      <c r="H7" s="11"/>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row>
    <row r="8" s="4" customFormat="1" ht="36" customHeight="1" spans="1:236">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271" customHeight="1" spans="1:10">
      <c r="A11" s="7"/>
      <c r="B11" s="13" t="s">
        <v>1301</v>
      </c>
      <c r="C11" s="14"/>
      <c r="D11" s="14"/>
      <c r="E11" s="15"/>
      <c r="F11" s="16" t="s">
        <v>1302</v>
      </c>
      <c r="G11" s="16"/>
      <c r="H11" s="16"/>
      <c r="I11" s="16"/>
      <c r="J11" s="16"/>
    </row>
    <row r="12" s="1" customFormat="1" ht="27"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1303</v>
      </c>
      <c r="D14" s="25" t="s">
        <v>734</v>
      </c>
      <c r="E14" s="25" t="s">
        <v>19</v>
      </c>
      <c r="F14" s="25" t="s">
        <v>753</v>
      </c>
      <c r="G14" s="25" t="s">
        <v>1304</v>
      </c>
      <c r="H14" s="26">
        <v>10</v>
      </c>
      <c r="I14" s="26">
        <v>10</v>
      </c>
      <c r="J14" s="40" t="s">
        <v>11</v>
      </c>
    </row>
    <row r="15" s="1" customFormat="1" ht="18" customHeight="1" spans="1:10">
      <c r="A15" s="7" t="s">
        <v>731</v>
      </c>
      <c r="B15" s="24" t="s">
        <v>732</v>
      </c>
      <c r="C15" s="25" t="s">
        <v>1305</v>
      </c>
      <c r="D15" s="25" t="s">
        <v>734</v>
      </c>
      <c r="E15" s="25" t="s">
        <v>1306</v>
      </c>
      <c r="F15" s="25" t="s">
        <v>944</v>
      </c>
      <c r="G15" s="25" t="s">
        <v>1304</v>
      </c>
      <c r="H15" s="26">
        <v>10</v>
      </c>
      <c r="I15" s="26">
        <v>10</v>
      </c>
      <c r="J15" s="40" t="s">
        <v>11</v>
      </c>
    </row>
    <row r="16" s="1" customFormat="1" ht="18" customHeight="1" spans="1:10">
      <c r="A16" s="7" t="s">
        <v>731</v>
      </c>
      <c r="B16" s="24" t="s">
        <v>732</v>
      </c>
      <c r="C16" s="25" t="s">
        <v>1307</v>
      </c>
      <c r="D16" s="25" t="s">
        <v>734</v>
      </c>
      <c r="E16" s="25" t="s">
        <v>1308</v>
      </c>
      <c r="F16" s="25" t="s">
        <v>944</v>
      </c>
      <c r="G16" s="25" t="s">
        <v>1304</v>
      </c>
      <c r="H16" s="26">
        <v>10</v>
      </c>
      <c r="I16" s="26">
        <v>10</v>
      </c>
      <c r="J16" s="40" t="s">
        <v>11</v>
      </c>
    </row>
    <row r="17" s="1" customFormat="1" ht="18" customHeight="1" spans="1:10">
      <c r="A17" s="7" t="s">
        <v>731</v>
      </c>
      <c r="B17" s="24" t="s">
        <v>755</v>
      </c>
      <c r="C17" s="25" t="s">
        <v>879</v>
      </c>
      <c r="D17" s="25" t="s">
        <v>763</v>
      </c>
      <c r="E17" s="25" t="s">
        <v>757</v>
      </c>
      <c r="F17" s="25" t="s">
        <v>758</v>
      </c>
      <c r="G17" s="25" t="s">
        <v>901</v>
      </c>
      <c r="H17" s="26">
        <v>10</v>
      </c>
      <c r="I17" s="26">
        <v>10</v>
      </c>
      <c r="J17" s="40" t="s">
        <v>11</v>
      </c>
    </row>
    <row r="18" s="1" customFormat="1" ht="18" customHeight="1" spans="1:10">
      <c r="A18" s="7" t="s">
        <v>731</v>
      </c>
      <c r="B18" s="24" t="s">
        <v>820</v>
      </c>
      <c r="C18" s="25" t="s">
        <v>821</v>
      </c>
      <c r="D18" s="25" t="s">
        <v>822</v>
      </c>
      <c r="E18" s="25" t="s">
        <v>82</v>
      </c>
      <c r="F18" s="25" t="s">
        <v>823</v>
      </c>
      <c r="G18" s="25" t="s">
        <v>1309</v>
      </c>
      <c r="H18" s="26">
        <v>10</v>
      </c>
      <c r="I18" s="26">
        <v>10</v>
      </c>
      <c r="J18" s="40" t="s">
        <v>11</v>
      </c>
    </row>
    <row r="19" s="1" customFormat="1" ht="18" customHeight="1" spans="1:10">
      <c r="A19" s="7" t="s">
        <v>760</v>
      </c>
      <c r="B19" s="62" t="s">
        <v>835</v>
      </c>
      <c r="C19" s="25" t="s">
        <v>1310</v>
      </c>
      <c r="D19" s="25" t="s">
        <v>734</v>
      </c>
      <c r="E19" s="25" t="s">
        <v>884</v>
      </c>
      <c r="F19" s="25" t="s">
        <v>758</v>
      </c>
      <c r="G19" s="25" t="s">
        <v>1311</v>
      </c>
      <c r="H19" s="26">
        <v>15</v>
      </c>
      <c r="I19" s="26">
        <v>14</v>
      </c>
      <c r="J19" s="40" t="s">
        <v>11</v>
      </c>
    </row>
    <row r="20" s="1" customFormat="1" ht="29.95" customHeight="1" spans="1:10">
      <c r="A20" s="7" t="s">
        <v>760</v>
      </c>
      <c r="B20" s="62" t="s">
        <v>838</v>
      </c>
      <c r="C20" s="25" t="s">
        <v>839</v>
      </c>
      <c r="D20" s="25" t="s">
        <v>734</v>
      </c>
      <c r="E20" s="25" t="s">
        <v>38</v>
      </c>
      <c r="F20" s="25" t="s">
        <v>840</v>
      </c>
      <c r="G20" s="25" t="s">
        <v>1312</v>
      </c>
      <c r="H20" s="26">
        <v>15</v>
      </c>
      <c r="I20" s="26">
        <v>14</v>
      </c>
      <c r="J20" s="40" t="s">
        <v>11</v>
      </c>
    </row>
    <row r="21" s="1" customFormat="1" ht="29.95" customHeight="1" spans="1:10">
      <c r="A21" s="27" t="s">
        <v>772</v>
      </c>
      <c r="B21" s="28" t="s">
        <v>886</v>
      </c>
      <c r="C21" s="25" t="s">
        <v>843</v>
      </c>
      <c r="D21" s="25" t="s">
        <v>763</v>
      </c>
      <c r="E21" s="25" t="s">
        <v>775</v>
      </c>
      <c r="F21" s="25" t="s">
        <v>758</v>
      </c>
      <c r="G21" s="25" t="s">
        <v>1313</v>
      </c>
      <c r="H21" s="26">
        <v>10</v>
      </c>
      <c r="I21" s="26">
        <v>10</v>
      </c>
      <c r="J21" s="40" t="s">
        <v>11</v>
      </c>
    </row>
    <row r="22" s="1" customFormat="1" ht="29.95" customHeight="1" spans="1:10">
      <c r="A22" s="7" t="s">
        <v>888</v>
      </c>
      <c r="B22" s="7"/>
      <c r="C22" s="7"/>
      <c r="D22" s="29" t="s">
        <v>701</v>
      </c>
      <c r="E22" s="29"/>
      <c r="F22" s="29"/>
      <c r="G22" s="29"/>
      <c r="H22" s="29"/>
      <c r="I22" s="29"/>
      <c r="J22" s="29"/>
    </row>
    <row r="23" s="1" customFormat="1" ht="23.1" customHeight="1" spans="1:10">
      <c r="A23" s="27" t="s">
        <v>846</v>
      </c>
      <c r="B23" s="30"/>
      <c r="C23" s="30"/>
      <c r="D23" s="30"/>
      <c r="E23" s="30"/>
      <c r="F23" s="30"/>
      <c r="G23" s="31"/>
      <c r="H23" s="7" t="s">
        <v>847</v>
      </c>
      <c r="I23" s="7" t="s">
        <v>848</v>
      </c>
      <c r="J23" s="41" t="s">
        <v>889</v>
      </c>
    </row>
    <row r="24" s="1" customFormat="1" ht="17.05" customHeight="1" spans="1:10">
      <c r="A24" s="32"/>
      <c r="B24" s="33"/>
      <c r="C24" s="33"/>
      <c r="D24" s="33"/>
      <c r="E24" s="33"/>
      <c r="F24" s="33"/>
      <c r="G24" s="34"/>
      <c r="H24" s="35">
        <v>100</v>
      </c>
      <c r="I24" s="35">
        <v>88</v>
      </c>
      <c r="J24" s="41" t="s">
        <v>890</v>
      </c>
    </row>
    <row r="25" s="1" customFormat="1" ht="29" customHeight="1" spans="1:10">
      <c r="A25" s="36" t="s">
        <v>778</v>
      </c>
      <c r="B25" s="37"/>
      <c r="C25" s="37"/>
      <c r="D25" s="37"/>
      <c r="E25" s="37"/>
      <c r="F25" s="37"/>
      <c r="G25" s="37"/>
      <c r="H25" s="37"/>
      <c r="I25" s="37"/>
      <c r="J25" s="42"/>
    </row>
    <row r="26" s="1" customFormat="1" ht="27" customHeight="1" spans="1:10">
      <c r="A26" s="36" t="s">
        <v>779</v>
      </c>
      <c r="B26" s="36"/>
      <c r="C26" s="36"/>
      <c r="D26" s="36"/>
      <c r="E26" s="36"/>
      <c r="F26" s="36"/>
      <c r="G26" s="36"/>
      <c r="H26" s="36"/>
      <c r="I26" s="36"/>
      <c r="J26" s="36"/>
    </row>
    <row r="27" s="1" customFormat="1" ht="19" customHeight="1" spans="1:10">
      <c r="A27" s="36" t="s">
        <v>780</v>
      </c>
      <c r="B27" s="36"/>
      <c r="C27" s="36"/>
      <c r="D27" s="36"/>
      <c r="E27" s="36"/>
      <c r="F27" s="36"/>
      <c r="G27" s="36"/>
      <c r="H27" s="36"/>
      <c r="I27" s="36"/>
      <c r="J27" s="36"/>
    </row>
    <row r="28" s="1" customFormat="1" ht="18" customHeight="1" spans="1:10">
      <c r="A28" s="36" t="s">
        <v>851</v>
      </c>
      <c r="B28" s="36"/>
      <c r="C28" s="36"/>
      <c r="D28" s="36"/>
      <c r="E28" s="36"/>
      <c r="F28" s="36"/>
      <c r="G28" s="36"/>
      <c r="H28" s="36"/>
      <c r="I28" s="36"/>
      <c r="J28" s="36"/>
    </row>
    <row r="29" s="1" customFormat="1" ht="18" customHeight="1" spans="1:10">
      <c r="A29" s="36" t="s">
        <v>852</v>
      </c>
      <c r="B29" s="36"/>
      <c r="C29" s="36"/>
      <c r="D29" s="36"/>
      <c r="E29" s="36"/>
      <c r="F29" s="36"/>
      <c r="G29" s="36"/>
      <c r="H29" s="36"/>
      <c r="I29" s="36"/>
      <c r="J29" s="36"/>
    </row>
    <row r="30" s="1" customFormat="1" ht="18" customHeight="1" spans="1:10">
      <c r="A30" s="36" t="s">
        <v>853</v>
      </c>
      <c r="B30" s="36"/>
      <c r="C30" s="36"/>
      <c r="D30" s="36"/>
      <c r="E30" s="36"/>
      <c r="F30" s="36"/>
      <c r="G30" s="36"/>
      <c r="H30" s="36"/>
      <c r="I30" s="36"/>
      <c r="J30" s="36"/>
    </row>
    <row r="31" s="1" customFormat="1" ht="24.05" customHeight="1" spans="1:10">
      <c r="A31" s="36" t="s">
        <v>854</v>
      </c>
      <c r="B31" s="36"/>
      <c r="C31" s="36"/>
      <c r="D31" s="36"/>
      <c r="E31" s="36"/>
      <c r="F31" s="36"/>
      <c r="G31" s="36"/>
      <c r="H31" s="36"/>
      <c r="I31" s="36"/>
      <c r="J31"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6:J26"/>
    <mergeCell ref="A27:J27"/>
    <mergeCell ref="A28:J28"/>
    <mergeCell ref="A29:J29"/>
    <mergeCell ref="A30:J30"/>
    <mergeCell ref="A31:J31"/>
    <mergeCell ref="A10:A11"/>
    <mergeCell ref="G12:G13"/>
    <mergeCell ref="H12:H13"/>
    <mergeCell ref="I12:I13"/>
    <mergeCell ref="J12:J13"/>
    <mergeCell ref="A5:B9"/>
    <mergeCell ref="A23:G24"/>
  </mergeCells>
  <pageMargins left="0.75" right="0.75" top="1" bottom="1" header="0.5" footer="0.5"/>
  <pageSetup paperSize="9" scale="58"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B33"/>
  <sheetViews>
    <sheetView topLeftCell="A9" workbookViewId="0">
      <selection activeCell="B11" sqref="B11:E11"/>
    </sheetView>
  </sheetViews>
  <sheetFormatPr defaultColWidth="9" defaultRowHeight="14.25"/>
  <cols>
    <col min="1" max="1" width="11.1083333333333" style="1" customWidth="1"/>
    <col min="2" max="2" width="18.3333333333333" style="1" customWidth="1"/>
    <col min="3" max="3" width="25.7833333333333" style="1" customWidth="1"/>
    <col min="4" max="4" width="12.7833333333333" style="1" customWidth="1"/>
    <col min="5" max="5" width="16.6583333333333" style="1" customWidth="1"/>
    <col min="6" max="6" width="13.1083333333333" style="1" customWidth="1"/>
    <col min="7" max="7" width="23.1083333333333" style="1" customWidth="1"/>
    <col min="8" max="8" width="11.1083333333333" style="1" customWidth="1"/>
    <col min="9" max="9" width="9.65833333333333" style="1" customWidth="1"/>
    <col min="10" max="10" width="11.4416666666667" style="1" customWidth="1"/>
    <col min="11" max="16373"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1314</v>
      </c>
    </row>
    <row r="3" s="3" customFormat="1" ht="18" customHeight="1" spans="1:236">
      <c r="A3" s="7" t="s">
        <v>784</v>
      </c>
      <c r="B3" s="7"/>
      <c r="C3" s="8" t="s">
        <v>1315</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row>
    <row r="4" s="4" customFormat="1" ht="18" customHeight="1" spans="1:236">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row>
    <row r="5" s="4" customFormat="1" ht="36" customHeight="1" spans="1:236">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row>
    <row r="6" s="4" customFormat="1" ht="36" customHeight="1" spans="1:236">
      <c r="A6" s="7"/>
      <c r="B6" s="7"/>
      <c r="C6" s="10" t="s">
        <v>715</v>
      </c>
      <c r="D6" s="11"/>
      <c r="E6" s="11">
        <v>63.59</v>
      </c>
      <c r="F6" s="11">
        <v>63.59</v>
      </c>
      <c r="G6" s="7">
        <v>10</v>
      </c>
      <c r="H6" s="11">
        <v>92.94</v>
      </c>
      <c r="I6" s="12">
        <v>9.29</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row>
    <row r="7" s="4" customFormat="1" ht="36" customHeight="1" spans="1:236">
      <c r="A7" s="7"/>
      <c r="B7" s="7"/>
      <c r="C7" s="10" t="s">
        <v>793</v>
      </c>
      <c r="D7" s="11"/>
      <c r="E7" s="11">
        <v>93.59</v>
      </c>
      <c r="F7" s="11">
        <v>63.59</v>
      </c>
      <c r="G7" s="7" t="s">
        <v>624</v>
      </c>
      <c r="H7" s="11">
        <v>92.94</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row>
    <row r="8" s="4" customFormat="1" ht="36" customHeight="1" spans="1:236">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230.1" customHeight="1" spans="1:10">
      <c r="A11" s="7"/>
      <c r="B11" s="13" t="s">
        <v>1316</v>
      </c>
      <c r="C11" s="14"/>
      <c r="D11" s="14"/>
      <c r="E11" s="15"/>
      <c r="F11" s="16" t="s">
        <v>1317</v>
      </c>
      <c r="G11" s="16"/>
      <c r="H11" s="16"/>
      <c r="I11" s="16"/>
      <c r="J11" s="16"/>
    </row>
    <row r="12" s="1" customFormat="1" ht="29.95" customHeight="1" spans="1:10">
      <c r="A12" s="17" t="s">
        <v>722</v>
      </c>
      <c r="B12" s="18"/>
      <c r="C12" s="19"/>
      <c r="D12" s="17" t="s">
        <v>801</v>
      </c>
      <c r="E12" s="18"/>
      <c r="F12" s="19"/>
      <c r="G12" s="20" t="s">
        <v>726</v>
      </c>
      <c r="H12" s="20" t="s">
        <v>790</v>
      </c>
      <c r="I12" s="20" t="s">
        <v>792</v>
      </c>
      <c r="J12" s="20" t="s">
        <v>727</v>
      </c>
    </row>
    <row r="13" s="1" customFormat="1" ht="29.95"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1318</v>
      </c>
      <c r="D14" s="25" t="s">
        <v>734</v>
      </c>
      <c r="E14" s="25" t="s">
        <v>1319</v>
      </c>
      <c r="F14" s="25" t="s">
        <v>743</v>
      </c>
      <c r="G14" s="25" t="s">
        <v>1320</v>
      </c>
      <c r="H14" s="26">
        <v>5</v>
      </c>
      <c r="I14" s="26">
        <v>4</v>
      </c>
      <c r="J14" s="40" t="s">
        <v>11</v>
      </c>
    </row>
    <row r="15" s="1" customFormat="1" ht="18" customHeight="1" spans="1:10">
      <c r="A15" s="7" t="s">
        <v>731</v>
      </c>
      <c r="B15" s="24" t="s">
        <v>732</v>
      </c>
      <c r="C15" s="25" t="s">
        <v>1321</v>
      </c>
      <c r="D15" s="25" t="s">
        <v>734</v>
      </c>
      <c r="E15" s="25" t="s">
        <v>1322</v>
      </c>
      <c r="F15" s="25" t="s">
        <v>743</v>
      </c>
      <c r="G15" s="25" t="s">
        <v>1320</v>
      </c>
      <c r="H15" s="26">
        <v>5</v>
      </c>
      <c r="I15" s="26">
        <v>4</v>
      </c>
      <c r="J15" s="40" t="s">
        <v>11</v>
      </c>
    </row>
    <row r="16" s="1" customFormat="1" ht="18" customHeight="1" spans="1:10">
      <c r="A16" s="7" t="s">
        <v>731</v>
      </c>
      <c r="B16" s="24" t="s">
        <v>732</v>
      </c>
      <c r="C16" s="25" t="s">
        <v>1323</v>
      </c>
      <c r="D16" s="25" t="s">
        <v>734</v>
      </c>
      <c r="E16" s="25" t="s">
        <v>28</v>
      </c>
      <c r="F16" s="25" t="s">
        <v>812</v>
      </c>
      <c r="G16" s="25" t="s">
        <v>1324</v>
      </c>
      <c r="H16" s="26">
        <v>10</v>
      </c>
      <c r="I16" s="26">
        <v>10</v>
      </c>
      <c r="J16" s="40" t="s">
        <v>11</v>
      </c>
    </row>
    <row r="17" s="1" customFormat="1" ht="18" customHeight="1" spans="1:10">
      <c r="A17" s="7" t="s">
        <v>731</v>
      </c>
      <c r="B17" s="24" t="s">
        <v>732</v>
      </c>
      <c r="C17" s="25" t="s">
        <v>1325</v>
      </c>
      <c r="D17" s="25" t="s">
        <v>734</v>
      </c>
      <c r="E17" s="25" t="s">
        <v>68</v>
      </c>
      <c r="F17" s="25" t="s">
        <v>812</v>
      </c>
      <c r="G17" s="25" t="s">
        <v>1326</v>
      </c>
      <c r="H17" s="26">
        <v>10</v>
      </c>
      <c r="I17" s="26">
        <v>10</v>
      </c>
      <c r="J17" s="40" t="s">
        <v>11</v>
      </c>
    </row>
    <row r="18" s="1" customFormat="1" ht="18" customHeight="1" spans="1:10">
      <c r="A18" s="7" t="s">
        <v>731</v>
      </c>
      <c r="B18" s="24" t="s">
        <v>755</v>
      </c>
      <c r="C18" s="25" t="s">
        <v>1327</v>
      </c>
      <c r="D18" s="25" t="s">
        <v>734</v>
      </c>
      <c r="E18" s="25" t="s">
        <v>757</v>
      </c>
      <c r="F18" s="25" t="s">
        <v>758</v>
      </c>
      <c r="G18" s="25" t="s">
        <v>1328</v>
      </c>
      <c r="H18" s="26">
        <v>10</v>
      </c>
      <c r="I18" s="26">
        <v>10</v>
      </c>
      <c r="J18" s="40" t="s">
        <v>11</v>
      </c>
    </row>
    <row r="19" s="1" customFormat="1" ht="18" customHeight="1" spans="1:10">
      <c r="A19" s="7" t="s">
        <v>731</v>
      </c>
      <c r="B19" s="24" t="s">
        <v>820</v>
      </c>
      <c r="C19" s="25" t="s">
        <v>1329</v>
      </c>
      <c r="D19" s="25" t="s">
        <v>822</v>
      </c>
      <c r="E19" s="25" t="s">
        <v>82</v>
      </c>
      <c r="F19" s="25" t="s">
        <v>758</v>
      </c>
      <c r="G19" s="25" t="s">
        <v>1330</v>
      </c>
      <c r="H19" s="26">
        <v>10</v>
      </c>
      <c r="I19" s="26">
        <v>8</v>
      </c>
      <c r="J19" s="40" t="s">
        <v>11</v>
      </c>
    </row>
    <row r="20" s="1" customFormat="1" ht="18" customHeight="1" spans="1:10">
      <c r="A20" s="7" t="s">
        <v>760</v>
      </c>
      <c r="B20" s="24" t="s">
        <v>1331</v>
      </c>
      <c r="C20" s="25" t="s">
        <v>1332</v>
      </c>
      <c r="D20" s="25" t="s">
        <v>734</v>
      </c>
      <c r="E20" s="25" t="s">
        <v>1333</v>
      </c>
      <c r="F20" s="25" t="s">
        <v>758</v>
      </c>
      <c r="G20" s="25" t="s">
        <v>1334</v>
      </c>
      <c r="H20" s="26">
        <v>10</v>
      </c>
      <c r="I20" s="26">
        <v>9</v>
      </c>
      <c r="J20" s="40" t="s">
        <v>11</v>
      </c>
    </row>
    <row r="21" s="1" customFormat="1" ht="18" customHeight="1" spans="1:10">
      <c r="A21" s="7" t="s">
        <v>760</v>
      </c>
      <c r="B21" s="24" t="s">
        <v>835</v>
      </c>
      <c r="C21" s="25" t="s">
        <v>1335</v>
      </c>
      <c r="D21" s="25" t="s">
        <v>734</v>
      </c>
      <c r="E21" s="25" t="s">
        <v>1014</v>
      </c>
      <c r="F21" s="25" t="s">
        <v>758</v>
      </c>
      <c r="G21" s="25" t="s">
        <v>1336</v>
      </c>
      <c r="H21" s="26">
        <v>10</v>
      </c>
      <c r="I21" s="26">
        <v>9</v>
      </c>
      <c r="J21" s="40" t="s">
        <v>11</v>
      </c>
    </row>
    <row r="22" s="1" customFormat="1" ht="23.1" customHeight="1" spans="1:10">
      <c r="A22" s="7" t="s">
        <v>760</v>
      </c>
      <c r="B22" s="7" t="s">
        <v>1337</v>
      </c>
      <c r="C22" s="25" t="s">
        <v>1338</v>
      </c>
      <c r="D22" s="25" t="s">
        <v>734</v>
      </c>
      <c r="E22" s="25" t="s">
        <v>1339</v>
      </c>
      <c r="F22" s="25" t="s">
        <v>758</v>
      </c>
      <c r="G22" s="25" t="s">
        <v>1340</v>
      </c>
      <c r="H22" s="26">
        <v>10</v>
      </c>
      <c r="I22" s="26">
        <v>9</v>
      </c>
      <c r="J22" s="40" t="s">
        <v>11</v>
      </c>
    </row>
    <row r="23" s="1" customFormat="1" ht="27" customHeight="1" spans="1:10">
      <c r="A23" s="27" t="s">
        <v>772</v>
      </c>
      <c r="B23" s="55" t="s">
        <v>886</v>
      </c>
      <c r="C23" s="25" t="s">
        <v>1140</v>
      </c>
      <c r="D23" s="25" t="s">
        <v>763</v>
      </c>
      <c r="E23" s="25" t="s">
        <v>775</v>
      </c>
      <c r="F23" s="25" t="s">
        <v>758</v>
      </c>
      <c r="G23" s="25" t="s">
        <v>1341</v>
      </c>
      <c r="H23" s="26">
        <v>10</v>
      </c>
      <c r="I23" s="26">
        <v>10</v>
      </c>
      <c r="J23" s="40" t="s">
        <v>11</v>
      </c>
    </row>
    <row r="24" s="1" customFormat="1" ht="29" customHeight="1" spans="1:10">
      <c r="A24" s="7" t="s">
        <v>888</v>
      </c>
      <c r="B24" s="7"/>
      <c r="C24" s="7"/>
      <c r="D24" s="29" t="s">
        <v>701</v>
      </c>
      <c r="E24" s="29"/>
      <c r="F24" s="29"/>
      <c r="G24" s="29"/>
      <c r="H24" s="29"/>
      <c r="I24" s="29"/>
      <c r="J24" s="29"/>
    </row>
    <row r="25" s="1" customFormat="1" ht="20.95" customHeight="1" spans="1:10">
      <c r="A25" s="27" t="s">
        <v>846</v>
      </c>
      <c r="B25" s="30"/>
      <c r="C25" s="30"/>
      <c r="D25" s="30"/>
      <c r="E25" s="30"/>
      <c r="F25" s="30"/>
      <c r="G25" s="31"/>
      <c r="H25" s="7" t="s">
        <v>847</v>
      </c>
      <c r="I25" s="7" t="s">
        <v>848</v>
      </c>
      <c r="J25" s="41" t="s">
        <v>889</v>
      </c>
    </row>
    <row r="26" s="1" customFormat="1" ht="17.05" customHeight="1" spans="1:10">
      <c r="A26" s="32"/>
      <c r="B26" s="33"/>
      <c r="C26" s="33"/>
      <c r="D26" s="33"/>
      <c r="E26" s="33"/>
      <c r="F26" s="33"/>
      <c r="G26" s="34"/>
      <c r="H26" s="35">
        <v>100</v>
      </c>
      <c r="I26" s="35">
        <v>92.29</v>
      </c>
      <c r="J26" s="41" t="s">
        <v>850</v>
      </c>
    </row>
    <row r="27" s="1" customFormat="1" ht="29" customHeight="1" spans="1:10">
      <c r="A27" s="36" t="s">
        <v>778</v>
      </c>
      <c r="B27" s="37"/>
      <c r="C27" s="37"/>
      <c r="D27" s="37"/>
      <c r="E27" s="37"/>
      <c r="F27" s="37"/>
      <c r="G27" s="37"/>
      <c r="H27" s="37"/>
      <c r="I27" s="37"/>
      <c r="J27" s="42"/>
    </row>
    <row r="28" s="1" customFormat="1" ht="27" customHeight="1" spans="1:10">
      <c r="A28" s="36" t="s">
        <v>779</v>
      </c>
      <c r="B28" s="36"/>
      <c r="C28" s="36"/>
      <c r="D28" s="36"/>
      <c r="E28" s="36"/>
      <c r="F28" s="36"/>
      <c r="G28" s="36"/>
      <c r="H28" s="36"/>
      <c r="I28" s="36"/>
      <c r="J28" s="36"/>
    </row>
    <row r="29" s="1" customFormat="1" ht="19" customHeight="1" spans="1:10">
      <c r="A29" s="36" t="s">
        <v>780</v>
      </c>
      <c r="B29" s="36"/>
      <c r="C29" s="36"/>
      <c r="D29" s="36"/>
      <c r="E29" s="36"/>
      <c r="F29" s="36"/>
      <c r="G29" s="36"/>
      <c r="H29" s="36"/>
      <c r="I29" s="36"/>
      <c r="J29" s="36"/>
    </row>
    <row r="30" s="1" customFormat="1" ht="18" customHeight="1" spans="1:10">
      <c r="A30" s="36" t="s">
        <v>851</v>
      </c>
      <c r="B30" s="36"/>
      <c r="C30" s="36"/>
      <c r="D30" s="36"/>
      <c r="E30" s="36"/>
      <c r="F30" s="36"/>
      <c r="G30" s="36"/>
      <c r="H30" s="36"/>
      <c r="I30" s="36"/>
      <c r="J30" s="36"/>
    </row>
    <row r="31" s="1" customFormat="1" ht="18" customHeight="1" spans="1:10">
      <c r="A31" s="36" t="s">
        <v>852</v>
      </c>
      <c r="B31" s="36"/>
      <c r="C31" s="36"/>
      <c r="D31" s="36"/>
      <c r="E31" s="36"/>
      <c r="F31" s="36"/>
      <c r="G31" s="36"/>
      <c r="H31" s="36"/>
      <c r="I31" s="36"/>
      <c r="J31" s="36"/>
    </row>
    <row r="32" s="1" customFormat="1" ht="18" customHeight="1" spans="1:10">
      <c r="A32" s="36" t="s">
        <v>853</v>
      </c>
      <c r="B32" s="36"/>
      <c r="C32" s="36"/>
      <c r="D32" s="36"/>
      <c r="E32" s="36"/>
      <c r="F32" s="36"/>
      <c r="G32" s="36"/>
      <c r="H32" s="36"/>
      <c r="I32" s="36"/>
      <c r="J32" s="36"/>
    </row>
    <row r="33" s="1" customFormat="1" ht="24.05" customHeight="1" spans="1:10">
      <c r="A33" s="36" t="s">
        <v>854</v>
      </c>
      <c r="B33" s="36"/>
      <c r="C33" s="36"/>
      <c r="D33" s="36"/>
      <c r="E33" s="36"/>
      <c r="F33" s="36"/>
      <c r="G33" s="36"/>
      <c r="H33" s="36"/>
      <c r="I33" s="36"/>
      <c r="J33"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8:J28"/>
    <mergeCell ref="A29:J29"/>
    <mergeCell ref="A30:J30"/>
    <mergeCell ref="A31:J31"/>
    <mergeCell ref="A32:J32"/>
    <mergeCell ref="A33:J33"/>
    <mergeCell ref="A10:A11"/>
    <mergeCell ref="G12:G13"/>
    <mergeCell ref="H12:H13"/>
    <mergeCell ref="I12:I13"/>
    <mergeCell ref="J12:J13"/>
    <mergeCell ref="A5:B9"/>
    <mergeCell ref="A25:G26"/>
  </mergeCells>
  <pageMargins left="0.75" right="0.75" top="1" bottom="1" header="0.5" footer="0.5"/>
  <pageSetup paperSize="9" scale="52"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B32"/>
  <sheetViews>
    <sheetView topLeftCell="A10" workbookViewId="0">
      <selection activeCell="F11" sqref="F11:J11"/>
    </sheetView>
  </sheetViews>
  <sheetFormatPr defaultColWidth="9" defaultRowHeight="14.25"/>
  <cols>
    <col min="1" max="1" width="11.1083333333333" style="1" customWidth="1"/>
    <col min="2" max="2" width="19.8916666666667" style="1" customWidth="1"/>
    <col min="3" max="3" width="25.6583333333333" style="1" customWidth="1"/>
    <col min="4" max="5" width="11.3333333333333" style="1" customWidth="1"/>
    <col min="6" max="6" width="12.1083333333333" style="1" customWidth="1"/>
    <col min="7" max="7" width="21.7833333333333" style="1" customWidth="1"/>
    <col min="8" max="8" width="11.4416666666667" style="1" customWidth="1"/>
    <col min="9" max="9" width="10.1083333333333" style="1" customWidth="1"/>
    <col min="10" max="10" width="11.4416666666667" style="1" customWidth="1"/>
    <col min="11" max="16373"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1342</v>
      </c>
    </row>
    <row r="3" s="3" customFormat="1" ht="18" customHeight="1" spans="1:236">
      <c r="A3" s="7" t="s">
        <v>784</v>
      </c>
      <c r="B3" s="7"/>
      <c r="C3" s="8" t="s">
        <v>1343</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row>
    <row r="4" s="4" customFormat="1" ht="18" customHeight="1" spans="1:236">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row>
    <row r="5" s="4" customFormat="1" ht="36" customHeight="1" spans="1:236">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row>
    <row r="6" s="4" customFormat="1" ht="36" customHeight="1" spans="1:236">
      <c r="A6" s="7"/>
      <c r="B6" s="7"/>
      <c r="C6" s="10" t="s">
        <v>715</v>
      </c>
      <c r="D6" s="11"/>
      <c r="E6" s="11">
        <v>5.6</v>
      </c>
      <c r="F6" s="11">
        <v>5.6</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row>
    <row r="7" s="4" customFormat="1" ht="36" customHeight="1" spans="1:236">
      <c r="A7" s="7"/>
      <c r="B7" s="7"/>
      <c r="C7" s="10" t="s">
        <v>793</v>
      </c>
      <c r="D7" s="11"/>
      <c r="E7" s="11">
        <v>5.6</v>
      </c>
      <c r="F7" s="11">
        <v>5.6</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row>
    <row r="8" s="4" customFormat="1" ht="36" customHeight="1" spans="1:236">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349.05" customHeight="1" spans="1:10">
      <c r="A11" s="7"/>
      <c r="B11" s="13" t="s">
        <v>1344</v>
      </c>
      <c r="C11" s="14"/>
      <c r="D11" s="14"/>
      <c r="E11" s="15"/>
      <c r="F11" s="16" t="s">
        <v>1345</v>
      </c>
      <c r="G11" s="16"/>
      <c r="H11" s="16"/>
      <c r="I11" s="16"/>
      <c r="J11" s="16"/>
    </row>
    <row r="12" s="1" customFormat="1" ht="27"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1346</v>
      </c>
      <c r="D14" s="25" t="s">
        <v>734</v>
      </c>
      <c r="E14" s="25" t="s">
        <v>775</v>
      </c>
      <c r="F14" s="25" t="s">
        <v>816</v>
      </c>
      <c r="G14" s="25" t="s">
        <v>1347</v>
      </c>
      <c r="H14" s="26">
        <v>10</v>
      </c>
      <c r="I14" s="26">
        <v>9</v>
      </c>
      <c r="J14" s="40" t="s">
        <v>11</v>
      </c>
    </row>
    <row r="15" s="1" customFormat="1" ht="18" customHeight="1" spans="1:10">
      <c r="A15" s="7" t="s">
        <v>731</v>
      </c>
      <c r="B15" s="24" t="s">
        <v>732</v>
      </c>
      <c r="C15" s="25" t="s">
        <v>1348</v>
      </c>
      <c r="D15" s="25" t="s">
        <v>763</v>
      </c>
      <c r="E15" s="25" t="s">
        <v>898</v>
      </c>
      <c r="F15" s="25" t="s">
        <v>816</v>
      </c>
      <c r="G15" s="25" t="s">
        <v>1347</v>
      </c>
      <c r="H15" s="26">
        <v>10</v>
      </c>
      <c r="I15" s="26">
        <v>9</v>
      </c>
      <c r="J15" s="40" t="s">
        <v>11</v>
      </c>
    </row>
    <row r="16" s="1" customFormat="1" ht="18" customHeight="1" spans="1:10">
      <c r="A16" s="7" t="s">
        <v>731</v>
      </c>
      <c r="B16" s="24" t="s">
        <v>732</v>
      </c>
      <c r="C16" s="25" t="s">
        <v>1349</v>
      </c>
      <c r="D16" s="25" t="s">
        <v>763</v>
      </c>
      <c r="E16" s="25" t="s">
        <v>952</v>
      </c>
      <c r="F16" s="25" t="s">
        <v>816</v>
      </c>
      <c r="G16" s="25" t="s">
        <v>1347</v>
      </c>
      <c r="H16" s="26">
        <v>5</v>
      </c>
      <c r="I16" s="26">
        <v>4</v>
      </c>
      <c r="J16" s="40" t="s">
        <v>11</v>
      </c>
    </row>
    <row r="17" s="1" customFormat="1" ht="18" customHeight="1" spans="1:10">
      <c r="A17" s="7" t="s">
        <v>731</v>
      </c>
      <c r="B17" s="24" t="s">
        <v>732</v>
      </c>
      <c r="C17" s="25" t="s">
        <v>1350</v>
      </c>
      <c r="D17" s="25" t="s">
        <v>763</v>
      </c>
      <c r="E17" s="25" t="s">
        <v>82</v>
      </c>
      <c r="F17" s="25" t="s">
        <v>944</v>
      </c>
      <c r="G17" s="25" t="s">
        <v>1347</v>
      </c>
      <c r="H17" s="26">
        <v>5</v>
      </c>
      <c r="I17" s="26">
        <v>4</v>
      </c>
      <c r="J17" s="40" t="s">
        <v>11</v>
      </c>
    </row>
    <row r="18" s="1" customFormat="1" ht="18" customHeight="1" spans="1:10">
      <c r="A18" s="7" t="s">
        <v>731</v>
      </c>
      <c r="B18" s="24" t="s">
        <v>755</v>
      </c>
      <c r="C18" s="25" t="s">
        <v>879</v>
      </c>
      <c r="D18" s="25" t="s">
        <v>734</v>
      </c>
      <c r="E18" s="25" t="s">
        <v>757</v>
      </c>
      <c r="F18" s="25" t="s">
        <v>758</v>
      </c>
      <c r="G18" s="25" t="s">
        <v>901</v>
      </c>
      <c r="H18" s="26">
        <v>10</v>
      </c>
      <c r="I18" s="26">
        <v>9</v>
      </c>
      <c r="J18" s="40" t="s">
        <v>11</v>
      </c>
    </row>
    <row r="19" s="1" customFormat="1" ht="18" customHeight="1" spans="1:10">
      <c r="A19" s="7" t="s">
        <v>731</v>
      </c>
      <c r="B19" s="24" t="s">
        <v>820</v>
      </c>
      <c r="C19" s="25" t="s">
        <v>821</v>
      </c>
      <c r="D19" s="25" t="s">
        <v>822</v>
      </c>
      <c r="E19" s="25" t="s">
        <v>82</v>
      </c>
      <c r="F19" s="25" t="s">
        <v>823</v>
      </c>
      <c r="G19" s="25" t="s">
        <v>1351</v>
      </c>
      <c r="H19" s="26">
        <v>10</v>
      </c>
      <c r="I19" s="26">
        <v>9</v>
      </c>
      <c r="J19" s="40" t="s">
        <v>11</v>
      </c>
    </row>
    <row r="20" s="1" customFormat="1" ht="20.95" customHeight="1" spans="1:10">
      <c r="A20" s="24" t="s">
        <v>760</v>
      </c>
      <c r="B20" s="24" t="s">
        <v>835</v>
      </c>
      <c r="C20" s="25" t="s">
        <v>836</v>
      </c>
      <c r="D20" s="25" t="s">
        <v>763</v>
      </c>
      <c r="E20" s="25" t="s">
        <v>775</v>
      </c>
      <c r="F20" s="25" t="s">
        <v>758</v>
      </c>
      <c r="G20" s="25" t="s">
        <v>1352</v>
      </c>
      <c r="H20" s="26">
        <v>15</v>
      </c>
      <c r="I20" s="26">
        <v>14</v>
      </c>
      <c r="J20" s="40" t="s">
        <v>11</v>
      </c>
    </row>
    <row r="21" s="1" customFormat="1" ht="20.95" customHeight="1" spans="1:10">
      <c r="A21" s="24" t="s">
        <v>760</v>
      </c>
      <c r="B21" s="7" t="s">
        <v>838</v>
      </c>
      <c r="C21" s="25" t="s">
        <v>839</v>
      </c>
      <c r="D21" s="25" t="s">
        <v>734</v>
      </c>
      <c r="E21" s="25" t="s">
        <v>38</v>
      </c>
      <c r="F21" s="25" t="s">
        <v>840</v>
      </c>
      <c r="G21" s="25" t="s">
        <v>1312</v>
      </c>
      <c r="H21" s="26">
        <v>15</v>
      </c>
      <c r="I21" s="26">
        <v>14</v>
      </c>
      <c r="J21" s="40" t="s">
        <v>11</v>
      </c>
    </row>
    <row r="22" s="1" customFormat="1" ht="29.95" customHeight="1" spans="1:10">
      <c r="A22" s="27" t="s">
        <v>772</v>
      </c>
      <c r="B22" s="55" t="s">
        <v>886</v>
      </c>
      <c r="C22" s="25" t="s">
        <v>843</v>
      </c>
      <c r="D22" s="25" t="s">
        <v>763</v>
      </c>
      <c r="E22" s="25" t="s">
        <v>775</v>
      </c>
      <c r="F22" s="25" t="s">
        <v>758</v>
      </c>
      <c r="G22" s="25" t="s">
        <v>1313</v>
      </c>
      <c r="H22" s="26">
        <v>10</v>
      </c>
      <c r="I22" s="26">
        <v>10</v>
      </c>
      <c r="J22" s="40" t="s">
        <v>11</v>
      </c>
    </row>
    <row r="23" s="1" customFormat="1" ht="29.95" customHeight="1" spans="1:10">
      <c r="A23" s="7" t="s">
        <v>888</v>
      </c>
      <c r="B23" s="7"/>
      <c r="C23" s="7"/>
      <c r="D23" s="29" t="s">
        <v>701</v>
      </c>
      <c r="E23" s="29"/>
      <c r="F23" s="29"/>
      <c r="G23" s="29"/>
      <c r="H23" s="29"/>
      <c r="I23" s="29"/>
      <c r="J23" s="29"/>
    </row>
    <row r="24" s="1" customFormat="1" ht="25.55" customHeight="1" spans="1:10">
      <c r="A24" s="27" t="s">
        <v>846</v>
      </c>
      <c r="B24" s="30"/>
      <c r="C24" s="30"/>
      <c r="D24" s="30"/>
      <c r="E24" s="30"/>
      <c r="F24" s="30"/>
      <c r="G24" s="31"/>
      <c r="H24" s="7" t="s">
        <v>847</v>
      </c>
      <c r="I24" s="7" t="s">
        <v>848</v>
      </c>
      <c r="J24" s="41" t="s">
        <v>889</v>
      </c>
    </row>
    <row r="25" s="1" customFormat="1" ht="17.05" customHeight="1" spans="1:10">
      <c r="A25" s="32"/>
      <c r="B25" s="33"/>
      <c r="C25" s="33"/>
      <c r="D25" s="33"/>
      <c r="E25" s="33"/>
      <c r="F25" s="33"/>
      <c r="G25" s="34"/>
      <c r="H25" s="35">
        <v>100</v>
      </c>
      <c r="I25" s="35">
        <v>92</v>
      </c>
      <c r="J25" s="41" t="s">
        <v>850</v>
      </c>
    </row>
    <row r="26" s="1" customFormat="1" ht="29" customHeight="1" spans="1:10">
      <c r="A26" s="36" t="s">
        <v>778</v>
      </c>
      <c r="B26" s="37"/>
      <c r="C26" s="37"/>
      <c r="D26" s="37"/>
      <c r="E26" s="37"/>
      <c r="F26" s="37"/>
      <c r="G26" s="37"/>
      <c r="H26" s="37"/>
      <c r="I26" s="37"/>
      <c r="J26" s="42"/>
    </row>
    <row r="27" s="1" customFormat="1" ht="27" customHeight="1" spans="1:10">
      <c r="A27" s="36" t="s">
        <v>779</v>
      </c>
      <c r="B27" s="36"/>
      <c r="C27" s="36"/>
      <c r="D27" s="36"/>
      <c r="E27" s="36"/>
      <c r="F27" s="36"/>
      <c r="G27" s="36"/>
      <c r="H27" s="36"/>
      <c r="I27" s="36"/>
      <c r="J27" s="36"/>
    </row>
    <row r="28" s="1" customFormat="1" ht="19" customHeight="1" spans="1:10">
      <c r="A28" s="36" t="s">
        <v>780</v>
      </c>
      <c r="B28" s="36"/>
      <c r="C28" s="36"/>
      <c r="D28" s="36"/>
      <c r="E28" s="36"/>
      <c r="F28" s="36"/>
      <c r="G28" s="36"/>
      <c r="H28" s="36"/>
      <c r="I28" s="36"/>
      <c r="J28" s="36"/>
    </row>
    <row r="29" s="1" customFormat="1" ht="18" customHeight="1" spans="1:10">
      <c r="A29" s="36" t="s">
        <v>851</v>
      </c>
      <c r="B29" s="36"/>
      <c r="C29" s="36"/>
      <c r="D29" s="36"/>
      <c r="E29" s="36"/>
      <c r="F29" s="36"/>
      <c r="G29" s="36"/>
      <c r="H29" s="36"/>
      <c r="I29" s="36"/>
      <c r="J29" s="36"/>
    </row>
    <row r="30" s="1" customFormat="1" ht="18" customHeight="1" spans="1:10">
      <c r="A30" s="36" t="s">
        <v>852</v>
      </c>
      <c r="B30" s="36"/>
      <c r="C30" s="36"/>
      <c r="D30" s="36"/>
      <c r="E30" s="36"/>
      <c r="F30" s="36"/>
      <c r="G30" s="36"/>
      <c r="H30" s="36"/>
      <c r="I30" s="36"/>
      <c r="J30" s="36"/>
    </row>
    <row r="31" s="1" customFormat="1" ht="18" customHeight="1" spans="1:10">
      <c r="A31" s="36" t="s">
        <v>853</v>
      </c>
      <c r="B31" s="36"/>
      <c r="C31" s="36"/>
      <c r="D31" s="36"/>
      <c r="E31" s="36"/>
      <c r="F31" s="36"/>
      <c r="G31" s="36"/>
      <c r="H31" s="36"/>
      <c r="I31" s="36"/>
      <c r="J31" s="36"/>
    </row>
    <row r="32" s="1" customFormat="1" ht="24.05" customHeight="1" spans="1:10">
      <c r="A32" s="36" t="s">
        <v>854</v>
      </c>
      <c r="B32" s="36"/>
      <c r="C32" s="36"/>
      <c r="D32" s="36"/>
      <c r="E32" s="36"/>
      <c r="F32" s="36"/>
      <c r="G32" s="36"/>
      <c r="H32" s="36"/>
      <c r="I32" s="36"/>
      <c r="J32"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7:J27"/>
    <mergeCell ref="A28:J28"/>
    <mergeCell ref="A29:J29"/>
    <mergeCell ref="A30:J30"/>
    <mergeCell ref="A31:J31"/>
    <mergeCell ref="A32:J32"/>
    <mergeCell ref="A10:A11"/>
    <mergeCell ref="G12:G13"/>
    <mergeCell ref="H12:H13"/>
    <mergeCell ref="I12:I13"/>
    <mergeCell ref="J12:J13"/>
    <mergeCell ref="A5:B9"/>
    <mergeCell ref="A24:G25"/>
  </mergeCells>
  <pageMargins left="0.75" right="0.75" top="1" bottom="1" header="0.5" footer="0.5"/>
  <pageSetup paperSize="9" scale="55"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B33"/>
  <sheetViews>
    <sheetView topLeftCell="A9" workbookViewId="0">
      <selection activeCell="B11" sqref="B11:E11"/>
    </sheetView>
  </sheetViews>
  <sheetFormatPr defaultColWidth="9" defaultRowHeight="14.25"/>
  <cols>
    <col min="1" max="1" width="14.2166666666667" style="1" customWidth="1"/>
    <col min="2" max="2" width="18.3333333333333" style="1" customWidth="1"/>
    <col min="3" max="3" width="20.8916666666667" style="1" customWidth="1"/>
    <col min="4" max="5" width="11.3333333333333" style="1" customWidth="1"/>
    <col min="6" max="6" width="11.2166666666667" style="1" customWidth="1"/>
    <col min="7" max="7" width="19.1083333333333" style="1" customWidth="1"/>
    <col min="8" max="8" width="10.1083333333333" style="1" customWidth="1"/>
    <col min="9" max="9" width="10" style="1" customWidth="1"/>
    <col min="10" max="10" width="11.4416666666667" style="1" customWidth="1"/>
    <col min="11" max="16373"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1353</v>
      </c>
    </row>
    <row r="3" s="3" customFormat="1" ht="18" customHeight="1" spans="1:236">
      <c r="A3" s="7" t="s">
        <v>784</v>
      </c>
      <c r="B3" s="7"/>
      <c r="C3" s="8" t="s">
        <v>1354</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row>
    <row r="4" s="4" customFormat="1" ht="18" customHeight="1" spans="1:236">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row>
    <row r="5" s="4" customFormat="1" ht="36" customHeight="1" spans="1:236">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row>
    <row r="6" s="4" customFormat="1" ht="36" customHeight="1" spans="1:236">
      <c r="A6" s="7"/>
      <c r="B6" s="7"/>
      <c r="C6" s="10" t="s">
        <v>715</v>
      </c>
      <c r="D6" s="11"/>
      <c r="E6" s="11">
        <v>80</v>
      </c>
      <c r="F6" s="11">
        <v>80</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row>
    <row r="7" s="4" customFormat="1" ht="36" customHeight="1" spans="1:236">
      <c r="A7" s="7"/>
      <c r="B7" s="7"/>
      <c r="C7" s="10" t="s">
        <v>793</v>
      </c>
      <c r="D7" s="11"/>
      <c r="E7" s="11">
        <v>80</v>
      </c>
      <c r="F7" s="11">
        <v>80</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row>
    <row r="8" s="4" customFormat="1" ht="36" customHeight="1" spans="1:236">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407.95" customHeight="1" spans="1:10">
      <c r="A11" s="7"/>
      <c r="B11" s="13" t="s">
        <v>1355</v>
      </c>
      <c r="C11" s="14"/>
      <c r="D11" s="14"/>
      <c r="E11" s="15"/>
      <c r="F11" s="16" t="s">
        <v>1356</v>
      </c>
      <c r="G11" s="16"/>
      <c r="H11" s="16"/>
      <c r="I11" s="16"/>
      <c r="J11" s="16"/>
    </row>
    <row r="12" s="1" customFormat="1" ht="29.95"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1357</v>
      </c>
      <c r="D14" s="25" t="s">
        <v>763</v>
      </c>
      <c r="E14" s="25" t="s">
        <v>1358</v>
      </c>
      <c r="F14" s="25" t="s">
        <v>1359</v>
      </c>
      <c r="G14" s="25" t="s">
        <v>1360</v>
      </c>
      <c r="H14" s="26">
        <v>5</v>
      </c>
      <c r="I14" s="26">
        <v>4</v>
      </c>
      <c r="J14" s="40" t="s">
        <v>11</v>
      </c>
    </row>
    <row r="15" s="1" customFormat="1" ht="18" customHeight="1" spans="1:10">
      <c r="A15" s="7" t="s">
        <v>731</v>
      </c>
      <c r="B15" s="24" t="s">
        <v>732</v>
      </c>
      <c r="C15" s="25" t="s">
        <v>1361</v>
      </c>
      <c r="D15" s="25" t="s">
        <v>763</v>
      </c>
      <c r="E15" s="25" t="s">
        <v>1362</v>
      </c>
      <c r="F15" s="25" t="s">
        <v>953</v>
      </c>
      <c r="G15" s="25" t="s">
        <v>1360</v>
      </c>
      <c r="H15" s="26">
        <v>5</v>
      </c>
      <c r="I15" s="26">
        <v>4</v>
      </c>
      <c r="J15" s="40" t="s">
        <v>11</v>
      </c>
    </row>
    <row r="16" s="1" customFormat="1" ht="18" customHeight="1" spans="1:10">
      <c r="A16" s="7" t="s">
        <v>731</v>
      </c>
      <c r="B16" s="24" t="s">
        <v>732</v>
      </c>
      <c r="C16" s="25" t="s">
        <v>1363</v>
      </c>
      <c r="D16" s="25" t="s">
        <v>763</v>
      </c>
      <c r="E16" s="25" t="s">
        <v>1364</v>
      </c>
      <c r="F16" s="25" t="s">
        <v>944</v>
      </c>
      <c r="G16" s="25" t="s">
        <v>1360</v>
      </c>
      <c r="H16" s="26">
        <v>5</v>
      </c>
      <c r="I16" s="26">
        <v>4</v>
      </c>
      <c r="J16" s="40" t="s">
        <v>11</v>
      </c>
    </row>
    <row r="17" s="1" customFormat="1" ht="18" customHeight="1" spans="1:10">
      <c r="A17" s="7" t="s">
        <v>731</v>
      </c>
      <c r="B17" s="24" t="s">
        <v>732</v>
      </c>
      <c r="C17" s="25" t="s">
        <v>1365</v>
      </c>
      <c r="D17" s="25" t="s">
        <v>763</v>
      </c>
      <c r="E17" s="25" t="s">
        <v>1366</v>
      </c>
      <c r="F17" s="25" t="s">
        <v>944</v>
      </c>
      <c r="G17" s="25" t="s">
        <v>1360</v>
      </c>
      <c r="H17" s="26">
        <v>5</v>
      </c>
      <c r="I17" s="26">
        <v>4</v>
      </c>
      <c r="J17" s="40" t="s">
        <v>11</v>
      </c>
    </row>
    <row r="18" s="1" customFormat="1" ht="18" customHeight="1" spans="1:10">
      <c r="A18" s="7" t="s">
        <v>731</v>
      </c>
      <c r="B18" s="24" t="s">
        <v>732</v>
      </c>
      <c r="C18" s="25" t="s">
        <v>1367</v>
      </c>
      <c r="D18" s="25" t="s">
        <v>763</v>
      </c>
      <c r="E18" s="25" t="s">
        <v>1368</v>
      </c>
      <c r="F18" s="25" t="s">
        <v>816</v>
      </c>
      <c r="G18" s="25" t="s">
        <v>1360</v>
      </c>
      <c r="H18" s="26">
        <v>10</v>
      </c>
      <c r="I18" s="26">
        <v>9</v>
      </c>
      <c r="J18" s="40" t="s">
        <v>11</v>
      </c>
    </row>
    <row r="19" s="1" customFormat="1" ht="18" customHeight="1" spans="1:10">
      <c r="A19" s="7" t="s">
        <v>731</v>
      </c>
      <c r="B19" s="24" t="s">
        <v>755</v>
      </c>
      <c r="C19" s="25" t="s">
        <v>879</v>
      </c>
      <c r="D19" s="25" t="s">
        <v>734</v>
      </c>
      <c r="E19" s="25" t="s">
        <v>757</v>
      </c>
      <c r="F19" s="25" t="s">
        <v>758</v>
      </c>
      <c r="G19" s="25" t="s">
        <v>901</v>
      </c>
      <c r="H19" s="26">
        <v>10</v>
      </c>
      <c r="I19" s="26">
        <v>9</v>
      </c>
      <c r="J19" s="40" t="s">
        <v>11</v>
      </c>
    </row>
    <row r="20" s="1" customFormat="1" ht="18" customHeight="1" spans="1:10">
      <c r="A20" s="7" t="s">
        <v>731</v>
      </c>
      <c r="B20" s="24" t="s">
        <v>820</v>
      </c>
      <c r="C20" s="25" t="s">
        <v>1136</v>
      </c>
      <c r="D20" s="25" t="s">
        <v>822</v>
      </c>
      <c r="E20" s="25" t="s">
        <v>82</v>
      </c>
      <c r="F20" s="25" t="s">
        <v>823</v>
      </c>
      <c r="G20" s="25" t="s">
        <v>1063</v>
      </c>
      <c r="H20" s="26">
        <v>10</v>
      </c>
      <c r="I20" s="26">
        <v>9</v>
      </c>
      <c r="J20" s="40" t="s">
        <v>11</v>
      </c>
    </row>
    <row r="21" s="1" customFormat="1" ht="18" customHeight="1" spans="1:10">
      <c r="A21" s="7" t="s">
        <v>760</v>
      </c>
      <c r="B21" s="24" t="s">
        <v>835</v>
      </c>
      <c r="C21" s="25" t="s">
        <v>1120</v>
      </c>
      <c r="D21" s="25" t="s">
        <v>734</v>
      </c>
      <c r="E21" s="25" t="s">
        <v>884</v>
      </c>
      <c r="F21" s="25" t="s">
        <v>758</v>
      </c>
      <c r="G21" s="25" t="s">
        <v>1121</v>
      </c>
      <c r="H21" s="26">
        <v>15</v>
      </c>
      <c r="I21" s="26">
        <v>14</v>
      </c>
      <c r="J21" s="40" t="s">
        <v>11</v>
      </c>
    </row>
    <row r="22" s="1" customFormat="1" ht="24.05" customHeight="1" spans="1:10">
      <c r="A22" s="7" t="s">
        <v>760</v>
      </c>
      <c r="B22" s="7" t="s">
        <v>838</v>
      </c>
      <c r="C22" s="25" t="s">
        <v>839</v>
      </c>
      <c r="D22" s="25" t="s">
        <v>734</v>
      </c>
      <c r="E22" s="25" t="s">
        <v>38</v>
      </c>
      <c r="F22" s="25" t="s">
        <v>840</v>
      </c>
      <c r="G22" s="25" t="s">
        <v>980</v>
      </c>
      <c r="H22" s="26">
        <v>15</v>
      </c>
      <c r="I22" s="26">
        <v>14</v>
      </c>
      <c r="J22" s="40" t="s">
        <v>11</v>
      </c>
    </row>
    <row r="23" s="1" customFormat="1" ht="29.95" customHeight="1" spans="1:10">
      <c r="A23" s="27" t="s">
        <v>772</v>
      </c>
      <c r="B23" s="55" t="s">
        <v>886</v>
      </c>
      <c r="C23" s="25" t="s">
        <v>843</v>
      </c>
      <c r="D23" s="25" t="s">
        <v>763</v>
      </c>
      <c r="E23" s="25" t="s">
        <v>775</v>
      </c>
      <c r="F23" s="25" t="s">
        <v>758</v>
      </c>
      <c r="G23" s="25" t="s">
        <v>1369</v>
      </c>
      <c r="H23" s="26">
        <v>10</v>
      </c>
      <c r="I23" s="26">
        <v>10</v>
      </c>
      <c r="J23" s="40" t="s">
        <v>11</v>
      </c>
    </row>
    <row r="24" s="1" customFormat="1" ht="29.95" customHeight="1" spans="1:10">
      <c r="A24" s="7" t="s">
        <v>888</v>
      </c>
      <c r="B24" s="7"/>
      <c r="C24" s="7"/>
      <c r="D24" s="10" t="s">
        <v>701</v>
      </c>
      <c r="E24" s="10"/>
      <c r="F24" s="10"/>
      <c r="G24" s="10"/>
      <c r="H24" s="10"/>
      <c r="I24" s="10"/>
      <c r="J24" s="10"/>
    </row>
    <row r="25" s="1" customFormat="1" ht="21.95" customHeight="1" spans="1:10">
      <c r="A25" s="27" t="s">
        <v>846</v>
      </c>
      <c r="B25" s="30"/>
      <c r="C25" s="30"/>
      <c r="D25" s="30"/>
      <c r="E25" s="30"/>
      <c r="F25" s="30"/>
      <c r="G25" s="31"/>
      <c r="H25" s="7" t="s">
        <v>847</v>
      </c>
      <c r="I25" s="7" t="s">
        <v>848</v>
      </c>
      <c r="J25" s="41" t="s">
        <v>889</v>
      </c>
    </row>
    <row r="26" s="1" customFormat="1" ht="20.95" customHeight="1" spans="1:10">
      <c r="A26" s="32"/>
      <c r="B26" s="33"/>
      <c r="C26" s="33"/>
      <c r="D26" s="33"/>
      <c r="E26" s="33"/>
      <c r="F26" s="33"/>
      <c r="G26" s="34"/>
      <c r="H26" s="35">
        <v>100</v>
      </c>
      <c r="I26" s="35">
        <v>91</v>
      </c>
      <c r="J26" s="41" t="s">
        <v>850</v>
      </c>
    </row>
    <row r="27" s="1" customFormat="1" ht="29" customHeight="1" spans="1:10">
      <c r="A27" s="36" t="s">
        <v>778</v>
      </c>
      <c r="B27" s="37"/>
      <c r="C27" s="37"/>
      <c r="D27" s="37"/>
      <c r="E27" s="37"/>
      <c r="F27" s="37"/>
      <c r="G27" s="37"/>
      <c r="H27" s="37"/>
      <c r="I27" s="37"/>
      <c r="J27" s="42"/>
    </row>
    <row r="28" s="1" customFormat="1" ht="27" customHeight="1" spans="1:10">
      <c r="A28" s="36" t="s">
        <v>779</v>
      </c>
      <c r="B28" s="36"/>
      <c r="C28" s="36"/>
      <c r="D28" s="36"/>
      <c r="E28" s="36"/>
      <c r="F28" s="36"/>
      <c r="G28" s="36"/>
      <c r="H28" s="36"/>
      <c r="I28" s="36"/>
      <c r="J28" s="36"/>
    </row>
    <row r="29" s="1" customFormat="1" ht="19" customHeight="1" spans="1:10">
      <c r="A29" s="36" t="s">
        <v>780</v>
      </c>
      <c r="B29" s="36"/>
      <c r="C29" s="36"/>
      <c r="D29" s="36"/>
      <c r="E29" s="36"/>
      <c r="F29" s="36"/>
      <c r="G29" s="36"/>
      <c r="H29" s="36"/>
      <c r="I29" s="36"/>
      <c r="J29" s="36"/>
    </row>
    <row r="30" s="1" customFormat="1" ht="18" customHeight="1" spans="1:10">
      <c r="A30" s="36" t="s">
        <v>851</v>
      </c>
      <c r="B30" s="36"/>
      <c r="C30" s="36"/>
      <c r="D30" s="36"/>
      <c r="E30" s="36"/>
      <c r="F30" s="36"/>
      <c r="G30" s="36"/>
      <c r="H30" s="36"/>
      <c r="I30" s="36"/>
      <c r="J30" s="36"/>
    </row>
    <row r="31" s="1" customFormat="1" ht="18" customHeight="1" spans="1:10">
      <c r="A31" s="36" t="s">
        <v>852</v>
      </c>
      <c r="B31" s="36"/>
      <c r="C31" s="36"/>
      <c r="D31" s="36"/>
      <c r="E31" s="36"/>
      <c r="F31" s="36"/>
      <c r="G31" s="36"/>
      <c r="H31" s="36"/>
      <c r="I31" s="36"/>
      <c r="J31" s="36"/>
    </row>
    <row r="32" s="1" customFormat="1" ht="18" customHeight="1" spans="1:10">
      <c r="A32" s="36" t="s">
        <v>853</v>
      </c>
      <c r="B32" s="36"/>
      <c r="C32" s="36"/>
      <c r="D32" s="36"/>
      <c r="E32" s="36"/>
      <c r="F32" s="36"/>
      <c r="G32" s="36"/>
      <c r="H32" s="36"/>
      <c r="I32" s="36"/>
      <c r="J32" s="36"/>
    </row>
    <row r="33" s="1" customFormat="1" ht="24.05" customHeight="1" spans="1:10">
      <c r="A33" s="36" t="s">
        <v>854</v>
      </c>
      <c r="B33" s="36"/>
      <c r="C33" s="36"/>
      <c r="D33" s="36"/>
      <c r="E33" s="36"/>
      <c r="F33" s="36"/>
      <c r="G33" s="36"/>
      <c r="H33" s="36"/>
      <c r="I33" s="36"/>
      <c r="J33"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8:J28"/>
    <mergeCell ref="A29:J29"/>
    <mergeCell ref="A30:J30"/>
    <mergeCell ref="A31:J31"/>
    <mergeCell ref="A32:J32"/>
    <mergeCell ref="A33:J33"/>
    <mergeCell ref="A10:A11"/>
    <mergeCell ref="G12:G13"/>
    <mergeCell ref="H12:H13"/>
    <mergeCell ref="I12:I13"/>
    <mergeCell ref="J12:J13"/>
    <mergeCell ref="A5:B9"/>
    <mergeCell ref="A25:G26"/>
  </mergeCells>
  <pageMargins left="0.75" right="0.75" top="1" bottom="1" header="0.5" footer="0.5"/>
  <pageSetup paperSize="9" scale="58"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7" workbookViewId="0">
      <selection activeCell="I18" sqref="I18"/>
    </sheetView>
  </sheetViews>
  <sheetFormatPr defaultColWidth="9" defaultRowHeight="13.5"/>
  <cols>
    <col min="1" max="2" width="11.1083333333333" style="1" customWidth="1"/>
    <col min="3" max="3" width="22" style="1" customWidth="1"/>
    <col min="4" max="5" width="11.3333333333333" style="1" customWidth="1"/>
    <col min="6" max="6" width="12.4416666666667" style="1" customWidth="1"/>
    <col min="7" max="7" width="15.3333333333333" style="1" customWidth="1"/>
    <col min="8" max="8" width="9" style="1"/>
    <col min="9" max="9" width="8.65833333333333" style="1" customWidth="1"/>
    <col min="10" max="10" width="11.4416666666667" style="1" customWidth="1"/>
    <col min="11" max="16384" width="9" style="1"/>
  </cols>
  <sheetData>
    <row r="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1370</v>
      </c>
    </row>
    <row r="3" s="3" customFormat="1" ht="18" customHeight="1" spans="1:256">
      <c r="A3" s="7" t="s">
        <v>784</v>
      </c>
      <c r="B3" s="7"/>
      <c r="C3" s="8" t="s">
        <v>1371</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715</v>
      </c>
      <c r="D6" s="11">
        <v>37.7</v>
      </c>
      <c r="E6" s="11">
        <v>24.4</v>
      </c>
      <c r="F6" s="11">
        <v>24.4</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793</v>
      </c>
      <c r="D7" s="11">
        <v>37.7</v>
      </c>
      <c r="E7" s="11">
        <v>24.4</v>
      </c>
      <c r="F7" s="11">
        <v>24.4</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ht="36" customHeight="1" spans="1:10">
      <c r="A9" s="7"/>
      <c r="B9" s="7"/>
      <c r="C9" s="10" t="s">
        <v>795</v>
      </c>
      <c r="D9" s="12" t="s">
        <v>624</v>
      </c>
      <c r="E9" s="12" t="s">
        <v>624</v>
      </c>
      <c r="F9" s="12" t="s">
        <v>624</v>
      </c>
      <c r="G9" s="7" t="s">
        <v>624</v>
      </c>
      <c r="H9" s="11"/>
      <c r="I9" s="12" t="s">
        <v>624</v>
      </c>
      <c r="J9" s="12"/>
    </row>
    <row r="10" ht="18" customHeight="1" spans="1:10">
      <c r="A10" s="7" t="s">
        <v>796</v>
      </c>
      <c r="B10" s="7" t="s">
        <v>797</v>
      </c>
      <c r="C10" s="7"/>
      <c r="D10" s="7"/>
      <c r="E10" s="7"/>
      <c r="F10" s="12" t="s">
        <v>798</v>
      </c>
      <c r="G10" s="12"/>
      <c r="H10" s="12"/>
      <c r="I10" s="12"/>
      <c r="J10" s="12"/>
    </row>
    <row r="11" ht="66.95" customHeight="1" spans="1:10">
      <c r="A11" s="7"/>
      <c r="B11" s="13" t="s">
        <v>1372</v>
      </c>
      <c r="C11" s="14"/>
      <c r="D11" s="14"/>
      <c r="E11" s="15"/>
      <c r="F11" s="16" t="s">
        <v>1373</v>
      </c>
      <c r="G11" s="16"/>
      <c r="H11" s="16"/>
      <c r="I11" s="16"/>
      <c r="J11" s="16"/>
    </row>
    <row r="12" ht="36" customHeight="1" spans="1:10">
      <c r="A12" s="17" t="s">
        <v>722</v>
      </c>
      <c r="B12" s="18"/>
      <c r="C12" s="19"/>
      <c r="D12" s="17" t="s">
        <v>801</v>
      </c>
      <c r="E12" s="18"/>
      <c r="F12" s="19"/>
      <c r="G12" s="20" t="s">
        <v>726</v>
      </c>
      <c r="H12" s="20" t="s">
        <v>790</v>
      </c>
      <c r="I12" s="20" t="s">
        <v>792</v>
      </c>
      <c r="J12" s="20" t="s">
        <v>727</v>
      </c>
    </row>
    <row r="13" ht="36" customHeight="1" spans="1:10">
      <c r="A13" s="21" t="s">
        <v>728</v>
      </c>
      <c r="B13" s="7" t="s">
        <v>729</v>
      </c>
      <c r="C13" s="7" t="s">
        <v>730</v>
      </c>
      <c r="D13" s="7" t="s">
        <v>723</v>
      </c>
      <c r="E13" s="7" t="s">
        <v>724</v>
      </c>
      <c r="F13" s="22" t="s">
        <v>725</v>
      </c>
      <c r="G13" s="23"/>
      <c r="H13" s="23"/>
      <c r="I13" s="23"/>
      <c r="J13" s="23"/>
    </row>
    <row r="14" ht="18" customHeight="1" spans="1:10">
      <c r="A14" s="25" t="s">
        <v>731</v>
      </c>
      <c r="B14" s="25" t="s">
        <v>732</v>
      </c>
      <c r="C14" s="25" t="s">
        <v>1374</v>
      </c>
      <c r="D14" s="25" t="s">
        <v>734</v>
      </c>
      <c r="E14" s="25" t="s">
        <v>36</v>
      </c>
      <c r="F14" s="25" t="s">
        <v>806</v>
      </c>
      <c r="G14" s="25" t="s">
        <v>1375</v>
      </c>
      <c r="H14" s="26">
        <v>5</v>
      </c>
      <c r="I14" s="26">
        <v>4</v>
      </c>
      <c r="J14" s="23"/>
    </row>
    <row r="15" ht="18" customHeight="1" spans="1:10">
      <c r="A15" s="25" t="s">
        <v>731</v>
      </c>
      <c r="B15" s="25" t="s">
        <v>732</v>
      </c>
      <c r="C15" s="25" t="s">
        <v>1376</v>
      </c>
      <c r="D15" s="25" t="s">
        <v>734</v>
      </c>
      <c r="E15" s="25" t="s">
        <v>1377</v>
      </c>
      <c r="F15" s="25" t="s">
        <v>806</v>
      </c>
      <c r="G15" s="25" t="s">
        <v>1378</v>
      </c>
      <c r="H15" s="26">
        <v>5</v>
      </c>
      <c r="I15" s="26">
        <v>4</v>
      </c>
      <c r="J15" s="23"/>
    </row>
    <row r="16" ht="18" customHeight="1" spans="1:10">
      <c r="A16" s="25" t="s">
        <v>731</v>
      </c>
      <c r="B16" s="25" t="s">
        <v>820</v>
      </c>
      <c r="C16" s="25" t="s">
        <v>929</v>
      </c>
      <c r="D16" s="25" t="s">
        <v>822</v>
      </c>
      <c r="E16" s="25" t="s">
        <v>42</v>
      </c>
      <c r="F16" s="25" t="s">
        <v>903</v>
      </c>
      <c r="G16" s="25" t="s">
        <v>1379</v>
      </c>
      <c r="H16" s="26">
        <v>10</v>
      </c>
      <c r="I16" s="26">
        <v>8</v>
      </c>
      <c r="J16" s="23"/>
    </row>
    <row r="17" ht="18" customHeight="1" spans="1:10">
      <c r="A17" s="25" t="s">
        <v>731</v>
      </c>
      <c r="B17" s="25" t="s">
        <v>825</v>
      </c>
      <c r="C17" s="25" t="s">
        <v>1380</v>
      </c>
      <c r="D17" s="25" t="s">
        <v>763</v>
      </c>
      <c r="E17" s="25" t="s">
        <v>1381</v>
      </c>
      <c r="F17" s="25" t="s">
        <v>1382</v>
      </c>
      <c r="G17" s="25" t="s">
        <v>1103</v>
      </c>
      <c r="H17" s="26">
        <v>10</v>
      </c>
      <c r="I17" s="26">
        <v>8</v>
      </c>
      <c r="J17" s="23"/>
    </row>
    <row r="18" ht="29.95" customHeight="1" spans="1:10">
      <c r="A18" s="25" t="s">
        <v>731</v>
      </c>
      <c r="B18" s="25" t="s">
        <v>825</v>
      </c>
      <c r="C18" s="25" t="s">
        <v>1383</v>
      </c>
      <c r="D18" s="25" t="s">
        <v>763</v>
      </c>
      <c r="E18" s="25" t="s">
        <v>1384</v>
      </c>
      <c r="F18" s="25" t="s">
        <v>1382</v>
      </c>
      <c r="G18" s="25" t="s">
        <v>1103</v>
      </c>
      <c r="H18" s="26">
        <v>10</v>
      </c>
      <c r="I18" s="26">
        <v>8</v>
      </c>
      <c r="J18" s="23"/>
    </row>
    <row r="19" ht="29.95" customHeight="1" spans="1:10">
      <c r="A19" s="25" t="s">
        <v>731</v>
      </c>
      <c r="B19" s="25" t="s">
        <v>825</v>
      </c>
      <c r="C19" s="25" t="s">
        <v>1385</v>
      </c>
      <c r="D19" s="25" t="s">
        <v>763</v>
      </c>
      <c r="E19" s="25" t="s">
        <v>738</v>
      </c>
      <c r="F19" s="25" t="s">
        <v>1382</v>
      </c>
      <c r="G19" s="25" t="s">
        <v>1103</v>
      </c>
      <c r="H19" s="26">
        <v>10</v>
      </c>
      <c r="I19" s="26">
        <v>8</v>
      </c>
      <c r="J19" s="23"/>
    </row>
    <row r="20" ht="29.95" customHeight="1" spans="1:10">
      <c r="A20" s="25" t="s">
        <v>760</v>
      </c>
      <c r="B20" s="25" t="s">
        <v>835</v>
      </c>
      <c r="C20" s="25" t="s">
        <v>1186</v>
      </c>
      <c r="D20" s="25" t="s">
        <v>734</v>
      </c>
      <c r="E20" s="25" t="s">
        <v>1386</v>
      </c>
      <c r="F20" s="25" t="s">
        <v>758</v>
      </c>
      <c r="G20" s="25" t="s">
        <v>1387</v>
      </c>
      <c r="H20" s="26">
        <v>30</v>
      </c>
      <c r="I20" s="26">
        <v>28</v>
      </c>
      <c r="J20" s="23"/>
    </row>
    <row r="21" ht="29.95" customHeight="1" spans="1:10">
      <c r="A21" s="25" t="s">
        <v>772</v>
      </c>
      <c r="B21" s="25" t="s">
        <v>842</v>
      </c>
      <c r="C21" s="25" t="s">
        <v>1388</v>
      </c>
      <c r="D21" s="25" t="s">
        <v>763</v>
      </c>
      <c r="E21" s="25" t="s">
        <v>775</v>
      </c>
      <c r="F21" s="25" t="s">
        <v>758</v>
      </c>
      <c r="G21" s="25" t="s">
        <v>844</v>
      </c>
      <c r="H21" s="26">
        <v>10</v>
      </c>
      <c r="I21" s="26">
        <v>10</v>
      </c>
      <c r="J21" s="23"/>
    </row>
    <row r="22" ht="37" customHeight="1" spans="1:10">
      <c r="A22" s="7" t="s">
        <v>888</v>
      </c>
      <c r="B22" s="7"/>
      <c r="C22" s="7"/>
      <c r="D22" s="29" t="s">
        <v>701</v>
      </c>
      <c r="E22" s="29"/>
      <c r="F22" s="29"/>
      <c r="G22" s="29"/>
      <c r="H22" s="29"/>
      <c r="I22" s="29"/>
      <c r="J22" s="29"/>
    </row>
    <row r="23" ht="25.55" customHeight="1" spans="1:10">
      <c r="A23" s="7" t="s">
        <v>846</v>
      </c>
      <c r="B23" s="7"/>
      <c r="C23" s="7"/>
      <c r="D23" s="7"/>
      <c r="E23" s="7"/>
      <c r="F23" s="7"/>
      <c r="G23" s="7"/>
      <c r="H23" s="7">
        <v>100</v>
      </c>
      <c r="I23" s="61">
        <v>88</v>
      </c>
      <c r="J23" s="41" t="s">
        <v>890</v>
      </c>
    </row>
    <row r="24" ht="17.05" customHeight="1" spans="1:10">
      <c r="A24" s="37"/>
      <c r="B24" s="37"/>
      <c r="C24" s="37"/>
      <c r="D24" s="37"/>
      <c r="E24" s="37"/>
      <c r="F24" s="37"/>
      <c r="G24" s="37"/>
      <c r="H24" s="37"/>
      <c r="I24" s="37"/>
      <c r="J24" s="42"/>
    </row>
    <row r="25" ht="29" customHeight="1" spans="1:10">
      <c r="A25" s="36" t="s">
        <v>778</v>
      </c>
      <c r="B25" s="37"/>
      <c r="C25" s="37"/>
      <c r="D25" s="37"/>
      <c r="E25" s="37"/>
      <c r="F25" s="37"/>
      <c r="G25" s="37"/>
      <c r="H25" s="37"/>
      <c r="I25" s="37"/>
      <c r="J25" s="42"/>
    </row>
    <row r="26" ht="27" customHeight="1" spans="1:10">
      <c r="A26" s="36" t="s">
        <v>779</v>
      </c>
      <c r="B26" s="36"/>
      <c r="C26" s="36"/>
      <c r="D26" s="36"/>
      <c r="E26" s="36"/>
      <c r="F26" s="36"/>
      <c r="G26" s="36"/>
      <c r="H26" s="36"/>
      <c r="I26" s="36"/>
      <c r="J26" s="36"/>
    </row>
    <row r="27" ht="19" customHeight="1" spans="1:10">
      <c r="A27" s="36" t="s">
        <v>780</v>
      </c>
      <c r="B27" s="36"/>
      <c r="C27" s="36"/>
      <c r="D27" s="36"/>
      <c r="E27" s="36"/>
      <c r="F27" s="36"/>
      <c r="G27" s="36"/>
      <c r="H27" s="36"/>
      <c r="I27" s="36"/>
      <c r="J27" s="36"/>
    </row>
    <row r="28" ht="18" customHeight="1" spans="1:10">
      <c r="A28" s="36" t="s">
        <v>851</v>
      </c>
      <c r="B28" s="36"/>
      <c r="C28" s="36"/>
      <c r="D28" s="36"/>
      <c r="E28" s="36"/>
      <c r="F28" s="36"/>
      <c r="G28" s="36"/>
      <c r="H28" s="36"/>
      <c r="I28" s="36"/>
      <c r="J28" s="36"/>
    </row>
    <row r="29" ht="18" customHeight="1" spans="1:10">
      <c r="A29" s="36" t="s">
        <v>852</v>
      </c>
      <c r="B29" s="36"/>
      <c r="C29" s="36"/>
      <c r="D29" s="36"/>
      <c r="E29" s="36"/>
      <c r="F29" s="36"/>
      <c r="G29" s="36"/>
      <c r="H29" s="36"/>
      <c r="I29" s="36"/>
      <c r="J29" s="36"/>
    </row>
    <row r="30" ht="18" customHeight="1" spans="1:10">
      <c r="A30" s="36" t="s">
        <v>853</v>
      </c>
      <c r="B30" s="36"/>
      <c r="C30" s="36"/>
      <c r="D30" s="36"/>
      <c r="E30" s="36"/>
      <c r="F30" s="36"/>
      <c r="G30" s="36"/>
      <c r="H30" s="36"/>
      <c r="I30" s="36"/>
      <c r="J30" s="36"/>
    </row>
    <row r="31" ht="24.05" customHeight="1" spans="1:10">
      <c r="A31" s="36" t="s">
        <v>854</v>
      </c>
      <c r="B31" s="36"/>
      <c r="C31" s="36"/>
      <c r="D31" s="36"/>
      <c r="E31" s="36"/>
      <c r="F31" s="36"/>
      <c r="G31" s="36"/>
      <c r="H31" s="36"/>
      <c r="I31" s="36"/>
      <c r="J31"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G12:G13"/>
    <mergeCell ref="H12:H13"/>
    <mergeCell ref="I12:I13"/>
    <mergeCell ref="J12:J13"/>
    <mergeCell ref="A5:B9"/>
  </mergeCells>
  <pageMargins left="0.75" right="0.75" top="1" bottom="1" header="0.5" footer="0.5"/>
  <pageSetup paperSize="9" scale="65"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topLeftCell="A9" workbookViewId="0">
      <selection activeCell="G17" sqref="G17"/>
    </sheetView>
  </sheetViews>
  <sheetFormatPr defaultColWidth="9" defaultRowHeight="13.5"/>
  <cols>
    <col min="1" max="1" width="14" style="1" customWidth="1"/>
    <col min="2" max="2" width="15.2166666666667" style="1" customWidth="1"/>
    <col min="3" max="3" width="25.4416666666667" style="1" customWidth="1"/>
    <col min="4" max="4" width="13.4416666666667" style="1" customWidth="1"/>
    <col min="5" max="5" width="13.6583333333333" style="1" customWidth="1"/>
    <col min="6" max="6" width="13.4416666666667" style="1" customWidth="1"/>
    <col min="7" max="7" width="19.8916666666667" style="1" customWidth="1"/>
    <col min="8" max="8" width="11.1083333333333" style="1" customWidth="1"/>
    <col min="9" max="9" width="8.65833333333333" style="1" customWidth="1"/>
    <col min="10" max="10" width="11.4416666666667" style="1" customWidth="1"/>
    <col min="11" max="16384" width="9" style="1"/>
  </cols>
  <sheetData>
    <row r="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1389</v>
      </c>
    </row>
    <row r="3" s="3" customFormat="1" ht="18" customHeight="1" spans="1:256">
      <c r="A3" s="7" t="s">
        <v>784</v>
      </c>
      <c r="B3" s="7"/>
      <c r="C3" s="8" t="s">
        <v>1390</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715</v>
      </c>
      <c r="D6" s="11">
        <v>295.62</v>
      </c>
      <c r="E6" s="11">
        <v>295.49</v>
      </c>
      <c r="F6" s="11">
        <v>295.49</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793</v>
      </c>
      <c r="D7" s="11">
        <v>295.62</v>
      </c>
      <c r="E7" s="11">
        <v>295.49</v>
      </c>
      <c r="F7" s="11">
        <v>295.49</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ht="36" customHeight="1" spans="1:10">
      <c r="A9" s="7"/>
      <c r="B9" s="7"/>
      <c r="C9" s="10" t="s">
        <v>795</v>
      </c>
      <c r="D9" s="12" t="s">
        <v>624</v>
      </c>
      <c r="E9" s="12" t="s">
        <v>624</v>
      </c>
      <c r="F9" s="12" t="s">
        <v>624</v>
      </c>
      <c r="G9" s="7" t="s">
        <v>624</v>
      </c>
      <c r="H9" s="11"/>
      <c r="I9" s="12" t="s">
        <v>624</v>
      </c>
      <c r="J9" s="12"/>
    </row>
    <row r="10" ht="18" customHeight="1" spans="1:10">
      <c r="A10" s="7" t="s">
        <v>796</v>
      </c>
      <c r="B10" s="7" t="s">
        <v>797</v>
      </c>
      <c r="C10" s="7"/>
      <c r="D10" s="7"/>
      <c r="E10" s="7"/>
      <c r="F10" s="12" t="s">
        <v>798</v>
      </c>
      <c r="G10" s="12"/>
      <c r="H10" s="12"/>
      <c r="I10" s="12"/>
      <c r="J10" s="12"/>
    </row>
    <row r="11" ht="159.05" customHeight="1" spans="1:10">
      <c r="A11" s="7"/>
      <c r="B11" s="13" t="s">
        <v>1391</v>
      </c>
      <c r="C11" s="14"/>
      <c r="D11" s="14"/>
      <c r="E11" s="15"/>
      <c r="F11" s="16" t="s">
        <v>1392</v>
      </c>
      <c r="G11" s="16"/>
      <c r="H11" s="16"/>
      <c r="I11" s="16"/>
      <c r="J11" s="16"/>
    </row>
    <row r="12" ht="36" customHeight="1" spans="1:10">
      <c r="A12" s="17" t="s">
        <v>722</v>
      </c>
      <c r="B12" s="18"/>
      <c r="C12" s="19"/>
      <c r="D12" s="17" t="s">
        <v>801</v>
      </c>
      <c r="E12" s="18"/>
      <c r="F12" s="19"/>
      <c r="G12" s="20" t="s">
        <v>726</v>
      </c>
      <c r="H12" s="20" t="s">
        <v>790</v>
      </c>
      <c r="I12" s="20" t="s">
        <v>792</v>
      </c>
      <c r="J12" s="20" t="s">
        <v>727</v>
      </c>
    </row>
    <row r="13" ht="36" customHeight="1" spans="1:10">
      <c r="A13" s="21" t="s">
        <v>728</v>
      </c>
      <c r="B13" s="7" t="s">
        <v>729</v>
      </c>
      <c r="C13" s="7" t="s">
        <v>730</v>
      </c>
      <c r="D13" s="7" t="s">
        <v>723</v>
      </c>
      <c r="E13" s="7" t="s">
        <v>724</v>
      </c>
      <c r="F13" s="22" t="s">
        <v>725</v>
      </c>
      <c r="G13" s="23"/>
      <c r="H13" s="23"/>
      <c r="I13" s="23"/>
      <c r="J13" s="23"/>
    </row>
    <row r="14" ht="18" customHeight="1" spans="1:10">
      <c r="A14" s="25" t="s">
        <v>731</v>
      </c>
      <c r="B14" s="25" t="s">
        <v>732</v>
      </c>
      <c r="C14" s="25" t="s">
        <v>1393</v>
      </c>
      <c r="D14" s="25" t="s">
        <v>734</v>
      </c>
      <c r="E14" s="25" t="s">
        <v>36</v>
      </c>
      <c r="F14" s="25" t="s">
        <v>812</v>
      </c>
      <c r="G14" s="25" t="s">
        <v>1394</v>
      </c>
      <c r="H14" s="26">
        <v>5</v>
      </c>
      <c r="I14" s="26">
        <v>4</v>
      </c>
      <c r="J14" s="23"/>
    </row>
    <row r="15" ht="18" customHeight="1" spans="1:10">
      <c r="A15" s="25" t="s">
        <v>731</v>
      </c>
      <c r="B15" s="25" t="s">
        <v>732</v>
      </c>
      <c r="C15" s="25" t="s">
        <v>1395</v>
      </c>
      <c r="D15" s="25" t="s">
        <v>734</v>
      </c>
      <c r="E15" s="25" t="s">
        <v>73</v>
      </c>
      <c r="F15" s="25" t="s">
        <v>812</v>
      </c>
      <c r="G15" s="25" t="s">
        <v>1396</v>
      </c>
      <c r="H15" s="26">
        <v>5</v>
      </c>
      <c r="I15" s="26">
        <v>4</v>
      </c>
      <c r="J15" s="23"/>
    </row>
    <row r="16" ht="18" customHeight="1" spans="1:10">
      <c r="A16" s="25" t="s">
        <v>731</v>
      </c>
      <c r="B16" s="25" t="s">
        <v>732</v>
      </c>
      <c r="C16" s="25" t="s">
        <v>1397</v>
      </c>
      <c r="D16" s="25" t="s">
        <v>734</v>
      </c>
      <c r="E16" s="25" t="s">
        <v>1398</v>
      </c>
      <c r="F16" s="25" t="s">
        <v>812</v>
      </c>
      <c r="G16" s="25" t="s">
        <v>1399</v>
      </c>
      <c r="H16" s="26">
        <v>5</v>
      </c>
      <c r="I16" s="26">
        <v>4</v>
      </c>
      <c r="J16" s="23"/>
    </row>
    <row r="17" ht="18" customHeight="1" spans="1:10">
      <c r="A17" s="25" t="s">
        <v>731</v>
      </c>
      <c r="B17" s="25" t="s">
        <v>732</v>
      </c>
      <c r="C17" s="25" t="s">
        <v>1400</v>
      </c>
      <c r="D17" s="25" t="s">
        <v>734</v>
      </c>
      <c r="E17" s="25" t="s">
        <v>1398</v>
      </c>
      <c r="F17" s="25" t="s">
        <v>812</v>
      </c>
      <c r="G17" s="25" t="s">
        <v>1401</v>
      </c>
      <c r="H17" s="26">
        <v>5</v>
      </c>
      <c r="I17" s="26">
        <v>4</v>
      </c>
      <c r="J17" s="23"/>
    </row>
    <row r="18" ht="18" customHeight="1" spans="1:10">
      <c r="A18" s="25" t="s">
        <v>731</v>
      </c>
      <c r="B18" s="25" t="s">
        <v>820</v>
      </c>
      <c r="C18" s="25" t="s">
        <v>1402</v>
      </c>
      <c r="D18" s="25" t="s">
        <v>822</v>
      </c>
      <c r="E18" s="25" t="s">
        <v>42</v>
      </c>
      <c r="F18" s="25" t="s">
        <v>903</v>
      </c>
      <c r="G18" s="25" t="s">
        <v>1379</v>
      </c>
      <c r="H18" s="26">
        <v>10</v>
      </c>
      <c r="I18" s="26">
        <v>10</v>
      </c>
      <c r="J18" s="23"/>
    </row>
    <row r="19" ht="18" customHeight="1" spans="1:10">
      <c r="A19" s="25" t="s">
        <v>731</v>
      </c>
      <c r="B19" s="25" t="s">
        <v>825</v>
      </c>
      <c r="C19" s="25" t="s">
        <v>1403</v>
      </c>
      <c r="D19" s="25" t="s">
        <v>734</v>
      </c>
      <c r="E19" s="25" t="s">
        <v>1261</v>
      </c>
      <c r="F19" s="25" t="s">
        <v>1404</v>
      </c>
      <c r="G19" s="25" t="s">
        <v>828</v>
      </c>
      <c r="H19" s="26">
        <v>5</v>
      </c>
      <c r="I19" s="26">
        <v>5</v>
      </c>
      <c r="J19" s="23"/>
    </row>
    <row r="20" ht="18" customHeight="1" spans="1:10">
      <c r="A20" s="25" t="s">
        <v>731</v>
      </c>
      <c r="B20" s="25" t="s">
        <v>825</v>
      </c>
      <c r="C20" s="25" t="s">
        <v>1405</v>
      </c>
      <c r="D20" s="25" t="s">
        <v>734</v>
      </c>
      <c r="E20" s="25" t="s">
        <v>1406</v>
      </c>
      <c r="F20" s="25" t="s">
        <v>1404</v>
      </c>
      <c r="G20" s="25" t="s">
        <v>828</v>
      </c>
      <c r="H20" s="26">
        <v>5</v>
      </c>
      <c r="I20" s="26">
        <v>5</v>
      </c>
      <c r="J20" s="23"/>
    </row>
    <row r="21" ht="18" customHeight="1" spans="1:10">
      <c r="A21" s="25" t="s">
        <v>731</v>
      </c>
      <c r="B21" s="25" t="s">
        <v>825</v>
      </c>
      <c r="C21" s="25" t="s">
        <v>1407</v>
      </c>
      <c r="D21" s="25" t="s">
        <v>734</v>
      </c>
      <c r="E21" s="25" t="s">
        <v>742</v>
      </c>
      <c r="F21" s="25" t="s">
        <v>1404</v>
      </c>
      <c r="G21" s="25" t="s">
        <v>828</v>
      </c>
      <c r="H21" s="26">
        <v>5</v>
      </c>
      <c r="I21" s="26">
        <v>5</v>
      </c>
      <c r="J21" s="23"/>
    </row>
    <row r="22" ht="29.95" customHeight="1" spans="1:10">
      <c r="A22" s="25" t="s">
        <v>731</v>
      </c>
      <c r="B22" s="25" t="s">
        <v>825</v>
      </c>
      <c r="C22" s="25" t="s">
        <v>1408</v>
      </c>
      <c r="D22" s="25" t="s">
        <v>734</v>
      </c>
      <c r="E22" s="25" t="s">
        <v>742</v>
      </c>
      <c r="F22" s="25" t="s">
        <v>1404</v>
      </c>
      <c r="G22" s="25" t="s">
        <v>828</v>
      </c>
      <c r="H22" s="26">
        <v>5</v>
      </c>
      <c r="I22" s="26">
        <v>5</v>
      </c>
      <c r="J22" s="23"/>
    </row>
    <row r="23" ht="29.95" customHeight="1" spans="1:10">
      <c r="A23" s="25" t="s">
        <v>760</v>
      </c>
      <c r="B23" s="25" t="s">
        <v>835</v>
      </c>
      <c r="C23" s="25" t="s">
        <v>1186</v>
      </c>
      <c r="D23" s="25" t="s">
        <v>734</v>
      </c>
      <c r="E23" s="25" t="s">
        <v>1386</v>
      </c>
      <c r="F23" s="25" t="s">
        <v>758</v>
      </c>
      <c r="G23" s="25" t="s">
        <v>1387</v>
      </c>
      <c r="H23" s="26">
        <v>30</v>
      </c>
      <c r="I23" s="26">
        <v>28</v>
      </c>
      <c r="J23" s="23"/>
    </row>
    <row r="24" ht="29.95" customHeight="1" spans="1:10">
      <c r="A24" s="25" t="s">
        <v>772</v>
      </c>
      <c r="B24" s="25" t="s">
        <v>842</v>
      </c>
      <c r="C24" s="25" t="s">
        <v>1388</v>
      </c>
      <c r="D24" s="25" t="s">
        <v>763</v>
      </c>
      <c r="E24" s="25" t="s">
        <v>775</v>
      </c>
      <c r="F24" s="25" t="s">
        <v>758</v>
      </c>
      <c r="G24" s="25" t="s">
        <v>1409</v>
      </c>
      <c r="H24" s="26">
        <v>10</v>
      </c>
      <c r="I24" s="26">
        <v>10</v>
      </c>
      <c r="J24" s="23"/>
    </row>
    <row r="25" ht="27" customHeight="1" spans="1:10">
      <c r="A25" s="7" t="s">
        <v>888</v>
      </c>
      <c r="B25" s="7"/>
      <c r="C25" s="7"/>
      <c r="D25" s="29" t="s">
        <v>701</v>
      </c>
      <c r="E25" s="29"/>
      <c r="F25" s="29"/>
      <c r="G25" s="29"/>
      <c r="H25" s="29"/>
      <c r="I25" s="29"/>
      <c r="J25" s="29"/>
    </row>
    <row r="26" ht="25.55" customHeight="1" spans="1:10">
      <c r="A26" s="7" t="s">
        <v>846</v>
      </c>
      <c r="B26" s="7"/>
      <c r="C26" s="7"/>
      <c r="D26" s="7"/>
      <c r="E26" s="7"/>
      <c r="F26" s="7"/>
      <c r="G26" s="7"/>
      <c r="H26" s="7">
        <v>100</v>
      </c>
      <c r="I26" s="56">
        <v>94</v>
      </c>
      <c r="J26" s="41" t="s">
        <v>850</v>
      </c>
    </row>
    <row r="27" ht="17.05" customHeight="1" spans="1:10">
      <c r="A27" s="37"/>
      <c r="B27" s="37"/>
      <c r="C27" s="37"/>
      <c r="D27" s="37"/>
      <c r="E27" s="37"/>
      <c r="F27" s="37"/>
      <c r="G27" s="37"/>
      <c r="H27" s="37"/>
      <c r="I27" s="37"/>
      <c r="J27" s="42"/>
    </row>
    <row r="28" ht="29" customHeight="1" spans="1:10">
      <c r="A28" s="36" t="s">
        <v>778</v>
      </c>
      <c r="B28" s="37"/>
      <c r="C28" s="37"/>
      <c r="D28" s="37"/>
      <c r="E28" s="37"/>
      <c r="F28" s="37"/>
      <c r="G28" s="37"/>
      <c r="H28" s="37"/>
      <c r="I28" s="37"/>
      <c r="J28" s="42"/>
    </row>
    <row r="29" ht="27" customHeight="1" spans="1:10">
      <c r="A29" s="36" t="s">
        <v>779</v>
      </c>
      <c r="B29" s="36"/>
      <c r="C29" s="36"/>
      <c r="D29" s="36"/>
      <c r="E29" s="36"/>
      <c r="F29" s="36"/>
      <c r="G29" s="36"/>
      <c r="H29" s="36"/>
      <c r="I29" s="36"/>
      <c r="J29" s="36"/>
    </row>
    <row r="30" ht="19" customHeight="1" spans="1:10">
      <c r="A30" s="36" t="s">
        <v>780</v>
      </c>
      <c r="B30" s="36"/>
      <c r="C30" s="36"/>
      <c r="D30" s="36"/>
      <c r="E30" s="36"/>
      <c r="F30" s="36"/>
      <c r="G30" s="36"/>
      <c r="H30" s="36"/>
      <c r="I30" s="36"/>
      <c r="J30" s="36"/>
    </row>
    <row r="31" ht="18" customHeight="1" spans="1:10">
      <c r="A31" s="36" t="s">
        <v>851</v>
      </c>
      <c r="B31" s="36"/>
      <c r="C31" s="36"/>
      <c r="D31" s="36"/>
      <c r="E31" s="36"/>
      <c r="F31" s="36"/>
      <c r="G31" s="36"/>
      <c r="H31" s="36"/>
      <c r="I31" s="36"/>
      <c r="J31" s="36"/>
    </row>
    <row r="32" ht="18" customHeight="1" spans="1:10">
      <c r="A32" s="36" t="s">
        <v>852</v>
      </c>
      <c r="B32" s="36"/>
      <c r="C32" s="36"/>
      <c r="D32" s="36"/>
      <c r="E32" s="36"/>
      <c r="F32" s="36"/>
      <c r="G32" s="36"/>
      <c r="H32" s="36"/>
      <c r="I32" s="36"/>
      <c r="J32" s="36"/>
    </row>
    <row r="33" ht="18" customHeight="1" spans="1:10">
      <c r="A33" s="36" t="s">
        <v>853</v>
      </c>
      <c r="B33" s="36"/>
      <c r="C33" s="36"/>
      <c r="D33" s="36"/>
      <c r="E33" s="36"/>
      <c r="F33" s="36"/>
      <c r="G33" s="36"/>
      <c r="H33" s="36"/>
      <c r="I33" s="36"/>
      <c r="J33" s="36"/>
    </row>
    <row r="34" ht="24.05" customHeight="1" spans="1:10">
      <c r="A34" s="36" t="s">
        <v>854</v>
      </c>
      <c r="B34" s="36"/>
      <c r="C34" s="36"/>
      <c r="D34" s="36"/>
      <c r="E34" s="36"/>
      <c r="F34" s="36"/>
      <c r="G34" s="36"/>
      <c r="H34" s="36"/>
      <c r="I34" s="36"/>
      <c r="J34"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6:G26"/>
    <mergeCell ref="A29:J29"/>
    <mergeCell ref="A30:J30"/>
    <mergeCell ref="A31:J31"/>
    <mergeCell ref="A32:J32"/>
    <mergeCell ref="A33:J33"/>
    <mergeCell ref="A34:J34"/>
    <mergeCell ref="A10:A11"/>
    <mergeCell ref="G12:G13"/>
    <mergeCell ref="H12:H13"/>
    <mergeCell ref="I12:I13"/>
    <mergeCell ref="J12:J13"/>
    <mergeCell ref="A5:B9"/>
  </mergeCells>
  <pageMargins left="0.75" right="0.75" top="1" bottom="1" header="0.5" footer="0.5"/>
  <pageSetup paperSize="9" scale="55"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topLeftCell="A7" workbookViewId="0">
      <selection activeCell="F11" sqref="F11:J11"/>
    </sheetView>
  </sheetViews>
  <sheetFormatPr defaultColWidth="9" defaultRowHeight="13.5"/>
  <cols>
    <col min="1" max="1" width="11.1083333333333" style="1" customWidth="1"/>
    <col min="2" max="2" width="13.8916666666667" style="1" customWidth="1"/>
    <col min="3" max="3" width="22.1083333333333" style="1" customWidth="1"/>
    <col min="4" max="4" width="14.4416666666667" style="1" customWidth="1"/>
    <col min="5" max="5" width="19.6583333333333" style="1" customWidth="1"/>
    <col min="6" max="6" width="11.2166666666667" style="1" customWidth="1"/>
    <col min="7" max="7" width="20.7833333333333" style="1" customWidth="1"/>
    <col min="8" max="8" width="9" style="1"/>
    <col min="9" max="9" width="8.65833333333333" style="1" customWidth="1"/>
    <col min="10" max="10" width="11.4416666666667" style="1" customWidth="1"/>
    <col min="11" max="16384" width="9" style="1"/>
  </cols>
  <sheetData>
    <row r="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1410</v>
      </c>
    </row>
    <row r="3" s="3" customFormat="1" ht="18" customHeight="1" spans="1:256">
      <c r="A3" s="7" t="s">
        <v>784</v>
      </c>
      <c r="B3" s="7"/>
      <c r="C3" s="8" t="s">
        <v>1411</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715</v>
      </c>
      <c r="D6" s="11">
        <v>199.53</v>
      </c>
      <c r="E6" s="11">
        <v>171.61</v>
      </c>
      <c r="F6" s="11">
        <v>171.61</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793</v>
      </c>
      <c r="D7" s="11">
        <v>199.53</v>
      </c>
      <c r="E7" s="11">
        <v>171.61</v>
      </c>
      <c r="F7" s="11">
        <v>171.61</v>
      </c>
      <c r="G7" s="7" t="s">
        <v>624</v>
      </c>
      <c r="H7" s="11"/>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ht="36" customHeight="1" spans="1:10">
      <c r="A9" s="7"/>
      <c r="B9" s="7"/>
      <c r="C9" s="10" t="s">
        <v>795</v>
      </c>
      <c r="D9" s="12" t="s">
        <v>624</v>
      </c>
      <c r="E9" s="12" t="s">
        <v>624</v>
      </c>
      <c r="F9" s="12" t="s">
        <v>624</v>
      </c>
      <c r="G9" s="7" t="s">
        <v>624</v>
      </c>
      <c r="H9" s="11"/>
      <c r="I9" s="12" t="s">
        <v>624</v>
      </c>
      <c r="J9" s="12"/>
    </row>
    <row r="10" ht="18" customHeight="1" spans="1:10">
      <c r="A10" s="7" t="s">
        <v>796</v>
      </c>
      <c r="B10" s="7" t="s">
        <v>797</v>
      </c>
      <c r="C10" s="7"/>
      <c r="D10" s="7"/>
      <c r="E10" s="7"/>
      <c r="F10" s="12" t="s">
        <v>798</v>
      </c>
      <c r="G10" s="12"/>
      <c r="H10" s="12"/>
      <c r="I10" s="12"/>
      <c r="J10" s="12"/>
    </row>
    <row r="11" ht="154" customHeight="1" spans="1:10">
      <c r="A11" s="7"/>
      <c r="B11" s="13" t="s">
        <v>1391</v>
      </c>
      <c r="C11" s="14"/>
      <c r="D11" s="14"/>
      <c r="E11" s="15"/>
      <c r="F11" s="16" t="s">
        <v>1412</v>
      </c>
      <c r="G11" s="16"/>
      <c r="H11" s="16"/>
      <c r="I11" s="16"/>
      <c r="J11" s="16"/>
    </row>
    <row r="12" ht="36" customHeight="1" spans="1:10">
      <c r="A12" s="17" t="s">
        <v>722</v>
      </c>
      <c r="B12" s="18"/>
      <c r="C12" s="19"/>
      <c r="D12" s="17" t="s">
        <v>801</v>
      </c>
      <c r="E12" s="18"/>
      <c r="F12" s="19"/>
      <c r="G12" s="20" t="s">
        <v>726</v>
      </c>
      <c r="H12" s="20" t="s">
        <v>790</v>
      </c>
      <c r="I12" s="20" t="s">
        <v>792</v>
      </c>
      <c r="J12" s="20" t="s">
        <v>727</v>
      </c>
    </row>
    <row r="13" ht="36" customHeight="1" spans="1:10">
      <c r="A13" s="21" t="s">
        <v>728</v>
      </c>
      <c r="B13" s="7" t="s">
        <v>729</v>
      </c>
      <c r="C13" s="7" t="s">
        <v>730</v>
      </c>
      <c r="D13" s="7" t="s">
        <v>723</v>
      </c>
      <c r="E13" s="7" t="s">
        <v>724</v>
      </c>
      <c r="F13" s="22" t="s">
        <v>725</v>
      </c>
      <c r="G13" s="23"/>
      <c r="H13" s="23"/>
      <c r="I13" s="23"/>
      <c r="J13" s="23"/>
    </row>
    <row r="14" ht="18" customHeight="1" spans="1:10">
      <c r="A14" s="25" t="s">
        <v>731</v>
      </c>
      <c r="B14" s="25" t="s">
        <v>732</v>
      </c>
      <c r="C14" s="25" t="s">
        <v>1413</v>
      </c>
      <c r="D14" s="25" t="s">
        <v>734</v>
      </c>
      <c r="E14" s="25" t="s">
        <v>347</v>
      </c>
      <c r="F14" s="25" t="s">
        <v>812</v>
      </c>
      <c r="G14" s="25" t="s">
        <v>1414</v>
      </c>
      <c r="H14" s="26">
        <v>5</v>
      </c>
      <c r="I14" s="26">
        <v>4</v>
      </c>
      <c r="J14" s="23"/>
    </row>
    <row r="15" ht="18" customHeight="1" spans="1:10">
      <c r="A15" s="25" t="s">
        <v>731</v>
      </c>
      <c r="B15" s="25" t="s">
        <v>732</v>
      </c>
      <c r="C15" s="25" t="s">
        <v>1415</v>
      </c>
      <c r="D15" s="25" t="s">
        <v>734</v>
      </c>
      <c r="E15" s="25" t="s">
        <v>1398</v>
      </c>
      <c r="F15" s="25" t="s">
        <v>812</v>
      </c>
      <c r="G15" s="25" t="s">
        <v>1416</v>
      </c>
      <c r="H15" s="26">
        <v>5</v>
      </c>
      <c r="I15" s="26">
        <v>4</v>
      </c>
      <c r="J15" s="23"/>
    </row>
    <row r="16" ht="18" customHeight="1" spans="1:10">
      <c r="A16" s="25" t="s">
        <v>731</v>
      </c>
      <c r="B16" s="25" t="s">
        <v>732</v>
      </c>
      <c r="C16" s="25" t="s">
        <v>1417</v>
      </c>
      <c r="D16" s="25" t="s">
        <v>734</v>
      </c>
      <c r="E16" s="25" t="s">
        <v>1398</v>
      </c>
      <c r="F16" s="25" t="s">
        <v>812</v>
      </c>
      <c r="G16" s="25" t="s">
        <v>1418</v>
      </c>
      <c r="H16" s="26">
        <v>5</v>
      </c>
      <c r="I16" s="26">
        <v>4</v>
      </c>
      <c r="J16" s="23"/>
    </row>
    <row r="17" ht="18" customHeight="1" spans="1:10">
      <c r="A17" s="25" t="s">
        <v>731</v>
      </c>
      <c r="B17" s="25" t="s">
        <v>732</v>
      </c>
      <c r="C17" s="25" t="s">
        <v>1419</v>
      </c>
      <c r="D17" s="25" t="s">
        <v>734</v>
      </c>
      <c r="E17" s="25" t="s">
        <v>1377</v>
      </c>
      <c r="F17" s="25" t="s">
        <v>812</v>
      </c>
      <c r="G17" s="25" t="s">
        <v>1420</v>
      </c>
      <c r="H17" s="26">
        <v>5</v>
      </c>
      <c r="I17" s="26">
        <v>4</v>
      </c>
      <c r="J17" s="23"/>
    </row>
    <row r="18" ht="18" customHeight="1" spans="1:10">
      <c r="A18" s="25" t="s">
        <v>731</v>
      </c>
      <c r="B18" s="25" t="s">
        <v>732</v>
      </c>
      <c r="C18" s="25" t="s">
        <v>1421</v>
      </c>
      <c r="D18" s="25" t="s">
        <v>734</v>
      </c>
      <c r="E18" s="25" t="s">
        <v>82</v>
      </c>
      <c r="F18" s="25" t="s">
        <v>812</v>
      </c>
      <c r="G18" s="25" t="s">
        <v>1422</v>
      </c>
      <c r="H18" s="26">
        <v>5</v>
      </c>
      <c r="I18" s="26">
        <v>4</v>
      </c>
      <c r="J18" s="23"/>
    </row>
    <row r="19" ht="18" customHeight="1" spans="1:10">
      <c r="A19" s="25" t="s">
        <v>731</v>
      </c>
      <c r="B19" s="25" t="s">
        <v>820</v>
      </c>
      <c r="C19" s="25" t="s">
        <v>929</v>
      </c>
      <c r="D19" s="25" t="s">
        <v>822</v>
      </c>
      <c r="E19" s="25" t="s">
        <v>42</v>
      </c>
      <c r="F19" s="25" t="s">
        <v>903</v>
      </c>
      <c r="G19" s="25" t="s">
        <v>1379</v>
      </c>
      <c r="H19" s="26">
        <v>5</v>
      </c>
      <c r="I19" s="26">
        <v>4</v>
      </c>
      <c r="J19" s="23"/>
    </row>
    <row r="20" ht="18" customHeight="1" spans="1:10">
      <c r="A20" s="25" t="s">
        <v>731</v>
      </c>
      <c r="B20" s="25" t="s">
        <v>825</v>
      </c>
      <c r="C20" s="25" t="s">
        <v>1423</v>
      </c>
      <c r="D20" s="25" t="s">
        <v>734</v>
      </c>
      <c r="E20" s="25" t="s">
        <v>1424</v>
      </c>
      <c r="F20" s="25" t="s">
        <v>1404</v>
      </c>
      <c r="G20" s="25" t="s">
        <v>1425</v>
      </c>
      <c r="H20" s="26">
        <v>5</v>
      </c>
      <c r="I20" s="26">
        <v>5</v>
      </c>
      <c r="J20" s="23"/>
    </row>
    <row r="21" ht="18" customHeight="1" spans="1:10">
      <c r="A21" s="25" t="s">
        <v>731</v>
      </c>
      <c r="B21" s="25" t="s">
        <v>825</v>
      </c>
      <c r="C21" s="25" t="s">
        <v>1426</v>
      </c>
      <c r="D21" s="25" t="s">
        <v>734</v>
      </c>
      <c r="E21" s="25" t="s">
        <v>361</v>
      </c>
      <c r="F21" s="25" t="s">
        <v>1404</v>
      </c>
      <c r="G21" s="25" t="s">
        <v>1425</v>
      </c>
      <c r="H21" s="26">
        <v>5</v>
      </c>
      <c r="I21" s="26">
        <v>5</v>
      </c>
      <c r="J21" s="23"/>
    </row>
    <row r="22" ht="29.95" customHeight="1" spans="1:10">
      <c r="A22" s="25" t="s">
        <v>731</v>
      </c>
      <c r="B22" s="25" t="s">
        <v>825</v>
      </c>
      <c r="C22" s="25" t="s">
        <v>1427</v>
      </c>
      <c r="D22" s="25" t="s">
        <v>734</v>
      </c>
      <c r="E22" s="25" t="s">
        <v>361</v>
      </c>
      <c r="F22" s="25" t="s">
        <v>1404</v>
      </c>
      <c r="G22" s="25" t="s">
        <v>1425</v>
      </c>
      <c r="H22" s="26">
        <v>5</v>
      </c>
      <c r="I22" s="26">
        <v>5</v>
      </c>
      <c r="J22" s="23"/>
    </row>
    <row r="23" ht="29.95" customHeight="1" spans="1:10">
      <c r="A23" s="25" t="s">
        <v>731</v>
      </c>
      <c r="B23" s="25" t="s">
        <v>825</v>
      </c>
      <c r="C23" s="25" t="s">
        <v>1428</v>
      </c>
      <c r="D23" s="25" t="s">
        <v>734</v>
      </c>
      <c r="E23" s="25" t="s">
        <v>834</v>
      </c>
      <c r="F23" s="25" t="s">
        <v>1404</v>
      </c>
      <c r="G23" s="25" t="s">
        <v>1425</v>
      </c>
      <c r="H23" s="26">
        <v>5</v>
      </c>
      <c r="I23" s="26">
        <v>5</v>
      </c>
      <c r="J23" s="23"/>
    </row>
    <row r="24" ht="29.95" customHeight="1" spans="1:10">
      <c r="A24" s="25" t="s">
        <v>760</v>
      </c>
      <c r="B24" s="25" t="s">
        <v>835</v>
      </c>
      <c r="C24" s="25" t="s">
        <v>1186</v>
      </c>
      <c r="D24" s="25" t="s">
        <v>734</v>
      </c>
      <c r="E24" s="25" t="s">
        <v>1386</v>
      </c>
      <c r="F24" s="25" t="s">
        <v>758</v>
      </c>
      <c r="G24" s="25" t="s">
        <v>1387</v>
      </c>
      <c r="H24" s="26">
        <v>30</v>
      </c>
      <c r="I24" s="26">
        <v>29</v>
      </c>
      <c r="J24" s="23"/>
    </row>
    <row r="25" ht="29.95" customHeight="1" spans="1:10">
      <c r="A25" s="25" t="s">
        <v>772</v>
      </c>
      <c r="B25" s="25" t="s">
        <v>842</v>
      </c>
      <c r="C25" s="25" t="s">
        <v>1388</v>
      </c>
      <c r="D25" s="25" t="s">
        <v>763</v>
      </c>
      <c r="E25" s="25" t="s">
        <v>775</v>
      </c>
      <c r="F25" s="25" t="s">
        <v>758</v>
      </c>
      <c r="G25" s="25" t="s">
        <v>1429</v>
      </c>
      <c r="H25" s="26">
        <v>10</v>
      </c>
      <c r="I25" s="26">
        <v>9</v>
      </c>
      <c r="J25" s="23"/>
    </row>
    <row r="26" ht="29.95" customHeight="1" spans="1:10">
      <c r="A26" s="7" t="s">
        <v>888</v>
      </c>
      <c r="B26" s="7"/>
      <c r="C26" s="7"/>
      <c r="D26" s="29" t="s">
        <v>701</v>
      </c>
      <c r="E26" s="29"/>
      <c r="F26" s="29"/>
      <c r="G26" s="29"/>
      <c r="H26" s="29"/>
      <c r="I26" s="29"/>
      <c r="J26" s="29"/>
    </row>
    <row r="27" ht="25.55" customHeight="1" spans="1:10">
      <c r="A27" s="7" t="s">
        <v>846</v>
      </c>
      <c r="B27" s="7"/>
      <c r="C27" s="7"/>
      <c r="D27" s="7"/>
      <c r="E27" s="7"/>
      <c r="F27" s="7"/>
      <c r="G27" s="7"/>
      <c r="H27" s="7">
        <v>100</v>
      </c>
      <c r="I27" s="56">
        <v>92</v>
      </c>
      <c r="J27" s="41" t="s">
        <v>850</v>
      </c>
    </row>
    <row r="28" ht="17.05" customHeight="1" spans="1:10">
      <c r="A28" s="37"/>
      <c r="B28" s="37"/>
      <c r="C28" s="37"/>
      <c r="D28" s="37"/>
      <c r="E28" s="37"/>
      <c r="F28" s="37"/>
      <c r="G28" s="37"/>
      <c r="H28" s="37"/>
      <c r="I28" s="37"/>
      <c r="J28" s="42"/>
    </row>
    <row r="29" ht="29" customHeight="1" spans="1:10">
      <c r="A29" s="36" t="s">
        <v>778</v>
      </c>
      <c r="B29" s="37"/>
      <c r="C29" s="37"/>
      <c r="D29" s="37"/>
      <c r="E29" s="37"/>
      <c r="F29" s="37"/>
      <c r="G29" s="37"/>
      <c r="H29" s="37"/>
      <c r="I29" s="37"/>
      <c r="J29" s="42"/>
    </row>
    <row r="30" ht="27" customHeight="1" spans="1:10">
      <c r="A30" s="36" t="s">
        <v>779</v>
      </c>
      <c r="B30" s="36"/>
      <c r="C30" s="36"/>
      <c r="D30" s="36"/>
      <c r="E30" s="36"/>
      <c r="F30" s="36"/>
      <c r="G30" s="36"/>
      <c r="H30" s="36"/>
      <c r="I30" s="36"/>
      <c r="J30" s="36"/>
    </row>
    <row r="31" ht="19" customHeight="1" spans="1:10">
      <c r="A31" s="36" t="s">
        <v>780</v>
      </c>
      <c r="B31" s="36"/>
      <c r="C31" s="36"/>
      <c r="D31" s="36"/>
      <c r="E31" s="36"/>
      <c r="F31" s="36"/>
      <c r="G31" s="36"/>
      <c r="H31" s="36"/>
      <c r="I31" s="36"/>
      <c r="J31" s="36"/>
    </row>
    <row r="32" ht="18" customHeight="1" spans="1:10">
      <c r="A32" s="36" t="s">
        <v>851</v>
      </c>
      <c r="B32" s="36"/>
      <c r="C32" s="36"/>
      <c r="D32" s="36"/>
      <c r="E32" s="36"/>
      <c r="F32" s="36"/>
      <c r="G32" s="36"/>
      <c r="H32" s="36"/>
      <c r="I32" s="36"/>
      <c r="J32" s="36"/>
    </row>
    <row r="33" ht="18" customHeight="1" spans="1:10">
      <c r="A33" s="36" t="s">
        <v>852</v>
      </c>
      <c r="B33" s="36"/>
      <c r="C33" s="36"/>
      <c r="D33" s="36"/>
      <c r="E33" s="36"/>
      <c r="F33" s="36"/>
      <c r="G33" s="36"/>
      <c r="H33" s="36"/>
      <c r="I33" s="36"/>
      <c r="J33" s="36"/>
    </row>
    <row r="34" ht="18" customHeight="1" spans="1:10">
      <c r="A34" s="36" t="s">
        <v>853</v>
      </c>
      <c r="B34" s="36"/>
      <c r="C34" s="36"/>
      <c r="D34" s="36"/>
      <c r="E34" s="36"/>
      <c r="F34" s="36"/>
      <c r="G34" s="36"/>
      <c r="H34" s="36"/>
      <c r="I34" s="36"/>
      <c r="J34" s="36"/>
    </row>
    <row r="35" ht="24.05" customHeight="1" spans="1:10">
      <c r="A35" s="36" t="s">
        <v>854</v>
      </c>
      <c r="B35" s="36"/>
      <c r="C35" s="36"/>
      <c r="D35" s="36"/>
      <c r="E35" s="36"/>
      <c r="F35" s="36"/>
      <c r="G35" s="36"/>
      <c r="H35" s="36"/>
      <c r="I35" s="36"/>
      <c r="J35"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6:C26"/>
    <mergeCell ref="D26:J26"/>
    <mergeCell ref="A27:G27"/>
    <mergeCell ref="A30:J30"/>
    <mergeCell ref="A31:J31"/>
    <mergeCell ref="A32:J32"/>
    <mergeCell ref="A33:J33"/>
    <mergeCell ref="A34:J34"/>
    <mergeCell ref="A35:J35"/>
    <mergeCell ref="A10:A11"/>
    <mergeCell ref="G12:G13"/>
    <mergeCell ref="H12:H13"/>
    <mergeCell ref="I12:I13"/>
    <mergeCell ref="J12:J13"/>
    <mergeCell ref="A5:B9"/>
  </mergeCells>
  <pageMargins left="0.75" right="0.75" top="1" bottom="1" header="0.5" footer="0.5"/>
  <pageSetup paperSize="9" scale="57"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topLeftCell="A11" workbookViewId="0">
      <selection activeCell="B11" sqref="B11:E11"/>
    </sheetView>
  </sheetViews>
  <sheetFormatPr defaultColWidth="9" defaultRowHeight="13.5"/>
  <cols>
    <col min="1" max="1" width="12.7833333333333" style="1" customWidth="1"/>
    <col min="2" max="2" width="14.8916666666667" style="1" customWidth="1"/>
    <col min="3" max="3" width="22.1083333333333" style="1" customWidth="1"/>
    <col min="4" max="4" width="13.4416666666667" style="1" customWidth="1"/>
    <col min="5" max="5" width="15.1083333333333" style="1" customWidth="1"/>
    <col min="6" max="6" width="11.2166666666667" style="1" customWidth="1"/>
    <col min="7" max="7" width="24.1083333333333" style="1" customWidth="1"/>
    <col min="8" max="8" width="9" style="1"/>
    <col min="9" max="9" width="8.65833333333333" style="1" customWidth="1"/>
    <col min="10" max="10" width="11.4416666666667" style="1" customWidth="1"/>
    <col min="11" max="16384" width="9" style="1"/>
  </cols>
  <sheetData>
    <row r="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1430</v>
      </c>
    </row>
    <row r="3" s="3" customFormat="1" ht="18" customHeight="1" spans="1:256">
      <c r="A3" s="7" t="s">
        <v>784</v>
      </c>
      <c r="B3" s="7"/>
      <c r="C3" s="8" t="s">
        <v>1431</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715</v>
      </c>
      <c r="D6" s="11">
        <v>6</v>
      </c>
      <c r="E6" s="11">
        <v>6</v>
      </c>
      <c r="F6" s="11">
        <v>6</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793</v>
      </c>
      <c r="D7" s="11">
        <v>6</v>
      </c>
      <c r="E7" s="11">
        <v>6</v>
      </c>
      <c r="F7" s="11">
        <v>6</v>
      </c>
      <c r="G7" s="7" t="s">
        <v>624</v>
      </c>
      <c r="H7" s="11"/>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ht="36" customHeight="1" spans="1:10">
      <c r="A9" s="7"/>
      <c r="B9" s="7"/>
      <c r="C9" s="10" t="s">
        <v>795</v>
      </c>
      <c r="D9" s="12" t="s">
        <v>624</v>
      </c>
      <c r="E9" s="12" t="s">
        <v>624</v>
      </c>
      <c r="F9" s="12" t="s">
        <v>624</v>
      </c>
      <c r="G9" s="7" t="s">
        <v>624</v>
      </c>
      <c r="H9" s="11"/>
      <c r="I9" s="12" t="s">
        <v>624</v>
      </c>
      <c r="J9" s="12"/>
    </row>
    <row r="10" ht="18" customHeight="1" spans="1:10">
      <c r="A10" s="7" t="s">
        <v>796</v>
      </c>
      <c r="B10" s="7" t="s">
        <v>797</v>
      </c>
      <c r="C10" s="7"/>
      <c r="D10" s="7"/>
      <c r="E10" s="7"/>
      <c r="F10" s="12" t="s">
        <v>798</v>
      </c>
      <c r="G10" s="12"/>
      <c r="H10" s="12"/>
      <c r="I10" s="12"/>
      <c r="J10" s="12"/>
    </row>
    <row r="11" ht="312.05" customHeight="1" spans="1:10">
      <c r="A11" s="7"/>
      <c r="B11" s="47" t="s">
        <v>1432</v>
      </c>
      <c r="C11" s="48"/>
      <c r="D11" s="48"/>
      <c r="E11" s="49"/>
      <c r="F11" s="16" t="s">
        <v>1433</v>
      </c>
      <c r="G11" s="16"/>
      <c r="H11" s="16"/>
      <c r="I11" s="16"/>
      <c r="J11" s="16"/>
    </row>
    <row r="12" ht="36" customHeight="1" spans="1:10">
      <c r="A12" s="17" t="s">
        <v>722</v>
      </c>
      <c r="B12" s="18"/>
      <c r="C12" s="19"/>
      <c r="D12" s="17" t="s">
        <v>801</v>
      </c>
      <c r="E12" s="18"/>
      <c r="F12" s="19"/>
      <c r="G12" s="20" t="s">
        <v>726</v>
      </c>
      <c r="H12" s="20" t="s">
        <v>790</v>
      </c>
      <c r="I12" s="20" t="s">
        <v>792</v>
      </c>
      <c r="J12" s="20" t="s">
        <v>727</v>
      </c>
    </row>
    <row r="13" ht="36" customHeight="1" spans="1:10">
      <c r="A13" s="21" t="s">
        <v>728</v>
      </c>
      <c r="B13" s="7" t="s">
        <v>729</v>
      </c>
      <c r="C13" s="7" t="s">
        <v>730</v>
      </c>
      <c r="D13" s="7" t="s">
        <v>723</v>
      </c>
      <c r="E13" s="7" t="s">
        <v>724</v>
      </c>
      <c r="F13" s="22" t="s">
        <v>725</v>
      </c>
      <c r="G13" s="23"/>
      <c r="H13" s="23"/>
      <c r="I13" s="23"/>
      <c r="J13" s="23"/>
    </row>
    <row r="14" ht="18" customHeight="1" spans="1:10">
      <c r="A14" s="25" t="s">
        <v>731</v>
      </c>
      <c r="B14" s="25" t="s">
        <v>732</v>
      </c>
      <c r="C14" s="25" t="s">
        <v>1434</v>
      </c>
      <c r="D14" s="25" t="s">
        <v>763</v>
      </c>
      <c r="E14" s="25" t="s">
        <v>373</v>
      </c>
      <c r="F14" s="25" t="s">
        <v>812</v>
      </c>
      <c r="G14" s="25" t="s">
        <v>1435</v>
      </c>
      <c r="H14" s="26">
        <v>10</v>
      </c>
      <c r="I14" s="26">
        <v>9</v>
      </c>
      <c r="J14" s="23"/>
    </row>
    <row r="15" ht="18" customHeight="1" spans="1:10">
      <c r="A15" s="25" t="s">
        <v>731</v>
      </c>
      <c r="B15" s="25" t="s">
        <v>755</v>
      </c>
      <c r="C15" s="25" t="s">
        <v>1436</v>
      </c>
      <c r="D15" s="25" t="s">
        <v>763</v>
      </c>
      <c r="E15" s="25" t="s">
        <v>1437</v>
      </c>
      <c r="F15" s="25" t="s">
        <v>758</v>
      </c>
      <c r="G15" s="25" t="s">
        <v>1438</v>
      </c>
      <c r="H15" s="26">
        <v>20</v>
      </c>
      <c r="I15" s="26">
        <v>18</v>
      </c>
      <c r="J15" s="23"/>
    </row>
    <row r="16" ht="18" customHeight="1" spans="1:10">
      <c r="A16" s="25" t="s">
        <v>731</v>
      </c>
      <c r="B16" s="25" t="s">
        <v>820</v>
      </c>
      <c r="C16" s="25" t="s">
        <v>1439</v>
      </c>
      <c r="D16" s="25" t="s">
        <v>734</v>
      </c>
      <c r="E16" s="25" t="s">
        <v>13</v>
      </c>
      <c r="F16" s="25" t="s">
        <v>823</v>
      </c>
      <c r="G16" s="25" t="s">
        <v>1440</v>
      </c>
      <c r="H16" s="26">
        <v>20</v>
      </c>
      <c r="I16" s="26">
        <v>19</v>
      </c>
      <c r="J16" s="23"/>
    </row>
    <row r="17" ht="18" customHeight="1" spans="1:10">
      <c r="A17" s="25" t="s">
        <v>760</v>
      </c>
      <c r="B17" s="25" t="s">
        <v>835</v>
      </c>
      <c r="C17" s="25" t="s">
        <v>1013</v>
      </c>
      <c r="D17" s="25" t="s">
        <v>734</v>
      </c>
      <c r="E17" s="25" t="s">
        <v>1014</v>
      </c>
      <c r="F17" s="25" t="s">
        <v>758</v>
      </c>
      <c r="G17" s="25" t="s">
        <v>1015</v>
      </c>
      <c r="H17" s="26">
        <v>30</v>
      </c>
      <c r="I17" s="26">
        <v>29</v>
      </c>
      <c r="J17" s="23"/>
    </row>
    <row r="18" ht="29.95" customHeight="1" spans="1:10">
      <c r="A18" s="25" t="s">
        <v>772</v>
      </c>
      <c r="B18" s="25" t="s">
        <v>842</v>
      </c>
      <c r="C18" s="25" t="s">
        <v>1441</v>
      </c>
      <c r="D18" s="25" t="s">
        <v>763</v>
      </c>
      <c r="E18" s="25" t="s">
        <v>775</v>
      </c>
      <c r="F18" s="25" t="s">
        <v>758</v>
      </c>
      <c r="G18" s="25" t="s">
        <v>1442</v>
      </c>
      <c r="H18" s="26">
        <v>10</v>
      </c>
      <c r="I18" s="26">
        <v>9</v>
      </c>
      <c r="J18" s="23"/>
    </row>
    <row r="19" ht="27" customHeight="1" spans="1:10">
      <c r="A19" s="7" t="s">
        <v>888</v>
      </c>
      <c r="B19" s="7"/>
      <c r="C19" s="7"/>
      <c r="D19" s="29" t="s">
        <v>701</v>
      </c>
      <c r="E19" s="29"/>
      <c r="F19" s="29"/>
      <c r="G19" s="29"/>
      <c r="H19" s="29"/>
      <c r="I19" s="29"/>
      <c r="J19" s="29"/>
    </row>
    <row r="20" ht="25.55" customHeight="1" spans="1:10">
      <c r="A20" s="7" t="s">
        <v>846</v>
      </c>
      <c r="B20" s="7"/>
      <c r="C20" s="7"/>
      <c r="D20" s="7"/>
      <c r="E20" s="7"/>
      <c r="F20" s="7"/>
      <c r="G20" s="7"/>
      <c r="H20" s="7">
        <v>100</v>
      </c>
      <c r="I20" s="56">
        <v>94</v>
      </c>
      <c r="J20" s="41" t="s">
        <v>850</v>
      </c>
    </row>
    <row r="21" ht="17.05" customHeight="1" spans="1:10">
      <c r="A21" s="37"/>
      <c r="B21" s="37"/>
      <c r="C21" s="37"/>
      <c r="D21" s="37"/>
      <c r="E21" s="37"/>
      <c r="F21" s="37"/>
      <c r="G21" s="37"/>
      <c r="H21" s="37"/>
      <c r="I21" s="37"/>
      <c r="J21" s="42"/>
    </row>
    <row r="22" ht="29" customHeight="1" spans="1:10">
      <c r="A22" s="36" t="s">
        <v>778</v>
      </c>
      <c r="B22" s="37"/>
      <c r="C22" s="37"/>
      <c r="D22" s="37"/>
      <c r="E22" s="37"/>
      <c r="F22" s="37"/>
      <c r="G22" s="37"/>
      <c r="H22" s="37"/>
      <c r="I22" s="37"/>
      <c r="J22" s="42"/>
    </row>
    <row r="23" ht="27" customHeight="1" spans="1:10">
      <c r="A23" s="36" t="s">
        <v>779</v>
      </c>
      <c r="B23" s="36"/>
      <c r="C23" s="36"/>
      <c r="D23" s="36"/>
      <c r="E23" s="36"/>
      <c r="F23" s="36"/>
      <c r="G23" s="36"/>
      <c r="H23" s="36"/>
      <c r="I23" s="36"/>
      <c r="J23" s="36"/>
    </row>
    <row r="24" ht="19" customHeight="1" spans="1:10">
      <c r="A24" s="36" t="s">
        <v>780</v>
      </c>
      <c r="B24" s="36"/>
      <c r="C24" s="36"/>
      <c r="D24" s="36"/>
      <c r="E24" s="36"/>
      <c r="F24" s="36"/>
      <c r="G24" s="36"/>
      <c r="H24" s="36"/>
      <c r="I24" s="36"/>
      <c r="J24" s="36"/>
    </row>
    <row r="25" ht="18" customHeight="1" spans="1:10">
      <c r="A25" s="36" t="s">
        <v>851</v>
      </c>
      <c r="B25" s="36"/>
      <c r="C25" s="36"/>
      <c r="D25" s="36"/>
      <c r="E25" s="36"/>
      <c r="F25" s="36"/>
      <c r="G25" s="36"/>
      <c r="H25" s="36"/>
      <c r="I25" s="36"/>
      <c r="J25" s="36"/>
    </row>
    <row r="26" ht="18" customHeight="1" spans="1:10">
      <c r="A26" s="36" t="s">
        <v>852</v>
      </c>
      <c r="B26" s="36"/>
      <c r="C26" s="36"/>
      <c r="D26" s="36"/>
      <c r="E26" s="36"/>
      <c r="F26" s="36"/>
      <c r="G26" s="36"/>
      <c r="H26" s="36"/>
      <c r="I26" s="36"/>
      <c r="J26" s="36"/>
    </row>
    <row r="27" ht="18" customHeight="1" spans="1:10">
      <c r="A27" s="36" t="s">
        <v>853</v>
      </c>
      <c r="B27" s="36"/>
      <c r="C27" s="36"/>
      <c r="D27" s="36"/>
      <c r="E27" s="36"/>
      <c r="F27" s="36"/>
      <c r="G27" s="36"/>
      <c r="H27" s="36"/>
      <c r="I27" s="36"/>
      <c r="J27" s="36"/>
    </row>
    <row r="28" ht="24.05" customHeight="1" spans="1:10">
      <c r="A28" s="36" t="s">
        <v>854</v>
      </c>
      <c r="B28" s="36"/>
      <c r="C28" s="36"/>
      <c r="D28" s="36"/>
      <c r="E28" s="36"/>
      <c r="F28" s="36"/>
      <c r="G28" s="36"/>
      <c r="H28" s="36"/>
      <c r="I28" s="36"/>
      <c r="J28"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G12:G13"/>
    <mergeCell ref="H12:H13"/>
    <mergeCell ref="I12:I13"/>
    <mergeCell ref="J12:J13"/>
    <mergeCell ref="A5:B9"/>
  </mergeCells>
  <pageMargins left="0.75" right="0.75" top="1" bottom="1" header="0.5" footer="0.5"/>
  <pageSetup paperSize="9" scale="56"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topLeftCell="A8" workbookViewId="0">
      <selection activeCell="B11" sqref="B11:E11"/>
    </sheetView>
  </sheetViews>
  <sheetFormatPr defaultColWidth="9" defaultRowHeight="13.5"/>
  <cols>
    <col min="1" max="1" width="13.4416666666667" style="1" customWidth="1"/>
    <col min="2" max="2" width="14.1083333333333" style="1" customWidth="1"/>
    <col min="3" max="3" width="25.6583333333333" style="1" customWidth="1"/>
    <col min="4" max="5" width="11.3333333333333" style="1" customWidth="1"/>
    <col min="6" max="6" width="11.2166666666667" style="1" customWidth="1"/>
    <col min="7" max="7" width="26" style="1" customWidth="1"/>
    <col min="8" max="8" width="9" style="1"/>
    <col min="9" max="9" width="8.65833333333333" style="1" customWidth="1"/>
    <col min="10" max="10" width="11.4416666666667" style="1" customWidth="1"/>
    <col min="11" max="16384" width="9" style="1"/>
  </cols>
  <sheetData>
    <row r="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1443</v>
      </c>
    </row>
    <row r="3" s="3" customFormat="1" ht="18" customHeight="1" spans="1:256">
      <c r="A3" s="7" t="s">
        <v>784</v>
      </c>
      <c r="B3" s="7"/>
      <c r="C3" s="8" t="s">
        <v>1444</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715</v>
      </c>
      <c r="D6" s="11">
        <v>0.05</v>
      </c>
      <c r="E6" s="11">
        <v>0.05</v>
      </c>
      <c r="F6" s="11">
        <v>0.05</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793</v>
      </c>
      <c r="D7" s="11">
        <v>0.05</v>
      </c>
      <c r="E7" s="11">
        <v>0.05</v>
      </c>
      <c r="F7" s="11">
        <v>0.05</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ht="36" customHeight="1" spans="1:10">
      <c r="A9" s="7"/>
      <c r="B9" s="7"/>
      <c r="C9" s="10" t="s">
        <v>795</v>
      </c>
      <c r="D9" s="12" t="s">
        <v>624</v>
      </c>
      <c r="E9" s="12" t="s">
        <v>624</v>
      </c>
      <c r="F9" s="12" t="s">
        <v>624</v>
      </c>
      <c r="G9" s="7" t="s">
        <v>624</v>
      </c>
      <c r="H9" s="11"/>
      <c r="I9" s="12" t="s">
        <v>624</v>
      </c>
      <c r="J9" s="12"/>
    </row>
    <row r="10" ht="18" customHeight="1" spans="1:10">
      <c r="A10" s="7" t="s">
        <v>796</v>
      </c>
      <c r="B10" s="7" t="s">
        <v>797</v>
      </c>
      <c r="C10" s="7"/>
      <c r="D10" s="7"/>
      <c r="E10" s="7"/>
      <c r="F10" s="12" t="s">
        <v>798</v>
      </c>
      <c r="G10" s="12"/>
      <c r="H10" s="12"/>
      <c r="I10" s="12"/>
      <c r="J10" s="12"/>
    </row>
    <row r="11" ht="218.95" customHeight="1" spans="1:10">
      <c r="A11" s="7"/>
      <c r="B11" s="58" t="s">
        <v>1445</v>
      </c>
      <c r="C11" s="59"/>
      <c r="D11" s="59"/>
      <c r="E11" s="60"/>
      <c r="F11" s="16" t="s">
        <v>1446</v>
      </c>
      <c r="G11" s="16"/>
      <c r="H11" s="16"/>
      <c r="I11" s="16"/>
      <c r="J11" s="16"/>
    </row>
    <row r="12" ht="36" customHeight="1" spans="1:10">
      <c r="A12" s="17" t="s">
        <v>722</v>
      </c>
      <c r="B12" s="18"/>
      <c r="C12" s="19"/>
      <c r="D12" s="17" t="s">
        <v>801</v>
      </c>
      <c r="E12" s="18"/>
      <c r="F12" s="19"/>
      <c r="G12" s="20" t="s">
        <v>726</v>
      </c>
      <c r="H12" s="20" t="s">
        <v>790</v>
      </c>
      <c r="I12" s="20" t="s">
        <v>792</v>
      </c>
      <c r="J12" s="20" t="s">
        <v>727</v>
      </c>
    </row>
    <row r="13" ht="36" customHeight="1" spans="1:10">
      <c r="A13" s="21" t="s">
        <v>728</v>
      </c>
      <c r="B13" s="7" t="s">
        <v>729</v>
      </c>
      <c r="C13" s="7" t="s">
        <v>730</v>
      </c>
      <c r="D13" s="7" t="s">
        <v>723</v>
      </c>
      <c r="E13" s="7" t="s">
        <v>724</v>
      </c>
      <c r="F13" s="22" t="s">
        <v>725</v>
      </c>
      <c r="G13" s="23"/>
      <c r="H13" s="23"/>
      <c r="I13" s="23"/>
      <c r="J13" s="23"/>
    </row>
    <row r="14" ht="18" customHeight="1" spans="1:10">
      <c r="A14" s="25" t="s">
        <v>731</v>
      </c>
      <c r="B14" s="25" t="s">
        <v>732</v>
      </c>
      <c r="C14" s="25" t="s">
        <v>1447</v>
      </c>
      <c r="D14" s="25" t="s">
        <v>734</v>
      </c>
      <c r="E14" s="25" t="s">
        <v>363</v>
      </c>
      <c r="F14" s="25" t="s">
        <v>812</v>
      </c>
      <c r="G14" s="25" t="s">
        <v>1448</v>
      </c>
      <c r="H14" s="26">
        <v>10</v>
      </c>
      <c r="I14" s="26">
        <v>9</v>
      </c>
      <c r="J14" s="23"/>
    </row>
    <row r="15" ht="18" customHeight="1" spans="1:10">
      <c r="A15" s="25" t="s">
        <v>731</v>
      </c>
      <c r="B15" s="25" t="s">
        <v>755</v>
      </c>
      <c r="C15" s="25" t="s">
        <v>1449</v>
      </c>
      <c r="D15" s="25" t="s">
        <v>734</v>
      </c>
      <c r="E15" s="25" t="s">
        <v>757</v>
      </c>
      <c r="F15" s="25" t="s">
        <v>758</v>
      </c>
      <c r="G15" s="25" t="s">
        <v>1450</v>
      </c>
      <c r="H15" s="26">
        <v>10</v>
      </c>
      <c r="I15" s="26">
        <v>9</v>
      </c>
      <c r="J15" s="23"/>
    </row>
    <row r="16" ht="18" customHeight="1" spans="1:10">
      <c r="A16" s="25" t="s">
        <v>731</v>
      </c>
      <c r="B16" s="25" t="s">
        <v>820</v>
      </c>
      <c r="C16" s="25" t="s">
        <v>1136</v>
      </c>
      <c r="D16" s="25" t="s">
        <v>822</v>
      </c>
      <c r="E16" s="25" t="s">
        <v>82</v>
      </c>
      <c r="F16" s="25" t="s">
        <v>823</v>
      </c>
      <c r="G16" s="25" t="s">
        <v>1451</v>
      </c>
      <c r="H16" s="26">
        <v>15</v>
      </c>
      <c r="I16" s="26">
        <v>14</v>
      </c>
      <c r="J16" s="23"/>
    </row>
    <row r="17" ht="18" customHeight="1" spans="1:10">
      <c r="A17" s="25" t="s">
        <v>731</v>
      </c>
      <c r="B17" s="25" t="s">
        <v>825</v>
      </c>
      <c r="C17" s="25" t="s">
        <v>1452</v>
      </c>
      <c r="D17" s="25" t="s">
        <v>734</v>
      </c>
      <c r="E17" s="25" t="s">
        <v>1453</v>
      </c>
      <c r="F17" s="25" t="s">
        <v>827</v>
      </c>
      <c r="G17" s="25" t="s">
        <v>1454</v>
      </c>
      <c r="H17" s="26">
        <v>15</v>
      </c>
      <c r="I17" s="26">
        <v>14</v>
      </c>
      <c r="J17" s="23"/>
    </row>
    <row r="18" ht="29.95" customHeight="1" spans="1:10">
      <c r="A18" s="25" t="s">
        <v>760</v>
      </c>
      <c r="B18" s="25" t="s">
        <v>835</v>
      </c>
      <c r="C18" s="25" t="s">
        <v>1455</v>
      </c>
      <c r="D18" s="25" t="s">
        <v>734</v>
      </c>
      <c r="E18" s="25" t="s">
        <v>1456</v>
      </c>
      <c r="F18" s="25" t="s">
        <v>758</v>
      </c>
      <c r="G18" s="25" t="s">
        <v>1457</v>
      </c>
      <c r="H18" s="26">
        <v>30</v>
      </c>
      <c r="I18" s="26">
        <v>28</v>
      </c>
      <c r="J18" s="23"/>
    </row>
    <row r="19" ht="29.95" customHeight="1" spans="1:10">
      <c r="A19" s="25" t="s">
        <v>772</v>
      </c>
      <c r="B19" s="25" t="s">
        <v>842</v>
      </c>
      <c r="C19" s="25" t="s">
        <v>1140</v>
      </c>
      <c r="D19" s="25" t="s">
        <v>763</v>
      </c>
      <c r="E19" s="25" t="s">
        <v>815</v>
      </c>
      <c r="F19" s="25" t="s">
        <v>758</v>
      </c>
      <c r="G19" s="25" t="s">
        <v>1458</v>
      </c>
      <c r="H19" s="26">
        <v>10</v>
      </c>
      <c r="I19" s="26">
        <v>8</v>
      </c>
      <c r="J19" s="23"/>
    </row>
    <row r="20" ht="30.95" customHeight="1" spans="1:10">
      <c r="A20" s="7" t="s">
        <v>888</v>
      </c>
      <c r="B20" s="7"/>
      <c r="C20" s="7"/>
      <c r="D20" s="29" t="s">
        <v>701</v>
      </c>
      <c r="E20" s="29"/>
      <c r="F20" s="29"/>
      <c r="G20" s="29"/>
      <c r="H20" s="29"/>
      <c r="I20" s="29"/>
      <c r="J20" s="29"/>
    </row>
    <row r="21" ht="25.55" customHeight="1" spans="1:10">
      <c r="A21" s="7" t="s">
        <v>846</v>
      </c>
      <c r="B21" s="7"/>
      <c r="C21" s="7"/>
      <c r="D21" s="7"/>
      <c r="E21" s="7"/>
      <c r="F21" s="7"/>
      <c r="G21" s="7"/>
      <c r="H21" s="7">
        <v>100</v>
      </c>
      <c r="I21" s="56">
        <v>92</v>
      </c>
      <c r="J21" s="41" t="s">
        <v>850</v>
      </c>
    </row>
    <row r="22" ht="17.05" customHeight="1" spans="1:10">
      <c r="A22" s="37"/>
      <c r="B22" s="37"/>
      <c r="C22" s="37"/>
      <c r="D22" s="37"/>
      <c r="E22" s="37"/>
      <c r="F22" s="37"/>
      <c r="G22" s="37"/>
      <c r="H22" s="37"/>
      <c r="I22" s="37"/>
      <c r="J22" s="42"/>
    </row>
    <row r="23" ht="29" customHeight="1" spans="1:10">
      <c r="A23" s="36" t="s">
        <v>778</v>
      </c>
      <c r="B23" s="37"/>
      <c r="C23" s="37"/>
      <c r="D23" s="37"/>
      <c r="E23" s="37"/>
      <c r="F23" s="37"/>
      <c r="G23" s="37"/>
      <c r="H23" s="37"/>
      <c r="I23" s="37"/>
      <c r="J23" s="42"/>
    </row>
    <row r="24" ht="27" customHeight="1" spans="1:10">
      <c r="A24" s="36" t="s">
        <v>779</v>
      </c>
      <c r="B24" s="36"/>
      <c r="C24" s="36"/>
      <c r="D24" s="36"/>
      <c r="E24" s="36"/>
      <c r="F24" s="36"/>
      <c r="G24" s="36"/>
      <c r="H24" s="36"/>
      <c r="I24" s="36"/>
      <c r="J24" s="36"/>
    </row>
    <row r="25" ht="19" customHeight="1" spans="1:10">
      <c r="A25" s="36" t="s">
        <v>780</v>
      </c>
      <c r="B25" s="36"/>
      <c r="C25" s="36"/>
      <c r="D25" s="36"/>
      <c r="E25" s="36"/>
      <c r="F25" s="36"/>
      <c r="G25" s="36"/>
      <c r="H25" s="36"/>
      <c r="I25" s="36"/>
      <c r="J25" s="36"/>
    </row>
    <row r="26" ht="18" customHeight="1" spans="1:10">
      <c r="A26" s="36" t="s">
        <v>851</v>
      </c>
      <c r="B26" s="36"/>
      <c r="C26" s="36"/>
      <c r="D26" s="36"/>
      <c r="E26" s="36"/>
      <c r="F26" s="36"/>
      <c r="G26" s="36"/>
      <c r="H26" s="36"/>
      <c r="I26" s="36"/>
      <c r="J26" s="36"/>
    </row>
    <row r="27" ht="18" customHeight="1" spans="1:10">
      <c r="A27" s="36" t="s">
        <v>852</v>
      </c>
      <c r="B27" s="36"/>
      <c r="C27" s="36"/>
      <c r="D27" s="36"/>
      <c r="E27" s="36"/>
      <c r="F27" s="36"/>
      <c r="G27" s="36"/>
      <c r="H27" s="36"/>
      <c r="I27" s="36"/>
      <c r="J27" s="36"/>
    </row>
    <row r="28" ht="18" customHeight="1" spans="1:10">
      <c r="A28" s="36" t="s">
        <v>853</v>
      </c>
      <c r="B28" s="36"/>
      <c r="C28" s="36"/>
      <c r="D28" s="36"/>
      <c r="E28" s="36"/>
      <c r="F28" s="36"/>
      <c r="G28" s="36"/>
      <c r="H28" s="36"/>
      <c r="I28" s="36"/>
      <c r="J28" s="36"/>
    </row>
    <row r="29" ht="24.05" customHeight="1" spans="1:10">
      <c r="A29" s="36" t="s">
        <v>854</v>
      </c>
      <c r="B29" s="36"/>
      <c r="C29" s="36"/>
      <c r="D29" s="36"/>
      <c r="E29" s="36"/>
      <c r="F29" s="36"/>
      <c r="G29" s="36"/>
      <c r="H29" s="36"/>
      <c r="I29" s="36"/>
      <c r="J29"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G12:G13"/>
    <mergeCell ref="H12:H13"/>
    <mergeCell ref="I12:I13"/>
    <mergeCell ref="J12:J13"/>
    <mergeCell ref="A5:B9"/>
  </mergeCells>
  <pageMargins left="0.75" right="0.75" top="1" bottom="1" header="0.5" footer="0.5"/>
  <pageSetup paperSize="9" scale="57"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topLeftCell="A9" workbookViewId="0">
      <selection activeCell="B11" sqref="B11:E11"/>
    </sheetView>
  </sheetViews>
  <sheetFormatPr defaultColWidth="9" defaultRowHeight="13.5"/>
  <cols>
    <col min="1" max="1" width="12.1083333333333" style="1" customWidth="1"/>
    <col min="2" max="2" width="14.6583333333333" style="1" customWidth="1"/>
    <col min="3" max="3" width="17.8916666666667" style="1" customWidth="1"/>
    <col min="4" max="4" width="12.8916666666667" style="1" customWidth="1"/>
    <col min="5" max="5" width="14.4416666666667" style="1" customWidth="1"/>
    <col min="6" max="6" width="12.4416666666667" style="1" customWidth="1"/>
    <col min="7" max="7" width="19.3333333333333" style="1" customWidth="1"/>
    <col min="8" max="8" width="9" style="1"/>
    <col min="9" max="9" width="9.21666666666667" style="1" customWidth="1"/>
    <col min="10" max="10" width="11.4416666666667" style="1" customWidth="1"/>
    <col min="11" max="16384" width="9" style="1"/>
  </cols>
  <sheetData>
    <row r="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1459</v>
      </c>
    </row>
    <row r="3" s="3" customFormat="1" ht="18" customHeight="1" spans="1:256">
      <c r="A3" s="7" t="s">
        <v>784</v>
      </c>
      <c r="B3" s="7"/>
      <c r="C3" s="8" t="s">
        <v>1460</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715</v>
      </c>
      <c r="D6" s="11"/>
      <c r="E6" s="11">
        <v>0.6</v>
      </c>
      <c r="F6" s="11">
        <v>0.6</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793</v>
      </c>
      <c r="D7" s="11"/>
      <c r="E7" s="11">
        <v>0.6</v>
      </c>
      <c r="F7" s="11">
        <v>0.6</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ht="36" customHeight="1" spans="1:10">
      <c r="A9" s="7"/>
      <c r="B9" s="7"/>
      <c r="C9" s="10" t="s">
        <v>795</v>
      </c>
      <c r="D9" s="12" t="s">
        <v>624</v>
      </c>
      <c r="E9" s="12" t="s">
        <v>624</v>
      </c>
      <c r="F9" s="12" t="s">
        <v>624</v>
      </c>
      <c r="G9" s="7" t="s">
        <v>624</v>
      </c>
      <c r="H9" s="11"/>
      <c r="I9" s="12" t="s">
        <v>624</v>
      </c>
      <c r="J9" s="12"/>
    </row>
    <row r="10" ht="18" customHeight="1" spans="1:10">
      <c r="A10" s="7" t="s">
        <v>796</v>
      </c>
      <c r="B10" s="7" t="s">
        <v>797</v>
      </c>
      <c r="C10" s="7"/>
      <c r="D10" s="7"/>
      <c r="E10" s="7"/>
      <c r="F10" s="12" t="s">
        <v>798</v>
      </c>
      <c r="G10" s="12"/>
      <c r="H10" s="12"/>
      <c r="I10" s="12"/>
      <c r="J10" s="12"/>
    </row>
    <row r="11" ht="308" customHeight="1" spans="1:10">
      <c r="A11" s="7"/>
      <c r="B11" s="13" t="s">
        <v>1461</v>
      </c>
      <c r="C11" s="14"/>
      <c r="D11" s="14"/>
      <c r="E11" s="15"/>
      <c r="F11" s="16" t="s">
        <v>1462</v>
      </c>
      <c r="G11" s="16"/>
      <c r="H11" s="16"/>
      <c r="I11" s="16"/>
      <c r="J11" s="16"/>
    </row>
    <row r="12" ht="36" customHeight="1" spans="1:10">
      <c r="A12" s="17" t="s">
        <v>722</v>
      </c>
      <c r="B12" s="18"/>
      <c r="C12" s="19"/>
      <c r="D12" s="17" t="s">
        <v>801</v>
      </c>
      <c r="E12" s="18"/>
      <c r="F12" s="19"/>
      <c r="G12" s="20" t="s">
        <v>726</v>
      </c>
      <c r="H12" s="20" t="s">
        <v>790</v>
      </c>
      <c r="I12" s="20" t="s">
        <v>792</v>
      </c>
      <c r="J12" s="20" t="s">
        <v>727</v>
      </c>
    </row>
    <row r="13" ht="36" customHeight="1" spans="1:10">
      <c r="A13" s="21" t="s">
        <v>728</v>
      </c>
      <c r="B13" s="7" t="s">
        <v>729</v>
      </c>
      <c r="C13" s="7" t="s">
        <v>730</v>
      </c>
      <c r="D13" s="7" t="s">
        <v>723</v>
      </c>
      <c r="E13" s="7" t="s">
        <v>724</v>
      </c>
      <c r="F13" s="22" t="s">
        <v>725</v>
      </c>
      <c r="G13" s="23"/>
      <c r="H13" s="23"/>
      <c r="I13" s="23"/>
      <c r="J13" s="23"/>
    </row>
    <row r="14" ht="18" customHeight="1" spans="1:10">
      <c r="A14" s="25" t="s">
        <v>731</v>
      </c>
      <c r="B14" s="25" t="s">
        <v>732</v>
      </c>
      <c r="C14" s="25" t="s">
        <v>1463</v>
      </c>
      <c r="D14" s="25" t="s">
        <v>734</v>
      </c>
      <c r="E14" s="25" t="s">
        <v>58</v>
      </c>
      <c r="F14" s="25" t="s">
        <v>809</v>
      </c>
      <c r="G14" s="25" t="s">
        <v>1464</v>
      </c>
      <c r="H14" s="26">
        <v>20</v>
      </c>
      <c r="I14" s="26">
        <v>18</v>
      </c>
      <c r="J14" s="23"/>
    </row>
    <row r="15" ht="18" customHeight="1" spans="1:10">
      <c r="A15" s="25" t="s">
        <v>731</v>
      </c>
      <c r="B15" s="25" t="s">
        <v>755</v>
      </c>
      <c r="C15" s="25" t="s">
        <v>756</v>
      </c>
      <c r="D15" s="25" t="s">
        <v>734</v>
      </c>
      <c r="E15" s="25" t="s">
        <v>757</v>
      </c>
      <c r="F15" s="25" t="s">
        <v>758</v>
      </c>
      <c r="G15" s="25" t="s">
        <v>901</v>
      </c>
      <c r="H15" s="26">
        <v>20</v>
      </c>
      <c r="I15" s="26">
        <v>18</v>
      </c>
      <c r="J15" s="23"/>
    </row>
    <row r="16" ht="18" customHeight="1" spans="1:10">
      <c r="A16" s="25" t="s">
        <v>731</v>
      </c>
      <c r="B16" s="25" t="s">
        <v>820</v>
      </c>
      <c r="C16" s="25" t="s">
        <v>821</v>
      </c>
      <c r="D16" s="25" t="s">
        <v>822</v>
      </c>
      <c r="E16" s="25" t="s">
        <v>82</v>
      </c>
      <c r="F16" s="25" t="s">
        <v>823</v>
      </c>
      <c r="G16" s="25" t="s">
        <v>1465</v>
      </c>
      <c r="H16" s="26">
        <v>10</v>
      </c>
      <c r="I16" s="26">
        <v>9</v>
      </c>
      <c r="J16" s="23"/>
    </row>
    <row r="17" ht="18" customHeight="1" spans="1:10">
      <c r="A17" s="25" t="s">
        <v>760</v>
      </c>
      <c r="B17" s="25" t="s">
        <v>835</v>
      </c>
      <c r="C17" s="25" t="s">
        <v>1466</v>
      </c>
      <c r="D17" s="25" t="s">
        <v>734</v>
      </c>
      <c r="E17" s="25" t="s">
        <v>884</v>
      </c>
      <c r="F17" s="25" t="s">
        <v>758</v>
      </c>
      <c r="G17" s="25" t="s">
        <v>1467</v>
      </c>
      <c r="H17" s="26">
        <v>30</v>
      </c>
      <c r="I17" s="26">
        <v>28</v>
      </c>
      <c r="J17" s="23"/>
    </row>
    <row r="18" ht="29.95" customHeight="1" spans="1:10">
      <c r="A18" s="25" t="s">
        <v>772</v>
      </c>
      <c r="B18" s="25" t="s">
        <v>842</v>
      </c>
      <c r="C18" s="25" t="s">
        <v>1140</v>
      </c>
      <c r="D18" s="25" t="s">
        <v>763</v>
      </c>
      <c r="E18" s="25" t="s">
        <v>775</v>
      </c>
      <c r="F18" s="25" t="s">
        <v>758</v>
      </c>
      <c r="G18" s="25" t="s">
        <v>1468</v>
      </c>
      <c r="H18" s="26">
        <v>10</v>
      </c>
      <c r="I18" s="26">
        <v>9</v>
      </c>
      <c r="J18" s="23"/>
    </row>
    <row r="19" ht="29" customHeight="1" spans="1:10">
      <c r="A19" s="7" t="s">
        <v>888</v>
      </c>
      <c r="B19" s="7"/>
      <c r="C19" s="7"/>
      <c r="D19" s="29" t="s">
        <v>701</v>
      </c>
      <c r="E19" s="29"/>
      <c r="F19" s="29"/>
      <c r="G19" s="29"/>
      <c r="H19" s="29"/>
      <c r="I19" s="29"/>
      <c r="J19" s="29"/>
    </row>
    <row r="20" ht="25.55" customHeight="1" spans="1:10">
      <c r="A20" s="7" t="s">
        <v>846</v>
      </c>
      <c r="B20" s="7"/>
      <c r="C20" s="7"/>
      <c r="D20" s="7"/>
      <c r="E20" s="7"/>
      <c r="F20" s="7"/>
      <c r="G20" s="7"/>
      <c r="H20" s="7">
        <v>100</v>
      </c>
      <c r="I20" s="56">
        <v>92</v>
      </c>
      <c r="J20" s="41" t="s">
        <v>850</v>
      </c>
    </row>
    <row r="21" ht="17.05" customHeight="1" spans="1:10">
      <c r="A21" s="37"/>
      <c r="B21" s="37"/>
      <c r="C21" s="37"/>
      <c r="D21" s="37"/>
      <c r="E21" s="37"/>
      <c r="F21" s="37"/>
      <c r="G21" s="37"/>
      <c r="H21" s="37"/>
      <c r="I21" s="37"/>
      <c r="J21" s="42"/>
    </row>
    <row r="22" ht="29" customHeight="1" spans="1:10">
      <c r="A22" s="36" t="s">
        <v>778</v>
      </c>
      <c r="B22" s="37"/>
      <c r="C22" s="37"/>
      <c r="D22" s="37"/>
      <c r="E22" s="37"/>
      <c r="F22" s="37"/>
      <c r="G22" s="37"/>
      <c r="H22" s="37"/>
      <c r="I22" s="37"/>
      <c r="J22" s="42"/>
    </row>
    <row r="23" ht="27" customHeight="1" spans="1:10">
      <c r="A23" s="36" t="s">
        <v>779</v>
      </c>
      <c r="B23" s="36"/>
      <c r="C23" s="36"/>
      <c r="D23" s="36"/>
      <c r="E23" s="36"/>
      <c r="F23" s="36"/>
      <c r="G23" s="36"/>
      <c r="H23" s="36"/>
      <c r="I23" s="36"/>
      <c r="J23" s="36"/>
    </row>
    <row r="24" ht="19" customHeight="1" spans="1:10">
      <c r="A24" s="36" t="s">
        <v>780</v>
      </c>
      <c r="B24" s="36"/>
      <c r="C24" s="36"/>
      <c r="D24" s="36"/>
      <c r="E24" s="36"/>
      <c r="F24" s="36"/>
      <c r="G24" s="36"/>
      <c r="H24" s="36"/>
      <c r="I24" s="36"/>
      <c r="J24" s="36"/>
    </row>
    <row r="25" ht="18" customHeight="1" spans="1:10">
      <c r="A25" s="36" t="s">
        <v>851</v>
      </c>
      <c r="B25" s="36"/>
      <c r="C25" s="36"/>
      <c r="D25" s="36"/>
      <c r="E25" s="36"/>
      <c r="F25" s="36"/>
      <c r="G25" s="36"/>
      <c r="H25" s="36"/>
      <c r="I25" s="36"/>
      <c r="J25" s="36"/>
    </row>
    <row r="26" ht="18" customHeight="1" spans="1:10">
      <c r="A26" s="36" t="s">
        <v>852</v>
      </c>
      <c r="B26" s="36"/>
      <c r="C26" s="36"/>
      <c r="D26" s="36"/>
      <c r="E26" s="36"/>
      <c r="F26" s="36"/>
      <c r="G26" s="36"/>
      <c r="H26" s="36"/>
      <c r="I26" s="36"/>
      <c r="J26" s="36"/>
    </row>
    <row r="27" ht="18" customHeight="1" spans="1:10">
      <c r="A27" s="36" t="s">
        <v>853</v>
      </c>
      <c r="B27" s="36"/>
      <c r="C27" s="36"/>
      <c r="D27" s="36"/>
      <c r="E27" s="36"/>
      <c r="F27" s="36"/>
      <c r="G27" s="36"/>
      <c r="H27" s="36"/>
      <c r="I27" s="36"/>
      <c r="J27" s="36"/>
    </row>
    <row r="28" ht="24.05" customHeight="1" spans="1:10">
      <c r="A28" s="36" t="s">
        <v>854</v>
      </c>
      <c r="B28" s="36"/>
      <c r="C28" s="36"/>
      <c r="D28" s="36"/>
      <c r="E28" s="36"/>
      <c r="F28" s="36"/>
      <c r="G28" s="36"/>
      <c r="H28" s="36"/>
      <c r="I28" s="36"/>
      <c r="J28"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G12:G13"/>
    <mergeCell ref="H12:H13"/>
    <mergeCell ref="I12:I13"/>
    <mergeCell ref="J12:J13"/>
    <mergeCell ref="A5:B9"/>
  </mergeCells>
  <pageMargins left="0.75" right="0.75" top="1" bottom="1" header="0.5" footer="0.5"/>
  <pageSetup paperSize="9" scale="60" orientation="portrait"/>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topLeftCell="A11" workbookViewId="0">
      <selection activeCell="B11" sqref="B11:E11"/>
    </sheetView>
  </sheetViews>
  <sheetFormatPr defaultColWidth="9" defaultRowHeight="13.5"/>
  <cols>
    <col min="1" max="1" width="14.3333333333333" style="1" customWidth="1"/>
    <col min="2" max="2" width="14" style="1" customWidth="1"/>
    <col min="3" max="3" width="23.6583333333333" style="1" customWidth="1"/>
    <col min="4" max="4" width="15.3333333333333" style="1" customWidth="1"/>
    <col min="5" max="5" width="15" style="1" customWidth="1"/>
    <col min="6" max="6" width="11.2166666666667" style="1" customWidth="1"/>
    <col min="7" max="7" width="19.8916666666667" style="1" customWidth="1"/>
    <col min="8" max="8" width="9" style="1"/>
    <col min="9" max="9" width="8.65833333333333" style="1" customWidth="1"/>
    <col min="10" max="10" width="11.4416666666667" style="1" customWidth="1"/>
    <col min="11" max="16384" width="9" style="1"/>
  </cols>
  <sheetData>
    <row r="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1469</v>
      </c>
    </row>
    <row r="3" s="3" customFormat="1" ht="18" customHeight="1" spans="1:256">
      <c r="A3" s="7" t="s">
        <v>784</v>
      </c>
      <c r="B3" s="7"/>
      <c r="C3" s="8" t="s">
        <v>1470</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715</v>
      </c>
      <c r="D6" s="11"/>
      <c r="E6" s="11">
        <v>2.9</v>
      </c>
      <c r="F6" s="11">
        <v>1.1</v>
      </c>
      <c r="G6" s="7">
        <v>10</v>
      </c>
      <c r="H6" s="11">
        <v>37.93</v>
      </c>
      <c r="I6" s="12">
        <v>3.79</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793</v>
      </c>
      <c r="D7" s="11"/>
      <c r="E7" s="11">
        <v>2.9</v>
      </c>
      <c r="F7" s="11">
        <v>1.1</v>
      </c>
      <c r="G7" s="7" t="s">
        <v>624</v>
      </c>
      <c r="H7" s="11">
        <v>37.93</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ht="36" customHeight="1" spans="1:10">
      <c r="A9" s="7"/>
      <c r="B9" s="7"/>
      <c r="C9" s="10" t="s">
        <v>795</v>
      </c>
      <c r="D9" s="12" t="s">
        <v>624</v>
      </c>
      <c r="E9" s="12" t="s">
        <v>624</v>
      </c>
      <c r="F9" s="12" t="s">
        <v>624</v>
      </c>
      <c r="G9" s="7" t="s">
        <v>624</v>
      </c>
      <c r="H9" s="11"/>
      <c r="I9" s="12" t="s">
        <v>624</v>
      </c>
      <c r="J9" s="12"/>
    </row>
    <row r="10" ht="18" customHeight="1" spans="1:10">
      <c r="A10" s="7" t="s">
        <v>796</v>
      </c>
      <c r="B10" s="7" t="s">
        <v>797</v>
      </c>
      <c r="C10" s="7"/>
      <c r="D10" s="7"/>
      <c r="E10" s="7"/>
      <c r="F10" s="12" t="s">
        <v>798</v>
      </c>
      <c r="G10" s="12"/>
      <c r="H10" s="12"/>
      <c r="I10" s="12"/>
      <c r="J10" s="12"/>
    </row>
    <row r="11" ht="395.05" customHeight="1" spans="1:10">
      <c r="A11" s="7"/>
      <c r="B11" s="44" t="s">
        <v>1471</v>
      </c>
      <c r="C11" s="45"/>
      <c r="D11" s="45"/>
      <c r="E11" s="46"/>
      <c r="F11" s="16" t="s">
        <v>1472</v>
      </c>
      <c r="G11" s="16"/>
      <c r="H11" s="16"/>
      <c r="I11" s="16"/>
      <c r="J11" s="16"/>
    </row>
    <row r="12" ht="36" customHeight="1" spans="1:10">
      <c r="A12" s="17" t="s">
        <v>722</v>
      </c>
      <c r="B12" s="18"/>
      <c r="C12" s="19"/>
      <c r="D12" s="17" t="s">
        <v>801</v>
      </c>
      <c r="E12" s="18"/>
      <c r="F12" s="19"/>
      <c r="G12" s="20" t="s">
        <v>726</v>
      </c>
      <c r="H12" s="20" t="s">
        <v>790</v>
      </c>
      <c r="I12" s="20" t="s">
        <v>792</v>
      </c>
      <c r="J12" s="20" t="s">
        <v>727</v>
      </c>
    </row>
    <row r="13" ht="36" customHeight="1" spans="1:10">
      <c r="A13" s="21" t="s">
        <v>728</v>
      </c>
      <c r="B13" s="7" t="s">
        <v>729</v>
      </c>
      <c r="C13" s="7" t="s">
        <v>730</v>
      </c>
      <c r="D13" s="7" t="s">
        <v>723</v>
      </c>
      <c r="E13" s="7" t="s">
        <v>724</v>
      </c>
      <c r="F13" s="22" t="s">
        <v>725</v>
      </c>
      <c r="G13" s="23"/>
      <c r="H13" s="23"/>
      <c r="I13" s="23"/>
      <c r="J13" s="23"/>
    </row>
    <row r="14" ht="18" customHeight="1" spans="1:10">
      <c r="A14" s="25" t="s">
        <v>731</v>
      </c>
      <c r="B14" s="25" t="s">
        <v>732</v>
      </c>
      <c r="C14" s="25" t="s">
        <v>1473</v>
      </c>
      <c r="D14" s="25" t="s">
        <v>734</v>
      </c>
      <c r="E14" s="25" t="s">
        <v>13</v>
      </c>
      <c r="F14" s="25" t="s">
        <v>1027</v>
      </c>
      <c r="G14" s="25" t="s">
        <v>1474</v>
      </c>
      <c r="H14" s="26">
        <v>10</v>
      </c>
      <c r="I14" s="26">
        <v>8</v>
      </c>
      <c r="J14" s="23"/>
    </row>
    <row r="15" ht="18" customHeight="1" spans="1:10">
      <c r="A15" s="25" t="s">
        <v>731</v>
      </c>
      <c r="B15" s="25" t="s">
        <v>732</v>
      </c>
      <c r="C15" s="25" t="s">
        <v>1475</v>
      </c>
      <c r="D15" s="25" t="s">
        <v>734</v>
      </c>
      <c r="E15" s="25" t="s">
        <v>82</v>
      </c>
      <c r="F15" s="25" t="s">
        <v>806</v>
      </c>
      <c r="G15" s="25" t="s">
        <v>1476</v>
      </c>
      <c r="H15" s="26">
        <v>10</v>
      </c>
      <c r="I15" s="26">
        <v>8</v>
      </c>
      <c r="J15" s="23"/>
    </row>
    <row r="16" ht="18" customHeight="1" spans="1:10">
      <c r="A16" s="25" t="s">
        <v>731</v>
      </c>
      <c r="B16" s="25" t="s">
        <v>755</v>
      </c>
      <c r="C16" s="25" t="s">
        <v>1477</v>
      </c>
      <c r="D16" s="25" t="s">
        <v>734</v>
      </c>
      <c r="E16" s="25" t="s">
        <v>775</v>
      </c>
      <c r="F16" s="25" t="s">
        <v>758</v>
      </c>
      <c r="G16" s="25" t="s">
        <v>1478</v>
      </c>
      <c r="H16" s="26">
        <v>15</v>
      </c>
      <c r="I16" s="26">
        <v>14</v>
      </c>
      <c r="J16" s="23"/>
    </row>
    <row r="17" ht="18" customHeight="1" spans="1:10">
      <c r="A17" s="25" t="s">
        <v>731</v>
      </c>
      <c r="B17" s="25" t="s">
        <v>820</v>
      </c>
      <c r="C17" s="25" t="s">
        <v>821</v>
      </c>
      <c r="D17" s="25" t="s">
        <v>822</v>
      </c>
      <c r="E17" s="25" t="s">
        <v>82</v>
      </c>
      <c r="F17" s="25" t="s">
        <v>823</v>
      </c>
      <c r="G17" s="25" t="s">
        <v>1479</v>
      </c>
      <c r="H17" s="26">
        <v>15</v>
      </c>
      <c r="I17" s="26">
        <v>14</v>
      </c>
      <c r="J17" s="23"/>
    </row>
    <row r="18" ht="29.95" customHeight="1" spans="1:10">
      <c r="A18" s="25" t="s">
        <v>760</v>
      </c>
      <c r="B18" s="25" t="s">
        <v>835</v>
      </c>
      <c r="C18" s="25" t="s">
        <v>1466</v>
      </c>
      <c r="D18" s="25" t="s">
        <v>734</v>
      </c>
      <c r="E18" s="25" t="s">
        <v>884</v>
      </c>
      <c r="F18" s="25" t="s">
        <v>758</v>
      </c>
      <c r="G18" s="25" t="s">
        <v>1467</v>
      </c>
      <c r="H18" s="26">
        <v>30</v>
      </c>
      <c r="I18" s="26">
        <v>28</v>
      </c>
      <c r="J18" s="23"/>
    </row>
    <row r="19" ht="29.95" customHeight="1" spans="1:10">
      <c r="A19" s="25" t="s">
        <v>772</v>
      </c>
      <c r="B19" s="25" t="s">
        <v>842</v>
      </c>
      <c r="C19" s="25" t="s">
        <v>1140</v>
      </c>
      <c r="D19" s="25" t="s">
        <v>763</v>
      </c>
      <c r="E19" s="25" t="s">
        <v>775</v>
      </c>
      <c r="F19" s="25" t="s">
        <v>758</v>
      </c>
      <c r="G19" s="25" t="s">
        <v>1172</v>
      </c>
      <c r="H19" s="26">
        <v>10</v>
      </c>
      <c r="I19" s="26">
        <v>9</v>
      </c>
      <c r="J19" s="23"/>
    </row>
    <row r="20" ht="28" customHeight="1" spans="1:10">
      <c r="A20" s="7" t="s">
        <v>888</v>
      </c>
      <c r="B20" s="7"/>
      <c r="C20" s="7"/>
      <c r="D20" s="29" t="s">
        <v>701</v>
      </c>
      <c r="E20" s="29"/>
      <c r="F20" s="29"/>
      <c r="G20" s="29"/>
      <c r="H20" s="29"/>
      <c r="I20" s="29"/>
      <c r="J20" s="29"/>
    </row>
    <row r="21" ht="25.55" customHeight="1" spans="1:10">
      <c r="A21" s="7" t="s">
        <v>846</v>
      </c>
      <c r="B21" s="7"/>
      <c r="C21" s="7"/>
      <c r="D21" s="7"/>
      <c r="E21" s="7"/>
      <c r="F21" s="7"/>
      <c r="G21" s="7"/>
      <c r="H21" s="7">
        <v>100</v>
      </c>
      <c r="I21" s="7">
        <v>84.79</v>
      </c>
      <c r="J21" s="41" t="s">
        <v>890</v>
      </c>
    </row>
    <row r="22" ht="17.05" customHeight="1" spans="1:10">
      <c r="A22" s="37"/>
      <c r="B22" s="37"/>
      <c r="C22" s="37"/>
      <c r="D22" s="37"/>
      <c r="E22" s="37"/>
      <c r="F22" s="37"/>
      <c r="G22" s="37"/>
      <c r="H22" s="37"/>
      <c r="I22" s="37"/>
      <c r="J22" s="42"/>
    </row>
    <row r="23" ht="29" customHeight="1" spans="1:10">
      <c r="A23" s="36" t="s">
        <v>778</v>
      </c>
      <c r="B23" s="37"/>
      <c r="C23" s="37"/>
      <c r="D23" s="37"/>
      <c r="E23" s="37"/>
      <c r="F23" s="37"/>
      <c r="G23" s="37"/>
      <c r="H23" s="37"/>
      <c r="I23" s="37"/>
      <c r="J23" s="42"/>
    </row>
    <row r="24" ht="27" customHeight="1" spans="1:10">
      <c r="A24" s="36" t="s">
        <v>779</v>
      </c>
      <c r="B24" s="36"/>
      <c r="C24" s="36"/>
      <c r="D24" s="36"/>
      <c r="E24" s="36"/>
      <c r="F24" s="36"/>
      <c r="G24" s="36"/>
      <c r="H24" s="36"/>
      <c r="I24" s="36"/>
      <c r="J24" s="36"/>
    </row>
    <row r="25" ht="19" customHeight="1" spans="1:10">
      <c r="A25" s="36" t="s">
        <v>780</v>
      </c>
      <c r="B25" s="36"/>
      <c r="C25" s="36"/>
      <c r="D25" s="36"/>
      <c r="E25" s="36"/>
      <c r="F25" s="36"/>
      <c r="G25" s="36"/>
      <c r="H25" s="36"/>
      <c r="I25" s="36"/>
      <c r="J25" s="36"/>
    </row>
    <row r="26" ht="18" customHeight="1" spans="1:10">
      <c r="A26" s="36" t="s">
        <v>851</v>
      </c>
      <c r="B26" s="36"/>
      <c r="C26" s="36"/>
      <c r="D26" s="36"/>
      <c r="E26" s="36"/>
      <c r="F26" s="36"/>
      <c r="G26" s="36"/>
      <c r="H26" s="36"/>
      <c r="I26" s="36"/>
      <c r="J26" s="36"/>
    </row>
    <row r="27" ht="18" customHeight="1" spans="1:10">
      <c r="A27" s="36" t="s">
        <v>852</v>
      </c>
      <c r="B27" s="36"/>
      <c r="C27" s="36"/>
      <c r="D27" s="36"/>
      <c r="E27" s="36"/>
      <c r="F27" s="36"/>
      <c r="G27" s="36"/>
      <c r="H27" s="36"/>
      <c r="I27" s="36"/>
      <c r="J27" s="36"/>
    </row>
    <row r="28" ht="18" customHeight="1" spans="1:10">
      <c r="A28" s="36" t="s">
        <v>853</v>
      </c>
      <c r="B28" s="36"/>
      <c r="C28" s="36"/>
      <c r="D28" s="36"/>
      <c r="E28" s="36"/>
      <c r="F28" s="36"/>
      <c r="G28" s="36"/>
      <c r="H28" s="36"/>
      <c r="I28" s="36"/>
      <c r="J28" s="36"/>
    </row>
    <row r="29" ht="24.05" customHeight="1" spans="1:10">
      <c r="A29" s="36" t="s">
        <v>854</v>
      </c>
      <c r="B29" s="36"/>
      <c r="C29" s="36"/>
      <c r="D29" s="36"/>
      <c r="E29" s="36"/>
      <c r="F29" s="36"/>
      <c r="G29" s="36"/>
      <c r="H29" s="36"/>
      <c r="I29" s="36"/>
      <c r="J29"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G12:G13"/>
    <mergeCell ref="H12:H13"/>
    <mergeCell ref="I12:I13"/>
    <mergeCell ref="J12:J13"/>
    <mergeCell ref="A5:B9"/>
  </mergeCells>
  <pageMargins left="0.75" right="0.75" top="1" bottom="1" header="0.5" footer="0.5"/>
  <pageSetup paperSize="9" scale="56" orientation="portrait"/>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topLeftCell="A7" workbookViewId="0">
      <selection activeCell="F11" sqref="F11:J11"/>
    </sheetView>
  </sheetViews>
  <sheetFormatPr defaultColWidth="9" defaultRowHeight="13.5"/>
  <cols>
    <col min="1" max="1" width="12.3333333333333" style="1" customWidth="1"/>
    <col min="2" max="2" width="15.8916666666667" style="1" customWidth="1"/>
    <col min="3" max="3" width="18.4416666666667" style="1" customWidth="1"/>
    <col min="4" max="4" width="11.3333333333333" style="1" customWidth="1"/>
    <col min="5" max="5" width="12.3333333333333" style="1" customWidth="1"/>
    <col min="6" max="6" width="11.2166666666667" style="1" customWidth="1"/>
    <col min="7" max="7" width="19.4416666666667" style="1" customWidth="1"/>
    <col min="8" max="9" width="10.1083333333333" style="1" customWidth="1"/>
    <col min="10" max="10" width="11.4416666666667" style="1" customWidth="1"/>
    <col min="11" max="16384" width="9" style="1"/>
  </cols>
  <sheetData>
    <row r="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1480</v>
      </c>
    </row>
    <row r="3" s="3" customFormat="1" ht="18" customHeight="1" spans="1:256">
      <c r="A3" s="7" t="s">
        <v>784</v>
      </c>
      <c r="B3" s="7"/>
      <c r="C3" s="8" t="s">
        <v>1481</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715</v>
      </c>
      <c r="D6" s="11"/>
      <c r="E6" s="11">
        <v>2</v>
      </c>
      <c r="F6" s="11">
        <v>2</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793</v>
      </c>
      <c r="D7" s="11"/>
      <c r="E7" s="11">
        <v>2</v>
      </c>
      <c r="F7" s="11">
        <v>2</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ht="36" customHeight="1" spans="1:10">
      <c r="A9" s="7"/>
      <c r="B9" s="7"/>
      <c r="C9" s="10" t="s">
        <v>795</v>
      </c>
      <c r="D9" s="12" t="s">
        <v>624</v>
      </c>
      <c r="E9" s="12" t="s">
        <v>624</v>
      </c>
      <c r="F9" s="12" t="s">
        <v>624</v>
      </c>
      <c r="G9" s="7" t="s">
        <v>624</v>
      </c>
      <c r="H9" s="11"/>
      <c r="I9" s="12" t="s">
        <v>624</v>
      </c>
      <c r="J9" s="12"/>
    </row>
    <row r="10" ht="18" customHeight="1" spans="1:10">
      <c r="A10" s="7" t="s">
        <v>796</v>
      </c>
      <c r="B10" s="7" t="s">
        <v>797</v>
      </c>
      <c r="C10" s="7"/>
      <c r="D10" s="7"/>
      <c r="E10" s="7"/>
      <c r="F10" s="12" t="s">
        <v>798</v>
      </c>
      <c r="G10" s="12"/>
      <c r="H10" s="12"/>
      <c r="I10" s="12"/>
      <c r="J10" s="12"/>
    </row>
    <row r="11" ht="316" customHeight="1" spans="1:10">
      <c r="A11" s="7"/>
      <c r="B11" s="44" t="s">
        <v>1482</v>
      </c>
      <c r="C11" s="45"/>
      <c r="D11" s="45"/>
      <c r="E11" s="46"/>
      <c r="F11" s="16" t="s">
        <v>1483</v>
      </c>
      <c r="G11" s="16"/>
      <c r="H11" s="16"/>
      <c r="I11" s="16"/>
      <c r="J11" s="16"/>
    </row>
    <row r="12" ht="36" customHeight="1" spans="1:10">
      <c r="A12" s="17" t="s">
        <v>722</v>
      </c>
      <c r="B12" s="18"/>
      <c r="C12" s="19"/>
      <c r="D12" s="17" t="s">
        <v>801</v>
      </c>
      <c r="E12" s="18"/>
      <c r="F12" s="19"/>
      <c r="G12" s="20" t="s">
        <v>726</v>
      </c>
      <c r="H12" s="20" t="s">
        <v>790</v>
      </c>
      <c r="I12" s="20" t="s">
        <v>792</v>
      </c>
      <c r="J12" s="20" t="s">
        <v>727</v>
      </c>
    </row>
    <row r="13" ht="36" customHeight="1" spans="1:10">
      <c r="A13" s="21" t="s">
        <v>728</v>
      </c>
      <c r="B13" s="7" t="s">
        <v>729</v>
      </c>
      <c r="C13" s="7" t="s">
        <v>730</v>
      </c>
      <c r="D13" s="7" t="s">
        <v>723</v>
      </c>
      <c r="E13" s="7" t="s">
        <v>724</v>
      </c>
      <c r="F13" s="22" t="s">
        <v>725</v>
      </c>
      <c r="G13" s="23"/>
      <c r="H13" s="23"/>
      <c r="I13" s="23"/>
      <c r="J13" s="23"/>
    </row>
    <row r="14" ht="18" customHeight="1" spans="1:10">
      <c r="A14" s="25" t="s">
        <v>731</v>
      </c>
      <c r="B14" s="25" t="s">
        <v>732</v>
      </c>
      <c r="C14" s="25" t="s">
        <v>1484</v>
      </c>
      <c r="D14" s="25" t="s">
        <v>734</v>
      </c>
      <c r="E14" s="25" t="s">
        <v>1485</v>
      </c>
      <c r="F14" s="25" t="s">
        <v>990</v>
      </c>
      <c r="G14" s="25" t="s">
        <v>1486</v>
      </c>
      <c r="H14" s="26">
        <v>10</v>
      </c>
      <c r="I14" s="26">
        <v>9</v>
      </c>
      <c r="J14" s="23"/>
    </row>
    <row r="15" ht="18" customHeight="1" spans="1:10">
      <c r="A15" s="25" t="s">
        <v>731</v>
      </c>
      <c r="B15" s="25" t="s">
        <v>732</v>
      </c>
      <c r="C15" s="25" t="s">
        <v>1487</v>
      </c>
      <c r="D15" s="25" t="s">
        <v>763</v>
      </c>
      <c r="E15" s="25" t="s">
        <v>1488</v>
      </c>
      <c r="F15" s="25" t="s">
        <v>806</v>
      </c>
      <c r="G15" s="25" t="s">
        <v>1486</v>
      </c>
      <c r="H15" s="26">
        <v>10</v>
      </c>
      <c r="I15" s="26">
        <v>9</v>
      </c>
      <c r="J15" s="23"/>
    </row>
    <row r="16" ht="18" customHeight="1" spans="1:10">
      <c r="A16" s="25" t="s">
        <v>731</v>
      </c>
      <c r="B16" s="25" t="s">
        <v>755</v>
      </c>
      <c r="C16" s="25" t="s">
        <v>879</v>
      </c>
      <c r="D16" s="25" t="s">
        <v>734</v>
      </c>
      <c r="E16" s="25" t="s">
        <v>757</v>
      </c>
      <c r="F16" s="25" t="s">
        <v>758</v>
      </c>
      <c r="G16" s="25" t="s">
        <v>901</v>
      </c>
      <c r="H16" s="26">
        <v>15</v>
      </c>
      <c r="I16" s="26">
        <v>14</v>
      </c>
      <c r="J16" s="23"/>
    </row>
    <row r="17" ht="18" customHeight="1" spans="1:10">
      <c r="A17" s="25" t="s">
        <v>731</v>
      </c>
      <c r="B17" s="25" t="s">
        <v>820</v>
      </c>
      <c r="C17" s="25" t="s">
        <v>821</v>
      </c>
      <c r="D17" s="25" t="s">
        <v>822</v>
      </c>
      <c r="E17" s="25" t="s">
        <v>82</v>
      </c>
      <c r="F17" s="25" t="s">
        <v>823</v>
      </c>
      <c r="G17" s="25" t="s">
        <v>1465</v>
      </c>
      <c r="H17" s="26">
        <v>15</v>
      </c>
      <c r="I17" s="26">
        <v>14</v>
      </c>
      <c r="J17" s="23"/>
    </row>
    <row r="18" ht="29.95" customHeight="1" spans="1:10">
      <c r="A18" s="25" t="s">
        <v>760</v>
      </c>
      <c r="B18" s="25" t="s">
        <v>835</v>
      </c>
      <c r="C18" s="25" t="s">
        <v>1310</v>
      </c>
      <c r="D18" s="25" t="s">
        <v>734</v>
      </c>
      <c r="E18" s="25" t="s">
        <v>1339</v>
      </c>
      <c r="F18" s="25" t="s">
        <v>758</v>
      </c>
      <c r="G18" s="25" t="s">
        <v>1489</v>
      </c>
      <c r="H18" s="26">
        <v>15</v>
      </c>
      <c r="I18" s="26">
        <v>14</v>
      </c>
      <c r="J18" s="23"/>
    </row>
    <row r="19" ht="29.95" customHeight="1" spans="1:10">
      <c r="A19" s="25" t="s">
        <v>760</v>
      </c>
      <c r="B19" s="25" t="s">
        <v>838</v>
      </c>
      <c r="C19" s="25" t="s">
        <v>839</v>
      </c>
      <c r="D19" s="25" t="s">
        <v>734</v>
      </c>
      <c r="E19" s="25" t="s">
        <v>38</v>
      </c>
      <c r="F19" s="25" t="s">
        <v>840</v>
      </c>
      <c r="G19" s="25" t="s">
        <v>1239</v>
      </c>
      <c r="H19" s="26">
        <v>15</v>
      </c>
      <c r="I19" s="26">
        <v>14</v>
      </c>
      <c r="J19" s="23"/>
    </row>
    <row r="20" ht="29.95" customHeight="1" spans="1:10">
      <c r="A20" s="25" t="s">
        <v>772</v>
      </c>
      <c r="B20" s="25" t="s">
        <v>842</v>
      </c>
      <c r="C20" s="25" t="s">
        <v>843</v>
      </c>
      <c r="D20" s="25" t="s">
        <v>763</v>
      </c>
      <c r="E20" s="25" t="s">
        <v>775</v>
      </c>
      <c r="F20" s="25" t="s">
        <v>758</v>
      </c>
      <c r="G20" s="25" t="s">
        <v>1490</v>
      </c>
      <c r="H20" s="26">
        <v>10</v>
      </c>
      <c r="I20" s="26">
        <v>9</v>
      </c>
      <c r="J20" s="23"/>
    </row>
    <row r="21" ht="28" customHeight="1" spans="1:10">
      <c r="A21" s="7" t="s">
        <v>888</v>
      </c>
      <c r="B21" s="7"/>
      <c r="C21" s="7"/>
      <c r="D21" s="29" t="s">
        <v>701</v>
      </c>
      <c r="E21" s="29"/>
      <c r="F21" s="29"/>
      <c r="G21" s="29"/>
      <c r="H21" s="29"/>
      <c r="I21" s="29"/>
      <c r="J21" s="29"/>
    </row>
    <row r="22" ht="25.55" customHeight="1" spans="1:10">
      <c r="A22" s="7" t="s">
        <v>846</v>
      </c>
      <c r="B22" s="7"/>
      <c r="C22" s="7"/>
      <c r="D22" s="7"/>
      <c r="E22" s="7"/>
      <c r="F22" s="7"/>
      <c r="G22" s="7"/>
      <c r="H22" s="7">
        <v>100</v>
      </c>
      <c r="I22" s="56">
        <v>93</v>
      </c>
      <c r="J22" s="41" t="s">
        <v>850</v>
      </c>
    </row>
    <row r="23" ht="17.05" customHeight="1" spans="1:10">
      <c r="A23" s="37"/>
      <c r="B23" s="37"/>
      <c r="C23" s="37"/>
      <c r="D23" s="37"/>
      <c r="E23" s="37"/>
      <c r="F23" s="37"/>
      <c r="G23" s="37"/>
      <c r="H23" s="37"/>
      <c r="I23" s="37"/>
      <c r="J23" s="42"/>
    </row>
    <row r="24" ht="29" customHeight="1" spans="1:10">
      <c r="A24" s="36" t="s">
        <v>778</v>
      </c>
      <c r="B24" s="37"/>
      <c r="C24" s="37"/>
      <c r="D24" s="37"/>
      <c r="E24" s="37"/>
      <c r="F24" s="37"/>
      <c r="G24" s="37"/>
      <c r="H24" s="37"/>
      <c r="I24" s="37"/>
      <c r="J24" s="42"/>
    </row>
    <row r="25" ht="27" customHeight="1" spans="1:10">
      <c r="A25" s="36" t="s">
        <v>779</v>
      </c>
      <c r="B25" s="36"/>
      <c r="C25" s="36"/>
      <c r="D25" s="36"/>
      <c r="E25" s="36"/>
      <c r="F25" s="36"/>
      <c r="G25" s="36"/>
      <c r="H25" s="36"/>
      <c r="I25" s="36"/>
      <c r="J25" s="36"/>
    </row>
    <row r="26" ht="19" customHeight="1" spans="1:10">
      <c r="A26" s="36" t="s">
        <v>780</v>
      </c>
      <c r="B26" s="36"/>
      <c r="C26" s="36"/>
      <c r="D26" s="36"/>
      <c r="E26" s="36"/>
      <c r="F26" s="36"/>
      <c r="G26" s="36"/>
      <c r="H26" s="36"/>
      <c r="I26" s="36"/>
      <c r="J26" s="36"/>
    </row>
    <row r="27" ht="18" customHeight="1" spans="1:10">
      <c r="A27" s="36" t="s">
        <v>851</v>
      </c>
      <c r="B27" s="36"/>
      <c r="C27" s="36"/>
      <c r="D27" s="36"/>
      <c r="E27" s="36"/>
      <c r="F27" s="36"/>
      <c r="G27" s="36"/>
      <c r="H27" s="36"/>
      <c r="I27" s="36"/>
      <c r="J27" s="36"/>
    </row>
    <row r="28" ht="18" customHeight="1" spans="1:10">
      <c r="A28" s="36" t="s">
        <v>852</v>
      </c>
      <c r="B28" s="36"/>
      <c r="C28" s="36"/>
      <c r="D28" s="36"/>
      <c r="E28" s="36"/>
      <c r="F28" s="36"/>
      <c r="G28" s="36"/>
      <c r="H28" s="36"/>
      <c r="I28" s="36"/>
      <c r="J28" s="36"/>
    </row>
    <row r="29" ht="18" customHeight="1" spans="1:10">
      <c r="A29" s="36" t="s">
        <v>853</v>
      </c>
      <c r="B29" s="36"/>
      <c r="C29" s="36"/>
      <c r="D29" s="36"/>
      <c r="E29" s="36"/>
      <c r="F29" s="36"/>
      <c r="G29" s="36"/>
      <c r="H29" s="36"/>
      <c r="I29" s="36"/>
      <c r="J29" s="36"/>
    </row>
    <row r="30" ht="24.05" customHeight="1" spans="1:10">
      <c r="A30" s="36" t="s">
        <v>854</v>
      </c>
      <c r="B30" s="36"/>
      <c r="C30" s="36"/>
      <c r="D30" s="36"/>
      <c r="E30" s="36"/>
      <c r="F30" s="36"/>
      <c r="G30" s="36"/>
      <c r="H30" s="36"/>
      <c r="I30" s="36"/>
      <c r="J30"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G12:G13"/>
    <mergeCell ref="H12:H13"/>
    <mergeCell ref="I12:I13"/>
    <mergeCell ref="J12:J13"/>
    <mergeCell ref="A5:B9"/>
  </mergeCells>
  <pageMargins left="0.75" right="0.75" top="1" bottom="1" header="0.5" footer="0.5"/>
  <pageSetup paperSize="9" scale="61"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9" workbookViewId="0">
      <selection activeCell="F11" sqref="F11:J11"/>
    </sheetView>
  </sheetViews>
  <sheetFormatPr defaultColWidth="9" defaultRowHeight="13.5"/>
  <cols>
    <col min="1" max="1" width="12.2166666666667" style="1" customWidth="1"/>
    <col min="2" max="2" width="16.2166666666667" style="1" customWidth="1"/>
    <col min="3" max="3" width="18.8916666666667" style="1" customWidth="1"/>
    <col min="4" max="4" width="13.8916666666667" style="1" customWidth="1"/>
    <col min="5" max="5" width="12" style="1" customWidth="1"/>
    <col min="6" max="6" width="11.2166666666667" style="1" customWidth="1"/>
    <col min="7" max="7" width="23.4416666666667" style="1" customWidth="1"/>
    <col min="8" max="8" width="11.8916666666667" style="1" customWidth="1"/>
    <col min="9" max="9" width="10.8916666666667" style="1" customWidth="1"/>
    <col min="10" max="10" width="11.4416666666667" style="1" customWidth="1"/>
    <col min="11" max="16384" width="9" style="1"/>
  </cols>
  <sheetData>
    <row r="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1491</v>
      </c>
    </row>
    <row r="3" s="3" customFormat="1" ht="18" customHeight="1" spans="1:256">
      <c r="A3" s="7" t="s">
        <v>784</v>
      </c>
      <c r="B3" s="7"/>
      <c r="C3" s="8" t="s">
        <v>1492</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715</v>
      </c>
      <c r="D6" s="11"/>
      <c r="E6" s="11">
        <v>2</v>
      </c>
      <c r="F6" s="11">
        <v>2</v>
      </c>
      <c r="G6" s="7">
        <v>10</v>
      </c>
      <c r="H6" s="11">
        <v>100</v>
      </c>
      <c r="I6" s="12">
        <v>2</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793</v>
      </c>
      <c r="D7" s="11"/>
      <c r="E7" s="11">
        <v>2</v>
      </c>
      <c r="F7" s="11">
        <v>2</v>
      </c>
      <c r="G7" s="7" t="s">
        <v>624</v>
      </c>
      <c r="H7" s="11"/>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ht="36" customHeight="1" spans="1:10">
      <c r="A9" s="7"/>
      <c r="B9" s="7"/>
      <c r="C9" s="10" t="s">
        <v>795</v>
      </c>
      <c r="D9" s="12" t="s">
        <v>624</v>
      </c>
      <c r="E9" s="12" t="s">
        <v>624</v>
      </c>
      <c r="F9" s="12" t="s">
        <v>624</v>
      </c>
      <c r="G9" s="7" t="s">
        <v>624</v>
      </c>
      <c r="H9" s="11"/>
      <c r="I9" s="12" t="s">
        <v>624</v>
      </c>
      <c r="J9" s="12"/>
    </row>
    <row r="10" ht="18" customHeight="1" spans="1:10">
      <c r="A10" s="7" t="s">
        <v>796</v>
      </c>
      <c r="B10" s="7" t="s">
        <v>797</v>
      </c>
      <c r="C10" s="7"/>
      <c r="D10" s="7"/>
      <c r="E10" s="7"/>
      <c r="F10" s="12" t="s">
        <v>798</v>
      </c>
      <c r="G10" s="12"/>
      <c r="H10" s="12"/>
      <c r="I10" s="12"/>
      <c r="J10" s="12"/>
    </row>
    <row r="11" ht="270" customHeight="1" spans="1:10">
      <c r="A11" s="7"/>
      <c r="B11" s="13" t="s">
        <v>964</v>
      </c>
      <c r="C11" s="14"/>
      <c r="D11" s="14"/>
      <c r="E11" s="15"/>
      <c r="F11" s="16" t="s">
        <v>1493</v>
      </c>
      <c r="G11" s="16"/>
      <c r="H11" s="16"/>
      <c r="I11" s="16"/>
      <c r="J11" s="16"/>
    </row>
    <row r="12" ht="36" customHeight="1" spans="1:10">
      <c r="A12" s="17" t="s">
        <v>722</v>
      </c>
      <c r="B12" s="18"/>
      <c r="C12" s="19"/>
      <c r="D12" s="17" t="s">
        <v>801</v>
      </c>
      <c r="E12" s="18"/>
      <c r="F12" s="19"/>
      <c r="G12" s="20" t="s">
        <v>726</v>
      </c>
      <c r="H12" s="20" t="s">
        <v>790</v>
      </c>
      <c r="I12" s="20" t="s">
        <v>792</v>
      </c>
      <c r="J12" s="20" t="s">
        <v>727</v>
      </c>
    </row>
    <row r="13" ht="36" customHeight="1" spans="1:10">
      <c r="A13" s="21" t="s">
        <v>728</v>
      </c>
      <c r="B13" s="7" t="s">
        <v>729</v>
      </c>
      <c r="C13" s="7" t="s">
        <v>730</v>
      </c>
      <c r="D13" s="7" t="s">
        <v>723</v>
      </c>
      <c r="E13" s="7" t="s">
        <v>724</v>
      </c>
      <c r="F13" s="22" t="s">
        <v>725</v>
      </c>
      <c r="G13" s="23"/>
      <c r="H13" s="23"/>
      <c r="I13" s="23"/>
      <c r="J13" s="23"/>
    </row>
    <row r="14" ht="18" customHeight="1" spans="1:10">
      <c r="A14" s="25" t="s">
        <v>731</v>
      </c>
      <c r="B14" s="25" t="s">
        <v>732</v>
      </c>
      <c r="C14" s="25" t="s">
        <v>966</v>
      </c>
      <c r="D14" s="25" t="s">
        <v>734</v>
      </c>
      <c r="E14" s="25" t="s">
        <v>19</v>
      </c>
      <c r="F14" s="25" t="s">
        <v>926</v>
      </c>
      <c r="G14" s="25" t="s">
        <v>1494</v>
      </c>
      <c r="H14" s="26">
        <v>10</v>
      </c>
      <c r="I14" s="26">
        <v>9</v>
      </c>
      <c r="J14" s="23"/>
    </row>
    <row r="15" ht="18" customHeight="1" spans="1:10">
      <c r="A15" s="25" t="s">
        <v>731</v>
      </c>
      <c r="B15" s="25" t="s">
        <v>732</v>
      </c>
      <c r="C15" s="25" t="s">
        <v>968</v>
      </c>
      <c r="D15" s="25" t="s">
        <v>734</v>
      </c>
      <c r="E15" s="25" t="s">
        <v>351</v>
      </c>
      <c r="F15" s="25" t="s">
        <v>969</v>
      </c>
      <c r="G15" s="25" t="s">
        <v>1495</v>
      </c>
      <c r="H15" s="26">
        <v>5</v>
      </c>
      <c r="I15" s="26">
        <v>5</v>
      </c>
      <c r="J15" s="23"/>
    </row>
    <row r="16" ht="18" customHeight="1" spans="1:10">
      <c r="A16" s="25" t="s">
        <v>731</v>
      </c>
      <c r="B16" s="25" t="s">
        <v>732</v>
      </c>
      <c r="C16" s="25" t="s">
        <v>971</v>
      </c>
      <c r="D16" s="25" t="s">
        <v>734</v>
      </c>
      <c r="E16" s="25" t="s">
        <v>13</v>
      </c>
      <c r="F16" s="25" t="s">
        <v>809</v>
      </c>
      <c r="G16" s="25" t="s">
        <v>972</v>
      </c>
      <c r="H16" s="26">
        <v>5</v>
      </c>
      <c r="I16" s="26">
        <v>5</v>
      </c>
      <c r="J16" s="23"/>
    </row>
    <row r="17" ht="18" customHeight="1" spans="1:10">
      <c r="A17" s="25" t="s">
        <v>731</v>
      </c>
      <c r="B17" s="25" t="s">
        <v>755</v>
      </c>
      <c r="C17" s="25" t="s">
        <v>973</v>
      </c>
      <c r="D17" s="25" t="s">
        <v>734</v>
      </c>
      <c r="E17" s="25" t="s">
        <v>757</v>
      </c>
      <c r="F17" s="25" t="s">
        <v>758</v>
      </c>
      <c r="G17" s="25" t="s">
        <v>974</v>
      </c>
      <c r="H17" s="26">
        <v>10</v>
      </c>
      <c r="I17" s="26">
        <v>9</v>
      </c>
      <c r="J17" s="23"/>
    </row>
    <row r="18" ht="29.95" customHeight="1" spans="1:10">
      <c r="A18" s="25" t="s">
        <v>731</v>
      </c>
      <c r="B18" s="25" t="s">
        <v>755</v>
      </c>
      <c r="C18" s="25" t="s">
        <v>975</v>
      </c>
      <c r="D18" s="25" t="s">
        <v>763</v>
      </c>
      <c r="E18" s="25" t="s">
        <v>775</v>
      </c>
      <c r="F18" s="25" t="s">
        <v>758</v>
      </c>
      <c r="G18" s="25" t="s">
        <v>1496</v>
      </c>
      <c r="H18" s="26">
        <v>10</v>
      </c>
      <c r="I18" s="26">
        <v>9</v>
      </c>
      <c r="J18" s="23"/>
    </row>
    <row r="19" ht="29.95" customHeight="1" spans="1:10">
      <c r="A19" s="25" t="s">
        <v>731</v>
      </c>
      <c r="B19" s="25" t="s">
        <v>820</v>
      </c>
      <c r="C19" s="25" t="s">
        <v>821</v>
      </c>
      <c r="D19" s="25" t="s">
        <v>822</v>
      </c>
      <c r="E19" s="25" t="s">
        <v>82</v>
      </c>
      <c r="F19" s="25" t="s">
        <v>758</v>
      </c>
      <c r="G19" s="25" t="s">
        <v>1497</v>
      </c>
      <c r="H19" s="26">
        <v>10</v>
      </c>
      <c r="I19" s="26">
        <v>9</v>
      </c>
      <c r="J19" s="23"/>
    </row>
    <row r="20" ht="29.95" customHeight="1" spans="1:10">
      <c r="A20" s="25" t="s">
        <v>760</v>
      </c>
      <c r="B20" s="25" t="s">
        <v>835</v>
      </c>
      <c r="C20" s="25" t="s">
        <v>977</v>
      </c>
      <c r="D20" s="25" t="s">
        <v>734</v>
      </c>
      <c r="E20" s="25" t="s">
        <v>884</v>
      </c>
      <c r="F20" s="25" t="s">
        <v>758</v>
      </c>
      <c r="G20" s="25" t="s">
        <v>1498</v>
      </c>
      <c r="H20" s="26">
        <v>15</v>
      </c>
      <c r="I20" s="26">
        <v>14</v>
      </c>
      <c r="J20" s="23"/>
    </row>
    <row r="21" ht="29.95" customHeight="1" spans="1:10">
      <c r="A21" s="25" t="s">
        <v>760</v>
      </c>
      <c r="B21" s="25" t="s">
        <v>838</v>
      </c>
      <c r="C21" s="25" t="s">
        <v>979</v>
      </c>
      <c r="D21" s="25" t="s">
        <v>763</v>
      </c>
      <c r="E21" s="25" t="s">
        <v>25</v>
      </c>
      <c r="F21" s="25" t="s">
        <v>840</v>
      </c>
      <c r="G21" s="25" t="s">
        <v>1065</v>
      </c>
      <c r="H21" s="26">
        <v>15</v>
      </c>
      <c r="I21" s="26">
        <v>14</v>
      </c>
      <c r="J21" s="23"/>
    </row>
    <row r="22" ht="29.95" customHeight="1" spans="1:10">
      <c r="A22" s="25" t="s">
        <v>772</v>
      </c>
      <c r="B22" s="25" t="s">
        <v>842</v>
      </c>
      <c r="C22" s="25" t="s">
        <v>981</v>
      </c>
      <c r="D22" s="25" t="s">
        <v>763</v>
      </c>
      <c r="E22" s="25" t="s">
        <v>775</v>
      </c>
      <c r="F22" s="25" t="s">
        <v>758</v>
      </c>
      <c r="G22" s="25" t="s">
        <v>1066</v>
      </c>
      <c r="H22" s="26">
        <v>10</v>
      </c>
      <c r="I22" s="26">
        <v>10</v>
      </c>
      <c r="J22" s="57" t="s">
        <v>11</v>
      </c>
    </row>
    <row r="23" ht="36" customHeight="1" spans="1:10">
      <c r="A23" s="7" t="s">
        <v>888</v>
      </c>
      <c r="B23" s="7"/>
      <c r="C23" s="7"/>
      <c r="D23" s="29" t="s">
        <v>701</v>
      </c>
      <c r="E23" s="29"/>
      <c r="F23" s="29"/>
      <c r="G23" s="29"/>
      <c r="H23" s="29"/>
      <c r="I23" s="29"/>
      <c r="J23" s="29"/>
    </row>
    <row r="24" ht="25.55" customHeight="1" spans="1:10">
      <c r="A24" s="7" t="s">
        <v>846</v>
      </c>
      <c r="B24" s="7"/>
      <c r="C24" s="7"/>
      <c r="D24" s="7"/>
      <c r="E24" s="7"/>
      <c r="F24" s="7"/>
      <c r="G24" s="7"/>
      <c r="H24" s="7">
        <v>100</v>
      </c>
      <c r="I24" s="56">
        <v>94</v>
      </c>
      <c r="J24" s="41" t="s">
        <v>850</v>
      </c>
    </row>
    <row r="25" ht="17.05" customHeight="1" spans="1:10">
      <c r="A25" s="37"/>
      <c r="B25" s="37"/>
      <c r="C25" s="37"/>
      <c r="D25" s="37"/>
      <c r="E25" s="37"/>
      <c r="F25" s="37"/>
      <c r="G25" s="37"/>
      <c r="H25" s="37"/>
      <c r="I25" s="37"/>
      <c r="J25" s="42"/>
    </row>
    <row r="26" ht="29" customHeight="1" spans="1:10">
      <c r="A26" s="36" t="s">
        <v>778</v>
      </c>
      <c r="B26" s="37"/>
      <c r="C26" s="37"/>
      <c r="D26" s="37"/>
      <c r="E26" s="37"/>
      <c r="F26" s="37"/>
      <c r="G26" s="37"/>
      <c r="H26" s="37"/>
      <c r="I26" s="37"/>
      <c r="J26" s="42"/>
    </row>
    <row r="27" ht="27" customHeight="1" spans="1:10">
      <c r="A27" s="36" t="s">
        <v>779</v>
      </c>
      <c r="B27" s="36"/>
      <c r="C27" s="36"/>
      <c r="D27" s="36"/>
      <c r="E27" s="36"/>
      <c r="F27" s="36"/>
      <c r="G27" s="36"/>
      <c r="H27" s="36"/>
      <c r="I27" s="36"/>
      <c r="J27" s="36"/>
    </row>
    <row r="28" ht="19" customHeight="1" spans="1:10">
      <c r="A28" s="36" t="s">
        <v>780</v>
      </c>
      <c r="B28" s="36"/>
      <c r="C28" s="36"/>
      <c r="D28" s="36"/>
      <c r="E28" s="36"/>
      <c r="F28" s="36"/>
      <c r="G28" s="36"/>
      <c r="H28" s="36"/>
      <c r="I28" s="36"/>
      <c r="J28" s="36"/>
    </row>
    <row r="29" ht="18" customHeight="1" spans="1:10">
      <c r="A29" s="36" t="s">
        <v>851</v>
      </c>
      <c r="B29" s="36"/>
      <c r="C29" s="36"/>
      <c r="D29" s="36"/>
      <c r="E29" s="36"/>
      <c r="F29" s="36"/>
      <c r="G29" s="36"/>
      <c r="H29" s="36"/>
      <c r="I29" s="36"/>
      <c r="J29" s="36"/>
    </row>
    <row r="30" ht="18" customHeight="1" spans="1:10">
      <c r="A30" s="36" t="s">
        <v>852</v>
      </c>
      <c r="B30" s="36"/>
      <c r="C30" s="36"/>
      <c r="D30" s="36"/>
      <c r="E30" s="36"/>
      <c r="F30" s="36"/>
      <c r="G30" s="36"/>
      <c r="H30" s="36"/>
      <c r="I30" s="36"/>
      <c r="J30" s="36"/>
    </row>
    <row r="31" ht="18" customHeight="1" spans="1:10">
      <c r="A31" s="36" t="s">
        <v>853</v>
      </c>
      <c r="B31" s="36"/>
      <c r="C31" s="36"/>
      <c r="D31" s="36"/>
      <c r="E31" s="36"/>
      <c r="F31" s="36"/>
      <c r="G31" s="36"/>
      <c r="H31" s="36"/>
      <c r="I31" s="36"/>
      <c r="J31" s="36"/>
    </row>
    <row r="32" ht="24.05" customHeight="1" spans="1:10">
      <c r="A32" s="36" t="s">
        <v>854</v>
      </c>
      <c r="B32" s="36"/>
      <c r="C32" s="36"/>
      <c r="D32" s="36"/>
      <c r="E32" s="36"/>
      <c r="F32" s="36"/>
      <c r="G32" s="36"/>
      <c r="H32" s="36"/>
      <c r="I32" s="36"/>
      <c r="J32"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G12:G13"/>
    <mergeCell ref="H12:H13"/>
    <mergeCell ref="I12:I13"/>
    <mergeCell ref="J12:J13"/>
    <mergeCell ref="A5:B9"/>
  </mergeCells>
  <pageMargins left="0.75" right="0.75" top="1" bottom="1" header="0.5" footer="0.5"/>
  <pageSetup paperSize="9" scale="57" orientation="portrait"/>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workbookViewId="0">
      <selection activeCell="B11" sqref="B11:E11"/>
    </sheetView>
  </sheetViews>
  <sheetFormatPr defaultColWidth="9" defaultRowHeight="13.5"/>
  <cols>
    <col min="1" max="1" width="11.1083333333333" style="1" customWidth="1"/>
    <col min="2" max="2" width="14.1083333333333" style="1" customWidth="1"/>
    <col min="3" max="3" width="18.1083333333333" style="1" customWidth="1"/>
    <col min="4" max="4" width="13" style="1" customWidth="1"/>
    <col min="5" max="5" width="13.6583333333333" style="1" customWidth="1"/>
    <col min="6" max="6" width="12.3333333333333" style="1" customWidth="1"/>
    <col min="7" max="7" width="14" style="1" customWidth="1"/>
    <col min="8" max="8" width="10.4416666666667" style="1" customWidth="1"/>
    <col min="9" max="9" width="10" style="1" customWidth="1"/>
    <col min="10" max="10" width="11.4416666666667" style="1" customWidth="1"/>
    <col min="11" max="16384" width="9" style="1"/>
  </cols>
  <sheetData>
    <row r="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1499</v>
      </c>
    </row>
    <row r="3" s="3" customFormat="1" ht="18" customHeight="1" spans="1:256">
      <c r="A3" s="7" t="s">
        <v>784</v>
      </c>
      <c r="B3" s="7"/>
      <c r="C3" s="8" t="s">
        <v>1500</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715</v>
      </c>
      <c r="D6" s="11">
        <v>3.32</v>
      </c>
      <c r="E6" s="11">
        <v>18.3</v>
      </c>
      <c r="F6" s="11">
        <v>18.3</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793</v>
      </c>
      <c r="D7" s="11">
        <v>3.32</v>
      </c>
      <c r="E7" s="11">
        <v>18.3</v>
      </c>
      <c r="F7" s="11">
        <v>18.3</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ht="36" customHeight="1" spans="1:10">
      <c r="A9" s="7"/>
      <c r="B9" s="7"/>
      <c r="C9" s="10" t="s">
        <v>795</v>
      </c>
      <c r="D9" s="12" t="s">
        <v>624</v>
      </c>
      <c r="E9" s="12" t="s">
        <v>624</v>
      </c>
      <c r="F9" s="12" t="s">
        <v>624</v>
      </c>
      <c r="G9" s="7" t="s">
        <v>624</v>
      </c>
      <c r="H9" s="11"/>
      <c r="I9" s="12" t="s">
        <v>624</v>
      </c>
      <c r="J9" s="12"/>
    </row>
    <row r="10" ht="18" customHeight="1" spans="1:10">
      <c r="A10" s="7" t="s">
        <v>796</v>
      </c>
      <c r="B10" s="7" t="s">
        <v>797</v>
      </c>
      <c r="C10" s="7"/>
      <c r="D10" s="7"/>
      <c r="E10" s="7"/>
      <c r="F10" s="12" t="s">
        <v>798</v>
      </c>
      <c r="G10" s="12"/>
      <c r="H10" s="12"/>
      <c r="I10" s="12"/>
      <c r="J10" s="12"/>
    </row>
    <row r="11" ht="79.05" customHeight="1" spans="1:10">
      <c r="A11" s="7"/>
      <c r="B11" s="13" t="s">
        <v>1501</v>
      </c>
      <c r="C11" s="14"/>
      <c r="D11" s="14"/>
      <c r="E11" s="15"/>
      <c r="F11" s="16" t="s">
        <v>1502</v>
      </c>
      <c r="G11" s="16"/>
      <c r="H11" s="16"/>
      <c r="I11" s="16"/>
      <c r="J11" s="16"/>
    </row>
    <row r="12" ht="36" customHeight="1" spans="1:10">
      <c r="A12" s="17" t="s">
        <v>722</v>
      </c>
      <c r="B12" s="18"/>
      <c r="C12" s="19"/>
      <c r="D12" s="17" t="s">
        <v>801</v>
      </c>
      <c r="E12" s="18"/>
      <c r="F12" s="19"/>
      <c r="G12" s="20" t="s">
        <v>726</v>
      </c>
      <c r="H12" s="20" t="s">
        <v>790</v>
      </c>
      <c r="I12" s="20" t="s">
        <v>792</v>
      </c>
      <c r="J12" s="20" t="s">
        <v>727</v>
      </c>
    </row>
    <row r="13" ht="36" customHeight="1" spans="1:10">
      <c r="A13" s="21" t="s">
        <v>728</v>
      </c>
      <c r="B13" s="7" t="s">
        <v>729</v>
      </c>
      <c r="C13" s="7" t="s">
        <v>730</v>
      </c>
      <c r="D13" s="7" t="s">
        <v>723</v>
      </c>
      <c r="E13" s="7" t="s">
        <v>724</v>
      </c>
      <c r="F13" s="22" t="s">
        <v>725</v>
      </c>
      <c r="G13" s="23"/>
      <c r="H13" s="23"/>
      <c r="I13" s="23"/>
      <c r="J13" s="23"/>
    </row>
    <row r="14" ht="18" customHeight="1" spans="1:10">
      <c r="A14" s="25" t="s">
        <v>731</v>
      </c>
      <c r="B14" s="25" t="s">
        <v>732</v>
      </c>
      <c r="C14" s="25" t="s">
        <v>1503</v>
      </c>
      <c r="D14" s="25" t="s">
        <v>734</v>
      </c>
      <c r="E14" s="25" t="s">
        <v>22</v>
      </c>
      <c r="F14" s="25" t="s">
        <v>812</v>
      </c>
      <c r="G14" s="25" t="s">
        <v>1504</v>
      </c>
      <c r="H14" s="26">
        <v>15</v>
      </c>
      <c r="I14" s="26">
        <v>14</v>
      </c>
      <c r="J14" s="23"/>
    </row>
    <row r="15" ht="18" customHeight="1" spans="1:10">
      <c r="A15" s="25" t="s">
        <v>731</v>
      </c>
      <c r="B15" s="25" t="s">
        <v>820</v>
      </c>
      <c r="C15" s="25" t="s">
        <v>1505</v>
      </c>
      <c r="D15" s="25" t="s">
        <v>822</v>
      </c>
      <c r="E15" s="25" t="s">
        <v>42</v>
      </c>
      <c r="F15" s="25" t="s">
        <v>903</v>
      </c>
      <c r="G15" s="25" t="s">
        <v>1330</v>
      </c>
      <c r="H15" s="26">
        <v>15</v>
      </c>
      <c r="I15" s="26">
        <v>14</v>
      </c>
      <c r="J15" s="23"/>
    </row>
    <row r="16" ht="18" customHeight="1" spans="1:10">
      <c r="A16" s="25" t="s">
        <v>731</v>
      </c>
      <c r="B16" s="25" t="s">
        <v>825</v>
      </c>
      <c r="C16" s="25" t="s">
        <v>1506</v>
      </c>
      <c r="D16" s="25" t="s">
        <v>734</v>
      </c>
      <c r="E16" s="25" t="s">
        <v>1507</v>
      </c>
      <c r="F16" s="25" t="s">
        <v>1404</v>
      </c>
      <c r="G16" s="25" t="s">
        <v>828</v>
      </c>
      <c r="H16" s="26">
        <v>10</v>
      </c>
      <c r="I16" s="26">
        <v>10</v>
      </c>
      <c r="J16" s="23"/>
    </row>
    <row r="17" ht="18" customHeight="1" spans="1:10">
      <c r="A17" s="25" t="s">
        <v>731</v>
      </c>
      <c r="B17" s="25" t="s">
        <v>825</v>
      </c>
      <c r="C17" s="25" t="s">
        <v>1506</v>
      </c>
      <c r="D17" s="25" t="s">
        <v>734</v>
      </c>
      <c r="E17" s="25" t="s">
        <v>1508</v>
      </c>
      <c r="F17" s="25" t="s">
        <v>1404</v>
      </c>
      <c r="G17" s="25" t="s">
        <v>828</v>
      </c>
      <c r="H17" s="26">
        <v>10</v>
      </c>
      <c r="I17" s="26">
        <v>10</v>
      </c>
      <c r="J17" s="23"/>
    </row>
    <row r="18" ht="29.95" customHeight="1" spans="1:10">
      <c r="A18" s="25" t="s">
        <v>760</v>
      </c>
      <c r="B18" s="25" t="s">
        <v>835</v>
      </c>
      <c r="C18" s="25" t="s">
        <v>1186</v>
      </c>
      <c r="D18" s="25" t="s">
        <v>734</v>
      </c>
      <c r="E18" s="25" t="s">
        <v>1386</v>
      </c>
      <c r="F18" s="25" t="s">
        <v>758</v>
      </c>
      <c r="G18" s="25" t="s">
        <v>1509</v>
      </c>
      <c r="H18" s="26">
        <v>30</v>
      </c>
      <c r="I18" s="26">
        <v>28</v>
      </c>
      <c r="J18" s="23"/>
    </row>
    <row r="19" ht="29.95" customHeight="1" spans="1:10">
      <c r="A19" s="25" t="s">
        <v>772</v>
      </c>
      <c r="B19" s="25" t="s">
        <v>842</v>
      </c>
      <c r="C19" s="25" t="s">
        <v>1510</v>
      </c>
      <c r="D19" s="25" t="s">
        <v>763</v>
      </c>
      <c r="E19" s="25" t="s">
        <v>775</v>
      </c>
      <c r="F19" s="25" t="s">
        <v>758</v>
      </c>
      <c r="G19" s="25" t="s">
        <v>844</v>
      </c>
      <c r="H19" s="26">
        <v>10</v>
      </c>
      <c r="I19" s="26">
        <v>8</v>
      </c>
      <c r="J19" s="23"/>
    </row>
    <row r="20" ht="38" customHeight="1" spans="1:10">
      <c r="A20" s="7" t="s">
        <v>888</v>
      </c>
      <c r="B20" s="7"/>
      <c r="C20" s="7"/>
      <c r="D20" s="29" t="s">
        <v>701</v>
      </c>
      <c r="E20" s="29"/>
      <c r="F20" s="29"/>
      <c r="G20" s="29"/>
      <c r="H20" s="29"/>
      <c r="I20" s="29"/>
      <c r="J20" s="29"/>
    </row>
    <row r="21" ht="25.55" customHeight="1" spans="1:10">
      <c r="A21" s="7" t="s">
        <v>846</v>
      </c>
      <c r="B21" s="7"/>
      <c r="C21" s="7"/>
      <c r="D21" s="7"/>
      <c r="E21" s="7"/>
      <c r="F21" s="7"/>
      <c r="G21" s="7"/>
      <c r="H21" s="7">
        <v>100</v>
      </c>
      <c r="I21" s="56">
        <v>94</v>
      </c>
      <c r="J21" s="41" t="s">
        <v>850</v>
      </c>
    </row>
    <row r="22" ht="17.05" customHeight="1" spans="1:10">
      <c r="A22" s="37"/>
      <c r="B22" s="37"/>
      <c r="C22" s="37"/>
      <c r="D22" s="37"/>
      <c r="E22" s="37"/>
      <c r="F22" s="37"/>
      <c r="G22" s="37"/>
      <c r="H22" s="37"/>
      <c r="I22" s="37"/>
      <c r="J22" s="42"/>
    </row>
    <row r="23" ht="29" customHeight="1" spans="1:10">
      <c r="A23" s="36" t="s">
        <v>778</v>
      </c>
      <c r="B23" s="37"/>
      <c r="C23" s="37"/>
      <c r="D23" s="37"/>
      <c r="E23" s="37"/>
      <c r="F23" s="37"/>
      <c r="G23" s="37"/>
      <c r="H23" s="37"/>
      <c r="I23" s="37"/>
      <c r="J23" s="42"/>
    </row>
    <row r="24" ht="27" customHeight="1" spans="1:10">
      <c r="A24" s="36" t="s">
        <v>779</v>
      </c>
      <c r="B24" s="36"/>
      <c r="C24" s="36"/>
      <c r="D24" s="36"/>
      <c r="E24" s="36"/>
      <c r="F24" s="36"/>
      <c r="G24" s="36"/>
      <c r="H24" s="36"/>
      <c r="I24" s="36"/>
      <c r="J24" s="36"/>
    </row>
    <row r="25" ht="19" customHeight="1" spans="1:10">
      <c r="A25" s="36" t="s">
        <v>780</v>
      </c>
      <c r="B25" s="36"/>
      <c r="C25" s="36"/>
      <c r="D25" s="36"/>
      <c r="E25" s="36"/>
      <c r="F25" s="36"/>
      <c r="G25" s="36"/>
      <c r="H25" s="36"/>
      <c r="I25" s="36"/>
      <c r="J25" s="36"/>
    </row>
    <row r="26" ht="18" customHeight="1" spans="1:10">
      <c r="A26" s="36" t="s">
        <v>851</v>
      </c>
      <c r="B26" s="36"/>
      <c r="C26" s="36"/>
      <c r="D26" s="36"/>
      <c r="E26" s="36"/>
      <c r="F26" s="36"/>
      <c r="G26" s="36"/>
      <c r="H26" s="36"/>
      <c r="I26" s="36"/>
      <c r="J26" s="36"/>
    </row>
    <row r="27" ht="18" customHeight="1" spans="1:10">
      <c r="A27" s="36" t="s">
        <v>852</v>
      </c>
      <c r="B27" s="36"/>
      <c r="C27" s="36"/>
      <c r="D27" s="36"/>
      <c r="E27" s="36"/>
      <c r="F27" s="36"/>
      <c r="G27" s="36"/>
      <c r="H27" s="36"/>
      <c r="I27" s="36"/>
      <c r="J27" s="36"/>
    </row>
    <row r="28" ht="18" customHeight="1" spans="1:10">
      <c r="A28" s="36" t="s">
        <v>853</v>
      </c>
      <c r="B28" s="36"/>
      <c r="C28" s="36"/>
      <c r="D28" s="36"/>
      <c r="E28" s="36"/>
      <c r="F28" s="36"/>
      <c r="G28" s="36"/>
      <c r="H28" s="36"/>
      <c r="I28" s="36"/>
      <c r="J28" s="36"/>
    </row>
    <row r="29" ht="24.05" customHeight="1" spans="1:10">
      <c r="A29" s="36" t="s">
        <v>854</v>
      </c>
      <c r="B29" s="36"/>
      <c r="C29" s="36"/>
      <c r="D29" s="36"/>
      <c r="E29" s="36"/>
      <c r="F29" s="36"/>
      <c r="G29" s="36"/>
      <c r="H29" s="36"/>
      <c r="I29" s="36"/>
      <c r="J29"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G12:G13"/>
    <mergeCell ref="H12:H13"/>
    <mergeCell ref="I12:I13"/>
    <mergeCell ref="J12:J13"/>
    <mergeCell ref="A5:B9"/>
  </mergeCells>
  <pageMargins left="0.75" right="0.75" top="1" bottom="1" header="0.5" footer="0.5"/>
  <pageSetup paperSize="9" scale="63" orientation="portrait"/>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Q32"/>
  <sheetViews>
    <sheetView topLeftCell="A9" workbookViewId="0">
      <selection activeCell="B11" sqref="B11:E11"/>
    </sheetView>
  </sheetViews>
  <sheetFormatPr defaultColWidth="9" defaultRowHeight="14.25"/>
  <cols>
    <col min="1" max="1" width="13.6583333333333" style="1" customWidth="1"/>
    <col min="2" max="2" width="18.7833333333333" style="1" customWidth="1"/>
    <col min="3" max="3" width="18.8916666666667" style="1" customWidth="1"/>
    <col min="4" max="5" width="11.3333333333333" style="1" customWidth="1"/>
    <col min="6" max="6" width="11.2166666666667" style="1" customWidth="1"/>
    <col min="7" max="7" width="17.7833333333333" style="1" customWidth="1"/>
    <col min="8" max="8" width="9" style="1"/>
    <col min="9" max="9" width="8.65833333333333" style="1" customWidth="1"/>
    <col min="10" max="10" width="11.4416666666667" style="1" customWidth="1"/>
    <col min="11" max="16362"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1511</v>
      </c>
    </row>
    <row r="3" s="3" customFormat="1" ht="18" customHeight="1" spans="1:225">
      <c r="A3" s="7" t="s">
        <v>784</v>
      </c>
      <c r="B3" s="7"/>
      <c r="C3" s="8" t="s">
        <v>1512</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row>
    <row r="4" s="4" customFormat="1" ht="18" customHeight="1" spans="1:225">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row>
    <row r="5" s="4" customFormat="1" ht="36" customHeight="1" spans="1:225">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row>
    <row r="6" s="4" customFormat="1" ht="36" customHeight="1" spans="1:225">
      <c r="A6" s="7"/>
      <c r="B6" s="7"/>
      <c r="C6" s="10" t="s">
        <v>715</v>
      </c>
      <c r="D6" s="11"/>
      <c r="E6" s="11">
        <v>511</v>
      </c>
      <c r="F6" s="11">
        <v>511</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row>
    <row r="7" s="4" customFormat="1" ht="36" customHeight="1" spans="1:225">
      <c r="A7" s="7"/>
      <c r="B7" s="7"/>
      <c r="C7" s="10" t="s">
        <v>793</v>
      </c>
      <c r="D7" s="11"/>
      <c r="E7" s="11">
        <v>511</v>
      </c>
      <c r="F7" s="11">
        <v>511</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row>
    <row r="8" s="4" customFormat="1" ht="36" customHeight="1" spans="1:225">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row>
    <row r="9" s="1" customFormat="1" ht="36" customHeight="1" spans="1:10">
      <c r="A9" s="7"/>
      <c r="B9" s="7"/>
      <c r="C9" s="10" t="s">
        <v>795</v>
      </c>
      <c r="D9" s="12" t="s">
        <v>624</v>
      </c>
      <c r="E9" s="12" t="s">
        <v>624</v>
      </c>
      <c r="F9" s="12" t="s">
        <v>624</v>
      </c>
      <c r="G9" s="7" t="s">
        <v>624</v>
      </c>
      <c r="H9" s="11"/>
      <c r="I9" s="12" t="s">
        <v>624</v>
      </c>
      <c r="J9" s="12"/>
    </row>
    <row r="10" s="1" customFormat="1" ht="26.05" customHeight="1" spans="1:10">
      <c r="A10" s="7" t="s">
        <v>796</v>
      </c>
      <c r="B10" s="7" t="s">
        <v>797</v>
      </c>
      <c r="C10" s="7"/>
      <c r="D10" s="7"/>
      <c r="E10" s="7"/>
      <c r="F10" s="12" t="s">
        <v>798</v>
      </c>
      <c r="G10" s="12"/>
      <c r="H10" s="12"/>
      <c r="I10" s="12"/>
      <c r="J10" s="12"/>
    </row>
    <row r="11" s="1" customFormat="1" ht="92.95" customHeight="1" spans="1:10">
      <c r="A11" s="7"/>
      <c r="B11" s="13" t="s">
        <v>1513</v>
      </c>
      <c r="C11" s="14"/>
      <c r="D11" s="14"/>
      <c r="E11" s="15"/>
      <c r="F11" s="16" t="s">
        <v>1514</v>
      </c>
      <c r="G11" s="16"/>
      <c r="H11" s="16"/>
      <c r="I11" s="16"/>
      <c r="J11" s="16"/>
    </row>
    <row r="12" s="1" customFormat="1" ht="36"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1515</v>
      </c>
      <c r="D14" s="25" t="s">
        <v>734</v>
      </c>
      <c r="E14" s="25" t="s">
        <v>44</v>
      </c>
      <c r="F14" s="25" t="s">
        <v>806</v>
      </c>
      <c r="G14" s="25" t="s">
        <v>1516</v>
      </c>
      <c r="H14" s="26">
        <v>10</v>
      </c>
      <c r="I14" s="26">
        <v>9</v>
      </c>
      <c r="J14" s="40" t="s">
        <v>11</v>
      </c>
    </row>
    <row r="15" s="1" customFormat="1" ht="18" customHeight="1" spans="1:10">
      <c r="A15" s="7" t="s">
        <v>731</v>
      </c>
      <c r="B15" s="24" t="s">
        <v>732</v>
      </c>
      <c r="C15" s="25" t="s">
        <v>1517</v>
      </c>
      <c r="D15" s="25" t="s">
        <v>734</v>
      </c>
      <c r="E15" s="25" t="s">
        <v>82</v>
      </c>
      <c r="F15" s="25" t="s">
        <v>806</v>
      </c>
      <c r="G15" s="25" t="s">
        <v>1518</v>
      </c>
      <c r="H15" s="26">
        <v>10</v>
      </c>
      <c r="I15" s="26">
        <v>9</v>
      </c>
      <c r="J15" s="40" t="s">
        <v>11</v>
      </c>
    </row>
    <row r="16" s="1" customFormat="1" ht="18" customHeight="1" spans="1:10">
      <c r="A16" s="7" t="s">
        <v>731</v>
      </c>
      <c r="B16" s="24" t="s">
        <v>755</v>
      </c>
      <c r="C16" s="25" t="s">
        <v>879</v>
      </c>
      <c r="D16" s="25" t="s">
        <v>734</v>
      </c>
      <c r="E16" s="25" t="s">
        <v>757</v>
      </c>
      <c r="F16" s="25" t="s">
        <v>758</v>
      </c>
      <c r="G16" s="25" t="s">
        <v>901</v>
      </c>
      <c r="H16" s="26">
        <v>10</v>
      </c>
      <c r="I16" s="26">
        <v>10</v>
      </c>
      <c r="J16" s="40" t="s">
        <v>11</v>
      </c>
    </row>
    <row r="17" s="1" customFormat="1" ht="18" customHeight="1" spans="1:10">
      <c r="A17" s="7" t="s">
        <v>731</v>
      </c>
      <c r="B17" s="24" t="s">
        <v>755</v>
      </c>
      <c r="C17" s="25" t="s">
        <v>1519</v>
      </c>
      <c r="D17" s="25" t="s">
        <v>734</v>
      </c>
      <c r="E17" s="25" t="s">
        <v>757</v>
      </c>
      <c r="F17" s="25" t="s">
        <v>758</v>
      </c>
      <c r="G17" s="25" t="s">
        <v>1520</v>
      </c>
      <c r="H17" s="26">
        <v>10</v>
      </c>
      <c r="I17" s="26">
        <v>10</v>
      </c>
      <c r="J17" s="40" t="s">
        <v>11</v>
      </c>
    </row>
    <row r="18" s="1" customFormat="1" ht="18" customHeight="1" spans="1:10">
      <c r="A18" s="7" t="s">
        <v>731</v>
      </c>
      <c r="B18" s="24" t="s">
        <v>820</v>
      </c>
      <c r="C18" s="25" t="s">
        <v>1521</v>
      </c>
      <c r="D18" s="25" t="s">
        <v>822</v>
      </c>
      <c r="E18" s="25" t="s">
        <v>82</v>
      </c>
      <c r="F18" s="25" t="s">
        <v>823</v>
      </c>
      <c r="G18" s="25" t="s">
        <v>1522</v>
      </c>
      <c r="H18" s="26">
        <v>10</v>
      </c>
      <c r="I18" s="26">
        <v>10</v>
      </c>
      <c r="J18" s="40" t="s">
        <v>11</v>
      </c>
    </row>
    <row r="19" s="1" customFormat="1" ht="18" customHeight="1" spans="1:10">
      <c r="A19" s="24" t="s">
        <v>760</v>
      </c>
      <c r="B19" s="24" t="s">
        <v>835</v>
      </c>
      <c r="C19" s="25" t="s">
        <v>1523</v>
      </c>
      <c r="D19" s="25" t="s">
        <v>734</v>
      </c>
      <c r="E19" s="25" t="s">
        <v>1524</v>
      </c>
      <c r="F19" s="25" t="s">
        <v>758</v>
      </c>
      <c r="G19" s="25" t="s">
        <v>1525</v>
      </c>
      <c r="H19" s="26">
        <v>30</v>
      </c>
      <c r="I19" s="26">
        <v>28</v>
      </c>
      <c r="J19" s="40" t="s">
        <v>11</v>
      </c>
    </row>
    <row r="20" s="1" customFormat="1" ht="29.95" customHeight="1" spans="1:10">
      <c r="A20" s="27" t="s">
        <v>772</v>
      </c>
      <c r="B20" s="28" t="s">
        <v>886</v>
      </c>
      <c r="C20" s="25" t="s">
        <v>843</v>
      </c>
      <c r="D20" s="25" t="s">
        <v>763</v>
      </c>
      <c r="E20" s="25" t="s">
        <v>775</v>
      </c>
      <c r="F20" s="25" t="s">
        <v>758</v>
      </c>
      <c r="G20" s="25" t="s">
        <v>1341</v>
      </c>
      <c r="H20" s="26">
        <v>10</v>
      </c>
      <c r="I20" s="26">
        <v>10</v>
      </c>
      <c r="J20" s="40" t="s">
        <v>11</v>
      </c>
    </row>
    <row r="21" s="1" customFormat="1" ht="30.95" customHeight="1" spans="1:10">
      <c r="A21" s="7" t="s">
        <v>888</v>
      </c>
      <c r="B21" s="7"/>
      <c r="C21" s="7"/>
      <c r="D21" s="29" t="s">
        <v>701</v>
      </c>
      <c r="E21" s="29"/>
      <c r="F21" s="29"/>
      <c r="G21" s="29"/>
      <c r="H21" s="29"/>
      <c r="I21" s="29"/>
      <c r="J21" s="29"/>
    </row>
    <row r="22" s="1" customFormat="1" ht="25.55" customHeight="1" spans="1:10">
      <c r="A22" s="27" t="s">
        <v>846</v>
      </c>
      <c r="B22" s="30"/>
      <c r="C22" s="30"/>
      <c r="D22" s="30"/>
      <c r="E22" s="30"/>
      <c r="F22" s="30"/>
      <c r="G22" s="31"/>
      <c r="H22" s="7" t="s">
        <v>847</v>
      </c>
      <c r="I22" s="7" t="s">
        <v>848</v>
      </c>
      <c r="J22" s="41" t="s">
        <v>889</v>
      </c>
    </row>
    <row r="23" s="1" customFormat="1" ht="17.05" customHeight="1" spans="1:10">
      <c r="A23" s="32"/>
      <c r="B23" s="33"/>
      <c r="C23" s="33"/>
      <c r="D23" s="33"/>
      <c r="E23" s="33"/>
      <c r="F23" s="33"/>
      <c r="G23" s="34"/>
      <c r="H23" s="35">
        <v>100</v>
      </c>
      <c r="I23" s="35">
        <v>96</v>
      </c>
      <c r="J23" s="41" t="s">
        <v>850</v>
      </c>
    </row>
    <row r="24" s="1" customFormat="1" ht="29" customHeight="1" spans="1:10">
      <c r="A24" s="36" t="s">
        <v>778</v>
      </c>
      <c r="B24" s="37"/>
      <c r="C24" s="37"/>
      <c r="D24" s="37"/>
      <c r="E24" s="37"/>
      <c r="F24" s="37"/>
      <c r="G24" s="37"/>
      <c r="H24" s="37"/>
      <c r="I24" s="37"/>
      <c r="J24" s="42"/>
    </row>
    <row r="25" s="1" customFormat="1" ht="27" customHeight="1" spans="1:10">
      <c r="A25" s="36" t="s">
        <v>779</v>
      </c>
      <c r="B25" s="36"/>
      <c r="C25" s="36"/>
      <c r="D25" s="36"/>
      <c r="E25" s="36"/>
      <c r="F25" s="36"/>
      <c r="G25" s="36"/>
      <c r="H25" s="36"/>
      <c r="I25" s="36"/>
      <c r="J25" s="36"/>
    </row>
    <row r="26" s="1" customFormat="1" ht="19" customHeight="1" spans="1:10">
      <c r="A26" s="36" t="s">
        <v>780</v>
      </c>
      <c r="B26" s="36"/>
      <c r="C26" s="36"/>
      <c r="D26" s="36"/>
      <c r="E26" s="36"/>
      <c r="F26" s="36"/>
      <c r="G26" s="36"/>
      <c r="H26" s="36"/>
      <c r="I26" s="36"/>
      <c r="J26" s="36"/>
    </row>
    <row r="27" s="1" customFormat="1" ht="18" customHeight="1" spans="1:10">
      <c r="A27" s="36" t="s">
        <v>851</v>
      </c>
      <c r="B27" s="36"/>
      <c r="C27" s="36"/>
      <c r="D27" s="36"/>
      <c r="E27" s="36"/>
      <c r="F27" s="36"/>
      <c r="G27" s="36"/>
      <c r="H27" s="36"/>
      <c r="I27" s="36"/>
      <c r="J27" s="36"/>
    </row>
    <row r="28" s="1" customFormat="1" ht="18" customHeight="1" spans="1:10">
      <c r="A28" s="36" t="s">
        <v>852</v>
      </c>
      <c r="B28" s="36"/>
      <c r="C28" s="36"/>
      <c r="D28" s="36"/>
      <c r="E28" s="36"/>
      <c r="F28" s="36"/>
      <c r="G28" s="36"/>
      <c r="H28" s="36"/>
      <c r="I28" s="36"/>
      <c r="J28" s="36"/>
    </row>
    <row r="29" s="1" customFormat="1" ht="18" customHeight="1" spans="1:10">
      <c r="A29" s="36" t="s">
        <v>853</v>
      </c>
      <c r="B29" s="36"/>
      <c r="C29" s="36"/>
      <c r="D29" s="36"/>
      <c r="E29" s="36"/>
      <c r="F29" s="36"/>
      <c r="G29" s="36"/>
      <c r="H29" s="36"/>
      <c r="I29" s="36"/>
      <c r="J29" s="36"/>
    </row>
    <row r="30" s="1" customFormat="1" ht="24.05" customHeight="1" spans="1:10">
      <c r="A30" s="36" t="s">
        <v>854</v>
      </c>
      <c r="B30" s="36"/>
      <c r="C30" s="36"/>
      <c r="D30" s="36"/>
      <c r="E30" s="36"/>
      <c r="F30" s="36"/>
      <c r="G30" s="36"/>
      <c r="H30" s="36"/>
      <c r="I30" s="36"/>
      <c r="J30" s="36"/>
    </row>
    <row r="31" s="1" customFormat="1" ht="13.5"/>
    <row r="32" s="1" customFormat="1" ht="13.5"/>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5:J25"/>
    <mergeCell ref="A26:J26"/>
    <mergeCell ref="A27:J27"/>
    <mergeCell ref="A28:J28"/>
    <mergeCell ref="A29:J29"/>
    <mergeCell ref="A30:J30"/>
    <mergeCell ref="A10:A11"/>
    <mergeCell ref="G12:G13"/>
    <mergeCell ref="H12:H13"/>
    <mergeCell ref="I12:I13"/>
    <mergeCell ref="J12:J13"/>
    <mergeCell ref="A5:B9"/>
    <mergeCell ref="A22:G23"/>
  </mergeCells>
  <pageMargins left="0.75" right="0.75" top="1" bottom="1" header="0.5" footer="0.5"/>
  <pageSetup paperSize="9" scale="61" orientation="portrait"/>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F35"/>
  <sheetViews>
    <sheetView topLeftCell="A7" workbookViewId="0">
      <selection activeCell="B11" sqref="B11:E11"/>
    </sheetView>
  </sheetViews>
  <sheetFormatPr defaultColWidth="9" defaultRowHeight="14.25"/>
  <cols>
    <col min="1" max="1" width="13.6583333333333" style="1" customWidth="1"/>
    <col min="2" max="2" width="17.8916666666667" style="1" customWidth="1"/>
    <col min="3" max="3" width="30.7833333333333" style="1" customWidth="1"/>
    <col min="4" max="4" width="13.8916666666667" style="1" customWidth="1"/>
    <col min="5" max="5" width="13" style="1" customWidth="1"/>
    <col min="6" max="6" width="11.2166666666667" style="1" customWidth="1"/>
    <col min="7" max="7" width="23.7833333333333" style="1" customWidth="1"/>
    <col min="8" max="8" width="9" style="1"/>
    <col min="9" max="9" width="8.65833333333333" style="1" customWidth="1"/>
    <col min="10" max="10" width="11.4416666666667" style="1" customWidth="1"/>
    <col min="11" max="16351"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1526</v>
      </c>
    </row>
    <row r="3" s="3" customFormat="1" ht="18" customHeight="1" spans="1:214">
      <c r="A3" s="7" t="s">
        <v>784</v>
      </c>
      <c r="B3" s="7"/>
      <c r="C3" s="8" t="s">
        <v>1527</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row>
    <row r="4" s="4" customFormat="1" ht="18" customHeight="1" spans="1:214">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row>
    <row r="5" s="4" customFormat="1" ht="36" customHeight="1" spans="1:214">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row>
    <row r="6" s="4" customFormat="1" ht="36" customHeight="1" spans="1:214">
      <c r="A6" s="7"/>
      <c r="B6" s="7"/>
      <c r="C6" s="10" t="s">
        <v>715</v>
      </c>
      <c r="D6" s="11"/>
      <c r="E6" s="11">
        <v>4</v>
      </c>
      <c r="F6" s="11">
        <v>4</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row>
    <row r="7" s="4" customFormat="1" ht="36" customHeight="1" spans="1:214">
      <c r="A7" s="7"/>
      <c r="B7" s="7"/>
      <c r="C7" s="10" t="s">
        <v>793</v>
      </c>
      <c r="D7" s="11"/>
      <c r="E7" s="11">
        <v>4</v>
      </c>
      <c r="F7" s="11">
        <v>4</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row>
    <row r="8" s="4" customFormat="1" ht="36" customHeight="1" spans="1:214">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179.05" customHeight="1" spans="1:10">
      <c r="A11" s="7"/>
      <c r="B11" s="13" t="s">
        <v>1528</v>
      </c>
      <c r="C11" s="14"/>
      <c r="D11" s="14"/>
      <c r="E11" s="15"/>
      <c r="F11" s="16" t="s">
        <v>1529</v>
      </c>
      <c r="G11" s="16"/>
      <c r="H11" s="16"/>
      <c r="I11" s="16"/>
      <c r="J11" s="16"/>
    </row>
    <row r="12" s="1" customFormat="1" ht="28"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1530</v>
      </c>
      <c r="D14" s="25" t="s">
        <v>734</v>
      </c>
      <c r="E14" s="25" t="s">
        <v>38</v>
      </c>
      <c r="F14" s="25" t="s">
        <v>1027</v>
      </c>
      <c r="G14" s="25" t="s">
        <v>1531</v>
      </c>
      <c r="H14" s="26">
        <v>5</v>
      </c>
      <c r="I14" s="26">
        <v>5</v>
      </c>
      <c r="J14" s="40" t="s">
        <v>11</v>
      </c>
    </row>
    <row r="15" s="1" customFormat="1" ht="18" customHeight="1" spans="1:10">
      <c r="A15" s="7" t="s">
        <v>731</v>
      </c>
      <c r="B15" s="24" t="s">
        <v>732</v>
      </c>
      <c r="C15" s="25" t="s">
        <v>1532</v>
      </c>
      <c r="D15" s="25" t="s">
        <v>734</v>
      </c>
      <c r="E15" s="25" t="s">
        <v>36</v>
      </c>
      <c r="F15" s="25" t="s">
        <v>926</v>
      </c>
      <c r="G15" s="25" t="s">
        <v>1533</v>
      </c>
      <c r="H15" s="26">
        <v>5</v>
      </c>
      <c r="I15" s="26">
        <v>5</v>
      </c>
      <c r="J15" s="40" t="s">
        <v>11</v>
      </c>
    </row>
    <row r="16" s="1" customFormat="1" ht="18" customHeight="1" spans="1:10">
      <c r="A16" s="7" t="s">
        <v>731</v>
      </c>
      <c r="B16" s="24" t="s">
        <v>732</v>
      </c>
      <c r="C16" s="25" t="s">
        <v>1534</v>
      </c>
      <c r="D16" s="25" t="s">
        <v>734</v>
      </c>
      <c r="E16" s="25" t="s">
        <v>36</v>
      </c>
      <c r="F16" s="25" t="s">
        <v>926</v>
      </c>
      <c r="G16" s="25" t="s">
        <v>1535</v>
      </c>
      <c r="H16" s="26">
        <v>5</v>
      </c>
      <c r="I16" s="26">
        <v>5</v>
      </c>
      <c r="J16" s="40" t="s">
        <v>11</v>
      </c>
    </row>
    <row r="17" s="1" customFormat="1" ht="18" customHeight="1" spans="1:10">
      <c r="A17" s="7" t="s">
        <v>731</v>
      </c>
      <c r="B17" s="24" t="s">
        <v>732</v>
      </c>
      <c r="C17" s="25" t="s">
        <v>1536</v>
      </c>
      <c r="D17" s="25" t="s">
        <v>734</v>
      </c>
      <c r="E17" s="25" t="s">
        <v>38</v>
      </c>
      <c r="F17" s="25" t="s">
        <v>803</v>
      </c>
      <c r="G17" s="25" t="s">
        <v>1537</v>
      </c>
      <c r="H17" s="26">
        <v>5</v>
      </c>
      <c r="I17" s="26">
        <v>5</v>
      </c>
      <c r="J17" s="40" t="s">
        <v>11</v>
      </c>
    </row>
    <row r="18" s="1" customFormat="1" ht="18" customHeight="1" spans="1:10">
      <c r="A18" s="7" t="s">
        <v>731</v>
      </c>
      <c r="B18" s="24" t="s">
        <v>732</v>
      </c>
      <c r="C18" s="25" t="s">
        <v>1538</v>
      </c>
      <c r="D18" s="25" t="s">
        <v>734</v>
      </c>
      <c r="E18" s="25" t="s">
        <v>38</v>
      </c>
      <c r="F18" s="25" t="s">
        <v>1027</v>
      </c>
      <c r="G18" s="25" t="s">
        <v>1539</v>
      </c>
      <c r="H18" s="26">
        <v>5</v>
      </c>
      <c r="I18" s="26">
        <v>5</v>
      </c>
      <c r="J18" s="40" t="s">
        <v>11</v>
      </c>
    </row>
    <row r="19" s="1" customFormat="1" ht="18" customHeight="1" spans="1:10">
      <c r="A19" s="7" t="s">
        <v>731</v>
      </c>
      <c r="B19" s="24" t="s">
        <v>732</v>
      </c>
      <c r="C19" s="25" t="s">
        <v>1540</v>
      </c>
      <c r="D19" s="25" t="s">
        <v>822</v>
      </c>
      <c r="E19" s="25" t="s">
        <v>757</v>
      </c>
      <c r="F19" s="25" t="s">
        <v>1541</v>
      </c>
      <c r="G19" s="25" t="s">
        <v>1542</v>
      </c>
      <c r="H19" s="26">
        <v>5</v>
      </c>
      <c r="I19" s="26">
        <v>5</v>
      </c>
      <c r="J19" s="40" t="s">
        <v>11</v>
      </c>
    </row>
    <row r="20" s="1" customFormat="1" ht="18" customHeight="1" spans="1:10">
      <c r="A20" s="7" t="s">
        <v>731</v>
      </c>
      <c r="B20" s="24" t="s">
        <v>755</v>
      </c>
      <c r="C20" s="25" t="s">
        <v>1543</v>
      </c>
      <c r="D20" s="25" t="s">
        <v>763</v>
      </c>
      <c r="E20" s="25" t="s">
        <v>775</v>
      </c>
      <c r="F20" s="25" t="s">
        <v>758</v>
      </c>
      <c r="G20" s="25" t="s">
        <v>1544</v>
      </c>
      <c r="H20" s="26">
        <v>5</v>
      </c>
      <c r="I20" s="26">
        <v>5</v>
      </c>
      <c r="J20" s="40" t="s">
        <v>11</v>
      </c>
    </row>
    <row r="21" s="1" customFormat="1" ht="18" customHeight="1" spans="1:10">
      <c r="A21" s="7" t="s">
        <v>731</v>
      </c>
      <c r="B21" s="24" t="s">
        <v>825</v>
      </c>
      <c r="C21" s="25" t="s">
        <v>1545</v>
      </c>
      <c r="D21" s="25" t="s">
        <v>822</v>
      </c>
      <c r="E21" s="25" t="s">
        <v>742</v>
      </c>
      <c r="F21" s="25" t="s">
        <v>1546</v>
      </c>
      <c r="G21" s="25" t="s">
        <v>1547</v>
      </c>
      <c r="H21" s="26">
        <v>5</v>
      </c>
      <c r="I21" s="26">
        <v>5</v>
      </c>
      <c r="J21" s="40" t="s">
        <v>11</v>
      </c>
    </row>
    <row r="22" s="1" customFormat="1" ht="18" customHeight="1" spans="1:10">
      <c r="A22" s="7" t="s">
        <v>731</v>
      </c>
      <c r="B22" s="24" t="s">
        <v>825</v>
      </c>
      <c r="C22" s="25" t="s">
        <v>1548</v>
      </c>
      <c r="D22" s="25" t="s">
        <v>822</v>
      </c>
      <c r="E22" s="25" t="s">
        <v>1549</v>
      </c>
      <c r="F22" s="25" t="s">
        <v>1546</v>
      </c>
      <c r="G22" s="25" t="s">
        <v>1547</v>
      </c>
      <c r="H22" s="26">
        <v>5</v>
      </c>
      <c r="I22" s="26">
        <v>5</v>
      </c>
      <c r="J22" s="40" t="s">
        <v>11</v>
      </c>
    </row>
    <row r="23" s="1" customFormat="1" ht="18" customHeight="1" spans="1:10">
      <c r="A23" s="7" t="s">
        <v>731</v>
      </c>
      <c r="B23" s="24" t="s">
        <v>825</v>
      </c>
      <c r="C23" s="25" t="s">
        <v>1550</v>
      </c>
      <c r="D23" s="25" t="s">
        <v>822</v>
      </c>
      <c r="E23" s="25" t="s">
        <v>1207</v>
      </c>
      <c r="F23" s="25" t="s">
        <v>1546</v>
      </c>
      <c r="G23" s="25" t="s">
        <v>1547</v>
      </c>
      <c r="H23" s="26">
        <v>5</v>
      </c>
      <c r="I23" s="26">
        <v>5</v>
      </c>
      <c r="J23" s="40" t="s">
        <v>11</v>
      </c>
    </row>
    <row r="24" s="1" customFormat="1" ht="18" customHeight="1" spans="1:10">
      <c r="A24" s="24" t="s">
        <v>760</v>
      </c>
      <c r="B24" s="24" t="s">
        <v>835</v>
      </c>
      <c r="C24" s="25" t="s">
        <v>1551</v>
      </c>
      <c r="D24" s="25" t="s">
        <v>734</v>
      </c>
      <c r="E24" s="25" t="s">
        <v>1552</v>
      </c>
      <c r="F24" s="25" t="s">
        <v>758</v>
      </c>
      <c r="G24" s="25" t="s">
        <v>1553</v>
      </c>
      <c r="H24" s="26">
        <v>30</v>
      </c>
      <c r="I24" s="26">
        <v>28</v>
      </c>
      <c r="J24" s="40" t="s">
        <v>11</v>
      </c>
    </row>
    <row r="25" s="1" customFormat="1" ht="29.95" customHeight="1" spans="1:10">
      <c r="A25" s="27" t="s">
        <v>772</v>
      </c>
      <c r="B25" s="55" t="s">
        <v>886</v>
      </c>
      <c r="C25" s="25" t="s">
        <v>1554</v>
      </c>
      <c r="D25" s="25" t="s">
        <v>734</v>
      </c>
      <c r="E25" s="25" t="s">
        <v>757</v>
      </c>
      <c r="F25" s="25" t="s">
        <v>758</v>
      </c>
      <c r="G25" s="25" t="s">
        <v>1210</v>
      </c>
      <c r="H25" s="26">
        <v>10</v>
      </c>
      <c r="I25" s="26">
        <v>8</v>
      </c>
      <c r="J25" s="40" t="s">
        <v>11</v>
      </c>
    </row>
    <row r="26" s="1" customFormat="1" ht="32.1" customHeight="1" spans="1:10">
      <c r="A26" s="7" t="s">
        <v>888</v>
      </c>
      <c r="B26" s="7"/>
      <c r="C26" s="7"/>
      <c r="D26" s="29" t="s">
        <v>701</v>
      </c>
      <c r="E26" s="29"/>
      <c r="F26" s="29"/>
      <c r="G26" s="29"/>
      <c r="H26" s="29"/>
      <c r="I26" s="29"/>
      <c r="J26" s="29"/>
    </row>
    <row r="27" s="1" customFormat="1" ht="25.55" customHeight="1" spans="1:10">
      <c r="A27" s="27" t="s">
        <v>846</v>
      </c>
      <c r="B27" s="30"/>
      <c r="C27" s="30"/>
      <c r="D27" s="30"/>
      <c r="E27" s="30"/>
      <c r="F27" s="30"/>
      <c r="G27" s="31"/>
      <c r="H27" s="7" t="s">
        <v>847</v>
      </c>
      <c r="I27" s="7" t="s">
        <v>848</v>
      </c>
      <c r="J27" s="41" t="s">
        <v>889</v>
      </c>
    </row>
    <row r="28" s="1" customFormat="1" ht="17.05" customHeight="1" spans="1:10">
      <c r="A28" s="32"/>
      <c r="B28" s="33"/>
      <c r="C28" s="33"/>
      <c r="D28" s="33"/>
      <c r="E28" s="33"/>
      <c r="F28" s="33"/>
      <c r="G28" s="34"/>
      <c r="H28" s="35">
        <v>100</v>
      </c>
      <c r="I28" s="35">
        <v>96</v>
      </c>
      <c r="J28" s="41" t="s">
        <v>850</v>
      </c>
    </row>
    <row r="29" s="1" customFormat="1" ht="29" customHeight="1" spans="1:10">
      <c r="A29" s="36" t="s">
        <v>778</v>
      </c>
      <c r="B29" s="37"/>
      <c r="C29" s="37"/>
      <c r="D29" s="37"/>
      <c r="E29" s="37"/>
      <c r="F29" s="37"/>
      <c r="G29" s="37"/>
      <c r="H29" s="37"/>
      <c r="I29" s="37"/>
      <c r="J29" s="42"/>
    </row>
    <row r="30" s="1" customFormat="1" ht="27" customHeight="1" spans="1:10">
      <c r="A30" s="36" t="s">
        <v>779</v>
      </c>
      <c r="B30" s="36"/>
      <c r="C30" s="36"/>
      <c r="D30" s="36"/>
      <c r="E30" s="36"/>
      <c r="F30" s="36"/>
      <c r="G30" s="36"/>
      <c r="H30" s="36"/>
      <c r="I30" s="36"/>
      <c r="J30" s="36"/>
    </row>
    <row r="31" s="1" customFormat="1" ht="19" customHeight="1" spans="1:10">
      <c r="A31" s="36" t="s">
        <v>780</v>
      </c>
      <c r="B31" s="36"/>
      <c r="C31" s="36"/>
      <c r="D31" s="36"/>
      <c r="E31" s="36"/>
      <c r="F31" s="36"/>
      <c r="G31" s="36"/>
      <c r="H31" s="36"/>
      <c r="I31" s="36"/>
      <c r="J31" s="36"/>
    </row>
    <row r="32" s="1" customFormat="1" ht="18" customHeight="1" spans="1:10">
      <c r="A32" s="36" t="s">
        <v>851</v>
      </c>
      <c r="B32" s="36"/>
      <c r="C32" s="36"/>
      <c r="D32" s="36"/>
      <c r="E32" s="36"/>
      <c r="F32" s="36"/>
      <c r="G32" s="36"/>
      <c r="H32" s="36"/>
      <c r="I32" s="36"/>
      <c r="J32" s="36"/>
    </row>
    <row r="33" s="1" customFormat="1" ht="18" customHeight="1" spans="1:10">
      <c r="A33" s="36" t="s">
        <v>852</v>
      </c>
      <c r="B33" s="36"/>
      <c r="C33" s="36"/>
      <c r="D33" s="36"/>
      <c r="E33" s="36"/>
      <c r="F33" s="36"/>
      <c r="G33" s="36"/>
      <c r="H33" s="36"/>
      <c r="I33" s="36"/>
      <c r="J33" s="36"/>
    </row>
    <row r="34" s="1" customFormat="1" ht="18" customHeight="1" spans="1:10">
      <c r="A34" s="36" t="s">
        <v>853</v>
      </c>
      <c r="B34" s="36"/>
      <c r="C34" s="36"/>
      <c r="D34" s="36"/>
      <c r="E34" s="36"/>
      <c r="F34" s="36"/>
      <c r="G34" s="36"/>
      <c r="H34" s="36"/>
      <c r="I34" s="36"/>
      <c r="J34" s="36"/>
    </row>
    <row r="35" s="1" customFormat="1" ht="24.05" customHeight="1" spans="1:10">
      <c r="A35" s="36" t="s">
        <v>854</v>
      </c>
      <c r="B35" s="36"/>
      <c r="C35" s="36"/>
      <c r="D35" s="36"/>
      <c r="E35" s="36"/>
      <c r="F35" s="36"/>
      <c r="G35" s="36"/>
      <c r="H35" s="36"/>
      <c r="I35" s="36"/>
      <c r="J35"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6:C26"/>
    <mergeCell ref="D26:J26"/>
    <mergeCell ref="A30:J30"/>
    <mergeCell ref="A31:J31"/>
    <mergeCell ref="A32:J32"/>
    <mergeCell ref="A33:J33"/>
    <mergeCell ref="A34:J34"/>
    <mergeCell ref="A35:J35"/>
    <mergeCell ref="A10:A11"/>
    <mergeCell ref="G12:G13"/>
    <mergeCell ref="H12:H13"/>
    <mergeCell ref="I12:I13"/>
    <mergeCell ref="J12:J13"/>
    <mergeCell ref="A5:B9"/>
    <mergeCell ref="A27:G28"/>
  </mergeCells>
  <pageMargins left="0.75" right="0.75" top="1" bottom="1" header="0.5" footer="0.5"/>
  <pageSetup paperSize="9" scale="52" orientation="portrait"/>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U35"/>
  <sheetViews>
    <sheetView topLeftCell="A6" workbookViewId="0">
      <selection activeCell="F11" sqref="F11:J11"/>
    </sheetView>
  </sheetViews>
  <sheetFormatPr defaultColWidth="9" defaultRowHeight="14.25"/>
  <cols>
    <col min="1" max="1" width="13.4416666666667" style="1" customWidth="1"/>
    <col min="2" max="2" width="20.3333333333333" style="1" customWidth="1"/>
    <col min="3" max="3" width="36" style="1" customWidth="1"/>
    <col min="4" max="4" width="12.6583333333333" style="1" customWidth="1"/>
    <col min="5" max="5" width="14.6583333333333" style="1" customWidth="1"/>
    <col min="6" max="6" width="11.2166666666667" style="1" customWidth="1"/>
    <col min="7" max="7" width="24.4416666666667" style="1" customWidth="1"/>
    <col min="8" max="8" width="9" style="1"/>
    <col min="9" max="9" width="8.65833333333333" style="1" customWidth="1"/>
    <col min="10" max="10" width="11.4416666666667" style="1" customWidth="1"/>
    <col min="11" max="16340"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1555</v>
      </c>
    </row>
    <row r="3" s="3" customFormat="1" ht="18" customHeight="1" spans="1:203">
      <c r="A3" s="7" t="s">
        <v>784</v>
      </c>
      <c r="B3" s="7"/>
      <c r="C3" s="8" t="s">
        <v>1556</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row>
    <row r="4" s="4" customFormat="1" ht="18" customHeight="1" spans="1:203">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row>
    <row r="5" s="4" customFormat="1" ht="36" customHeight="1" spans="1:203">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row>
    <row r="6" s="4" customFormat="1" ht="36" customHeight="1" spans="1:203">
      <c r="A6" s="7"/>
      <c r="B6" s="7"/>
      <c r="C6" s="10" t="s">
        <v>715</v>
      </c>
      <c r="D6" s="11"/>
      <c r="E6" s="11">
        <v>0.9</v>
      </c>
      <c r="F6" s="11"/>
      <c r="G6" s="7">
        <v>10</v>
      </c>
      <c r="H6" s="11"/>
      <c r="I6" s="12"/>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row>
    <row r="7" s="4" customFormat="1" ht="36" customHeight="1" spans="1:203">
      <c r="A7" s="7"/>
      <c r="B7" s="7"/>
      <c r="C7" s="10" t="s">
        <v>793</v>
      </c>
      <c r="D7" s="11"/>
      <c r="E7" s="11">
        <v>0.9</v>
      </c>
      <c r="F7" s="11"/>
      <c r="G7" s="7" t="s">
        <v>624</v>
      </c>
      <c r="H7" s="11"/>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row>
    <row r="8" s="4" customFormat="1" ht="36" customHeight="1" spans="1:203">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312.05" customHeight="1" spans="1:10">
      <c r="A11" s="7"/>
      <c r="B11" s="13" t="s">
        <v>1557</v>
      </c>
      <c r="C11" s="14"/>
      <c r="D11" s="14"/>
      <c r="E11" s="15"/>
      <c r="F11" s="16" t="s">
        <v>1558</v>
      </c>
      <c r="G11" s="16"/>
      <c r="H11" s="16"/>
      <c r="I11" s="16"/>
      <c r="J11" s="16"/>
    </row>
    <row r="12" s="1" customFormat="1" ht="27"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1559</v>
      </c>
      <c r="D14" s="25" t="s">
        <v>734</v>
      </c>
      <c r="E14" s="25" t="s">
        <v>757</v>
      </c>
      <c r="F14" s="25" t="s">
        <v>812</v>
      </c>
      <c r="G14" s="25" t="s">
        <v>1560</v>
      </c>
      <c r="H14" s="26">
        <v>10</v>
      </c>
      <c r="I14" s="26">
        <v>9</v>
      </c>
      <c r="J14" s="40" t="s">
        <v>11</v>
      </c>
    </row>
    <row r="15" s="1" customFormat="1" ht="18" customHeight="1" spans="1:10">
      <c r="A15" s="7" t="s">
        <v>731</v>
      </c>
      <c r="B15" s="24" t="s">
        <v>732</v>
      </c>
      <c r="C15" s="25" t="s">
        <v>1561</v>
      </c>
      <c r="D15" s="25" t="s">
        <v>734</v>
      </c>
      <c r="E15" s="25" t="s">
        <v>38</v>
      </c>
      <c r="F15" s="25" t="s">
        <v>1152</v>
      </c>
      <c r="G15" s="25" t="s">
        <v>1562</v>
      </c>
      <c r="H15" s="26">
        <v>10</v>
      </c>
      <c r="I15" s="26">
        <v>9</v>
      </c>
      <c r="J15" s="40" t="s">
        <v>11</v>
      </c>
    </row>
    <row r="16" s="1" customFormat="1" ht="18" customHeight="1" spans="1:10">
      <c r="A16" s="7" t="s">
        <v>731</v>
      </c>
      <c r="B16" s="24" t="s">
        <v>732</v>
      </c>
      <c r="C16" s="25" t="s">
        <v>1563</v>
      </c>
      <c r="D16" s="25" t="s">
        <v>734</v>
      </c>
      <c r="E16" s="25" t="s">
        <v>58</v>
      </c>
      <c r="F16" s="25" t="s">
        <v>1564</v>
      </c>
      <c r="G16" s="25" t="s">
        <v>1562</v>
      </c>
      <c r="H16" s="26">
        <v>10</v>
      </c>
      <c r="I16" s="26">
        <v>9</v>
      </c>
      <c r="J16" s="40" t="s">
        <v>11</v>
      </c>
    </row>
    <row r="17" s="1" customFormat="1" ht="18" customHeight="1" spans="1:10">
      <c r="A17" s="7" t="s">
        <v>731</v>
      </c>
      <c r="B17" s="24" t="s">
        <v>755</v>
      </c>
      <c r="C17" s="25" t="s">
        <v>1154</v>
      </c>
      <c r="D17" s="25" t="s">
        <v>763</v>
      </c>
      <c r="E17" s="25" t="s">
        <v>815</v>
      </c>
      <c r="F17" s="25" t="s">
        <v>758</v>
      </c>
      <c r="G17" s="25" t="s">
        <v>1565</v>
      </c>
      <c r="H17" s="26">
        <v>10</v>
      </c>
      <c r="I17" s="26">
        <v>9</v>
      </c>
      <c r="J17" s="40" t="s">
        <v>11</v>
      </c>
    </row>
    <row r="18" s="1" customFormat="1" ht="18" customHeight="1" spans="1:10">
      <c r="A18" s="7" t="s">
        <v>731</v>
      </c>
      <c r="B18" s="24" t="s">
        <v>820</v>
      </c>
      <c r="C18" s="25" t="s">
        <v>821</v>
      </c>
      <c r="D18" s="25" t="s">
        <v>822</v>
      </c>
      <c r="E18" s="25" t="s">
        <v>82</v>
      </c>
      <c r="F18" s="25" t="s">
        <v>758</v>
      </c>
      <c r="G18" s="25" t="s">
        <v>1566</v>
      </c>
      <c r="H18" s="26">
        <v>10</v>
      </c>
      <c r="I18" s="26">
        <v>9</v>
      </c>
      <c r="J18" s="40" t="s">
        <v>11</v>
      </c>
    </row>
    <row r="19" s="1" customFormat="1" ht="18" customHeight="1" spans="1:10">
      <c r="A19" s="24" t="s">
        <v>760</v>
      </c>
      <c r="B19" s="24" t="s">
        <v>835</v>
      </c>
      <c r="C19" s="25" t="s">
        <v>1567</v>
      </c>
      <c r="D19" s="25" t="s">
        <v>734</v>
      </c>
      <c r="E19" s="25" t="s">
        <v>757</v>
      </c>
      <c r="F19" s="25" t="s">
        <v>758</v>
      </c>
      <c r="G19" s="25" t="s">
        <v>1568</v>
      </c>
      <c r="H19" s="26">
        <v>30</v>
      </c>
      <c r="I19" s="26">
        <v>28</v>
      </c>
      <c r="J19" s="40" t="s">
        <v>11</v>
      </c>
    </row>
    <row r="20" s="1" customFormat="1" ht="29.95" customHeight="1" spans="1:10">
      <c r="A20" s="27" t="s">
        <v>772</v>
      </c>
      <c r="B20" s="28" t="s">
        <v>886</v>
      </c>
      <c r="C20" s="25" t="s">
        <v>1140</v>
      </c>
      <c r="D20" s="25" t="s">
        <v>763</v>
      </c>
      <c r="E20" s="25" t="s">
        <v>775</v>
      </c>
      <c r="F20" s="25" t="s">
        <v>758</v>
      </c>
      <c r="G20" s="25" t="s">
        <v>1172</v>
      </c>
      <c r="H20" s="26">
        <v>10</v>
      </c>
      <c r="I20" s="26">
        <v>9</v>
      </c>
      <c r="J20" s="40" t="s">
        <v>11</v>
      </c>
    </row>
    <row r="21" s="1" customFormat="1" ht="33.05" customHeight="1" spans="1:10">
      <c r="A21" s="7" t="s">
        <v>888</v>
      </c>
      <c r="B21" s="7"/>
      <c r="C21" s="7"/>
      <c r="D21" s="29" t="s">
        <v>1569</v>
      </c>
      <c r="E21" s="29"/>
      <c r="F21" s="29"/>
      <c r="G21" s="29"/>
      <c r="H21" s="29"/>
      <c r="I21" s="29"/>
      <c r="J21" s="29"/>
    </row>
    <row r="22" s="1" customFormat="1" ht="19" customHeight="1" spans="1:10">
      <c r="A22" s="27" t="s">
        <v>846</v>
      </c>
      <c r="B22" s="30"/>
      <c r="C22" s="30"/>
      <c r="D22" s="30"/>
      <c r="E22" s="30"/>
      <c r="F22" s="30"/>
      <c r="G22" s="31"/>
      <c r="H22" s="7" t="s">
        <v>847</v>
      </c>
      <c r="I22" s="7" t="s">
        <v>848</v>
      </c>
      <c r="J22" s="41" t="s">
        <v>889</v>
      </c>
    </row>
    <row r="23" s="1" customFormat="1" ht="17.05" customHeight="1" spans="1:10">
      <c r="A23" s="32"/>
      <c r="B23" s="33"/>
      <c r="C23" s="33"/>
      <c r="D23" s="33"/>
      <c r="E23" s="33"/>
      <c r="F23" s="33"/>
      <c r="G23" s="34"/>
      <c r="H23" s="35">
        <v>100</v>
      </c>
      <c r="I23" s="35">
        <v>82</v>
      </c>
      <c r="J23" s="41" t="s">
        <v>890</v>
      </c>
    </row>
    <row r="24" s="1" customFormat="1" ht="29" customHeight="1" spans="1:10">
      <c r="A24" s="36" t="s">
        <v>778</v>
      </c>
      <c r="B24" s="37"/>
      <c r="C24" s="37"/>
      <c r="D24" s="37"/>
      <c r="E24" s="37"/>
      <c r="F24" s="37"/>
      <c r="G24" s="37"/>
      <c r="H24" s="37"/>
      <c r="I24" s="37"/>
      <c r="J24" s="42"/>
    </row>
    <row r="25" s="1" customFormat="1" ht="27" customHeight="1" spans="1:10">
      <c r="A25" s="36" t="s">
        <v>779</v>
      </c>
      <c r="B25" s="36"/>
      <c r="C25" s="36"/>
      <c r="D25" s="36"/>
      <c r="E25" s="36"/>
      <c r="F25" s="36"/>
      <c r="G25" s="36"/>
      <c r="H25" s="36"/>
      <c r="I25" s="36"/>
      <c r="J25" s="36"/>
    </row>
    <row r="26" s="1" customFormat="1" ht="19" customHeight="1" spans="1:10">
      <c r="A26" s="36" t="s">
        <v>780</v>
      </c>
      <c r="B26" s="36"/>
      <c r="C26" s="36"/>
      <c r="D26" s="36"/>
      <c r="E26" s="36"/>
      <c r="F26" s="36"/>
      <c r="G26" s="36"/>
      <c r="H26" s="36"/>
      <c r="I26" s="36"/>
      <c r="J26" s="36"/>
    </row>
    <row r="27" s="1" customFormat="1" ht="18" customHeight="1" spans="1:10">
      <c r="A27" s="36" t="s">
        <v>851</v>
      </c>
      <c r="B27" s="36"/>
      <c r="C27" s="36"/>
      <c r="D27" s="36"/>
      <c r="E27" s="36"/>
      <c r="F27" s="36"/>
      <c r="G27" s="36"/>
      <c r="H27" s="36"/>
      <c r="I27" s="36"/>
      <c r="J27" s="36"/>
    </row>
    <row r="28" s="1" customFormat="1" ht="18" customHeight="1" spans="1:10">
      <c r="A28" s="36" t="s">
        <v>852</v>
      </c>
      <c r="B28" s="36"/>
      <c r="C28" s="36"/>
      <c r="D28" s="36"/>
      <c r="E28" s="36"/>
      <c r="F28" s="36"/>
      <c r="G28" s="36"/>
      <c r="H28" s="36"/>
      <c r="I28" s="36"/>
      <c r="J28" s="36"/>
    </row>
    <row r="29" s="1" customFormat="1" ht="18" customHeight="1" spans="1:10">
      <c r="A29" s="36" t="s">
        <v>853</v>
      </c>
      <c r="B29" s="36"/>
      <c r="C29" s="36"/>
      <c r="D29" s="36"/>
      <c r="E29" s="36"/>
      <c r="F29" s="36"/>
      <c r="G29" s="36"/>
      <c r="H29" s="36"/>
      <c r="I29" s="36"/>
      <c r="J29" s="36"/>
    </row>
    <row r="30" s="1" customFormat="1" ht="24.05" customHeight="1" spans="1:10">
      <c r="A30" s="36" t="s">
        <v>854</v>
      </c>
      <c r="B30" s="36"/>
      <c r="C30" s="36"/>
      <c r="D30" s="36"/>
      <c r="E30" s="36"/>
      <c r="F30" s="36"/>
      <c r="G30" s="36"/>
      <c r="H30" s="36"/>
      <c r="I30" s="36"/>
      <c r="J30" s="36"/>
    </row>
    <row r="31" s="1" customFormat="1" ht="13.5"/>
    <row r="32" s="1" customFormat="1" ht="13.5"/>
    <row r="33" s="1" customFormat="1" ht="13.5"/>
    <row r="34" s="1" customFormat="1" ht="13.5"/>
    <row r="35" s="1" customFormat="1" ht="13.5"/>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5:J25"/>
    <mergeCell ref="A26:J26"/>
    <mergeCell ref="A27:J27"/>
    <mergeCell ref="A28:J28"/>
    <mergeCell ref="A29:J29"/>
    <mergeCell ref="A30:J30"/>
    <mergeCell ref="A10:A11"/>
    <mergeCell ref="G12:G13"/>
    <mergeCell ref="H12:H13"/>
    <mergeCell ref="I12:I13"/>
    <mergeCell ref="J12:J13"/>
    <mergeCell ref="A5:B9"/>
    <mergeCell ref="A22:G23"/>
  </mergeCells>
  <pageMargins left="0.75" right="0.75" top="1" bottom="1" header="0.5" footer="0.5"/>
  <pageSetup paperSize="9" scale="50" orientation="portrait"/>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J32"/>
  <sheetViews>
    <sheetView topLeftCell="A6" workbookViewId="0">
      <selection activeCell="B11" sqref="B11:E11"/>
    </sheetView>
  </sheetViews>
  <sheetFormatPr defaultColWidth="9" defaultRowHeight="14.25"/>
  <cols>
    <col min="1" max="1" width="14.6583333333333" style="1" customWidth="1"/>
    <col min="2" max="2" width="18.4416666666667" style="1" customWidth="1"/>
    <col min="3" max="3" width="26.7833333333333" style="1" customWidth="1"/>
    <col min="4" max="4" width="11.3333333333333" style="1" customWidth="1"/>
    <col min="5" max="5" width="14" style="1" customWidth="1"/>
    <col min="6" max="6" width="11.2166666666667" style="1" customWidth="1"/>
    <col min="7" max="7" width="27" style="1" customWidth="1"/>
    <col min="8" max="8" width="9.89166666666667" style="1" customWidth="1"/>
    <col min="9" max="9" width="8.65833333333333" style="1" customWidth="1"/>
    <col min="10" max="10" width="11.4416666666667" style="1" customWidth="1"/>
    <col min="11" max="16329"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1570</v>
      </c>
    </row>
    <row r="3" s="3" customFormat="1" ht="18" customHeight="1" spans="1:192">
      <c r="A3" s="7" t="s">
        <v>784</v>
      </c>
      <c r="B3" s="7"/>
      <c r="C3" s="8" t="s">
        <v>1571</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row>
    <row r="4" s="4" customFormat="1" ht="18" customHeight="1" spans="1:192">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row>
    <row r="5" s="4" customFormat="1" ht="36" customHeight="1" spans="1:192">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row>
    <row r="6" s="4" customFormat="1" ht="36" customHeight="1" spans="1:192">
      <c r="A6" s="7"/>
      <c r="B6" s="7"/>
      <c r="C6" s="10" t="s">
        <v>715</v>
      </c>
      <c r="D6" s="11"/>
      <c r="E6" s="11">
        <v>1.71</v>
      </c>
      <c r="F6" s="11">
        <v>1.71</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row>
    <row r="7" s="4" customFormat="1" ht="36" customHeight="1" spans="1:192">
      <c r="A7" s="7"/>
      <c r="B7" s="7"/>
      <c r="C7" s="10" t="s">
        <v>793</v>
      </c>
      <c r="D7" s="11"/>
      <c r="E7" s="11">
        <v>1.71</v>
      </c>
      <c r="F7" s="11">
        <v>1.71</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row>
    <row r="8" s="4" customFormat="1" ht="36" customHeight="1" spans="1:192">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82" customHeight="1" spans="1:10">
      <c r="A11" s="7"/>
      <c r="B11" s="13" t="s">
        <v>1572</v>
      </c>
      <c r="C11" s="14"/>
      <c r="D11" s="14"/>
      <c r="E11" s="15"/>
      <c r="F11" s="12" t="s">
        <v>1573</v>
      </c>
      <c r="G11" s="12"/>
      <c r="H11" s="12"/>
      <c r="I11" s="12"/>
      <c r="J11" s="12"/>
    </row>
    <row r="12" s="1" customFormat="1" ht="36"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1574</v>
      </c>
      <c r="D14" s="25" t="s">
        <v>734</v>
      </c>
      <c r="E14" s="25" t="s">
        <v>46</v>
      </c>
      <c r="F14" s="25" t="s">
        <v>812</v>
      </c>
      <c r="G14" s="25" t="s">
        <v>1575</v>
      </c>
      <c r="H14" s="26">
        <v>10</v>
      </c>
      <c r="I14" s="26">
        <v>9</v>
      </c>
      <c r="J14" s="40" t="s">
        <v>11</v>
      </c>
    </row>
    <row r="15" s="1" customFormat="1" ht="18" customHeight="1" spans="1:10">
      <c r="A15" s="7" t="s">
        <v>731</v>
      </c>
      <c r="B15" s="24" t="s">
        <v>732</v>
      </c>
      <c r="C15" s="25" t="s">
        <v>1576</v>
      </c>
      <c r="D15" s="25" t="s">
        <v>734</v>
      </c>
      <c r="E15" s="25" t="s">
        <v>46</v>
      </c>
      <c r="F15" s="25" t="s">
        <v>812</v>
      </c>
      <c r="G15" s="25" t="s">
        <v>1577</v>
      </c>
      <c r="H15" s="26">
        <v>10</v>
      </c>
      <c r="I15" s="26">
        <v>9</v>
      </c>
      <c r="J15" s="40" t="s">
        <v>11</v>
      </c>
    </row>
    <row r="16" s="1" customFormat="1" ht="18" customHeight="1" spans="1:10">
      <c r="A16" s="7" t="s">
        <v>731</v>
      </c>
      <c r="B16" s="24" t="s">
        <v>820</v>
      </c>
      <c r="C16" s="25" t="s">
        <v>1578</v>
      </c>
      <c r="D16" s="25" t="s">
        <v>822</v>
      </c>
      <c r="E16" s="25" t="s">
        <v>82</v>
      </c>
      <c r="F16" s="25" t="s">
        <v>823</v>
      </c>
      <c r="G16" s="25" t="s">
        <v>1465</v>
      </c>
      <c r="H16" s="26">
        <v>10</v>
      </c>
      <c r="I16" s="26">
        <v>9</v>
      </c>
      <c r="J16" s="40" t="s">
        <v>11</v>
      </c>
    </row>
    <row r="17" s="1" customFormat="1" ht="18" customHeight="1" spans="1:10">
      <c r="A17" s="7" t="s">
        <v>731</v>
      </c>
      <c r="B17" s="24" t="s">
        <v>825</v>
      </c>
      <c r="C17" s="25" t="s">
        <v>1579</v>
      </c>
      <c r="D17" s="25" t="s">
        <v>734</v>
      </c>
      <c r="E17" s="25" t="s">
        <v>1580</v>
      </c>
      <c r="F17" s="25" t="s">
        <v>827</v>
      </c>
      <c r="G17" s="25" t="s">
        <v>828</v>
      </c>
      <c r="H17" s="26">
        <v>10</v>
      </c>
      <c r="I17" s="26">
        <v>9</v>
      </c>
      <c r="J17" s="40" t="s">
        <v>11</v>
      </c>
    </row>
    <row r="18" s="1" customFormat="1" ht="18" customHeight="1" spans="1:10">
      <c r="A18" s="7" t="s">
        <v>731</v>
      </c>
      <c r="B18" s="24" t="s">
        <v>825</v>
      </c>
      <c r="C18" s="25" t="s">
        <v>1581</v>
      </c>
      <c r="D18" s="25" t="s">
        <v>734</v>
      </c>
      <c r="E18" s="25" t="s">
        <v>742</v>
      </c>
      <c r="F18" s="25" t="s">
        <v>827</v>
      </c>
      <c r="G18" s="25" t="s">
        <v>828</v>
      </c>
      <c r="H18" s="26">
        <v>10</v>
      </c>
      <c r="I18" s="26">
        <v>9</v>
      </c>
      <c r="J18" s="40" t="s">
        <v>11</v>
      </c>
    </row>
    <row r="19" s="1" customFormat="1" ht="18" customHeight="1" spans="1:10">
      <c r="A19" s="24" t="s">
        <v>760</v>
      </c>
      <c r="B19" s="24" t="s">
        <v>835</v>
      </c>
      <c r="C19" s="25" t="s">
        <v>1582</v>
      </c>
      <c r="D19" s="25" t="s">
        <v>734</v>
      </c>
      <c r="E19" s="25" t="s">
        <v>1583</v>
      </c>
      <c r="F19" s="25" t="s">
        <v>758</v>
      </c>
      <c r="G19" s="25" t="s">
        <v>1584</v>
      </c>
      <c r="H19" s="26">
        <v>30</v>
      </c>
      <c r="I19" s="26">
        <v>28</v>
      </c>
      <c r="J19" s="40" t="s">
        <v>11</v>
      </c>
    </row>
    <row r="20" s="1" customFormat="1" ht="29.95" customHeight="1" spans="1:10">
      <c r="A20" s="27" t="s">
        <v>772</v>
      </c>
      <c r="B20" s="28" t="s">
        <v>886</v>
      </c>
      <c r="C20" s="25" t="s">
        <v>1585</v>
      </c>
      <c r="D20" s="25" t="s">
        <v>763</v>
      </c>
      <c r="E20" s="25" t="s">
        <v>775</v>
      </c>
      <c r="F20" s="25" t="s">
        <v>758</v>
      </c>
      <c r="G20" s="25" t="s">
        <v>1066</v>
      </c>
      <c r="H20" s="26">
        <v>10</v>
      </c>
      <c r="I20" s="26">
        <v>9</v>
      </c>
      <c r="J20" s="40" t="s">
        <v>11</v>
      </c>
    </row>
    <row r="21" s="1" customFormat="1" ht="29.95" customHeight="1" spans="1:10">
      <c r="A21" s="7" t="s">
        <v>888</v>
      </c>
      <c r="B21" s="7"/>
      <c r="C21" s="7"/>
      <c r="D21" s="29" t="s">
        <v>701</v>
      </c>
      <c r="E21" s="29"/>
      <c r="F21" s="29"/>
      <c r="G21" s="29"/>
      <c r="H21" s="29"/>
      <c r="I21" s="29"/>
      <c r="J21" s="29"/>
    </row>
    <row r="22" s="1" customFormat="1" ht="20" customHeight="1" spans="1:10">
      <c r="A22" s="27" t="s">
        <v>846</v>
      </c>
      <c r="B22" s="30"/>
      <c r="C22" s="30"/>
      <c r="D22" s="30"/>
      <c r="E22" s="30"/>
      <c r="F22" s="30"/>
      <c r="G22" s="31"/>
      <c r="H22" s="7" t="s">
        <v>847</v>
      </c>
      <c r="I22" s="7" t="s">
        <v>848</v>
      </c>
      <c r="J22" s="41" t="s">
        <v>889</v>
      </c>
    </row>
    <row r="23" s="1" customFormat="1" ht="17.05" customHeight="1" spans="1:10">
      <c r="A23" s="32"/>
      <c r="B23" s="33"/>
      <c r="C23" s="33"/>
      <c r="D23" s="33"/>
      <c r="E23" s="33"/>
      <c r="F23" s="33"/>
      <c r="G23" s="34"/>
      <c r="H23" s="35">
        <v>100</v>
      </c>
      <c r="I23" s="35">
        <v>92</v>
      </c>
      <c r="J23" s="41" t="s">
        <v>850</v>
      </c>
    </row>
    <row r="24" s="1" customFormat="1" ht="29" customHeight="1" spans="1:10">
      <c r="A24" s="36" t="s">
        <v>778</v>
      </c>
      <c r="B24" s="37"/>
      <c r="C24" s="37"/>
      <c r="D24" s="37"/>
      <c r="E24" s="37"/>
      <c r="F24" s="37"/>
      <c r="G24" s="37"/>
      <c r="H24" s="37"/>
      <c r="I24" s="37"/>
      <c r="J24" s="42"/>
    </row>
    <row r="25" s="1" customFormat="1" ht="27" customHeight="1" spans="1:10">
      <c r="A25" s="36" t="s">
        <v>779</v>
      </c>
      <c r="B25" s="36"/>
      <c r="C25" s="36"/>
      <c r="D25" s="36"/>
      <c r="E25" s="36"/>
      <c r="F25" s="36"/>
      <c r="G25" s="36"/>
      <c r="H25" s="36"/>
      <c r="I25" s="36"/>
      <c r="J25" s="36"/>
    </row>
    <row r="26" s="1" customFormat="1" ht="19" customHeight="1" spans="1:10">
      <c r="A26" s="36" t="s">
        <v>780</v>
      </c>
      <c r="B26" s="36"/>
      <c r="C26" s="36"/>
      <c r="D26" s="36"/>
      <c r="E26" s="36"/>
      <c r="F26" s="36"/>
      <c r="G26" s="36"/>
      <c r="H26" s="36"/>
      <c r="I26" s="36"/>
      <c r="J26" s="36"/>
    </row>
    <row r="27" s="1" customFormat="1" ht="18" customHeight="1" spans="1:10">
      <c r="A27" s="36" t="s">
        <v>851</v>
      </c>
      <c r="B27" s="36"/>
      <c r="C27" s="36"/>
      <c r="D27" s="36"/>
      <c r="E27" s="36"/>
      <c r="F27" s="36"/>
      <c r="G27" s="36"/>
      <c r="H27" s="36"/>
      <c r="I27" s="36"/>
      <c r="J27" s="36"/>
    </row>
    <row r="28" s="1" customFormat="1" ht="18" customHeight="1" spans="1:10">
      <c r="A28" s="36" t="s">
        <v>852</v>
      </c>
      <c r="B28" s="36"/>
      <c r="C28" s="36"/>
      <c r="D28" s="36"/>
      <c r="E28" s="36"/>
      <c r="F28" s="36"/>
      <c r="G28" s="36"/>
      <c r="H28" s="36"/>
      <c r="I28" s="36"/>
      <c r="J28" s="36"/>
    </row>
    <row r="29" s="1" customFormat="1" ht="18" customHeight="1" spans="1:10">
      <c r="A29" s="36" t="s">
        <v>853</v>
      </c>
      <c r="B29" s="36"/>
      <c r="C29" s="36"/>
      <c r="D29" s="36"/>
      <c r="E29" s="36"/>
      <c r="F29" s="36"/>
      <c r="G29" s="36"/>
      <c r="H29" s="36"/>
      <c r="I29" s="36"/>
      <c r="J29" s="36"/>
    </row>
    <row r="30" s="1" customFormat="1" ht="24.05" customHeight="1" spans="1:10">
      <c r="A30" s="36" t="s">
        <v>854</v>
      </c>
      <c r="B30" s="36"/>
      <c r="C30" s="36"/>
      <c r="D30" s="36"/>
      <c r="E30" s="36"/>
      <c r="F30" s="36"/>
      <c r="G30" s="36"/>
      <c r="H30" s="36"/>
      <c r="I30" s="36"/>
      <c r="J30" s="36"/>
    </row>
    <row r="31" s="1" customFormat="1" ht="13.5"/>
    <row r="32" s="1" customFormat="1" ht="13.5"/>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5:J25"/>
    <mergeCell ref="A26:J26"/>
    <mergeCell ref="A27:J27"/>
    <mergeCell ref="A28:J28"/>
    <mergeCell ref="A29:J29"/>
    <mergeCell ref="A30:J30"/>
    <mergeCell ref="A10:A11"/>
    <mergeCell ref="G12:G13"/>
    <mergeCell ref="H12:H13"/>
    <mergeCell ref="I12:I13"/>
    <mergeCell ref="J12:J13"/>
    <mergeCell ref="A5:B9"/>
    <mergeCell ref="A22:G23"/>
  </mergeCells>
  <pageMargins left="0.75" right="0.75" top="1" bottom="1" header="0.5" footer="0.5"/>
  <pageSetup paperSize="9" scale="52" orientation="portrait"/>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Y32"/>
  <sheetViews>
    <sheetView topLeftCell="A7" workbookViewId="0">
      <selection activeCell="B11" sqref="B11:E11"/>
    </sheetView>
  </sheetViews>
  <sheetFormatPr defaultColWidth="9" defaultRowHeight="14.25"/>
  <cols>
    <col min="1" max="1" width="11.1083333333333" style="1" customWidth="1"/>
    <col min="2" max="2" width="24.8916666666667" style="1" customWidth="1"/>
    <col min="3" max="3" width="24.6583333333333" style="1" customWidth="1"/>
    <col min="4" max="4" width="14.8916666666667" style="1" customWidth="1"/>
    <col min="5" max="5" width="12.7833333333333" style="1" customWidth="1"/>
    <col min="6" max="6" width="11.2166666666667" style="1" customWidth="1"/>
    <col min="7" max="7" width="24.3333333333333" style="1" customWidth="1"/>
    <col min="8" max="8" width="10.1083333333333" style="1" customWidth="1"/>
    <col min="9" max="9" width="9.44166666666667" style="1" customWidth="1"/>
    <col min="10" max="10" width="11.4416666666667" style="1" customWidth="1"/>
    <col min="11" max="16318"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1586</v>
      </c>
    </row>
    <row r="3" s="3" customFormat="1" ht="18" customHeight="1" spans="1:181">
      <c r="A3" s="7" t="s">
        <v>784</v>
      </c>
      <c r="B3" s="7"/>
      <c r="C3" s="8" t="s">
        <v>1587</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row>
    <row r="4" s="4" customFormat="1" ht="18" customHeight="1" spans="1:181">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row>
    <row r="5" s="4" customFormat="1" ht="36" customHeight="1" spans="1:181">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row>
    <row r="6" s="4" customFormat="1" ht="36" customHeight="1" spans="1:181">
      <c r="A6" s="7"/>
      <c r="B6" s="7"/>
      <c r="C6" s="10" t="s">
        <v>715</v>
      </c>
      <c r="D6" s="11"/>
      <c r="E6" s="11">
        <v>9</v>
      </c>
      <c r="F6" s="11"/>
      <c r="G6" s="7">
        <v>10</v>
      </c>
      <c r="H6" s="11"/>
      <c r="I6" s="12"/>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row>
    <row r="7" s="4" customFormat="1" ht="36" customHeight="1" spans="1:181">
      <c r="A7" s="7"/>
      <c r="B7" s="7"/>
      <c r="C7" s="10" t="s">
        <v>793</v>
      </c>
      <c r="D7" s="11"/>
      <c r="E7" s="11">
        <v>9</v>
      </c>
      <c r="F7" s="11"/>
      <c r="G7" s="7" t="s">
        <v>624</v>
      </c>
      <c r="H7" s="11"/>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row>
    <row r="8" s="4" customFormat="1" ht="36" customHeight="1" spans="1:181">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273.95" customHeight="1" spans="1:10">
      <c r="A11" s="7"/>
      <c r="B11" s="13" t="s">
        <v>1588</v>
      </c>
      <c r="C11" s="14"/>
      <c r="D11" s="14"/>
      <c r="E11" s="15"/>
      <c r="F11" s="16" t="s">
        <v>1589</v>
      </c>
      <c r="G11" s="16"/>
      <c r="H11" s="16"/>
      <c r="I11" s="16"/>
      <c r="J11" s="16"/>
    </row>
    <row r="12" s="1" customFormat="1" ht="27"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1473</v>
      </c>
      <c r="D14" s="25" t="s">
        <v>734</v>
      </c>
      <c r="E14" s="25" t="s">
        <v>757</v>
      </c>
      <c r="F14" s="25" t="s">
        <v>812</v>
      </c>
      <c r="G14" s="25" t="s">
        <v>1590</v>
      </c>
      <c r="H14" s="26">
        <v>15</v>
      </c>
      <c r="I14" s="26">
        <v>14</v>
      </c>
      <c r="J14" s="40" t="s">
        <v>11</v>
      </c>
    </row>
    <row r="15" s="1" customFormat="1" ht="18" customHeight="1" spans="1:10">
      <c r="A15" s="7" t="s">
        <v>731</v>
      </c>
      <c r="B15" s="24" t="s">
        <v>732</v>
      </c>
      <c r="C15" s="25" t="s">
        <v>1591</v>
      </c>
      <c r="D15" s="25" t="s">
        <v>734</v>
      </c>
      <c r="E15" s="25" t="s">
        <v>757</v>
      </c>
      <c r="F15" s="25" t="s">
        <v>803</v>
      </c>
      <c r="G15" s="25" t="s">
        <v>1592</v>
      </c>
      <c r="H15" s="26">
        <v>15</v>
      </c>
      <c r="I15" s="26">
        <v>14</v>
      </c>
      <c r="J15" s="40" t="s">
        <v>11</v>
      </c>
    </row>
    <row r="16" s="1" customFormat="1" ht="18" customHeight="1" spans="1:10">
      <c r="A16" s="7" t="s">
        <v>731</v>
      </c>
      <c r="B16" s="24" t="s">
        <v>755</v>
      </c>
      <c r="C16" s="25" t="s">
        <v>1477</v>
      </c>
      <c r="D16" s="25" t="s">
        <v>734</v>
      </c>
      <c r="E16" s="25" t="s">
        <v>775</v>
      </c>
      <c r="F16" s="25" t="s">
        <v>758</v>
      </c>
      <c r="G16" s="25" t="s">
        <v>1593</v>
      </c>
      <c r="H16" s="26">
        <v>10</v>
      </c>
      <c r="I16" s="26">
        <v>10</v>
      </c>
      <c r="J16" s="40" t="s">
        <v>11</v>
      </c>
    </row>
    <row r="17" s="1" customFormat="1" ht="18" customHeight="1" spans="1:10">
      <c r="A17" s="7" t="s">
        <v>731</v>
      </c>
      <c r="B17" s="24" t="s">
        <v>820</v>
      </c>
      <c r="C17" s="25" t="s">
        <v>821</v>
      </c>
      <c r="D17" s="25" t="s">
        <v>822</v>
      </c>
      <c r="E17" s="25" t="s">
        <v>82</v>
      </c>
      <c r="F17" s="25" t="s">
        <v>823</v>
      </c>
      <c r="G17" s="25" t="s">
        <v>1594</v>
      </c>
      <c r="H17" s="26">
        <v>10</v>
      </c>
      <c r="I17" s="26">
        <v>8</v>
      </c>
      <c r="J17" s="40" t="s">
        <v>11</v>
      </c>
    </row>
    <row r="18" s="1" customFormat="1" ht="18" customHeight="1" spans="1:10">
      <c r="A18" s="24" t="s">
        <v>760</v>
      </c>
      <c r="B18" s="24" t="s">
        <v>835</v>
      </c>
      <c r="C18" s="25" t="s">
        <v>1466</v>
      </c>
      <c r="D18" s="25" t="s">
        <v>734</v>
      </c>
      <c r="E18" s="25" t="s">
        <v>884</v>
      </c>
      <c r="F18" s="25" t="s">
        <v>758</v>
      </c>
      <c r="G18" s="25" t="s">
        <v>1467</v>
      </c>
      <c r="H18" s="26">
        <v>30</v>
      </c>
      <c r="I18" s="26">
        <v>28</v>
      </c>
      <c r="J18" s="40" t="s">
        <v>11</v>
      </c>
    </row>
    <row r="19" s="1" customFormat="1" ht="29.95" customHeight="1" spans="1:10">
      <c r="A19" s="27" t="s">
        <v>772</v>
      </c>
      <c r="B19" s="28" t="s">
        <v>886</v>
      </c>
      <c r="C19" s="25" t="s">
        <v>1140</v>
      </c>
      <c r="D19" s="25" t="s">
        <v>763</v>
      </c>
      <c r="E19" s="25" t="s">
        <v>775</v>
      </c>
      <c r="F19" s="25" t="s">
        <v>758</v>
      </c>
      <c r="G19" s="25" t="s">
        <v>1066</v>
      </c>
      <c r="H19" s="26">
        <v>10</v>
      </c>
      <c r="I19" s="26">
        <v>10</v>
      </c>
      <c r="J19" s="40" t="s">
        <v>11</v>
      </c>
    </row>
    <row r="20" s="1" customFormat="1" ht="42.05" customHeight="1" spans="1:10">
      <c r="A20" s="7" t="s">
        <v>888</v>
      </c>
      <c r="B20" s="7"/>
      <c r="C20" s="7"/>
      <c r="D20" s="29" t="s">
        <v>1589</v>
      </c>
      <c r="E20" s="29"/>
      <c r="F20" s="29"/>
      <c r="G20" s="29"/>
      <c r="H20" s="29"/>
      <c r="I20" s="29"/>
      <c r="J20" s="29"/>
    </row>
    <row r="21" s="1" customFormat="1" ht="25.55" customHeight="1" spans="1:10">
      <c r="A21" s="27" t="s">
        <v>846</v>
      </c>
      <c r="B21" s="30"/>
      <c r="C21" s="30"/>
      <c r="D21" s="30"/>
      <c r="E21" s="30"/>
      <c r="F21" s="30"/>
      <c r="G21" s="31"/>
      <c r="H21" s="7" t="s">
        <v>847</v>
      </c>
      <c r="I21" s="7" t="s">
        <v>848</v>
      </c>
      <c r="J21" s="41" t="s">
        <v>889</v>
      </c>
    </row>
    <row r="22" s="1" customFormat="1" ht="17.05" customHeight="1" spans="1:10">
      <c r="A22" s="32"/>
      <c r="B22" s="33"/>
      <c r="C22" s="33"/>
      <c r="D22" s="33"/>
      <c r="E22" s="33"/>
      <c r="F22" s="33"/>
      <c r="G22" s="34"/>
      <c r="H22" s="35">
        <v>100</v>
      </c>
      <c r="I22" s="35">
        <v>84</v>
      </c>
      <c r="J22" s="41" t="s">
        <v>890</v>
      </c>
    </row>
    <row r="23" s="1" customFormat="1" ht="29" customHeight="1" spans="1:10">
      <c r="A23" s="36" t="s">
        <v>778</v>
      </c>
      <c r="B23" s="37"/>
      <c r="C23" s="37"/>
      <c r="D23" s="37"/>
      <c r="E23" s="37"/>
      <c r="F23" s="37"/>
      <c r="G23" s="37"/>
      <c r="H23" s="37"/>
      <c r="I23" s="37"/>
      <c r="J23" s="42"/>
    </row>
    <row r="24" s="1" customFormat="1" ht="27" customHeight="1" spans="1:10">
      <c r="A24" s="36" t="s">
        <v>779</v>
      </c>
      <c r="B24" s="36"/>
      <c r="C24" s="36"/>
      <c r="D24" s="36"/>
      <c r="E24" s="36"/>
      <c r="F24" s="36"/>
      <c r="G24" s="36"/>
      <c r="H24" s="36"/>
      <c r="I24" s="36"/>
      <c r="J24" s="36"/>
    </row>
    <row r="25" s="1" customFormat="1" ht="19" customHeight="1" spans="1:10">
      <c r="A25" s="36" t="s">
        <v>780</v>
      </c>
      <c r="B25" s="36"/>
      <c r="C25" s="36"/>
      <c r="D25" s="36"/>
      <c r="E25" s="36"/>
      <c r="F25" s="36"/>
      <c r="G25" s="36"/>
      <c r="H25" s="36"/>
      <c r="I25" s="36"/>
      <c r="J25" s="36"/>
    </row>
    <row r="26" s="1" customFormat="1" ht="18" customHeight="1" spans="1:10">
      <c r="A26" s="36" t="s">
        <v>851</v>
      </c>
      <c r="B26" s="36"/>
      <c r="C26" s="36"/>
      <c r="D26" s="36"/>
      <c r="E26" s="36"/>
      <c r="F26" s="36"/>
      <c r="G26" s="36"/>
      <c r="H26" s="36"/>
      <c r="I26" s="36"/>
      <c r="J26" s="36"/>
    </row>
    <row r="27" s="1" customFormat="1" ht="18" customHeight="1" spans="1:10">
      <c r="A27" s="36" t="s">
        <v>852</v>
      </c>
      <c r="B27" s="36"/>
      <c r="C27" s="36"/>
      <c r="D27" s="36"/>
      <c r="E27" s="36"/>
      <c r="F27" s="36"/>
      <c r="G27" s="36"/>
      <c r="H27" s="36"/>
      <c r="I27" s="36"/>
      <c r="J27" s="36"/>
    </row>
    <row r="28" s="1" customFormat="1" ht="18" customHeight="1" spans="1:10">
      <c r="A28" s="36" t="s">
        <v>853</v>
      </c>
      <c r="B28" s="36"/>
      <c r="C28" s="36"/>
      <c r="D28" s="36"/>
      <c r="E28" s="36"/>
      <c r="F28" s="36"/>
      <c r="G28" s="36"/>
      <c r="H28" s="36"/>
      <c r="I28" s="36"/>
      <c r="J28" s="36"/>
    </row>
    <row r="29" s="1" customFormat="1" ht="24.05" customHeight="1" spans="1:10">
      <c r="A29" s="36" t="s">
        <v>854</v>
      </c>
      <c r="B29" s="36"/>
      <c r="C29" s="36"/>
      <c r="D29" s="36"/>
      <c r="E29" s="36"/>
      <c r="F29" s="36"/>
      <c r="G29" s="36"/>
      <c r="H29" s="36"/>
      <c r="I29" s="36"/>
      <c r="J29" s="36"/>
    </row>
    <row r="30" s="1" customFormat="1" ht="13.5"/>
    <row r="31" s="1" customFormat="1" ht="13.5"/>
    <row r="32" s="1" customFormat="1" ht="13.5"/>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4:J24"/>
    <mergeCell ref="A25:J25"/>
    <mergeCell ref="A26:J26"/>
    <mergeCell ref="A27:J27"/>
    <mergeCell ref="A28:J28"/>
    <mergeCell ref="A29:J29"/>
    <mergeCell ref="A10:A11"/>
    <mergeCell ref="G12:G13"/>
    <mergeCell ref="H12:H13"/>
    <mergeCell ref="I12:I13"/>
    <mergeCell ref="J12:J13"/>
    <mergeCell ref="A5:B9"/>
    <mergeCell ref="A21:G22"/>
  </mergeCells>
  <pageMargins left="0.75" right="0.75" top="1" bottom="1" header="0.5" footer="0.5"/>
  <pageSetup paperSize="9" scale="52" orientation="portrait"/>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N32"/>
  <sheetViews>
    <sheetView topLeftCell="A11" workbookViewId="0">
      <selection activeCell="B11" sqref="B11:E11"/>
    </sheetView>
  </sheetViews>
  <sheetFormatPr defaultColWidth="9" defaultRowHeight="14.25"/>
  <cols>
    <col min="1" max="1" width="13.8916666666667" style="1" customWidth="1"/>
    <col min="2" max="2" width="19.8916666666667" style="1" customWidth="1"/>
    <col min="3" max="3" width="27.1083333333333" style="1" customWidth="1"/>
    <col min="4" max="4" width="11.3333333333333" style="1" customWidth="1"/>
    <col min="5" max="5" width="15.6583333333333" style="1" customWidth="1"/>
    <col min="6" max="6" width="13.8916666666667" style="1" customWidth="1"/>
    <col min="7" max="7" width="25.1083333333333" style="1" customWidth="1"/>
    <col min="8" max="8" width="9" style="1"/>
    <col min="9" max="9" width="8.65833333333333" style="1" customWidth="1"/>
    <col min="10" max="10" width="11.4416666666667" style="1" customWidth="1"/>
    <col min="11" max="16307"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1595</v>
      </c>
    </row>
    <row r="3" s="3" customFormat="1" ht="18" customHeight="1" spans="1:170">
      <c r="A3" s="7" t="s">
        <v>784</v>
      </c>
      <c r="B3" s="7"/>
      <c r="C3" s="8" t="s">
        <v>1596</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row>
    <row r="4" s="4" customFormat="1" ht="18" customHeight="1" spans="1:170">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row>
    <row r="5" s="4" customFormat="1" ht="36" customHeight="1" spans="1:170">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row>
    <row r="6" s="4" customFormat="1" ht="36" customHeight="1" spans="1:170">
      <c r="A6" s="7"/>
      <c r="B6" s="7"/>
      <c r="C6" s="10" t="s">
        <v>715</v>
      </c>
      <c r="D6" s="11"/>
      <c r="E6" s="11">
        <v>0.52</v>
      </c>
      <c r="F6" s="11">
        <v>0.28</v>
      </c>
      <c r="G6" s="7">
        <v>10</v>
      </c>
      <c r="H6" s="11">
        <v>53.85</v>
      </c>
      <c r="I6" s="12">
        <v>5.39</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row>
    <row r="7" s="4" customFormat="1" ht="36" customHeight="1" spans="1:170">
      <c r="A7" s="7"/>
      <c r="B7" s="7"/>
      <c r="C7" s="10" t="s">
        <v>793</v>
      </c>
      <c r="D7" s="11"/>
      <c r="E7" s="11">
        <v>0.52</v>
      </c>
      <c r="F7" s="11">
        <v>0.28</v>
      </c>
      <c r="G7" s="7" t="s">
        <v>624</v>
      </c>
      <c r="H7" s="11">
        <v>53.85</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row>
    <row r="8" s="4" customFormat="1" ht="36" customHeight="1" spans="1:170">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369" customHeight="1" spans="1:10">
      <c r="A11" s="7"/>
      <c r="B11" s="13" t="s">
        <v>1597</v>
      </c>
      <c r="C11" s="14"/>
      <c r="D11" s="14"/>
      <c r="E11" s="15"/>
      <c r="F11" s="16" t="s">
        <v>1589</v>
      </c>
      <c r="G11" s="16"/>
      <c r="H11" s="16"/>
      <c r="I11" s="16"/>
      <c r="J11" s="16"/>
    </row>
    <row r="12" s="1" customFormat="1" ht="36" customHeight="1" spans="1:10">
      <c r="A12" s="17" t="s">
        <v>722</v>
      </c>
      <c r="B12" s="18"/>
      <c r="C12" s="19"/>
      <c r="D12" s="17" t="s">
        <v>801</v>
      </c>
      <c r="E12" s="18"/>
      <c r="F12" s="19"/>
      <c r="G12" s="20" t="s">
        <v>726</v>
      </c>
      <c r="H12" s="20" t="s">
        <v>790</v>
      </c>
      <c r="I12" s="20" t="s">
        <v>792</v>
      </c>
      <c r="J12" s="20" t="s">
        <v>727</v>
      </c>
    </row>
    <row r="13" s="1" customFormat="1" ht="36" customHeight="1" spans="1:12">
      <c r="A13" s="21" t="s">
        <v>728</v>
      </c>
      <c r="B13" s="7" t="s">
        <v>729</v>
      </c>
      <c r="C13" s="7" t="s">
        <v>730</v>
      </c>
      <c r="D13" s="7" t="s">
        <v>723</v>
      </c>
      <c r="E13" s="7" t="s">
        <v>724</v>
      </c>
      <c r="F13" s="22" t="s">
        <v>725</v>
      </c>
      <c r="G13" s="23"/>
      <c r="H13" s="23"/>
      <c r="I13" s="23"/>
      <c r="J13" s="23"/>
      <c r="L13" s="54"/>
    </row>
    <row r="14" s="1" customFormat="1" ht="18" customHeight="1" spans="1:10">
      <c r="A14" s="7" t="s">
        <v>731</v>
      </c>
      <c r="B14" s="24" t="s">
        <v>732</v>
      </c>
      <c r="C14" s="25" t="s">
        <v>1145</v>
      </c>
      <c r="D14" s="25" t="s">
        <v>734</v>
      </c>
      <c r="E14" s="25" t="s">
        <v>76</v>
      </c>
      <c r="F14" s="25" t="s">
        <v>812</v>
      </c>
      <c r="G14" s="25" t="s">
        <v>1598</v>
      </c>
      <c r="H14" s="26">
        <v>10</v>
      </c>
      <c r="I14" s="26">
        <v>9</v>
      </c>
      <c r="J14" s="40" t="s">
        <v>11</v>
      </c>
    </row>
    <row r="15" s="1" customFormat="1" ht="18" customHeight="1" spans="1:10">
      <c r="A15" s="7" t="s">
        <v>731</v>
      </c>
      <c r="B15" s="24" t="s">
        <v>732</v>
      </c>
      <c r="C15" s="25" t="s">
        <v>1599</v>
      </c>
      <c r="D15" s="25" t="s">
        <v>734</v>
      </c>
      <c r="E15" s="25" t="s">
        <v>1600</v>
      </c>
      <c r="F15" s="25" t="s">
        <v>812</v>
      </c>
      <c r="G15" s="25" t="s">
        <v>1601</v>
      </c>
      <c r="H15" s="26">
        <v>10</v>
      </c>
      <c r="I15" s="26">
        <v>9</v>
      </c>
      <c r="J15" s="40" t="s">
        <v>11</v>
      </c>
    </row>
    <row r="16" s="1" customFormat="1" ht="18" customHeight="1" spans="1:10">
      <c r="A16" s="7" t="s">
        <v>731</v>
      </c>
      <c r="B16" s="24" t="s">
        <v>755</v>
      </c>
      <c r="C16" s="25" t="s">
        <v>1154</v>
      </c>
      <c r="D16" s="25" t="s">
        <v>734</v>
      </c>
      <c r="E16" s="25" t="s">
        <v>757</v>
      </c>
      <c r="F16" s="25" t="s">
        <v>758</v>
      </c>
      <c r="G16" s="25" t="s">
        <v>1544</v>
      </c>
      <c r="H16" s="26">
        <v>15</v>
      </c>
      <c r="I16" s="26">
        <v>14</v>
      </c>
      <c r="J16" s="40" t="s">
        <v>11</v>
      </c>
    </row>
    <row r="17" s="1" customFormat="1" ht="18" customHeight="1" spans="1:10">
      <c r="A17" s="7" t="s">
        <v>731</v>
      </c>
      <c r="B17" s="24" t="s">
        <v>825</v>
      </c>
      <c r="C17" s="25" t="s">
        <v>1156</v>
      </c>
      <c r="D17" s="25" t="s">
        <v>734</v>
      </c>
      <c r="E17" s="25" t="s">
        <v>351</v>
      </c>
      <c r="F17" s="25" t="s">
        <v>827</v>
      </c>
      <c r="G17" s="25" t="s">
        <v>1602</v>
      </c>
      <c r="H17" s="26">
        <v>15</v>
      </c>
      <c r="I17" s="26">
        <v>14</v>
      </c>
      <c r="J17" s="40" t="s">
        <v>11</v>
      </c>
    </row>
    <row r="18" s="1" customFormat="1" ht="18" customHeight="1" spans="1:10">
      <c r="A18" s="24" t="s">
        <v>760</v>
      </c>
      <c r="B18" s="24" t="s">
        <v>835</v>
      </c>
      <c r="C18" s="25" t="s">
        <v>1603</v>
      </c>
      <c r="D18" s="25" t="s">
        <v>734</v>
      </c>
      <c r="E18" s="25" t="s">
        <v>884</v>
      </c>
      <c r="F18" s="25" t="s">
        <v>758</v>
      </c>
      <c r="G18" s="25" t="s">
        <v>1603</v>
      </c>
      <c r="H18" s="26">
        <v>30</v>
      </c>
      <c r="I18" s="26">
        <v>28</v>
      </c>
      <c r="J18" s="40" t="s">
        <v>11</v>
      </c>
    </row>
    <row r="19" s="1" customFormat="1" ht="29.95" customHeight="1" spans="1:10">
      <c r="A19" s="27" t="s">
        <v>772</v>
      </c>
      <c r="B19" s="28" t="s">
        <v>886</v>
      </c>
      <c r="C19" s="25" t="s">
        <v>1034</v>
      </c>
      <c r="D19" s="25" t="s">
        <v>763</v>
      </c>
      <c r="E19" s="25" t="s">
        <v>775</v>
      </c>
      <c r="F19" s="25" t="s">
        <v>758</v>
      </c>
      <c r="G19" s="25" t="s">
        <v>1066</v>
      </c>
      <c r="H19" s="26">
        <v>10</v>
      </c>
      <c r="I19" s="26">
        <v>9</v>
      </c>
      <c r="J19" s="40" t="s">
        <v>11</v>
      </c>
    </row>
    <row r="20" s="1" customFormat="1" ht="29" customHeight="1" spans="1:10">
      <c r="A20" s="7" t="s">
        <v>888</v>
      </c>
      <c r="B20" s="7"/>
      <c r="C20" s="7"/>
      <c r="D20" s="29" t="s">
        <v>701</v>
      </c>
      <c r="E20" s="29"/>
      <c r="F20" s="29"/>
      <c r="G20" s="29"/>
      <c r="H20" s="29"/>
      <c r="I20" s="29"/>
      <c r="J20" s="29"/>
    </row>
    <row r="21" s="1" customFormat="1" ht="25.55" customHeight="1" spans="1:10">
      <c r="A21" s="27" t="s">
        <v>846</v>
      </c>
      <c r="B21" s="30"/>
      <c r="C21" s="30"/>
      <c r="D21" s="30"/>
      <c r="E21" s="30"/>
      <c r="F21" s="30"/>
      <c r="G21" s="31"/>
      <c r="H21" s="7" t="s">
        <v>847</v>
      </c>
      <c r="I21" s="7" t="s">
        <v>848</v>
      </c>
      <c r="J21" s="41" t="s">
        <v>889</v>
      </c>
    </row>
    <row r="22" s="1" customFormat="1" ht="17.05" customHeight="1" spans="1:10">
      <c r="A22" s="32"/>
      <c r="B22" s="33"/>
      <c r="C22" s="33"/>
      <c r="D22" s="33"/>
      <c r="E22" s="33"/>
      <c r="F22" s="33"/>
      <c r="G22" s="34"/>
      <c r="H22" s="35">
        <v>100</v>
      </c>
      <c r="I22" s="35">
        <v>88.39</v>
      </c>
      <c r="J22" s="41" t="s">
        <v>890</v>
      </c>
    </row>
    <row r="23" s="1" customFormat="1" ht="29" customHeight="1" spans="1:10">
      <c r="A23" s="36" t="s">
        <v>778</v>
      </c>
      <c r="B23" s="37"/>
      <c r="C23" s="37"/>
      <c r="D23" s="37"/>
      <c r="E23" s="37"/>
      <c r="F23" s="37"/>
      <c r="G23" s="37"/>
      <c r="H23" s="37"/>
      <c r="I23" s="37"/>
      <c r="J23" s="42"/>
    </row>
    <row r="24" s="1" customFormat="1" ht="27" customHeight="1" spans="1:10">
      <c r="A24" s="36" t="s">
        <v>779</v>
      </c>
      <c r="B24" s="36"/>
      <c r="C24" s="36"/>
      <c r="D24" s="36"/>
      <c r="E24" s="36"/>
      <c r="F24" s="36"/>
      <c r="G24" s="36"/>
      <c r="H24" s="36"/>
      <c r="I24" s="36"/>
      <c r="J24" s="36"/>
    </row>
    <row r="25" s="1" customFormat="1" ht="19" customHeight="1" spans="1:10">
      <c r="A25" s="36" t="s">
        <v>780</v>
      </c>
      <c r="B25" s="36"/>
      <c r="C25" s="36"/>
      <c r="D25" s="36"/>
      <c r="E25" s="36"/>
      <c r="F25" s="36"/>
      <c r="G25" s="36"/>
      <c r="H25" s="36"/>
      <c r="I25" s="36"/>
      <c r="J25" s="36"/>
    </row>
    <row r="26" s="1" customFormat="1" ht="18" customHeight="1" spans="1:10">
      <c r="A26" s="36" t="s">
        <v>851</v>
      </c>
      <c r="B26" s="36"/>
      <c r="C26" s="36"/>
      <c r="D26" s="36"/>
      <c r="E26" s="36"/>
      <c r="F26" s="36"/>
      <c r="G26" s="36"/>
      <c r="H26" s="36"/>
      <c r="I26" s="36"/>
      <c r="J26" s="36"/>
    </row>
    <row r="27" s="1" customFormat="1" ht="18" customHeight="1" spans="1:10">
      <c r="A27" s="36" t="s">
        <v>852</v>
      </c>
      <c r="B27" s="36"/>
      <c r="C27" s="36"/>
      <c r="D27" s="36"/>
      <c r="E27" s="36"/>
      <c r="F27" s="36"/>
      <c r="G27" s="36"/>
      <c r="H27" s="36"/>
      <c r="I27" s="36"/>
      <c r="J27" s="36"/>
    </row>
    <row r="28" s="1" customFormat="1" ht="18" customHeight="1" spans="1:10">
      <c r="A28" s="36" t="s">
        <v>853</v>
      </c>
      <c r="B28" s="36"/>
      <c r="C28" s="36"/>
      <c r="D28" s="36"/>
      <c r="E28" s="36"/>
      <c r="F28" s="36"/>
      <c r="G28" s="36"/>
      <c r="H28" s="36"/>
      <c r="I28" s="36"/>
      <c r="J28" s="36"/>
    </row>
    <row r="29" s="1" customFormat="1" ht="24.05" customHeight="1" spans="1:10">
      <c r="A29" s="36" t="s">
        <v>854</v>
      </c>
      <c r="B29" s="36"/>
      <c r="C29" s="36"/>
      <c r="D29" s="36"/>
      <c r="E29" s="36"/>
      <c r="F29" s="36"/>
      <c r="G29" s="36"/>
      <c r="H29" s="36"/>
      <c r="I29" s="36"/>
      <c r="J29" s="36"/>
    </row>
    <row r="30" s="1" customFormat="1" ht="13.5"/>
    <row r="31" s="1" customFormat="1" ht="13.5"/>
    <row r="32" s="1" customFormat="1" ht="13.5"/>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4:J24"/>
    <mergeCell ref="A25:J25"/>
    <mergeCell ref="A26:J26"/>
    <mergeCell ref="A27:J27"/>
    <mergeCell ref="A28:J28"/>
    <mergeCell ref="A29:J29"/>
    <mergeCell ref="A10:A11"/>
    <mergeCell ref="G12:G13"/>
    <mergeCell ref="H12:H13"/>
    <mergeCell ref="I12:I13"/>
    <mergeCell ref="J12:J13"/>
    <mergeCell ref="A5:B9"/>
    <mergeCell ref="A21:G22"/>
  </mergeCells>
  <pageMargins left="0.75" right="0.75" top="1" bottom="1" header="0.5" footer="0.5"/>
  <pageSetup paperSize="9" scale="51" orientation="portrait"/>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C32"/>
  <sheetViews>
    <sheetView topLeftCell="A11" workbookViewId="0">
      <selection activeCell="B11" sqref="B11:E11"/>
    </sheetView>
  </sheetViews>
  <sheetFormatPr defaultColWidth="9" defaultRowHeight="14.25"/>
  <cols>
    <col min="1" max="1" width="15.6583333333333" style="1" customWidth="1"/>
    <col min="2" max="2" width="19.1083333333333" style="1" customWidth="1"/>
    <col min="3" max="3" width="30.3333333333333" style="1" customWidth="1"/>
    <col min="4" max="5" width="11.3333333333333" style="1" customWidth="1"/>
    <col min="6" max="6" width="11.2166666666667" style="1" customWidth="1"/>
    <col min="7" max="7" width="24.3333333333333" style="1" customWidth="1"/>
    <col min="8" max="8" width="9" style="1"/>
    <col min="9" max="9" width="8.65833333333333" style="1" customWidth="1"/>
    <col min="10" max="10" width="11.4416666666667" style="1" customWidth="1"/>
    <col min="11" max="16296"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1604</v>
      </c>
    </row>
    <row r="3" s="3" customFormat="1" ht="18" customHeight="1" spans="1:159">
      <c r="A3" s="7" t="s">
        <v>784</v>
      </c>
      <c r="B3" s="7"/>
      <c r="C3" s="8" t="s">
        <v>1605</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row>
    <row r="4" s="4" customFormat="1" ht="18" customHeight="1" spans="1:159">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row>
    <row r="5" s="4" customFormat="1" ht="36" customHeight="1" spans="1:159">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row>
    <row r="6" s="4" customFormat="1" ht="36" customHeight="1" spans="1:159">
      <c r="A6" s="7"/>
      <c r="B6" s="7"/>
      <c r="C6" s="10" t="s">
        <v>715</v>
      </c>
      <c r="D6" s="11"/>
      <c r="E6" s="11">
        <v>1.5</v>
      </c>
      <c r="F6" s="11">
        <v>1.5</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row>
    <row r="7" s="4" customFormat="1" ht="36" customHeight="1" spans="1:159">
      <c r="A7" s="7"/>
      <c r="B7" s="7"/>
      <c r="C7" s="10" t="s">
        <v>793</v>
      </c>
      <c r="D7" s="11"/>
      <c r="E7" s="11">
        <v>1.5</v>
      </c>
      <c r="F7" s="11">
        <v>1.5</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row>
    <row r="8" s="4" customFormat="1" ht="36" customHeight="1" spans="1:159">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366.05" customHeight="1" spans="1:10">
      <c r="A11" s="7"/>
      <c r="B11" s="13" t="s">
        <v>1606</v>
      </c>
      <c r="C11" s="14"/>
      <c r="D11" s="14"/>
      <c r="E11" s="15"/>
      <c r="F11" s="16" t="s">
        <v>1607</v>
      </c>
      <c r="G11" s="16"/>
      <c r="H11" s="16"/>
      <c r="I11" s="16"/>
      <c r="J11" s="16"/>
    </row>
    <row r="12" s="1" customFormat="1" ht="29.95"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1040</v>
      </c>
      <c r="D14" s="25" t="s">
        <v>734</v>
      </c>
      <c r="E14" s="25" t="s">
        <v>757</v>
      </c>
      <c r="F14" s="25" t="s">
        <v>758</v>
      </c>
      <c r="G14" s="25" t="s">
        <v>1608</v>
      </c>
      <c r="H14" s="26">
        <v>20</v>
      </c>
      <c r="I14" s="26">
        <v>18</v>
      </c>
      <c r="J14" s="43" t="s">
        <v>11</v>
      </c>
    </row>
    <row r="15" s="1" customFormat="1" ht="18" customHeight="1" spans="1:10">
      <c r="A15" s="7" t="s">
        <v>731</v>
      </c>
      <c r="B15" s="24" t="s">
        <v>755</v>
      </c>
      <c r="C15" s="25" t="s">
        <v>1041</v>
      </c>
      <c r="D15" s="25" t="s">
        <v>734</v>
      </c>
      <c r="E15" s="25" t="s">
        <v>1042</v>
      </c>
      <c r="F15" s="25" t="s">
        <v>758</v>
      </c>
      <c r="G15" s="25" t="s">
        <v>1609</v>
      </c>
      <c r="H15" s="26">
        <v>15</v>
      </c>
      <c r="I15" s="26">
        <v>14</v>
      </c>
      <c r="J15" s="43" t="s">
        <v>11</v>
      </c>
    </row>
    <row r="16" s="1" customFormat="1" ht="18" customHeight="1" spans="1:10">
      <c r="A16" s="7" t="s">
        <v>731</v>
      </c>
      <c r="B16" s="24" t="s">
        <v>820</v>
      </c>
      <c r="C16" s="25" t="s">
        <v>1043</v>
      </c>
      <c r="D16" s="25" t="s">
        <v>763</v>
      </c>
      <c r="E16" s="25" t="s">
        <v>757</v>
      </c>
      <c r="F16" s="25" t="s">
        <v>758</v>
      </c>
      <c r="G16" s="25" t="s">
        <v>1610</v>
      </c>
      <c r="H16" s="26">
        <v>15</v>
      </c>
      <c r="I16" s="26">
        <v>14</v>
      </c>
      <c r="J16" s="43" t="s">
        <v>11</v>
      </c>
    </row>
    <row r="17" s="1" customFormat="1" ht="18" customHeight="1" spans="1:10">
      <c r="A17" s="24" t="s">
        <v>760</v>
      </c>
      <c r="B17" s="24" t="s">
        <v>835</v>
      </c>
      <c r="C17" s="25" t="s">
        <v>1044</v>
      </c>
      <c r="D17" s="25" t="s">
        <v>763</v>
      </c>
      <c r="E17" s="25" t="s">
        <v>757</v>
      </c>
      <c r="F17" s="25" t="s">
        <v>758</v>
      </c>
      <c r="G17" s="25" t="s">
        <v>1611</v>
      </c>
      <c r="H17" s="26">
        <v>30</v>
      </c>
      <c r="I17" s="26">
        <v>28</v>
      </c>
      <c r="J17" s="43" t="s">
        <v>11</v>
      </c>
    </row>
    <row r="18" s="1" customFormat="1" ht="29.95" customHeight="1" spans="1:10">
      <c r="A18" s="27" t="s">
        <v>772</v>
      </c>
      <c r="B18" s="28" t="s">
        <v>773</v>
      </c>
      <c r="C18" s="25" t="s">
        <v>1045</v>
      </c>
      <c r="D18" s="25" t="s">
        <v>763</v>
      </c>
      <c r="E18" s="25" t="s">
        <v>775</v>
      </c>
      <c r="F18" s="25" t="s">
        <v>758</v>
      </c>
      <c r="G18" s="25" t="s">
        <v>1066</v>
      </c>
      <c r="H18" s="26">
        <v>10</v>
      </c>
      <c r="I18" s="26">
        <v>10</v>
      </c>
      <c r="J18" s="43" t="s">
        <v>11</v>
      </c>
    </row>
    <row r="19" s="1" customFormat="1" ht="36" customHeight="1" spans="1:10">
      <c r="A19" s="7" t="s">
        <v>888</v>
      </c>
      <c r="B19" s="7"/>
      <c r="C19" s="7"/>
      <c r="D19" s="29" t="s">
        <v>701</v>
      </c>
      <c r="E19" s="29"/>
      <c r="F19" s="29"/>
      <c r="G19" s="29"/>
      <c r="H19" s="29"/>
      <c r="I19" s="29"/>
      <c r="J19" s="29"/>
    </row>
    <row r="20" s="1" customFormat="1" ht="25.55" customHeight="1" spans="1:10">
      <c r="A20" s="27" t="s">
        <v>846</v>
      </c>
      <c r="B20" s="30"/>
      <c r="C20" s="30"/>
      <c r="D20" s="30"/>
      <c r="E20" s="30"/>
      <c r="F20" s="30"/>
      <c r="G20" s="31"/>
      <c r="H20" s="7" t="s">
        <v>847</v>
      </c>
      <c r="I20" s="7" t="s">
        <v>848</v>
      </c>
      <c r="J20" s="41" t="s">
        <v>889</v>
      </c>
    </row>
    <row r="21" s="1" customFormat="1" ht="17.05" customHeight="1" spans="1:10">
      <c r="A21" s="32"/>
      <c r="B21" s="33"/>
      <c r="C21" s="33"/>
      <c r="D21" s="33"/>
      <c r="E21" s="33"/>
      <c r="F21" s="33"/>
      <c r="G21" s="34"/>
      <c r="H21" s="35">
        <v>100</v>
      </c>
      <c r="I21" s="35">
        <v>94</v>
      </c>
      <c r="J21" s="41" t="s">
        <v>850</v>
      </c>
    </row>
    <row r="22" s="1" customFormat="1" ht="29" customHeight="1" spans="1:10">
      <c r="A22" s="36" t="s">
        <v>778</v>
      </c>
      <c r="B22" s="37"/>
      <c r="C22" s="37"/>
      <c r="D22" s="37"/>
      <c r="E22" s="37"/>
      <c r="F22" s="37"/>
      <c r="G22" s="37"/>
      <c r="H22" s="37"/>
      <c r="I22" s="37"/>
      <c r="J22" s="42"/>
    </row>
    <row r="23" s="1" customFormat="1" ht="27" customHeight="1" spans="1:10">
      <c r="A23" s="36" t="s">
        <v>779</v>
      </c>
      <c r="B23" s="36"/>
      <c r="C23" s="36"/>
      <c r="D23" s="36"/>
      <c r="E23" s="36"/>
      <c r="F23" s="36"/>
      <c r="G23" s="36"/>
      <c r="H23" s="36"/>
      <c r="I23" s="36"/>
      <c r="J23" s="36"/>
    </row>
    <row r="24" s="1" customFormat="1" ht="19" customHeight="1" spans="1:10">
      <c r="A24" s="36" t="s">
        <v>780</v>
      </c>
      <c r="B24" s="36"/>
      <c r="C24" s="36"/>
      <c r="D24" s="36"/>
      <c r="E24" s="36"/>
      <c r="F24" s="36"/>
      <c r="G24" s="36"/>
      <c r="H24" s="36"/>
      <c r="I24" s="36"/>
      <c r="J24" s="36"/>
    </row>
    <row r="25" s="1" customFormat="1" ht="18" customHeight="1" spans="1:10">
      <c r="A25" s="36" t="s">
        <v>851</v>
      </c>
      <c r="B25" s="36"/>
      <c r="C25" s="36"/>
      <c r="D25" s="36"/>
      <c r="E25" s="36"/>
      <c r="F25" s="36"/>
      <c r="G25" s="36"/>
      <c r="H25" s="36"/>
      <c r="I25" s="36"/>
      <c r="J25" s="36"/>
    </row>
    <row r="26" s="1" customFormat="1" ht="18" customHeight="1" spans="1:10">
      <c r="A26" s="36" t="s">
        <v>852</v>
      </c>
      <c r="B26" s="36"/>
      <c r="C26" s="36"/>
      <c r="D26" s="36"/>
      <c r="E26" s="36"/>
      <c r="F26" s="36"/>
      <c r="G26" s="36"/>
      <c r="H26" s="36"/>
      <c r="I26" s="36"/>
      <c r="J26" s="36"/>
    </row>
    <row r="27" s="1" customFormat="1" ht="18" customHeight="1" spans="1:10">
      <c r="A27" s="36" t="s">
        <v>853</v>
      </c>
      <c r="B27" s="36"/>
      <c r="C27" s="36"/>
      <c r="D27" s="36"/>
      <c r="E27" s="36"/>
      <c r="F27" s="36"/>
      <c r="G27" s="36"/>
      <c r="H27" s="36"/>
      <c r="I27" s="36"/>
      <c r="J27" s="36"/>
    </row>
    <row r="28" s="1" customFormat="1" ht="24.05" customHeight="1" spans="1:10">
      <c r="A28" s="36" t="s">
        <v>854</v>
      </c>
      <c r="B28" s="36"/>
      <c r="C28" s="36"/>
      <c r="D28" s="36"/>
      <c r="E28" s="36"/>
      <c r="F28" s="36"/>
      <c r="G28" s="36"/>
      <c r="H28" s="36"/>
      <c r="I28" s="36"/>
      <c r="J28" s="36"/>
    </row>
    <row r="29" s="1" customFormat="1" ht="13.5"/>
    <row r="30" s="1" customFormat="1" ht="13.5"/>
    <row r="31" s="1" customFormat="1" ht="13.5"/>
    <row r="32" s="1" customFormat="1" ht="13.5"/>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3:J23"/>
    <mergeCell ref="A24:J24"/>
    <mergeCell ref="A25:J25"/>
    <mergeCell ref="A26:J26"/>
    <mergeCell ref="A27:J27"/>
    <mergeCell ref="A28:J28"/>
    <mergeCell ref="A10:A11"/>
    <mergeCell ref="G12:G13"/>
    <mergeCell ref="H12:H13"/>
    <mergeCell ref="I12:I13"/>
    <mergeCell ref="J12:J13"/>
    <mergeCell ref="A5:B9"/>
    <mergeCell ref="A20:G21"/>
  </mergeCells>
  <pageMargins left="0.75" right="0.75" top="1" bottom="1" header="0.5" footer="0.5"/>
  <pageSetup paperSize="9" scale="53" orientation="portrait"/>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R33"/>
  <sheetViews>
    <sheetView topLeftCell="A11" workbookViewId="0">
      <selection activeCell="N16" sqref="N16"/>
    </sheetView>
  </sheetViews>
  <sheetFormatPr defaultColWidth="9" defaultRowHeight="14.25"/>
  <cols>
    <col min="1" max="1" width="13.8916666666667" style="1" customWidth="1"/>
    <col min="2" max="2" width="22.2166666666667" style="1" customWidth="1"/>
    <col min="3" max="3" width="24.1083333333333" style="1" customWidth="1"/>
    <col min="4" max="5" width="11.3333333333333" style="1" customWidth="1"/>
    <col min="6" max="6" width="13.4416666666667" style="1" customWidth="1"/>
    <col min="7" max="7" width="19.2166666666667" style="1" customWidth="1"/>
    <col min="8" max="8" width="10.2166666666667" style="1" customWidth="1"/>
    <col min="9" max="9" width="10" style="1" customWidth="1"/>
    <col min="10" max="10" width="11.4416666666667" style="1" customWidth="1"/>
    <col min="11" max="16285"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1612</v>
      </c>
    </row>
    <row r="3" s="3" customFormat="1" ht="18" customHeight="1" spans="1:148">
      <c r="A3" s="7" t="s">
        <v>784</v>
      </c>
      <c r="B3" s="7"/>
      <c r="C3" s="8" t="s">
        <v>1613</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row>
    <row r="4" s="4" customFormat="1" ht="18" customHeight="1" spans="1:148">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row>
    <row r="5" s="4" customFormat="1" ht="36" customHeight="1" spans="1:148">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row>
    <row r="6" s="4" customFormat="1" ht="36" customHeight="1" spans="1:148">
      <c r="A6" s="7"/>
      <c r="B6" s="7"/>
      <c r="C6" s="10" t="s">
        <v>715</v>
      </c>
      <c r="D6" s="11"/>
      <c r="E6" s="11">
        <v>10</v>
      </c>
      <c r="F6" s="11"/>
      <c r="G6" s="7">
        <v>10</v>
      </c>
      <c r="H6" s="11"/>
      <c r="I6" s="12"/>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row>
    <row r="7" s="4" customFormat="1" ht="36" customHeight="1" spans="1:148">
      <c r="A7" s="7"/>
      <c r="B7" s="7"/>
      <c r="C7" s="10" t="s">
        <v>793</v>
      </c>
      <c r="D7" s="11"/>
      <c r="E7" s="11">
        <v>10</v>
      </c>
      <c r="F7" s="11"/>
      <c r="G7" s="7" t="s">
        <v>624</v>
      </c>
      <c r="H7" s="11"/>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row>
    <row r="8" s="4" customFormat="1" ht="36" customHeight="1" spans="1:148">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357.05" customHeight="1" spans="1:10">
      <c r="A11" s="7"/>
      <c r="B11" s="13" t="s">
        <v>1614</v>
      </c>
      <c r="C11" s="14"/>
      <c r="D11" s="14"/>
      <c r="E11" s="15"/>
      <c r="F11" s="16" t="s">
        <v>1615</v>
      </c>
      <c r="G11" s="16"/>
      <c r="H11" s="16"/>
      <c r="I11" s="16"/>
      <c r="J11" s="16"/>
    </row>
    <row r="12" s="1" customFormat="1" ht="28"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1616</v>
      </c>
      <c r="D14" s="25" t="s">
        <v>734</v>
      </c>
      <c r="E14" s="25" t="s">
        <v>42</v>
      </c>
      <c r="F14" s="25" t="s">
        <v>816</v>
      </c>
      <c r="G14" s="25" t="s">
        <v>1617</v>
      </c>
      <c r="H14" s="26">
        <v>10</v>
      </c>
      <c r="I14" s="26">
        <v>9</v>
      </c>
      <c r="J14" s="40" t="s">
        <v>11</v>
      </c>
    </row>
    <row r="15" s="1" customFormat="1" ht="18" customHeight="1" spans="1:10">
      <c r="A15" s="7" t="s">
        <v>731</v>
      </c>
      <c r="B15" s="24" t="s">
        <v>732</v>
      </c>
      <c r="C15" s="25" t="s">
        <v>1618</v>
      </c>
      <c r="D15" s="25" t="s">
        <v>734</v>
      </c>
      <c r="E15" s="25" t="s">
        <v>1270</v>
      </c>
      <c r="F15" s="25" t="s">
        <v>816</v>
      </c>
      <c r="G15" s="25" t="s">
        <v>1617</v>
      </c>
      <c r="H15" s="26">
        <v>10</v>
      </c>
      <c r="I15" s="26">
        <v>9</v>
      </c>
      <c r="J15" s="40" t="s">
        <v>11</v>
      </c>
    </row>
    <row r="16" s="1" customFormat="1" ht="18" customHeight="1" spans="1:10">
      <c r="A16" s="7" t="s">
        <v>731</v>
      </c>
      <c r="B16" s="24" t="s">
        <v>732</v>
      </c>
      <c r="C16" s="25" t="s">
        <v>1619</v>
      </c>
      <c r="D16" s="25" t="s">
        <v>734</v>
      </c>
      <c r="E16" s="25" t="s">
        <v>373</v>
      </c>
      <c r="F16" s="25" t="s">
        <v>816</v>
      </c>
      <c r="G16" s="25" t="s">
        <v>1617</v>
      </c>
      <c r="H16" s="26">
        <v>10</v>
      </c>
      <c r="I16" s="26">
        <v>9</v>
      </c>
      <c r="J16" s="40" t="s">
        <v>11</v>
      </c>
    </row>
    <row r="17" s="1" customFormat="1" ht="18" customHeight="1" spans="1:10">
      <c r="A17" s="7" t="s">
        <v>731</v>
      </c>
      <c r="B17" s="24" t="s">
        <v>732</v>
      </c>
      <c r="C17" s="25" t="s">
        <v>1620</v>
      </c>
      <c r="D17" s="25" t="s">
        <v>734</v>
      </c>
      <c r="E17" s="25" t="s">
        <v>1621</v>
      </c>
      <c r="F17" s="25" t="s">
        <v>926</v>
      </c>
      <c r="G17" s="25" t="s">
        <v>1617</v>
      </c>
      <c r="H17" s="26">
        <v>5</v>
      </c>
      <c r="I17" s="26">
        <v>5</v>
      </c>
      <c r="J17" s="40" t="s">
        <v>11</v>
      </c>
    </row>
    <row r="18" s="1" customFormat="1" ht="18" customHeight="1" spans="1:10">
      <c r="A18" s="7" t="s">
        <v>731</v>
      </c>
      <c r="B18" s="24" t="s">
        <v>755</v>
      </c>
      <c r="C18" s="25" t="s">
        <v>879</v>
      </c>
      <c r="D18" s="25" t="s">
        <v>734</v>
      </c>
      <c r="E18" s="25" t="s">
        <v>757</v>
      </c>
      <c r="F18" s="25" t="s">
        <v>758</v>
      </c>
      <c r="G18" s="25" t="s">
        <v>901</v>
      </c>
      <c r="H18" s="26">
        <v>5</v>
      </c>
      <c r="I18" s="26">
        <v>5</v>
      </c>
      <c r="J18" s="40" t="s">
        <v>11</v>
      </c>
    </row>
    <row r="19" s="1" customFormat="1" ht="18" customHeight="1" spans="1:10">
      <c r="A19" s="7" t="s">
        <v>731</v>
      </c>
      <c r="B19" s="24" t="s">
        <v>825</v>
      </c>
      <c r="C19" s="25" t="s">
        <v>1622</v>
      </c>
      <c r="D19" s="25" t="s">
        <v>822</v>
      </c>
      <c r="E19" s="25" t="s">
        <v>1507</v>
      </c>
      <c r="F19" s="25" t="s">
        <v>1623</v>
      </c>
      <c r="G19" s="25" t="s">
        <v>828</v>
      </c>
      <c r="H19" s="26">
        <v>5</v>
      </c>
      <c r="I19" s="26">
        <v>5</v>
      </c>
      <c r="J19" s="40" t="s">
        <v>11</v>
      </c>
    </row>
    <row r="20" s="1" customFormat="1" ht="18" customHeight="1" spans="1:10">
      <c r="A20" s="7" t="s">
        <v>731</v>
      </c>
      <c r="B20" s="24" t="s">
        <v>825</v>
      </c>
      <c r="C20" s="25" t="s">
        <v>1624</v>
      </c>
      <c r="D20" s="25" t="s">
        <v>822</v>
      </c>
      <c r="E20" s="25" t="s">
        <v>871</v>
      </c>
      <c r="F20" s="25" t="s">
        <v>1623</v>
      </c>
      <c r="G20" s="25" t="s">
        <v>828</v>
      </c>
      <c r="H20" s="26">
        <v>5</v>
      </c>
      <c r="I20" s="26">
        <v>5</v>
      </c>
      <c r="J20" s="40" t="s">
        <v>11</v>
      </c>
    </row>
    <row r="21" s="1" customFormat="1" ht="18" customHeight="1" spans="1:10">
      <c r="A21" s="7" t="s">
        <v>760</v>
      </c>
      <c r="B21" s="24" t="s">
        <v>835</v>
      </c>
      <c r="C21" s="25" t="s">
        <v>836</v>
      </c>
      <c r="D21" s="25" t="s">
        <v>763</v>
      </c>
      <c r="E21" s="25" t="s">
        <v>775</v>
      </c>
      <c r="F21" s="25" t="s">
        <v>758</v>
      </c>
      <c r="G21" s="25" t="s">
        <v>1064</v>
      </c>
      <c r="H21" s="26">
        <v>15</v>
      </c>
      <c r="I21" s="26">
        <v>14</v>
      </c>
      <c r="J21" s="40" t="s">
        <v>11</v>
      </c>
    </row>
    <row r="22" s="1" customFormat="1" ht="18" customHeight="1" spans="1:10">
      <c r="A22" s="7" t="s">
        <v>760</v>
      </c>
      <c r="B22" s="24" t="s">
        <v>838</v>
      </c>
      <c r="C22" s="25" t="s">
        <v>1625</v>
      </c>
      <c r="D22" s="25" t="s">
        <v>734</v>
      </c>
      <c r="E22" s="25" t="s">
        <v>38</v>
      </c>
      <c r="F22" s="25" t="s">
        <v>840</v>
      </c>
      <c r="G22" s="25" t="s">
        <v>1065</v>
      </c>
      <c r="H22" s="26">
        <v>15</v>
      </c>
      <c r="I22" s="26">
        <v>14</v>
      </c>
      <c r="J22" s="40" t="s">
        <v>11</v>
      </c>
    </row>
    <row r="23" s="1" customFormat="1" ht="29.95" customHeight="1" spans="1:10">
      <c r="A23" s="27" t="s">
        <v>772</v>
      </c>
      <c r="B23" s="28" t="s">
        <v>886</v>
      </c>
      <c r="C23" s="25" t="s">
        <v>843</v>
      </c>
      <c r="D23" s="25" t="s">
        <v>763</v>
      </c>
      <c r="E23" s="25" t="s">
        <v>775</v>
      </c>
      <c r="F23" s="25" t="s">
        <v>758</v>
      </c>
      <c r="G23" s="25" t="s">
        <v>1298</v>
      </c>
      <c r="H23" s="26">
        <v>10</v>
      </c>
      <c r="I23" s="26">
        <v>10</v>
      </c>
      <c r="J23" s="40" t="s">
        <v>11</v>
      </c>
    </row>
    <row r="24" s="1" customFormat="1" ht="32.1" customHeight="1" spans="1:10">
      <c r="A24" s="7" t="s">
        <v>888</v>
      </c>
      <c r="B24" s="7"/>
      <c r="C24" s="7"/>
      <c r="D24" s="29" t="s">
        <v>1626</v>
      </c>
      <c r="E24" s="29"/>
      <c r="F24" s="29"/>
      <c r="G24" s="29"/>
      <c r="H24" s="29"/>
      <c r="I24" s="29"/>
      <c r="J24" s="29"/>
    </row>
    <row r="25" s="1" customFormat="1" ht="25.55" customHeight="1" spans="1:10">
      <c r="A25" s="27" t="s">
        <v>846</v>
      </c>
      <c r="B25" s="30"/>
      <c r="C25" s="30"/>
      <c r="D25" s="30"/>
      <c r="E25" s="30"/>
      <c r="F25" s="30"/>
      <c r="G25" s="31"/>
      <c r="H25" s="7" t="s">
        <v>847</v>
      </c>
      <c r="I25" s="7" t="s">
        <v>848</v>
      </c>
      <c r="J25" s="41" t="s">
        <v>889</v>
      </c>
    </row>
    <row r="26" s="1" customFormat="1" ht="17.05" customHeight="1" spans="1:10">
      <c r="A26" s="32"/>
      <c r="B26" s="33"/>
      <c r="C26" s="33"/>
      <c r="D26" s="33"/>
      <c r="E26" s="33"/>
      <c r="F26" s="33"/>
      <c r="G26" s="34"/>
      <c r="H26" s="35">
        <v>100</v>
      </c>
      <c r="I26" s="35">
        <v>85</v>
      </c>
      <c r="J26" s="41" t="s">
        <v>890</v>
      </c>
    </row>
    <row r="27" s="1" customFormat="1" ht="29" customHeight="1" spans="1:10">
      <c r="A27" s="36" t="s">
        <v>778</v>
      </c>
      <c r="B27" s="37"/>
      <c r="C27" s="37"/>
      <c r="D27" s="37"/>
      <c r="E27" s="37"/>
      <c r="F27" s="37"/>
      <c r="G27" s="37"/>
      <c r="H27" s="37"/>
      <c r="I27" s="37"/>
      <c r="J27" s="42"/>
    </row>
    <row r="28" s="1" customFormat="1" ht="27" customHeight="1" spans="1:10">
      <c r="A28" s="36" t="s">
        <v>779</v>
      </c>
      <c r="B28" s="36"/>
      <c r="C28" s="36"/>
      <c r="D28" s="36"/>
      <c r="E28" s="36"/>
      <c r="F28" s="36"/>
      <c r="G28" s="36"/>
      <c r="H28" s="36"/>
      <c r="I28" s="36"/>
      <c r="J28" s="36"/>
    </row>
    <row r="29" s="1" customFormat="1" ht="19" customHeight="1" spans="1:10">
      <c r="A29" s="36" t="s">
        <v>780</v>
      </c>
      <c r="B29" s="36"/>
      <c r="C29" s="36"/>
      <c r="D29" s="36"/>
      <c r="E29" s="36"/>
      <c r="F29" s="36"/>
      <c r="G29" s="36"/>
      <c r="H29" s="36"/>
      <c r="I29" s="36"/>
      <c r="J29" s="36"/>
    </row>
    <row r="30" s="1" customFormat="1" ht="18" customHeight="1" spans="1:10">
      <c r="A30" s="36" t="s">
        <v>851</v>
      </c>
      <c r="B30" s="36"/>
      <c r="C30" s="36"/>
      <c r="D30" s="36"/>
      <c r="E30" s="36"/>
      <c r="F30" s="36"/>
      <c r="G30" s="36"/>
      <c r="H30" s="36"/>
      <c r="I30" s="36"/>
      <c r="J30" s="36"/>
    </row>
    <row r="31" s="1" customFormat="1" ht="18" customHeight="1" spans="1:10">
      <c r="A31" s="36" t="s">
        <v>852</v>
      </c>
      <c r="B31" s="36"/>
      <c r="C31" s="36"/>
      <c r="D31" s="36"/>
      <c r="E31" s="36"/>
      <c r="F31" s="36"/>
      <c r="G31" s="36"/>
      <c r="H31" s="36"/>
      <c r="I31" s="36"/>
      <c r="J31" s="36"/>
    </row>
    <row r="32" s="1" customFormat="1" ht="18" customHeight="1" spans="1:10">
      <c r="A32" s="36" t="s">
        <v>853</v>
      </c>
      <c r="B32" s="36"/>
      <c r="C32" s="36"/>
      <c r="D32" s="36"/>
      <c r="E32" s="36"/>
      <c r="F32" s="36"/>
      <c r="G32" s="36"/>
      <c r="H32" s="36"/>
      <c r="I32" s="36"/>
      <c r="J32" s="36"/>
    </row>
    <row r="33" s="1" customFormat="1" ht="24.05" customHeight="1" spans="1:10">
      <c r="A33" s="36" t="s">
        <v>854</v>
      </c>
      <c r="B33" s="36"/>
      <c r="C33" s="36"/>
      <c r="D33" s="36"/>
      <c r="E33" s="36"/>
      <c r="F33" s="36"/>
      <c r="G33" s="36"/>
      <c r="H33" s="36"/>
      <c r="I33" s="36"/>
      <c r="J33"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8:J28"/>
    <mergeCell ref="A29:J29"/>
    <mergeCell ref="A30:J30"/>
    <mergeCell ref="A31:J31"/>
    <mergeCell ref="A32:J32"/>
    <mergeCell ref="A33:J33"/>
    <mergeCell ref="A10:A11"/>
    <mergeCell ref="G12:G13"/>
    <mergeCell ref="H12:H13"/>
    <mergeCell ref="I12:I13"/>
    <mergeCell ref="J12:J13"/>
    <mergeCell ref="A5:B9"/>
    <mergeCell ref="A25:G26"/>
  </mergeCells>
  <pageMargins left="0.75" right="0.75" top="1" bottom="1" header="0.5" footer="0.5"/>
  <pageSetup paperSize="9" scale="55" orientation="portrait"/>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G40"/>
  <sheetViews>
    <sheetView topLeftCell="A8" workbookViewId="0">
      <selection activeCell="F11" sqref="F11:J11"/>
    </sheetView>
  </sheetViews>
  <sheetFormatPr defaultColWidth="9" defaultRowHeight="14.25"/>
  <cols>
    <col min="1" max="1" width="15.2166666666667" style="1" customWidth="1"/>
    <col min="2" max="2" width="20.2166666666667" style="1" customWidth="1"/>
    <col min="3" max="3" width="28.8916666666667" style="1" customWidth="1"/>
    <col min="4" max="4" width="12.8916666666667" style="1" customWidth="1"/>
    <col min="5" max="5" width="14.2166666666667" style="1" customWidth="1"/>
    <col min="6" max="6" width="11.2166666666667" style="1" customWidth="1"/>
    <col min="7" max="7" width="24.8916666666667" style="1" customWidth="1"/>
    <col min="8" max="8" width="9" style="1"/>
    <col min="9" max="9" width="8.65833333333333" style="1" customWidth="1"/>
    <col min="10" max="10" width="11.4416666666667" style="1" customWidth="1"/>
    <col min="11" max="16274"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1627</v>
      </c>
    </row>
    <row r="3" s="3" customFormat="1" ht="18" customHeight="1" spans="1:137">
      <c r="A3" s="7" t="s">
        <v>784</v>
      </c>
      <c r="B3" s="7"/>
      <c r="C3" s="8" t="s">
        <v>1628</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row>
    <row r="4" s="4" customFormat="1" ht="18" customHeight="1" spans="1:137">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row>
    <row r="5" s="4" customFormat="1" ht="36" customHeight="1" spans="1:137">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row>
    <row r="6" s="4" customFormat="1" ht="36" customHeight="1" spans="1:137">
      <c r="A6" s="7"/>
      <c r="B6" s="7"/>
      <c r="C6" s="10" t="s">
        <v>715</v>
      </c>
      <c r="D6" s="11"/>
      <c r="E6" s="11">
        <v>40</v>
      </c>
      <c r="F6" s="11"/>
      <c r="G6" s="7">
        <v>10</v>
      </c>
      <c r="H6" s="11"/>
      <c r="I6" s="12"/>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row>
    <row r="7" s="4" customFormat="1" ht="36" customHeight="1" spans="1:137">
      <c r="A7" s="7"/>
      <c r="B7" s="7"/>
      <c r="C7" s="10" t="s">
        <v>793</v>
      </c>
      <c r="D7" s="11"/>
      <c r="E7" s="11">
        <v>40</v>
      </c>
      <c r="F7" s="11"/>
      <c r="G7" s="7" t="s">
        <v>624</v>
      </c>
      <c r="H7" s="11"/>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row>
    <row r="8" s="4" customFormat="1" ht="36" customHeight="1" spans="1:137">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236.95" customHeight="1" spans="1:10">
      <c r="A11" s="7"/>
      <c r="B11" s="13" t="s">
        <v>1629</v>
      </c>
      <c r="C11" s="14"/>
      <c r="D11" s="14"/>
      <c r="E11" s="15"/>
      <c r="F11" s="16" t="s">
        <v>1589</v>
      </c>
      <c r="G11" s="16"/>
      <c r="H11" s="16"/>
      <c r="I11" s="16"/>
      <c r="J11" s="16"/>
    </row>
    <row r="12" s="1" customFormat="1" ht="36"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1630</v>
      </c>
      <c r="D14" s="25" t="s">
        <v>763</v>
      </c>
      <c r="E14" s="25" t="s">
        <v>1631</v>
      </c>
      <c r="F14" s="25" t="s">
        <v>816</v>
      </c>
      <c r="G14" s="25" t="s">
        <v>1632</v>
      </c>
      <c r="H14" s="26">
        <v>3</v>
      </c>
      <c r="I14" s="26">
        <v>3</v>
      </c>
      <c r="J14" s="40" t="s">
        <v>11</v>
      </c>
    </row>
    <row r="15" s="1" customFormat="1" ht="18" customHeight="1" spans="1:10">
      <c r="A15" s="7" t="s">
        <v>731</v>
      </c>
      <c r="B15" s="24" t="s">
        <v>732</v>
      </c>
      <c r="C15" s="25" t="s">
        <v>1633</v>
      </c>
      <c r="D15" s="25" t="s">
        <v>822</v>
      </c>
      <c r="E15" s="25" t="s">
        <v>12</v>
      </c>
      <c r="F15" s="25" t="s">
        <v>803</v>
      </c>
      <c r="G15" s="25" t="s">
        <v>1632</v>
      </c>
      <c r="H15" s="26">
        <v>3</v>
      </c>
      <c r="I15" s="26">
        <v>3</v>
      </c>
      <c r="J15" s="40" t="s">
        <v>11</v>
      </c>
    </row>
    <row r="16" s="1" customFormat="1" ht="18" customHeight="1" spans="1:10">
      <c r="A16" s="7" t="s">
        <v>731</v>
      </c>
      <c r="B16" s="24" t="s">
        <v>732</v>
      </c>
      <c r="C16" s="25" t="s">
        <v>1634</v>
      </c>
      <c r="D16" s="25" t="s">
        <v>822</v>
      </c>
      <c r="E16" s="25" t="s">
        <v>22</v>
      </c>
      <c r="F16" s="25" t="s">
        <v>806</v>
      </c>
      <c r="G16" s="25" t="s">
        <v>1632</v>
      </c>
      <c r="H16" s="26">
        <v>3</v>
      </c>
      <c r="I16" s="26">
        <v>3</v>
      </c>
      <c r="J16" s="40" t="s">
        <v>11</v>
      </c>
    </row>
    <row r="17" s="1" customFormat="1" ht="18" customHeight="1" spans="1:10">
      <c r="A17" s="7" t="s">
        <v>731</v>
      </c>
      <c r="B17" s="24" t="s">
        <v>732</v>
      </c>
      <c r="C17" s="25" t="s">
        <v>1635</v>
      </c>
      <c r="D17" s="25" t="s">
        <v>822</v>
      </c>
      <c r="E17" s="25" t="s">
        <v>22</v>
      </c>
      <c r="F17" s="25" t="s">
        <v>803</v>
      </c>
      <c r="G17" s="25" t="s">
        <v>1632</v>
      </c>
      <c r="H17" s="26">
        <v>3</v>
      </c>
      <c r="I17" s="26">
        <v>3</v>
      </c>
      <c r="J17" s="40" t="s">
        <v>11</v>
      </c>
    </row>
    <row r="18" s="1" customFormat="1" ht="18" customHeight="1" spans="1:10">
      <c r="A18" s="7" t="s">
        <v>731</v>
      </c>
      <c r="B18" s="24" t="s">
        <v>732</v>
      </c>
      <c r="C18" s="25" t="s">
        <v>1636</v>
      </c>
      <c r="D18" s="25" t="s">
        <v>822</v>
      </c>
      <c r="E18" s="25" t="s">
        <v>22</v>
      </c>
      <c r="F18" s="25" t="s">
        <v>806</v>
      </c>
      <c r="G18" s="25" t="s">
        <v>1632</v>
      </c>
      <c r="H18" s="26">
        <v>3</v>
      </c>
      <c r="I18" s="26">
        <v>3</v>
      </c>
      <c r="J18" s="40" t="s">
        <v>11</v>
      </c>
    </row>
    <row r="19" s="1" customFormat="1" ht="18" customHeight="1" spans="1:10">
      <c r="A19" s="7" t="s">
        <v>731</v>
      </c>
      <c r="B19" s="24" t="s">
        <v>732</v>
      </c>
      <c r="C19" s="25" t="s">
        <v>1637</v>
      </c>
      <c r="D19" s="25" t="s">
        <v>822</v>
      </c>
      <c r="E19" s="25" t="s">
        <v>13</v>
      </c>
      <c r="F19" s="25" t="s">
        <v>806</v>
      </c>
      <c r="G19" s="25" t="s">
        <v>1632</v>
      </c>
      <c r="H19" s="26">
        <v>3</v>
      </c>
      <c r="I19" s="26">
        <v>3</v>
      </c>
      <c r="J19" s="40" t="s">
        <v>11</v>
      </c>
    </row>
    <row r="20" s="1" customFormat="1" ht="18" customHeight="1" spans="1:10">
      <c r="A20" s="7" t="s">
        <v>731</v>
      </c>
      <c r="B20" s="24" t="s">
        <v>732</v>
      </c>
      <c r="C20" s="25" t="s">
        <v>1638</v>
      </c>
      <c r="D20" s="25" t="s">
        <v>822</v>
      </c>
      <c r="E20" s="25" t="s">
        <v>13</v>
      </c>
      <c r="F20" s="25" t="s">
        <v>809</v>
      </c>
      <c r="G20" s="25" t="s">
        <v>1632</v>
      </c>
      <c r="H20" s="26">
        <v>3</v>
      </c>
      <c r="I20" s="26">
        <v>3</v>
      </c>
      <c r="J20" s="40" t="s">
        <v>11</v>
      </c>
    </row>
    <row r="21" s="1" customFormat="1" ht="18" customHeight="1" spans="1:10">
      <c r="A21" s="7" t="s">
        <v>731</v>
      </c>
      <c r="B21" s="24" t="s">
        <v>732</v>
      </c>
      <c r="C21" s="25" t="s">
        <v>1639</v>
      </c>
      <c r="D21" s="25" t="s">
        <v>822</v>
      </c>
      <c r="E21" s="25" t="s">
        <v>22</v>
      </c>
      <c r="F21" s="25" t="s">
        <v>809</v>
      </c>
      <c r="G21" s="25" t="s">
        <v>1632</v>
      </c>
      <c r="H21" s="26">
        <v>3</v>
      </c>
      <c r="I21" s="26">
        <v>3</v>
      </c>
      <c r="J21" s="40" t="s">
        <v>11</v>
      </c>
    </row>
    <row r="22" s="1" customFormat="1" ht="18" customHeight="1" spans="1:10">
      <c r="A22" s="7" t="s">
        <v>731</v>
      </c>
      <c r="B22" s="24" t="s">
        <v>732</v>
      </c>
      <c r="C22" s="25" t="s">
        <v>1640</v>
      </c>
      <c r="D22" s="25" t="s">
        <v>822</v>
      </c>
      <c r="E22" s="25" t="s">
        <v>31</v>
      </c>
      <c r="F22" s="25" t="s">
        <v>803</v>
      </c>
      <c r="G22" s="25" t="s">
        <v>1632</v>
      </c>
      <c r="H22" s="26">
        <v>3</v>
      </c>
      <c r="I22" s="26">
        <v>3</v>
      </c>
      <c r="J22" s="40" t="s">
        <v>11</v>
      </c>
    </row>
    <row r="23" s="1" customFormat="1" ht="18" customHeight="1" spans="1:10">
      <c r="A23" s="7" t="s">
        <v>731</v>
      </c>
      <c r="B23" s="24" t="s">
        <v>732</v>
      </c>
      <c r="C23" s="25" t="s">
        <v>1641</v>
      </c>
      <c r="D23" s="25" t="s">
        <v>822</v>
      </c>
      <c r="E23" s="25" t="s">
        <v>13</v>
      </c>
      <c r="F23" s="25" t="s">
        <v>806</v>
      </c>
      <c r="G23" s="25" t="s">
        <v>1632</v>
      </c>
      <c r="H23" s="26">
        <v>5</v>
      </c>
      <c r="I23" s="26">
        <v>4</v>
      </c>
      <c r="J23" s="40" t="s">
        <v>11</v>
      </c>
    </row>
    <row r="24" s="1" customFormat="1" ht="18" customHeight="1" spans="1:10">
      <c r="A24" s="7" t="s">
        <v>731</v>
      </c>
      <c r="B24" s="24" t="s">
        <v>755</v>
      </c>
      <c r="C24" s="25" t="s">
        <v>879</v>
      </c>
      <c r="D24" s="25" t="s">
        <v>734</v>
      </c>
      <c r="E24" s="25" t="s">
        <v>757</v>
      </c>
      <c r="F24" s="25" t="s">
        <v>758</v>
      </c>
      <c r="G24" s="25" t="s">
        <v>901</v>
      </c>
      <c r="H24" s="26">
        <v>8</v>
      </c>
      <c r="I24" s="26">
        <v>8</v>
      </c>
      <c r="J24" s="40" t="s">
        <v>11</v>
      </c>
    </row>
    <row r="25" s="1" customFormat="1" ht="18" customHeight="1" spans="1:10">
      <c r="A25" s="7" t="s">
        <v>731</v>
      </c>
      <c r="B25" s="24" t="s">
        <v>820</v>
      </c>
      <c r="C25" s="25" t="s">
        <v>1642</v>
      </c>
      <c r="D25" s="25" t="s">
        <v>734</v>
      </c>
      <c r="E25" s="25" t="s">
        <v>19</v>
      </c>
      <c r="F25" s="25" t="s">
        <v>1643</v>
      </c>
      <c r="G25" s="25" t="s">
        <v>1644</v>
      </c>
      <c r="H25" s="26">
        <v>5</v>
      </c>
      <c r="I25" s="26">
        <v>5</v>
      </c>
      <c r="J25" s="40" t="s">
        <v>11</v>
      </c>
    </row>
    <row r="26" s="1" customFormat="1" ht="18" customHeight="1" spans="1:10">
      <c r="A26" s="7" t="s">
        <v>731</v>
      </c>
      <c r="B26" s="24" t="s">
        <v>825</v>
      </c>
      <c r="C26" s="25" t="s">
        <v>1645</v>
      </c>
      <c r="D26" s="25" t="s">
        <v>734</v>
      </c>
      <c r="E26" s="25" t="s">
        <v>757</v>
      </c>
      <c r="F26" s="25" t="s">
        <v>758</v>
      </c>
      <c r="G26" s="25" t="s">
        <v>1646</v>
      </c>
      <c r="H26" s="26">
        <v>5</v>
      </c>
      <c r="I26" s="26">
        <v>5</v>
      </c>
      <c r="J26" s="40" t="s">
        <v>11</v>
      </c>
    </row>
    <row r="27" s="1" customFormat="1" ht="18" customHeight="1" spans="1:10">
      <c r="A27" s="7" t="s">
        <v>760</v>
      </c>
      <c r="B27" s="24" t="s">
        <v>835</v>
      </c>
      <c r="C27" s="25" t="s">
        <v>1647</v>
      </c>
      <c r="D27" s="25" t="s">
        <v>763</v>
      </c>
      <c r="E27" s="25" t="s">
        <v>757</v>
      </c>
      <c r="F27" s="25" t="s">
        <v>758</v>
      </c>
      <c r="G27" s="25" t="s">
        <v>1648</v>
      </c>
      <c r="H27" s="26">
        <v>10</v>
      </c>
      <c r="I27" s="26">
        <v>10</v>
      </c>
      <c r="J27" s="40" t="s">
        <v>11</v>
      </c>
    </row>
    <row r="28" s="1" customFormat="1" ht="18" customHeight="1" spans="1:10">
      <c r="A28" s="7" t="s">
        <v>760</v>
      </c>
      <c r="B28" s="24" t="s">
        <v>835</v>
      </c>
      <c r="C28" s="25" t="s">
        <v>1649</v>
      </c>
      <c r="D28" s="25" t="s">
        <v>734</v>
      </c>
      <c r="E28" s="25" t="s">
        <v>757</v>
      </c>
      <c r="F28" s="25" t="s">
        <v>758</v>
      </c>
      <c r="G28" s="25" t="s">
        <v>1650</v>
      </c>
      <c r="H28" s="26">
        <v>10</v>
      </c>
      <c r="I28" s="26">
        <v>10</v>
      </c>
      <c r="J28" s="40" t="s">
        <v>11</v>
      </c>
    </row>
    <row r="29" s="1" customFormat="1" ht="18" customHeight="1" spans="1:10">
      <c r="A29" s="7" t="s">
        <v>760</v>
      </c>
      <c r="B29" s="24" t="s">
        <v>838</v>
      </c>
      <c r="C29" s="25" t="s">
        <v>1651</v>
      </c>
      <c r="D29" s="25" t="s">
        <v>763</v>
      </c>
      <c r="E29" s="25" t="s">
        <v>25</v>
      </c>
      <c r="F29" s="25" t="s">
        <v>840</v>
      </c>
      <c r="G29" s="25" t="s">
        <v>980</v>
      </c>
      <c r="H29" s="26">
        <v>10</v>
      </c>
      <c r="I29" s="26">
        <v>10</v>
      </c>
      <c r="J29" s="40" t="s">
        <v>11</v>
      </c>
    </row>
    <row r="30" s="1" customFormat="1" ht="29.95" customHeight="1" spans="1:10">
      <c r="A30" s="27" t="s">
        <v>772</v>
      </c>
      <c r="B30" s="28" t="s">
        <v>886</v>
      </c>
      <c r="C30" s="25" t="s">
        <v>843</v>
      </c>
      <c r="D30" s="25" t="s">
        <v>763</v>
      </c>
      <c r="E30" s="25" t="s">
        <v>775</v>
      </c>
      <c r="F30" s="25" t="s">
        <v>758</v>
      </c>
      <c r="G30" s="25" t="s">
        <v>1652</v>
      </c>
      <c r="H30" s="26">
        <v>10</v>
      </c>
      <c r="I30" s="26">
        <v>10</v>
      </c>
      <c r="J30" s="40" t="s">
        <v>11</v>
      </c>
    </row>
    <row r="31" s="1" customFormat="1" ht="46" customHeight="1" spans="1:10">
      <c r="A31" s="7" t="s">
        <v>888</v>
      </c>
      <c r="B31" s="7"/>
      <c r="C31" s="7"/>
      <c r="D31" s="29" t="s">
        <v>1589</v>
      </c>
      <c r="E31" s="29"/>
      <c r="F31" s="29"/>
      <c r="G31" s="29"/>
      <c r="H31" s="29"/>
      <c r="I31" s="29"/>
      <c r="J31" s="29"/>
    </row>
    <row r="32" s="1" customFormat="1" ht="25.55" customHeight="1" spans="1:10">
      <c r="A32" s="27" t="s">
        <v>846</v>
      </c>
      <c r="B32" s="30"/>
      <c r="C32" s="30"/>
      <c r="D32" s="30"/>
      <c r="E32" s="30"/>
      <c r="F32" s="30"/>
      <c r="G32" s="31"/>
      <c r="H32" s="7" t="s">
        <v>847</v>
      </c>
      <c r="I32" s="7" t="s">
        <v>848</v>
      </c>
      <c r="J32" s="41" t="s">
        <v>889</v>
      </c>
    </row>
    <row r="33" s="1" customFormat="1" ht="17.05" customHeight="1" spans="1:10">
      <c r="A33" s="32"/>
      <c r="B33" s="33"/>
      <c r="C33" s="33"/>
      <c r="D33" s="33"/>
      <c r="E33" s="33"/>
      <c r="F33" s="33"/>
      <c r="G33" s="34"/>
      <c r="H33" s="35">
        <v>100</v>
      </c>
      <c r="I33" s="35">
        <v>89</v>
      </c>
      <c r="J33" s="41" t="s">
        <v>890</v>
      </c>
    </row>
    <row r="34" s="1" customFormat="1" ht="29" customHeight="1" spans="1:10">
      <c r="A34" s="36" t="s">
        <v>778</v>
      </c>
      <c r="B34" s="37"/>
      <c r="C34" s="37"/>
      <c r="D34" s="37"/>
      <c r="E34" s="37"/>
      <c r="F34" s="37"/>
      <c r="G34" s="37"/>
      <c r="H34" s="37"/>
      <c r="I34" s="37"/>
      <c r="J34" s="42"/>
    </row>
    <row r="35" s="1" customFormat="1" ht="27" customHeight="1" spans="1:10">
      <c r="A35" s="36" t="s">
        <v>779</v>
      </c>
      <c r="B35" s="36"/>
      <c r="C35" s="36"/>
      <c r="D35" s="36"/>
      <c r="E35" s="36"/>
      <c r="F35" s="36"/>
      <c r="G35" s="36"/>
      <c r="H35" s="36"/>
      <c r="I35" s="36"/>
      <c r="J35" s="36"/>
    </row>
    <row r="36" s="1" customFormat="1" ht="19" customHeight="1" spans="1:10">
      <c r="A36" s="36" t="s">
        <v>780</v>
      </c>
      <c r="B36" s="36"/>
      <c r="C36" s="36"/>
      <c r="D36" s="36"/>
      <c r="E36" s="36"/>
      <c r="F36" s="36"/>
      <c r="G36" s="36"/>
      <c r="H36" s="36"/>
      <c r="I36" s="36"/>
      <c r="J36" s="36"/>
    </row>
    <row r="37" s="1" customFormat="1" ht="18" customHeight="1" spans="1:10">
      <c r="A37" s="36" t="s">
        <v>851</v>
      </c>
      <c r="B37" s="36"/>
      <c r="C37" s="36"/>
      <c r="D37" s="36"/>
      <c r="E37" s="36"/>
      <c r="F37" s="36"/>
      <c r="G37" s="36"/>
      <c r="H37" s="36"/>
      <c r="I37" s="36"/>
      <c r="J37" s="36"/>
    </row>
    <row r="38" s="1" customFormat="1" ht="18" customHeight="1" spans="1:10">
      <c r="A38" s="36" t="s">
        <v>852</v>
      </c>
      <c r="B38" s="36"/>
      <c r="C38" s="36"/>
      <c r="D38" s="36"/>
      <c r="E38" s="36"/>
      <c r="F38" s="36"/>
      <c r="G38" s="36"/>
      <c r="H38" s="36"/>
      <c r="I38" s="36"/>
      <c r="J38" s="36"/>
    </row>
    <row r="39" s="1" customFormat="1" ht="18" customHeight="1" spans="1:10">
      <c r="A39" s="36" t="s">
        <v>853</v>
      </c>
      <c r="B39" s="36"/>
      <c r="C39" s="36"/>
      <c r="D39" s="36"/>
      <c r="E39" s="36"/>
      <c r="F39" s="36"/>
      <c r="G39" s="36"/>
      <c r="H39" s="36"/>
      <c r="I39" s="36"/>
      <c r="J39" s="36"/>
    </row>
    <row r="40" s="1" customFormat="1" ht="24.05" customHeight="1" spans="1:10">
      <c r="A40" s="36" t="s">
        <v>854</v>
      </c>
      <c r="B40" s="36"/>
      <c r="C40" s="36"/>
      <c r="D40" s="36"/>
      <c r="E40" s="36"/>
      <c r="F40" s="36"/>
      <c r="G40" s="36"/>
      <c r="H40" s="36"/>
      <c r="I40" s="36"/>
      <c r="J40"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1:C31"/>
    <mergeCell ref="D31:J31"/>
    <mergeCell ref="A35:J35"/>
    <mergeCell ref="A36:J36"/>
    <mergeCell ref="A37:J37"/>
    <mergeCell ref="A38:J38"/>
    <mergeCell ref="A39:J39"/>
    <mergeCell ref="A40:J40"/>
    <mergeCell ref="A10:A11"/>
    <mergeCell ref="G12:G13"/>
    <mergeCell ref="H12:H13"/>
    <mergeCell ref="I12:I13"/>
    <mergeCell ref="J12:J13"/>
    <mergeCell ref="A5:B9"/>
    <mergeCell ref="A32:G33"/>
  </mergeCells>
  <pageMargins left="0.75" right="0.75" top="1" bottom="1" header="0.5" footer="0.5"/>
  <pageSetup paperSize="9" scale="51" orientation="portrait"/>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V32"/>
  <sheetViews>
    <sheetView topLeftCell="A5" workbookViewId="0">
      <selection activeCell="B11" sqref="B11:E11"/>
    </sheetView>
  </sheetViews>
  <sheetFormatPr defaultColWidth="9" defaultRowHeight="14.25"/>
  <cols>
    <col min="1" max="1" width="16.3333333333333" style="1" customWidth="1"/>
    <col min="2" max="2" width="19.1083333333333" style="1" customWidth="1"/>
    <col min="3" max="3" width="21.4416666666667" style="1" customWidth="1"/>
    <col min="4" max="5" width="11.3333333333333" style="1" customWidth="1"/>
    <col min="6" max="6" width="11.2166666666667" style="1" customWidth="1"/>
    <col min="7" max="7" width="19.4416666666667" style="1" customWidth="1"/>
    <col min="8" max="8" width="9" style="1"/>
    <col min="9" max="9" width="8.65833333333333" style="1" customWidth="1"/>
    <col min="10" max="10" width="11.4416666666667" style="1" customWidth="1"/>
    <col min="11" max="16263"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1653</v>
      </c>
    </row>
    <row r="3" s="3" customFormat="1" ht="18" customHeight="1" spans="1:126">
      <c r="A3" s="7" t="s">
        <v>784</v>
      </c>
      <c r="B3" s="7"/>
      <c r="C3" s="8" t="s">
        <v>1654</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row>
    <row r="4" s="4" customFormat="1" ht="18" customHeight="1" spans="1:126">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row>
    <row r="5" s="4" customFormat="1" ht="36" customHeight="1" spans="1:126">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row>
    <row r="6" s="4" customFormat="1" ht="36" customHeight="1" spans="1:126">
      <c r="A6" s="7"/>
      <c r="B6" s="7"/>
      <c r="C6" s="10" t="s">
        <v>715</v>
      </c>
      <c r="D6" s="11"/>
      <c r="E6" s="11">
        <v>2</v>
      </c>
      <c r="F6" s="11">
        <v>2</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row>
    <row r="7" s="4" customFormat="1" ht="36" customHeight="1" spans="1:126">
      <c r="A7" s="7"/>
      <c r="B7" s="7"/>
      <c r="C7" s="10" t="s">
        <v>793</v>
      </c>
      <c r="D7" s="11"/>
      <c r="E7" s="11"/>
      <c r="F7" s="11"/>
      <c r="G7" s="7" t="s">
        <v>624</v>
      </c>
      <c r="H7" s="11"/>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row>
    <row r="8" s="4" customFormat="1" ht="36" customHeight="1" spans="1:126">
      <c r="A8" s="7"/>
      <c r="B8" s="7"/>
      <c r="C8" s="10" t="s">
        <v>794</v>
      </c>
      <c r="D8" s="11"/>
      <c r="E8" s="11">
        <v>2</v>
      </c>
      <c r="F8" s="11">
        <v>2</v>
      </c>
      <c r="G8" s="7" t="s">
        <v>624</v>
      </c>
      <c r="H8" s="11">
        <v>100</v>
      </c>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128" customHeight="1" spans="1:10">
      <c r="A11" s="7"/>
      <c r="B11" s="13" t="s">
        <v>1655</v>
      </c>
      <c r="C11" s="14"/>
      <c r="D11" s="14"/>
      <c r="E11" s="15"/>
      <c r="F11" s="16" t="s">
        <v>1656</v>
      </c>
      <c r="G11" s="16"/>
      <c r="H11" s="16"/>
      <c r="I11" s="16"/>
      <c r="J11" s="16"/>
    </row>
    <row r="12" s="1" customFormat="1" ht="29"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1657</v>
      </c>
      <c r="D14" s="25" t="s">
        <v>763</v>
      </c>
      <c r="E14" s="25" t="s">
        <v>359</v>
      </c>
      <c r="F14" s="25" t="s">
        <v>868</v>
      </c>
      <c r="G14" s="25" t="s">
        <v>1658</v>
      </c>
      <c r="H14" s="26">
        <v>10</v>
      </c>
      <c r="I14" s="26">
        <v>9</v>
      </c>
      <c r="J14" s="40" t="s">
        <v>11</v>
      </c>
    </row>
    <row r="15" s="1" customFormat="1" ht="18" customHeight="1" spans="1:10">
      <c r="A15" s="7" t="s">
        <v>731</v>
      </c>
      <c r="B15" s="24" t="s">
        <v>732</v>
      </c>
      <c r="C15" s="25" t="s">
        <v>1659</v>
      </c>
      <c r="D15" s="25" t="s">
        <v>763</v>
      </c>
      <c r="E15" s="25" t="s">
        <v>1660</v>
      </c>
      <c r="F15" s="25" t="s">
        <v>944</v>
      </c>
      <c r="G15" s="25" t="s">
        <v>1658</v>
      </c>
      <c r="H15" s="26">
        <v>10</v>
      </c>
      <c r="I15" s="26">
        <v>9</v>
      </c>
      <c r="J15" s="40" t="s">
        <v>11</v>
      </c>
    </row>
    <row r="16" s="1" customFormat="1" ht="18" customHeight="1" spans="1:10">
      <c r="A16" s="7" t="s">
        <v>731</v>
      </c>
      <c r="B16" s="24" t="s">
        <v>732</v>
      </c>
      <c r="C16" s="25" t="s">
        <v>1661</v>
      </c>
      <c r="D16" s="25" t="s">
        <v>763</v>
      </c>
      <c r="E16" s="25" t="s">
        <v>1662</v>
      </c>
      <c r="F16" s="25" t="s">
        <v>816</v>
      </c>
      <c r="G16" s="25" t="s">
        <v>1658</v>
      </c>
      <c r="H16" s="26">
        <v>10</v>
      </c>
      <c r="I16" s="26">
        <v>9</v>
      </c>
      <c r="J16" s="40" t="s">
        <v>11</v>
      </c>
    </row>
    <row r="17" s="1" customFormat="1" ht="18" customHeight="1" spans="1:10">
      <c r="A17" s="7" t="s">
        <v>731</v>
      </c>
      <c r="B17" s="24" t="s">
        <v>755</v>
      </c>
      <c r="C17" s="25" t="s">
        <v>879</v>
      </c>
      <c r="D17" s="25" t="s">
        <v>734</v>
      </c>
      <c r="E17" s="25" t="s">
        <v>757</v>
      </c>
      <c r="F17" s="25" t="s">
        <v>758</v>
      </c>
      <c r="G17" s="25" t="s">
        <v>901</v>
      </c>
      <c r="H17" s="26">
        <v>10</v>
      </c>
      <c r="I17" s="26">
        <v>9</v>
      </c>
      <c r="J17" s="40" t="s">
        <v>11</v>
      </c>
    </row>
    <row r="18" s="1" customFormat="1" ht="18" customHeight="1" spans="1:10">
      <c r="A18" s="7" t="s">
        <v>731</v>
      </c>
      <c r="B18" s="24" t="s">
        <v>820</v>
      </c>
      <c r="C18" s="25" t="s">
        <v>1663</v>
      </c>
      <c r="D18" s="25" t="s">
        <v>822</v>
      </c>
      <c r="E18" s="25" t="s">
        <v>13</v>
      </c>
      <c r="F18" s="25" t="s">
        <v>903</v>
      </c>
      <c r="G18" s="25" t="s">
        <v>957</v>
      </c>
      <c r="H18" s="26">
        <v>10</v>
      </c>
      <c r="I18" s="26">
        <v>9</v>
      </c>
      <c r="J18" s="40" t="s">
        <v>11</v>
      </c>
    </row>
    <row r="19" s="1" customFormat="1" ht="18" customHeight="1" spans="1:10">
      <c r="A19" s="24" t="s">
        <v>760</v>
      </c>
      <c r="B19" s="24" t="s">
        <v>835</v>
      </c>
      <c r="C19" s="25" t="s">
        <v>836</v>
      </c>
      <c r="D19" s="25" t="s">
        <v>763</v>
      </c>
      <c r="E19" s="25" t="s">
        <v>775</v>
      </c>
      <c r="F19" s="25" t="s">
        <v>758</v>
      </c>
      <c r="G19" s="25" t="s">
        <v>1064</v>
      </c>
      <c r="H19" s="26">
        <v>15</v>
      </c>
      <c r="I19" s="26">
        <v>14</v>
      </c>
      <c r="J19" s="40" t="s">
        <v>11</v>
      </c>
    </row>
    <row r="20" s="1" customFormat="1" ht="18" customHeight="1" spans="1:10">
      <c r="A20" s="24" t="s">
        <v>760</v>
      </c>
      <c r="B20" s="24" t="s">
        <v>838</v>
      </c>
      <c r="C20" s="25" t="s">
        <v>839</v>
      </c>
      <c r="D20" s="25" t="s">
        <v>763</v>
      </c>
      <c r="E20" s="25" t="s">
        <v>38</v>
      </c>
      <c r="F20" s="25" t="s">
        <v>840</v>
      </c>
      <c r="G20" s="25" t="s">
        <v>1664</v>
      </c>
      <c r="H20" s="26">
        <v>15</v>
      </c>
      <c r="I20" s="26">
        <v>14</v>
      </c>
      <c r="J20" s="40" t="s">
        <v>11</v>
      </c>
    </row>
    <row r="21" s="1" customFormat="1" ht="29.95" customHeight="1" spans="1:10">
      <c r="A21" s="27" t="s">
        <v>772</v>
      </c>
      <c r="B21" s="28" t="s">
        <v>886</v>
      </c>
      <c r="C21" s="25" t="s">
        <v>843</v>
      </c>
      <c r="D21" s="25" t="s">
        <v>763</v>
      </c>
      <c r="E21" s="25" t="s">
        <v>775</v>
      </c>
      <c r="F21" s="25" t="s">
        <v>758</v>
      </c>
      <c r="G21" s="25" t="s">
        <v>1341</v>
      </c>
      <c r="H21" s="26">
        <v>10</v>
      </c>
      <c r="I21" s="26">
        <v>9</v>
      </c>
      <c r="J21" s="40" t="s">
        <v>11</v>
      </c>
    </row>
    <row r="22" s="1" customFormat="1" ht="29.95" customHeight="1" spans="1:10">
      <c r="A22" s="7" t="s">
        <v>888</v>
      </c>
      <c r="B22" s="7"/>
      <c r="C22" s="7"/>
      <c r="D22" s="29" t="s">
        <v>701</v>
      </c>
      <c r="E22" s="29"/>
      <c r="F22" s="29"/>
      <c r="G22" s="29"/>
      <c r="H22" s="29"/>
      <c r="I22" s="29"/>
      <c r="J22" s="29"/>
    </row>
    <row r="23" s="1" customFormat="1" ht="25.55" customHeight="1" spans="1:10">
      <c r="A23" s="27" t="s">
        <v>846</v>
      </c>
      <c r="B23" s="30"/>
      <c r="C23" s="30"/>
      <c r="D23" s="30"/>
      <c r="E23" s="30"/>
      <c r="F23" s="30"/>
      <c r="G23" s="31"/>
      <c r="H23" s="7" t="s">
        <v>847</v>
      </c>
      <c r="I23" s="7" t="s">
        <v>848</v>
      </c>
      <c r="J23" s="41" t="s">
        <v>889</v>
      </c>
    </row>
    <row r="24" s="1" customFormat="1" ht="17.05" customHeight="1" spans="1:10">
      <c r="A24" s="32"/>
      <c r="B24" s="33"/>
      <c r="C24" s="33"/>
      <c r="D24" s="33"/>
      <c r="E24" s="33"/>
      <c r="F24" s="33"/>
      <c r="G24" s="34"/>
      <c r="H24" s="35">
        <v>100</v>
      </c>
      <c r="I24" s="35">
        <v>92</v>
      </c>
      <c r="J24" s="41" t="s">
        <v>850</v>
      </c>
    </row>
    <row r="25" s="1" customFormat="1" ht="29" customHeight="1" spans="1:10">
      <c r="A25" s="36" t="s">
        <v>778</v>
      </c>
      <c r="B25" s="37"/>
      <c r="C25" s="37"/>
      <c r="D25" s="37"/>
      <c r="E25" s="37"/>
      <c r="F25" s="37"/>
      <c r="G25" s="37"/>
      <c r="H25" s="37"/>
      <c r="I25" s="37"/>
      <c r="J25" s="42"/>
    </row>
    <row r="26" s="1" customFormat="1" ht="27" customHeight="1" spans="1:10">
      <c r="A26" s="36" t="s">
        <v>779</v>
      </c>
      <c r="B26" s="36"/>
      <c r="C26" s="36"/>
      <c r="D26" s="36"/>
      <c r="E26" s="36"/>
      <c r="F26" s="36"/>
      <c r="G26" s="36"/>
      <c r="H26" s="36"/>
      <c r="I26" s="36"/>
      <c r="J26" s="36"/>
    </row>
    <row r="27" s="1" customFormat="1" ht="19" customHeight="1" spans="1:10">
      <c r="A27" s="36" t="s">
        <v>780</v>
      </c>
      <c r="B27" s="36"/>
      <c r="C27" s="36"/>
      <c r="D27" s="36"/>
      <c r="E27" s="36"/>
      <c r="F27" s="36"/>
      <c r="G27" s="36"/>
      <c r="H27" s="36"/>
      <c r="I27" s="36"/>
      <c r="J27" s="36"/>
    </row>
    <row r="28" s="1" customFormat="1" ht="18" customHeight="1" spans="1:10">
      <c r="A28" s="36" t="s">
        <v>851</v>
      </c>
      <c r="B28" s="36"/>
      <c r="C28" s="36"/>
      <c r="D28" s="36"/>
      <c r="E28" s="36"/>
      <c r="F28" s="36"/>
      <c r="G28" s="36"/>
      <c r="H28" s="36"/>
      <c r="I28" s="36"/>
      <c r="J28" s="36"/>
    </row>
    <row r="29" s="1" customFormat="1" ht="18" customHeight="1" spans="1:10">
      <c r="A29" s="36" t="s">
        <v>852</v>
      </c>
      <c r="B29" s="36"/>
      <c r="C29" s="36"/>
      <c r="D29" s="36"/>
      <c r="E29" s="36"/>
      <c r="F29" s="36"/>
      <c r="G29" s="36"/>
      <c r="H29" s="36"/>
      <c r="I29" s="36"/>
      <c r="J29" s="36"/>
    </row>
    <row r="30" s="1" customFormat="1" ht="18" customHeight="1" spans="1:10">
      <c r="A30" s="36" t="s">
        <v>853</v>
      </c>
      <c r="B30" s="36"/>
      <c r="C30" s="36"/>
      <c r="D30" s="36"/>
      <c r="E30" s="36"/>
      <c r="F30" s="36"/>
      <c r="G30" s="36"/>
      <c r="H30" s="36"/>
      <c r="I30" s="36"/>
      <c r="J30" s="36"/>
    </row>
    <row r="31" s="1" customFormat="1" ht="24.05" customHeight="1" spans="1:10">
      <c r="A31" s="36" t="s">
        <v>854</v>
      </c>
      <c r="B31" s="36"/>
      <c r="C31" s="36"/>
      <c r="D31" s="36"/>
      <c r="E31" s="36"/>
      <c r="F31" s="36"/>
      <c r="G31" s="36"/>
      <c r="H31" s="36"/>
      <c r="I31" s="36"/>
      <c r="J31" s="36"/>
    </row>
    <row r="32" s="1" customFormat="1" ht="13.5"/>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6:J26"/>
    <mergeCell ref="A27:J27"/>
    <mergeCell ref="A28:J28"/>
    <mergeCell ref="A29:J29"/>
    <mergeCell ref="A30:J30"/>
    <mergeCell ref="A31:J31"/>
    <mergeCell ref="A10:A11"/>
    <mergeCell ref="G12:G13"/>
    <mergeCell ref="H12:H13"/>
    <mergeCell ref="I12:I13"/>
    <mergeCell ref="J12:J13"/>
    <mergeCell ref="A5:B9"/>
    <mergeCell ref="A23:G24"/>
  </mergeCells>
  <pageMargins left="0.75" right="0.75" top="1" bottom="1" header="0.5" footer="0.5"/>
  <pageSetup paperSize="9" scale="58" orientation="portrait"/>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Q29"/>
  <sheetViews>
    <sheetView topLeftCell="A8" workbookViewId="0">
      <selection activeCell="B11" sqref="B11:E11"/>
    </sheetView>
  </sheetViews>
  <sheetFormatPr defaultColWidth="9" defaultRowHeight="14.25"/>
  <cols>
    <col min="1" max="1" width="11.1083333333333" style="1" customWidth="1"/>
    <col min="2" max="2" width="17.7833333333333" style="1" customWidth="1"/>
    <col min="3" max="3" width="23.3333333333333" style="1" customWidth="1"/>
    <col min="4" max="4" width="14.8916666666667" style="1" customWidth="1"/>
    <col min="5" max="5" width="14.3333333333333" style="1" customWidth="1"/>
    <col min="6" max="6" width="11.2166666666667" style="1" customWidth="1"/>
    <col min="7" max="7" width="21.4416666666667" style="1" customWidth="1"/>
    <col min="8" max="8" width="9" style="1"/>
    <col min="9" max="9" width="8.65833333333333" style="1" customWidth="1"/>
    <col min="10" max="10" width="11.4416666666667" style="1" customWidth="1"/>
    <col min="11" max="16362"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1665</v>
      </c>
    </row>
    <row r="3" s="3" customFormat="1" ht="18" customHeight="1" spans="1:225">
      <c r="A3" s="7" t="s">
        <v>784</v>
      </c>
      <c r="B3" s="7"/>
      <c r="C3" s="8" t="s">
        <v>1666</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row>
    <row r="4" s="4" customFormat="1" ht="18" customHeight="1" spans="1:225">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row>
    <row r="5" s="4" customFormat="1" ht="36" customHeight="1" spans="1:225">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row>
    <row r="6" s="4" customFormat="1" ht="36" customHeight="1" spans="1:225">
      <c r="A6" s="7"/>
      <c r="B6" s="7"/>
      <c r="C6" s="10" t="s">
        <v>715</v>
      </c>
      <c r="D6" s="11"/>
      <c r="E6" s="11">
        <v>0.58</v>
      </c>
      <c r="F6" s="11">
        <v>0.48</v>
      </c>
      <c r="G6" s="7">
        <v>10</v>
      </c>
      <c r="H6" s="11">
        <v>82.76</v>
      </c>
      <c r="I6" s="12">
        <v>8.28</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row>
    <row r="7" s="4" customFormat="1" ht="36" customHeight="1" spans="1:225">
      <c r="A7" s="7"/>
      <c r="B7" s="7"/>
      <c r="C7" s="10" t="s">
        <v>793</v>
      </c>
      <c r="D7" s="11"/>
      <c r="E7" s="11"/>
      <c r="F7" s="11"/>
      <c r="G7" s="7" t="s">
        <v>624</v>
      </c>
      <c r="H7" s="11"/>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row>
    <row r="8" s="4" customFormat="1" ht="36" customHeight="1" spans="1:225">
      <c r="A8" s="7"/>
      <c r="B8" s="7"/>
      <c r="C8" s="10" t="s">
        <v>794</v>
      </c>
      <c r="D8" s="11"/>
      <c r="E8" s="11">
        <v>0.58</v>
      </c>
      <c r="F8" s="11">
        <v>0.48</v>
      </c>
      <c r="G8" s="7" t="s">
        <v>624</v>
      </c>
      <c r="H8" s="11">
        <v>82.76</v>
      </c>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208" customHeight="1" spans="1:10">
      <c r="A11" s="7"/>
      <c r="B11" s="13" t="s">
        <v>1667</v>
      </c>
      <c r="C11" s="14"/>
      <c r="D11" s="14"/>
      <c r="E11" s="15"/>
      <c r="F11" s="16" t="s">
        <v>1668</v>
      </c>
      <c r="G11" s="16"/>
      <c r="H11" s="16"/>
      <c r="I11" s="16"/>
      <c r="J11" s="16"/>
    </row>
    <row r="12" s="1" customFormat="1" ht="36"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1000</v>
      </c>
      <c r="D14" s="25" t="s">
        <v>734</v>
      </c>
      <c r="E14" s="25" t="s">
        <v>12</v>
      </c>
      <c r="F14" s="25" t="s">
        <v>1027</v>
      </c>
      <c r="G14" s="25" t="s">
        <v>1669</v>
      </c>
      <c r="H14" s="26">
        <v>15</v>
      </c>
      <c r="I14" s="26">
        <v>14</v>
      </c>
      <c r="J14" s="43" t="s">
        <v>11</v>
      </c>
    </row>
    <row r="15" s="1" customFormat="1" ht="18" customHeight="1" spans="1:10">
      <c r="A15" s="7" t="s">
        <v>731</v>
      </c>
      <c r="B15" s="24" t="s">
        <v>732</v>
      </c>
      <c r="C15" s="25" t="s">
        <v>1024</v>
      </c>
      <c r="D15" s="25" t="s">
        <v>763</v>
      </c>
      <c r="E15" s="25" t="s">
        <v>361</v>
      </c>
      <c r="F15" s="25" t="s">
        <v>1149</v>
      </c>
      <c r="G15" s="25" t="s">
        <v>1670</v>
      </c>
      <c r="H15" s="26">
        <v>15</v>
      </c>
      <c r="I15" s="26">
        <v>14</v>
      </c>
      <c r="J15" s="43" t="s">
        <v>11</v>
      </c>
    </row>
    <row r="16" s="1" customFormat="1" ht="18" customHeight="1" spans="1:10">
      <c r="A16" s="7" t="s">
        <v>731</v>
      </c>
      <c r="B16" s="24" t="s">
        <v>755</v>
      </c>
      <c r="C16" s="25" t="s">
        <v>1543</v>
      </c>
      <c r="D16" s="25" t="s">
        <v>734</v>
      </c>
      <c r="E16" s="25" t="s">
        <v>757</v>
      </c>
      <c r="F16" s="25" t="s">
        <v>758</v>
      </c>
      <c r="G16" s="25" t="s">
        <v>1671</v>
      </c>
      <c r="H16" s="26">
        <v>10</v>
      </c>
      <c r="I16" s="26">
        <v>9</v>
      </c>
      <c r="J16" s="43" t="s">
        <v>11</v>
      </c>
    </row>
    <row r="17" s="1" customFormat="1" ht="18" customHeight="1" spans="1:10">
      <c r="A17" s="7" t="s">
        <v>731</v>
      </c>
      <c r="B17" s="24" t="s">
        <v>825</v>
      </c>
      <c r="C17" s="25" t="s">
        <v>1156</v>
      </c>
      <c r="D17" s="25" t="s">
        <v>822</v>
      </c>
      <c r="E17" s="25" t="s">
        <v>373</v>
      </c>
      <c r="F17" s="25" t="s">
        <v>827</v>
      </c>
      <c r="G17" s="25" t="s">
        <v>828</v>
      </c>
      <c r="H17" s="26">
        <v>10</v>
      </c>
      <c r="I17" s="26">
        <v>9</v>
      </c>
      <c r="J17" s="43" t="s">
        <v>11</v>
      </c>
    </row>
    <row r="18" s="1" customFormat="1" ht="18" customHeight="1" spans="1:10">
      <c r="A18" s="24" t="s">
        <v>760</v>
      </c>
      <c r="B18" s="24" t="s">
        <v>835</v>
      </c>
      <c r="C18" s="25" t="s">
        <v>1157</v>
      </c>
      <c r="D18" s="25" t="s">
        <v>734</v>
      </c>
      <c r="E18" s="25" t="s">
        <v>775</v>
      </c>
      <c r="F18" s="25" t="s">
        <v>758</v>
      </c>
      <c r="G18" s="25" t="s">
        <v>1672</v>
      </c>
      <c r="H18" s="26">
        <v>30</v>
      </c>
      <c r="I18" s="26">
        <v>28</v>
      </c>
      <c r="J18" s="43" t="s">
        <v>11</v>
      </c>
    </row>
    <row r="19" s="1" customFormat="1" ht="29.95" customHeight="1" spans="1:10">
      <c r="A19" s="27" t="s">
        <v>772</v>
      </c>
      <c r="B19" s="28" t="s">
        <v>886</v>
      </c>
      <c r="C19" s="25" t="s">
        <v>1034</v>
      </c>
      <c r="D19" s="25" t="s">
        <v>763</v>
      </c>
      <c r="E19" s="25" t="s">
        <v>775</v>
      </c>
      <c r="F19" s="25" t="s">
        <v>758</v>
      </c>
      <c r="G19" s="25" t="s">
        <v>1673</v>
      </c>
      <c r="H19" s="26">
        <v>10</v>
      </c>
      <c r="I19" s="26">
        <v>10</v>
      </c>
      <c r="J19" s="43" t="s">
        <v>11</v>
      </c>
    </row>
    <row r="20" s="1" customFormat="1" ht="32.1" customHeight="1" spans="1:10">
      <c r="A20" s="7" t="s">
        <v>888</v>
      </c>
      <c r="B20" s="7"/>
      <c r="C20" s="7"/>
      <c r="D20" s="29" t="s">
        <v>701</v>
      </c>
      <c r="E20" s="29"/>
      <c r="F20" s="29"/>
      <c r="G20" s="29"/>
      <c r="H20" s="29"/>
      <c r="I20" s="29"/>
      <c r="J20" s="29"/>
    </row>
    <row r="21" s="1" customFormat="1" ht="25.55" customHeight="1" spans="1:10">
      <c r="A21" s="27" t="s">
        <v>846</v>
      </c>
      <c r="B21" s="30"/>
      <c r="C21" s="30"/>
      <c r="D21" s="30"/>
      <c r="E21" s="30"/>
      <c r="F21" s="30"/>
      <c r="G21" s="31"/>
      <c r="H21" s="7" t="s">
        <v>847</v>
      </c>
      <c r="I21" s="7" t="s">
        <v>848</v>
      </c>
      <c r="J21" s="41" t="s">
        <v>889</v>
      </c>
    </row>
    <row r="22" s="1" customFormat="1" ht="17.05" customHeight="1" spans="1:10">
      <c r="A22" s="32"/>
      <c r="B22" s="33"/>
      <c r="C22" s="33"/>
      <c r="D22" s="33"/>
      <c r="E22" s="33"/>
      <c r="F22" s="33"/>
      <c r="G22" s="34"/>
      <c r="H22" s="35">
        <v>100</v>
      </c>
      <c r="I22" s="35">
        <v>92.28</v>
      </c>
      <c r="J22" s="41" t="s">
        <v>850</v>
      </c>
    </row>
    <row r="23" s="1" customFormat="1" ht="29" customHeight="1" spans="1:10">
      <c r="A23" s="36" t="s">
        <v>778</v>
      </c>
      <c r="B23" s="37"/>
      <c r="C23" s="37"/>
      <c r="D23" s="37"/>
      <c r="E23" s="37"/>
      <c r="F23" s="37"/>
      <c r="G23" s="37"/>
      <c r="H23" s="37"/>
      <c r="I23" s="37"/>
      <c r="J23" s="42"/>
    </row>
    <row r="24" s="1" customFormat="1" ht="27" customHeight="1" spans="1:10">
      <c r="A24" s="36" t="s">
        <v>779</v>
      </c>
      <c r="B24" s="36"/>
      <c r="C24" s="36"/>
      <c r="D24" s="36"/>
      <c r="E24" s="36"/>
      <c r="F24" s="36"/>
      <c r="G24" s="36"/>
      <c r="H24" s="36"/>
      <c r="I24" s="36"/>
      <c r="J24" s="36"/>
    </row>
    <row r="25" s="1" customFormat="1" ht="19" customHeight="1" spans="1:10">
      <c r="A25" s="36" t="s">
        <v>780</v>
      </c>
      <c r="B25" s="36"/>
      <c r="C25" s="36"/>
      <c r="D25" s="36"/>
      <c r="E25" s="36"/>
      <c r="F25" s="36"/>
      <c r="G25" s="36"/>
      <c r="H25" s="36"/>
      <c r="I25" s="36"/>
      <c r="J25" s="36"/>
    </row>
    <row r="26" s="1" customFormat="1" ht="18" customHeight="1" spans="1:10">
      <c r="A26" s="36" t="s">
        <v>851</v>
      </c>
      <c r="B26" s="36"/>
      <c r="C26" s="36"/>
      <c r="D26" s="36"/>
      <c r="E26" s="36"/>
      <c r="F26" s="36"/>
      <c r="G26" s="36"/>
      <c r="H26" s="36"/>
      <c r="I26" s="36"/>
      <c r="J26" s="36"/>
    </row>
    <row r="27" s="1" customFormat="1" ht="18" customHeight="1" spans="1:10">
      <c r="A27" s="36" t="s">
        <v>852</v>
      </c>
      <c r="B27" s="36"/>
      <c r="C27" s="36"/>
      <c r="D27" s="36"/>
      <c r="E27" s="36"/>
      <c r="F27" s="36"/>
      <c r="G27" s="36"/>
      <c r="H27" s="36"/>
      <c r="I27" s="36"/>
      <c r="J27" s="36"/>
    </row>
    <row r="28" s="1" customFormat="1" ht="18" customHeight="1" spans="1:10">
      <c r="A28" s="36" t="s">
        <v>853</v>
      </c>
      <c r="B28" s="36"/>
      <c r="C28" s="36"/>
      <c r="D28" s="36"/>
      <c r="E28" s="36"/>
      <c r="F28" s="36"/>
      <c r="G28" s="36"/>
      <c r="H28" s="36"/>
      <c r="I28" s="36"/>
      <c r="J28" s="36"/>
    </row>
    <row r="29" s="1" customFormat="1" ht="24.05" customHeight="1" spans="1:10">
      <c r="A29" s="36" t="s">
        <v>854</v>
      </c>
      <c r="B29" s="36"/>
      <c r="C29" s="36"/>
      <c r="D29" s="36"/>
      <c r="E29" s="36"/>
      <c r="F29" s="36"/>
      <c r="G29" s="36"/>
      <c r="H29" s="36"/>
      <c r="I29" s="36"/>
      <c r="J29"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4:J24"/>
    <mergeCell ref="A25:J25"/>
    <mergeCell ref="A26:J26"/>
    <mergeCell ref="A27:J27"/>
    <mergeCell ref="A28:J28"/>
    <mergeCell ref="A29:J29"/>
    <mergeCell ref="A10:A11"/>
    <mergeCell ref="G12:G13"/>
    <mergeCell ref="H12:H13"/>
    <mergeCell ref="I12:I13"/>
    <mergeCell ref="J12:J13"/>
    <mergeCell ref="A5:B9"/>
    <mergeCell ref="A21:G22"/>
  </mergeCells>
  <pageMargins left="0.75" right="0.75" top="1" bottom="1" header="0.5" footer="0.5"/>
  <pageSetup paperSize="9" scale="56" orientation="portrait"/>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P30"/>
  <sheetViews>
    <sheetView topLeftCell="A7" workbookViewId="0">
      <selection activeCell="B11" sqref="B11:E11"/>
    </sheetView>
  </sheetViews>
  <sheetFormatPr defaultColWidth="9" defaultRowHeight="14.25"/>
  <cols>
    <col min="1" max="1" width="11.1083333333333" style="1" customWidth="1"/>
    <col min="2" max="2" width="18.1083333333333" style="1" customWidth="1"/>
    <col min="3" max="3" width="20.6583333333333" style="1" customWidth="1"/>
    <col min="4" max="4" width="12.6583333333333" style="1" customWidth="1"/>
    <col min="5" max="5" width="13.1083333333333" style="1" customWidth="1"/>
    <col min="6" max="6" width="11.8916666666667" style="1" customWidth="1"/>
    <col min="7" max="7" width="21.1083333333333" style="1" customWidth="1"/>
    <col min="8" max="8" width="9" style="1"/>
    <col min="9" max="9" width="8.65833333333333" style="1" customWidth="1"/>
    <col min="10" max="10" width="11.4416666666667" style="1" customWidth="1"/>
    <col min="11" max="16361"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1674</v>
      </c>
    </row>
    <row r="3" s="3" customFormat="1" ht="18" customHeight="1" spans="1:224">
      <c r="A3" s="7" t="s">
        <v>784</v>
      </c>
      <c r="B3" s="7"/>
      <c r="C3" s="8" t="s">
        <v>1675</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row>
    <row r="4" s="4" customFormat="1" ht="18" customHeight="1" spans="1:224">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row>
    <row r="5" s="4" customFormat="1" ht="36" customHeight="1" spans="1:224">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row>
    <row r="6" s="4" customFormat="1" ht="36" customHeight="1" spans="1:224">
      <c r="A6" s="7"/>
      <c r="B6" s="7"/>
      <c r="C6" s="10" t="s">
        <v>715</v>
      </c>
      <c r="D6" s="11"/>
      <c r="E6" s="11">
        <v>27</v>
      </c>
      <c r="F6" s="11">
        <v>9</v>
      </c>
      <c r="G6" s="7">
        <v>10</v>
      </c>
      <c r="H6" s="11">
        <v>33.33</v>
      </c>
      <c r="I6" s="12">
        <v>3.33</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row>
    <row r="7" s="4" customFormat="1" ht="36" customHeight="1" spans="1:224">
      <c r="A7" s="7"/>
      <c r="B7" s="7"/>
      <c r="C7" s="10" t="s">
        <v>793</v>
      </c>
      <c r="D7" s="11"/>
      <c r="E7" s="11"/>
      <c r="F7" s="11"/>
      <c r="G7" s="7" t="s">
        <v>624</v>
      </c>
      <c r="H7" s="11"/>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row>
    <row r="8" s="4" customFormat="1" ht="36" customHeight="1" spans="1:224">
      <c r="A8" s="7"/>
      <c r="B8" s="7"/>
      <c r="C8" s="10" t="s">
        <v>794</v>
      </c>
      <c r="D8" s="11"/>
      <c r="E8" s="11">
        <v>27</v>
      </c>
      <c r="F8" s="11">
        <v>9</v>
      </c>
      <c r="G8" s="7" t="s">
        <v>624</v>
      </c>
      <c r="H8" s="11">
        <v>33.33</v>
      </c>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159.05" customHeight="1" spans="1:10">
      <c r="A11" s="7"/>
      <c r="B11" s="13" t="s">
        <v>1676</v>
      </c>
      <c r="C11" s="14"/>
      <c r="D11" s="14"/>
      <c r="E11" s="15"/>
      <c r="F11" s="16" t="s">
        <v>1677</v>
      </c>
      <c r="G11" s="16"/>
      <c r="H11" s="16"/>
      <c r="I11" s="16"/>
      <c r="J11" s="16"/>
    </row>
    <row r="12" s="1" customFormat="1" ht="36"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1678</v>
      </c>
      <c r="D14" s="25" t="s">
        <v>734</v>
      </c>
      <c r="E14" s="25" t="s">
        <v>36</v>
      </c>
      <c r="F14" s="25" t="s">
        <v>806</v>
      </c>
      <c r="G14" s="25" t="s">
        <v>1375</v>
      </c>
      <c r="H14" s="26">
        <v>15</v>
      </c>
      <c r="I14" s="26">
        <v>14</v>
      </c>
      <c r="J14" s="43" t="s">
        <v>11</v>
      </c>
    </row>
    <row r="15" s="1" customFormat="1" ht="18" customHeight="1" spans="1:10">
      <c r="A15" s="7" t="s">
        <v>731</v>
      </c>
      <c r="B15" s="24" t="s">
        <v>732</v>
      </c>
      <c r="C15" s="25" t="s">
        <v>1679</v>
      </c>
      <c r="D15" s="25" t="s">
        <v>734</v>
      </c>
      <c r="E15" s="25" t="s">
        <v>1680</v>
      </c>
      <c r="F15" s="25" t="s">
        <v>806</v>
      </c>
      <c r="G15" s="25" t="s">
        <v>1681</v>
      </c>
      <c r="H15" s="26">
        <v>15</v>
      </c>
      <c r="I15" s="26">
        <v>14</v>
      </c>
      <c r="J15" s="43" t="s">
        <v>11</v>
      </c>
    </row>
    <row r="16" s="1" customFormat="1" ht="18" customHeight="1" spans="1:10">
      <c r="A16" s="7" t="s">
        <v>731</v>
      </c>
      <c r="B16" s="24" t="s">
        <v>755</v>
      </c>
      <c r="C16" s="25" t="s">
        <v>1682</v>
      </c>
      <c r="D16" s="25" t="s">
        <v>734</v>
      </c>
      <c r="E16" s="25" t="s">
        <v>757</v>
      </c>
      <c r="F16" s="25" t="s">
        <v>758</v>
      </c>
      <c r="G16" s="25" t="s">
        <v>901</v>
      </c>
      <c r="H16" s="26">
        <v>10</v>
      </c>
      <c r="I16" s="26">
        <v>10</v>
      </c>
      <c r="J16" s="43" t="s">
        <v>11</v>
      </c>
    </row>
    <row r="17" s="1" customFormat="1" ht="18" customHeight="1" spans="1:10">
      <c r="A17" s="7" t="s">
        <v>731</v>
      </c>
      <c r="B17" s="24" t="s">
        <v>820</v>
      </c>
      <c r="C17" s="25" t="s">
        <v>1683</v>
      </c>
      <c r="D17" s="25" t="s">
        <v>734</v>
      </c>
      <c r="E17" s="25" t="s">
        <v>42</v>
      </c>
      <c r="F17" s="25" t="s">
        <v>903</v>
      </c>
      <c r="G17" s="25" t="s">
        <v>957</v>
      </c>
      <c r="H17" s="26">
        <v>10</v>
      </c>
      <c r="I17" s="26">
        <v>10</v>
      </c>
      <c r="J17" s="43" t="s">
        <v>11</v>
      </c>
    </row>
    <row r="18" s="1" customFormat="1" ht="18" customHeight="1" spans="1:10">
      <c r="A18" s="24" t="s">
        <v>760</v>
      </c>
      <c r="B18" s="24" t="s">
        <v>835</v>
      </c>
      <c r="C18" s="25" t="s">
        <v>836</v>
      </c>
      <c r="D18" s="25" t="s">
        <v>763</v>
      </c>
      <c r="E18" s="25" t="s">
        <v>775</v>
      </c>
      <c r="F18" s="25" t="s">
        <v>758</v>
      </c>
      <c r="G18" s="25" t="s">
        <v>1684</v>
      </c>
      <c r="H18" s="26">
        <v>15</v>
      </c>
      <c r="I18" s="26">
        <v>14</v>
      </c>
      <c r="J18" s="43" t="s">
        <v>11</v>
      </c>
    </row>
    <row r="19" s="1" customFormat="1" ht="29.95" customHeight="1" spans="1:10">
      <c r="A19" s="24" t="s">
        <v>760</v>
      </c>
      <c r="B19" s="7" t="s">
        <v>838</v>
      </c>
      <c r="C19" s="25" t="s">
        <v>1685</v>
      </c>
      <c r="D19" s="25" t="s">
        <v>763</v>
      </c>
      <c r="E19" s="25" t="s">
        <v>38</v>
      </c>
      <c r="F19" s="25" t="s">
        <v>840</v>
      </c>
      <c r="G19" s="25" t="s">
        <v>1686</v>
      </c>
      <c r="H19" s="26">
        <v>15</v>
      </c>
      <c r="I19" s="26">
        <v>14</v>
      </c>
      <c r="J19" s="43" t="s">
        <v>11</v>
      </c>
    </row>
    <row r="20" s="1" customFormat="1" ht="29.95" customHeight="1" spans="1:10">
      <c r="A20" s="27" t="s">
        <v>772</v>
      </c>
      <c r="B20" s="28" t="s">
        <v>886</v>
      </c>
      <c r="C20" s="25" t="s">
        <v>843</v>
      </c>
      <c r="D20" s="25" t="s">
        <v>763</v>
      </c>
      <c r="E20" s="25" t="s">
        <v>769</v>
      </c>
      <c r="F20" s="25" t="s">
        <v>758</v>
      </c>
      <c r="G20" s="25" t="s">
        <v>1298</v>
      </c>
      <c r="H20" s="26">
        <v>10</v>
      </c>
      <c r="I20" s="26">
        <v>9</v>
      </c>
      <c r="J20" s="43" t="s">
        <v>11</v>
      </c>
    </row>
    <row r="21" s="1" customFormat="1" ht="28" customHeight="1" spans="1:10">
      <c r="A21" s="7" t="s">
        <v>888</v>
      </c>
      <c r="B21" s="7"/>
      <c r="C21" s="7"/>
      <c r="D21" s="29" t="s">
        <v>701</v>
      </c>
      <c r="E21" s="29"/>
      <c r="F21" s="29"/>
      <c r="G21" s="29"/>
      <c r="H21" s="29"/>
      <c r="I21" s="29"/>
      <c r="J21" s="29"/>
    </row>
    <row r="22" s="1" customFormat="1" ht="25.55" customHeight="1" spans="1:10">
      <c r="A22" s="27" t="s">
        <v>846</v>
      </c>
      <c r="B22" s="30"/>
      <c r="C22" s="30"/>
      <c r="D22" s="30"/>
      <c r="E22" s="30"/>
      <c r="F22" s="30"/>
      <c r="G22" s="31"/>
      <c r="H22" s="7" t="s">
        <v>847</v>
      </c>
      <c r="I22" s="7" t="s">
        <v>848</v>
      </c>
      <c r="J22" s="41" t="s">
        <v>889</v>
      </c>
    </row>
    <row r="23" s="1" customFormat="1" ht="17.05" customHeight="1" spans="1:10">
      <c r="A23" s="32"/>
      <c r="B23" s="33"/>
      <c r="C23" s="33"/>
      <c r="D23" s="33"/>
      <c r="E23" s="33"/>
      <c r="F23" s="33"/>
      <c r="G23" s="34"/>
      <c r="H23" s="35">
        <v>100</v>
      </c>
      <c r="I23" s="35">
        <v>88.33</v>
      </c>
      <c r="J23" s="41" t="s">
        <v>890</v>
      </c>
    </row>
    <row r="24" s="1" customFormat="1" ht="29" customHeight="1" spans="1:10">
      <c r="A24" s="36" t="s">
        <v>778</v>
      </c>
      <c r="B24" s="37"/>
      <c r="C24" s="37"/>
      <c r="D24" s="37"/>
      <c r="E24" s="37"/>
      <c r="F24" s="37"/>
      <c r="G24" s="37"/>
      <c r="H24" s="37"/>
      <c r="I24" s="37"/>
      <c r="J24" s="42"/>
    </row>
    <row r="25" s="1" customFormat="1" ht="27" customHeight="1" spans="1:10">
      <c r="A25" s="36" t="s">
        <v>779</v>
      </c>
      <c r="B25" s="36"/>
      <c r="C25" s="36"/>
      <c r="D25" s="36"/>
      <c r="E25" s="36"/>
      <c r="F25" s="36"/>
      <c r="G25" s="36"/>
      <c r="H25" s="36"/>
      <c r="I25" s="36"/>
      <c r="J25" s="36"/>
    </row>
    <row r="26" s="1" customFormat="1" ht="19" customHeight="1" spans="1:10">
      <c r="A26" s="36" t="s">
        <v>780</v>
      </c>
      <c r="B26" s="36"/>
      <c r="C26" s="36"/>
      <c r="D26" s="36"/>
      <c r="E26" s="36"/>
      <c r="F26" s="36"/>
      <c r="G26" s="36"/>
      <c r="H26" s="36"/>
      <c r="I26" s="36"/>
      <c r="J26" s="36"/>
    </row>
    <row r="27" s="1" customFormat="1" ht="18" customHeight="1" spans="1:10">
      <c r="A27" s="36" t="s">
        <v>851</v>
      </c>
      <c r="B27" s="36"/>
      <c r="C27" s="36"/>
      <c r="D27" s="36"/>
      <c r="E27" s="36"/>
      <c r="F27" s="36"/>
      <c r="G27" s="36"/>
      <c r="H27" s="36"/>
      <c r="I27" s="36"/>
      <c r="J27" s="36"/>
    </row>
    <row r="28" s="1" customFormat="1" ht="18" customHeight="1" spans="1:10">
      <c r="A28" s="36" t="s">
        <v>852</v>
      </c>
      <c r="B28" s="36"/>
      <c r="C28" s="36"/>
      <c r="D28" s="36"/>
      <c r="E28" s="36"/>
      <c r="F28" s="36"/>
      <c r="G28" s="36"/>
      <c r="H28" s="36"/>
      <c r="I28" s="36"/>
      <c r="J28" s="36"/>
    </row>
    <row r="29" s="1" customFormat="1" ht="18" customHeight="1" spans="1:10">
      <c r="A29" s="36" t="s">
        <v>853</v>
      </c>
      <c r="B29" s="36"/>
      <c r="C29" s="36"/>
      <c r="D29" s="36"/>
      <c r="E29" s="36"/>
      <c r="F29" s="36"/>
      <c r="G29" s="36"/>
      <c r="H29" s="36"/>
      <c r="I29" s="36"/>
      <c r="J29" s="36"/>
    </row>
    <row r="30" s="1" customFormat="1" ht="24.05" customHeight="1" spans="1:10">
      <c r="A30" s="36" t="s">
        <v>854</v>
      </c>
      <c r="B30" s="36"/>
      <c r="C30" s="36"/>
      <c r="D30" s="36"/>
      <c r="E30" s="36"/>
      <c r="F30" s="36"/>
      <c r="G30" s="36"/>
      <c r="H30" s="36"/>
      <c r="I30" s="36"/>
      <c r="J30"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5:J25"/>
    <mergeCell ref="A26:J26"/>
    <mergeCell ref="A27:J27"/>
    <mergeCell ref="A28:J28"/>
    <mergeCell ref="A29:J29"/>
    <mergeCell ref="A30:J30"/>
    <mergeCell ref="A10:A11"/>
    <mergeCell ref="G12:G13"/>
    <mergeCell ref="H12:H13"/>
    <mergeCell ref="I12:I13"/>
    <mergeCell ref="J12:J13"/>
    <mergeCell ref="A5:B9"/>
    <mergeCell ref="A22:G23"/>
  </mergeCells>
  <pageMargins left="0.75" right="0.75" top="1" bottom="1" header="0.5" footer="0.5"/>
  <pageSetup paperSize="9" scale="58" orientation="portrait"/>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Q35"/>
  <sheetViews>
    <sheetView topLeftCell="A8" workbookViewId="0">
      <selection activeCell="B11" sqref="B11:E11"/>
    </sheetView>
  </sheetViews>
  <sheetFormatPr defaultColWidth="9" defaultRowHeight="14.25"/>
  <cols>
    <col min="1" max="1" width="11.1083333333333" style="1" customWidth="1"/>
    <col min="2" max="2" width="18.3333333333333" style="1" customWidth="1"/>
    <col min="3" max="3" width="26.4416666666667" style="1" customWidth="1"/>
    <col min="4" max="4" width="14.1083333333333" style="1" customWidth="1"/>
    <col min="5" max="5" width="11.3333333333333" style="1" customWidth="1"/>
    <col min="6" max="6" width="14" style="1" customWidth="1"/>
    <col min="7" max="7" width="22.4416666666667" style="1" customWidth="1"/>
    <col min="8" max="8" width="9" style="1"/>
    <col min="9" max="9" width="8.65833333333333" style="1" customWidth="1"/>
    <col min="10" max="10" width="11.4416666666667" style="1" customWidth="1"/>
    <col min="11" max="16362"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1687</v>
      </c>
    </row>
    <row r="3" s="3" customFormat="1" ht="18" customHeight="1" spans="1:225">
      <c r="A3" s="7" t="s">
        <v>784</v>
      </c>
      <c r="B3" s="7"/>
      <c r="C3" s="8" t="s">
        <v>1688</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row>
    <row r="4" s="4" customFormat="1" ht="18" customHeight="1" spans="1:225">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row>
    <row r="5" s="4" customFormat="1" ht="36" customHeight="1" spans="1:225">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row>
    <row r="6" s="4" customFormat="1" ht="36" customHeight="1" spans="1:225">
      <c r="A6" s="7"/>
      <c r="B6" s="7"/>
      <c r="C6" s="10" t="s">
        <v>715</v>
      </c>
      <c r="D6" s="11"/>
      <c r="E6" s="11">
        <v>4.5</v>
      </c>
      <c r="F6" s="11"/>
      <c r="G6" s="7">
        <v>10</v>
      </c>
      <c r="H6" s="11"/>
      <c r="I6" s="12"/>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row>
    <row r="7" s="4" customFormat="1" ht="36" customHeight="1" spans="1:225">
      <c r="A7" s="7"/>
      <c r="B7" s="7"/>
      <c r="C7" s="10" t="s">
        <v>793</v>
      </c>
      <c r="D7" s="11"/>
      <c r="E7" s="11"/>
      <c r="F7" s="11"/>
      <c r="G7" s="7" t="s">
        <v>624</v>
      </c>
      <c r="H7" s="11"/>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row>
    <row r="8" s="4" customFormat="1" ht="36" customHeight="1" spans="1:225">
      <c r="A8" s="7"/>
      <c r="B8" s="7"/>
      <c r="C8" s="10" t="s">
        <v>794</v>
      </c>
      <c r="D8" s="11"/>
      <c r="E8" s="11">
        <v>4.5</v>
      </c>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138.95" customHeight="1" spans="1:10">
      <c r="A11" s="7"/>
      <c r="B11" s="13" t="s">
        <v>1689</v>
      </c>
      <c r="C11" s="14"/>
      <c r="D11" s="14"/>
      <c r="E11" s="15"/>
      <c r="F11" s="16" t="s">
        <v>1690</v>
      </c>
      <c r="G11" s="16"/>
      <c r="H11" s="16"/>
      <c r="I11" s="16"/>
      <c r="J11" s="16"/>
    </row>
    <row r="12" s="1" customFormat="1" ht="36"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1691</v>
      </c>
      <c r="D14" s="25" t="s">
        <v>734</v>
      </c>
      <c r="E14" s="25" t="s">
        <v>19</v>
      </c>
      <c r="F14" s="25" t="s">
        <v>806</v>
      </c>
      <c r="G14" s="25" t="s">
        <v>1692</v>
      </c>
      <c r="H14" s="26">
        <v>5</v>
      </c>
      <c r="I14" s="26">
        <v>5</v>
      </c>
      <c r="J14" s="43" t="s">
        <v>11</v>
      </c>
    </row>
    <row r="15" s="1" customFormat="1" ht="18" customHeight="1" spans="1:10">
      <c r="A15" s="7" t="s">
        <v>731</v>
      </c>
      <c r="B15" s="24" t="s">
        <v>732</v>
      </c>
      <c r="C15" s="25" t="s">
        <v>1693</v>
      </c>
      <c r="D15" s="25" t="s">
        <v>734</v>
      </c>
      <c r="E15" s="25" t="s">
        <v>19</v>
      </c>
      <c r="F15" s="25" t="s">
        <v>806</v>
      </c>
      <c r="G15" s="25" t="s">
        <v>1692</v>
      </c>
      <c r="H15" s="26">
        <v>5</v>
      </c>
      <c r="I15" s="26">
        <v>5</v>
      </c>
      <c r="J15" s="43" t="s">
        <v>11</v>
      </c>
    </row>
    <row r="16" s="1" customFormat="1" ht="18" customHeight="1" spans="1:10">
      <c r="A16" s="7" t="s">
        <v>731</v>
      </c>
      <c r="B16" s="24" t="s">
        <v>732</v>
      </c>
      <c r="C16" s="25" t="s">
        <v>1694</v>
      </c>
      <c r="D16" s="25" t="s">
        <v>734</v>
      </c>
      <c r="E16" s="25" t="s">
        <v>48</v>
      </c>
      <c r="F16" s="25" t="s">
        <v>1695</v>
      </c>
      <c r="G16" s="25" t="s">
        <v>1692</v>
      </c>
      <c r="H16" s="26">
        <v>5</v>
      </c>
      <c r="I16" s="26">
        <v>5</v>
      </c>
      <c r="J16" s="43" t="s">
        <v>11</v>
      </c>
    </row>
    <row r="17" s="1" customFormat="1" ht="18" customHeight="1" spans="1:10">
      <c r="A17" s="7" t="s">
        <v>731</v>
      </c>
      <c r="B17" s="24" t="s">
        <v>755</v>
      </c>
      <c r="C17" s="25" t="s">
        <v>879</v>
      </c>
      <c r="D17" s="25" t="s">
        <v>734</v>
      </c>
      <c r="E17" s="25" t="s">
        <v>757</v>
      </c>
      <c r="F17" s="25" t="s">
        <v>758</v>
      </c>
      <c r="G17" s="25" t="s">
        <v>901</v>
      </c>
      <c r="H17" s="26">
        <v>5</v>
      </c>
      <c r="I17" s="26">
        <v>5</v>
      </c>
      <c r="J17" s="43" t="s">
        <v>11</v>
      </c>
    </row>
    <row r="18" s="1" customFormat="1" ht="18" customHeight="1" spans="1:10">
      <c r="A18" s="7" t="s">
        <v>731</v>
      </c>
      <c r="B18" s="24" t="s">
        <v>820</v>
      </c>
      <c r="C18" s="25" t="s">
        <v>1136</v>
      </c>
      <c r="D18" s="25" t="s">
        <v>822</v>
      </c>
      <c r="E18" s="25" t="s">
        <v>19</v>
      </c>
      <c r="F18" s="25" t="s">
        <v>903</v>
      </c>
      <c r="G18" s="25" t="s">
        <v>1696</v>
      </c>
      <c r="H18" s="26">
        <v>5</v>
      </c>
      <c r="I18" s="26">
        <v>5</v>
      </c>
      <c r="J18" s="43" t="s">
        <v>11</v>
      </c>
    </row>
    <row r="19" s="1" customFormat="1" ht="18" customHeight="1" spans="1:10">
      <c r="A19" s="7" t="s">
        <v>731</v>
      </c>
      <c r="B19" s="24" t="s">
        <v>825</v>
      </c>
      <c r="C19" s="25" t="s">
        <v>1693</v>
      </c>
      <c r="D19" s="25" t="s">
        <v>822</v>
      </c>
      <c r="E19" s="25" t="s">
        <v>1697</v>
      </c>
      <c r="F19" s="25" t="s">
        <v>830</v>
      </c>
      <c r="G19" s="25" t="s">
        <v>828</v>
      </c>
      <c r="H19" s="26">
        <v>5</v>
      </c>
      <c r="I19" s="26">
        <v>5</v>
      </c>
      <c r="J19" s="43" t="s">
        <v>11</v>
      </c>
    </row>
    <row r="20" s="1" customFormat="1" ht="18" customHeight="1" spans="1:10">
      <c r="A20" s="7" t="s">
        <v>731</v>
      </c>
      <c r="B20" s="24" t="s">
        <v>825</v>
      </c>
      <c r="C20" s="25" t="s">
        <v>1694</v>
      </c>
      <c r="D20" s="25" t="s">
        <v>822</v>
      </c>
      <c r="E20" s="25" t="s">
        <v>1698</v>
      </c>
      <c r="F20" s="25" t="s">
        <v>1699</v>
      </c>
      <c r="G20" s="25" t="s">
        <v>828</v>
      </c>
      <c r="H20" s="26">
        <v>5</v>
      </c>
      <c r="I20" s="26">
        <v>5</v>
      </c>
      <c r="J20" s="43" t="s">
        <v>11</v>
      </c>
    </row>
    <row r="21" s="1" customFormat="1" ht="18" customHeight="1" spans="1:10">
      <c r="A21" s="7" t="s">
        <v>731</v>
      </c>
      <c r="B21" s="24" t="s">
        <v>825</v>
      </c>
      <c r="C21" s="25" t="s">
        <v>1700</v>
      </c>
      <c r="D21" s="25" t="s">
        <v>822</v>
      </c>
      <c r="E21" s="25" t="s">
        <v>38</v>
      </c>
      <c r="F21" s="25" t="s">
        <v>1701</v>
      </c>
      <c r="G21" s="25" t="s">
        <v>828</v>
      </c>
      <c r="H21" s="26">
        <v>5</v>
      </c>
      <c r="I21" s="26">
        <v>5</v>
      </c>
      <c r="J21" s="43" t="s">
        <v>11</v>
      </c>
    </row>
    <row r="22" s="1" customFormat="1" ht="18" customHeight="1" spans="1:10">
      <c r="A22" s="7" t="s">
        <v>731</v>
      </c>
      <c r="B22" s="24" t="s">
        <v>825</v>
      </c>
      <c r="C22" s="25" t="s">
        <v>1702</v>
      </c>
      <c r="D22" s="25" t="s">
        <v>822</v>
      </c>
      <c r="E22" s="25" t="s">
        <v>66</v>
      </c>
      <c r="F22" s="25" t="s">
        <v>1701</v>
      </c>
      <c r="G22" s="25" t="s">
        <v>828</v>
      </c>
      <c r="H22" s="26">
        <v>10</v>
      </c>
      <c r="I22" s="26">
        <v>8</v>
      </c>
      <c r="J22" s="43" t="s">
        <v>11</v>
      </c>
    </row>
    <row r="23" s="1" customFormat="1" ht="18" customHeight="1" spans="1:10">
      <c r="A23" s="24" t="s">
        <v>760</v>
      </c>
      <c r="B23" s="24" t="s">
        <v>835</v>
      </c>
      <c r="C23" s="25" t="s">
        <v>1703</v>
      </c>
      <c r="D23" s="25" t="s">
        <v>734</v>
      </c>
      <c r="E23" s="25" t="s">
        <v>1704</v>
      </c>
      <c r="F23" s="25" t="s">
        <v>758</v>
      </c>
      <c r="G23" s="25" t="s">
        <v>1705</v>
      </c>
      <c r="H23" s="26">
        <v>15</v>
      </c>
      <c r="I23" s="26">
        <v>14</v>
      </c>
      <c r="J23" s="43" t="s">
        <v>11</v>
      </c>
    </row>
    <row r="24" s="1" customFormat="1" ht="29.95" customHeight="1" spans="1:10">
      <c r="A24" s="24" t="s">
        <v>760</v>
      </c>
      <c r="B24" s="24" t="s">
        <v>835</v>
      </c>
      <c r="C24" s="25" t="s">
        <v>1706</v>
      </c>
      <c r="D24" s="25" t="s">
        <v>763</v>
      </c>
      <c r="E24" s="25" t="s">
        <v>952</v>
      </c>
      <c r="F24" s="25" t="s">
        <v>758</v>
      </c>
      <c r="G24" s="25" t="s">
        <v>1707</v>
      </c>
      <c r="H24" s="26">
        <v>15</v>
      </c>
      <c r="I24" s="26">
        <v>14</v>
      </c>
      <c r="J24" s="43" t="s">
        <v>11</v>
      </c>
    </row>
    <row r="25" s="1" customFormat="1" ht="29.95" customHeight="1" spans="1:10">
      <c r="A25" s="27" t="s">
        <v>772</v>
      </c>
      <c r="B25" s="28" t="s">
        <v>886</v>
      </c>
      <c r="C25" s="25" t="s">
        <v>843</v>
      </c>
      <c r="D25" s="25" t="s">
        <v>763</v>
      </c>
      <c r="E25" s="25" t="s">
        <v>815</v>
      </c>
      <c r="F25" s="25" t="s">
        <v>758</v>
      </c>
      <c r="G25" s="25" t="s">
        <v>1708</v>
      </c>
      <c r="H25" s="26">
        <v>10</v>
      </c>
      <c r="I25" s="26">
        <v>8</v>
      </c>
      <c r="J25" s="43" t="s">
        <v>11</v>
      </c>
    </row>
    <row r="26" s="1" customFormat="1" ht="44.05" customHeight="1" spans="1:10">
      <c r="A26" s="7" t="s">
        <v>888</v>
      </c>
      <c r="B26" s="7"/>
      <c r="C26" s="7"/>
      <c r="D26" s="29" t="s">
        <v>1709</v>
      </c>
      <c r="E26" s="29"/>
      <c r="F26" s="29"/>
      <c r="G26" s="29"/>
      <c r="H26" s="29"/>
      <c r="I26" s="29"/>
      <c r="J26" s="29"/>
    </row>
    <row r="27" s="1" customFormat="1" ht="25.55" customHeight="1" spans="1:10">
      <c r="A27" s="27" t="s">
        <v>846</v>
      </c>
      <c r="B27" s="30"/>
      <c r="C27" s="30"/>
      <c r="D27" s="30"/>
      <c r="E27" s="30"/>
      <c r="F27" s="30"/>
      <c r="G27" s="31"/>
      <c r="H27" s="7" t="s">
        <v>847</v>
      </c>
      <c r="I27" s="7" t="s">
        <v>848</v>
      </c>
      <c r="J27" s="41" t="s">
        <v>889</v>
      </c>
    </row>
    <row r="28" s="1" customFormat="1" ht="17.05" customHeight="1" spans="1:10">
      <c r="A28" s="32"/>
      <c r="B28" s="33"/>
      <c r="C28" s="33"/>
      <c r="D28" s="33"/>
      <c r="E28" s="33"/>
      <c r="F28" s="33"/>
      <c r="G28" s="34"/>
      <c r="H28" s="35">
        <v>100</v>
      </c>
      <c r="I28" s="35">
        <v>84</v>
      </c>
      <c r="J28" s="41" t="s">
        <v>890</v>
      </c>
    </row>
    <row r="29" s="1" customFormat="1" ht="29" customHeight="1" spans="1:10">
      <c r="A29" s="36" t="s">
        <v>778</v>
      </c>
      <c r="B29" s="37"/>
      <c r="C29" s="37"/>
      <c r="D29" s="37"/>
      <c r="E29" s="37"/>
      <c r="F29" s="37"/>
      <c r="G29" s="37"/>
      <c r="H29" s="37"/>
      <c r="I29" s="37"/>
      <c r="J29" s="42"/>
    </row>
    <row r="30" s="1" customFormat="1" ht="27" customHeight="1" spans="1:10">
      <c r="A30" s="36" t="s">
        <v>779</v>
      </c>
      <c r="B30" s="36"/>
      <c r="C30" s="36"/>
      <c r="D30" s="36"/>
      <c r="E30" s="36"/>
      <c r="F30" s="36"/>
      <c r="G30" s="36"/>
      <c r="H30" s="36"/>
      <c r="I30" s="36"/>
      <c r="J30" s="36"/>
    </row>
    <row r="31" s="1" customFormat="1" ht="19" customHeight="1" spans="1:10">
      <c r="A31" s="36" t="s">
        <v>780</v>
      </c>
      <c r="B31" s="36"/>
      <c r="C31" s="36"/>
      <c r="D31" s="36"/>
      <c r="E31" s="36"/>
      <c r="F31" s="36"/>
      <c r="G31" s="36"/>
      <c r="H31" s="36"/>
      <c r="I31" s="36"/>
      <c r="J31" s="36"/>
    </row>
    <row r="32" s="1" customFormat="1" ht="18" customHeight="1" spans="1:10">
      <c r="A32" s="36" t="s">
        <v>851</v>
      </c>
      <c r="B32" s="36"/>
      <c r="C32" s="36"/>
      <c r="D32" s="36"/>
      <c r="E32" s="36"/>
      <c r="F32" s="36"/>
      <c r="G32" s="36"/>
      <c r="H32" s="36"/>
      <c r="I32" s="36"/>
      <c r="J32" s="36"/>
    </row>
    <row r="33" s="1" customFormat="1" ht="18" customHeight="1" spans="1:10">
      <c r="A33" s="36" t="s">
        <v>852</v>
      </c>
      <c r="B33" s="36"/>
      <c r="C33" s="36"/>
      <c r="D33" s="36"/>
      <c r="E33" s="36"/>
      <c r="F33" s="36"/>
      <c r="G33" s="36"/>
      <c r="H33" s="36"/>
      <c r="I33" s="36"/>
      <c r="J33" s="36"/>
    </row>
    <row r="34" s="1" customFormat="1" ht="18" customHeight="1" spans="1:10">
      <c r="A34" s="36" t="s">
        <v>853</v>
      </c>
      <c r="B34" s="36"/>
      <c r="C34" s="36"/>
      <c r="D34" s="36"/>
      <c r="E34" s="36"/>
      <c r="F34" s="36"/>
      <c r="G34" s="36"/>
      <c r="H34" s="36"/>
      <c r="I34" s="36"/>
      <c r="J34" s="36"/>
    </row>
    <row r="35" s="1" customFormat="1" ht="24.05" customHeight="1" spans="1:10">
      <c r="A35" s="36" t="s">
        <v>854</v>
      </c>
      <c r="B35" s="36"/>
      <c r="C35" s="36"/>
      <c r="D35" s="36"/>
      <c r="E35" s="36"/>
      <c r="F35" s="36"/>
      <c r="G35" s="36"/>
      <c r="H35" s="36"/>
      <c r="I35" s="36"/>
      <c r="J35"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6:C26"/>
    <mergeCell ref="D26:J26"/>
    <mergeCell ref="A30:J30"/>
    <mergeCell ref="A31:J31"/>
    <mergeCell ref="A32:J32"/>
    <mergeCell ref="A33:J33"/>
    <mergeCell ref="A34:J34"/>
    <mergeCell ref="A35:J35"/>
    <mergeCell ref="A10:A11"/>
    <mergeCell ref="G12:G13"/>
    <mergeCell ref="H12:H13"/>
    <mergeCell ref="I12:I13"/>
    <mergeCell ref="J12:J13"/>
    <mergeCell ref="A5:B9"/>
    <mergeCell ref="A27:G28"/>
  </mergeCells>
  <pageMargins left="0.75" right="0.75" top="1" bottom="1" header="0.5" footer="0.5"/>
  <pageSetup paperSize="9" scale="55" orientation="portrait"/>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Q29"/>
  <sheetViews>
    <sheetView topLeftCell="A5" workbookViewId="0">
      <selection activeCell="B11" sqref="B11:E11"/>
    </sheetView>
  </sheetViews>
  <sheetFormatPr defaultColWidth="9" defaultRowHeight="14.25"/>
  <cols>
    <col min="1" max="1" width="12.1083333333333" style="1" customWidth="1"/>
    <col min="2" max="2" width="21.4416666666667" style="1" customWidth="1"/>
    <col min="3" max="3" width="23.2166666666667" style="1" customWidth="1"/>
    <col min="4" max="4" width="14.8916666666667" style="1" customWidth="1"/>
    <col min="5" max="5" width="13" style="1" customWidth="1"/>
    <col min="6" max="6" width="11.2166666666667" style="1" customWidth="1"/>
    <col min="7" max="7" width="16.7833333333333" style="1" customWidth="1"/>
    <col min="8" max="8" width="9" style="1"/>
    <col min="9" max="9" width="8.65833333333333" style="1" customWidth="1"/>
    <col min="10" max="10" width="11.4416666666667" style="1" customWidth="1"/>
    <col min="11" max="16362"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1710</v>
      </c>
    </row>
    <row r="3" s="3" customFormat="1" ht="18" customHeight="1" spans="1:225">
      <c r="A3" s="7" t="s">
        <v>784</v>
      </c>
      <c r="B3" s="7"/>
      <c r="C3" s="8" t="s">
        <v>1711</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row>
    <row r="4" s="4" customFormat="1" ht="18" customHeight="1" spans="1:225">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row>
    <row r="5" s="4" customFormat="1" ht="36" customHeight="1" spans="1:225">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row>
    <row r="6" s="4" customFormat="1" ht="36" customHeight="1" spans="1:225">
      <c r="A6" s="7"/>
      <c r="B6" s="7"/>
      <c r="C6" s="10" t="s">
        <v>715</v>
      </c>
      <c r="D6" s="11"/>
      <c r="E6" s="11">
        <v>0.5</v>
      </c>
      <c r="F6" s="11">
        <v>0.5</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row>
    <row r="7" s="4" customFormat="1" ht="36" customHeight="1" spans="1:225">
      <c r="A7" s="7"/>
      <c r="B7" s="7"/>
      <c r="C7" s="10" t="s">
        <v>793</v>
      </c>
      <c r="D7" s="11"/>
      <c r="E7" s="11"/>
      <c r="F7" s="11"/>
      <c r="G7" s="7" t="s">
        <v>624</v>
      </c>
      <c r="H7" s="11"/>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row>
    <row r="8" s="4" customFormat="1" ht="36" customHeight="1" spans="1:225">
      <c r="A8" s="7"/>
      <c r="B8" s="7"/>
      <c r="C8" s="10" t="s">
        <v>794</v>
      </c>
      <c r="D8" s="11"/>
      <c r="E8" s="11">
        <v>0.5</v>
      </c>
      <c r="F8" s="11">
        <v>0.5</v>
      </c>
      <c r="G8" s="7" t="s">
        <v>624</v>
      </c>
      <c r="H8" s="11">
        <v>100</v>
      </c>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182.95" customHeight="1" spans="1:10">
      <c r="A11" s="7"/>
      <c r="B11" s="13" t="s">
        <v>1712</v>
      </c>
      <c r="C11" s="14"/>
      <c r="D11" s="14"/>
      <c r="E11" s="15"/>
      <c r="F11" s="16" t="s">
        <v>1713</v>
      </c>
      <c r="G11" s="16"/>
      <c r="H11" s="16"/>
      <c r="I11" s="16"/>
      <c r="J11" s="16"/>
    </row>
    <row r="12" s="1" customFormat="1" ht="36"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1714</v>
      </c>
      <c r="D14" s="25" t="s">
        <v>734</v>
      </c>
      <c r="E14" s="25" t="s">
        <v>13</v>
      </c>
      <c r="F14" s="25" t="s">
        <v>1715</v>
      </c>
      <c r="G14" s="25" t="s">
        <v>1716</v>
      </c>
      <c r="H14" s="26">
        <v>10</v>
      </c>
      <c r="I14" s="26">
        <v>9</v>
      </c>
      <c r="J14" s="40" t="s">
        <v>11</v>
      </c>
    </row>
    <row r="15" s="1" customFormat="1" ht="18" customHeight="1" spans="1:10">
      <c r="A15" s="7" t="s">
        <v>731</v>
      </c>
      <c r="B15" s="24" t="s">
        <v>732</v>
      </c>
      <c r="C15" s="25" t="s">
        <v>1717</v>
      </c>
      <c r="D15" s="25" t="s">
        <v>734</v>
      </c>
      <c r="E15" s="25" t="s">
        <v>12</v>
      </c>
      <c r="F15" s="25" t="s">
        <v>926</v>
      </c>
      <c r="G15" s="25" t="s">
        <v>1718</v>
      </c>
      <c r="H15" s="26">
        <v>10</v>
      </c>
      <c r="I15" s="26">
        <v>9</v>
      </c>
      <c r="J15" s="40" t="s">
        <v>11</v>
      </c>
    </row>
    <row r="16" s="1" customFormat="1" ht="18" customHeight="1" spans="1:10">
      <c r="A16" s="7" t="s">
        <v>731</v>
      </c>
      <c r="B16" s="24" t="s">
        <v>755</v>
      </c>
      <c r="C16" s="25" t="s">
        <v>1719</v>
      </c>
      <c r="D16" s="25" t="s">
        <v>763</v>
      </c>
      <c r="E16" s="25" t="s">
        <v>775</v>
      </c>
      <c r="F16" s="25" t="s">
        <v>758</v>
      </c>
      <c r="G16" s="25" t="s">
        <v>901</v>
      </c>
      <c r="H16" s="26">
        <v>15</v>
      </c>
      <c r="I16" s="26">
        <v>14</v>
      </c>
      <c r="J16" s="40" t="s">
        <v>11</v>
      </c>
    </row>
    <row r="17" s="1" customFormat="1" ht="18" customHeight="1" spans="1:10">
      <c r="A17" s="7" t="s">
        <v>731</v>
      </c>
      <c r="B17" s="24" t="s">
        <v>820</v>
      </c>
      <c r="C17" s="25" t="s">
        <v>1136</v>
      </c>
      <c r="D17" s="25" t="s">
        <v>822</v>
      </c>
      <c r="E17" s="25" t="s">
        <v>82</v>
      </c>
      <c r="F17" s="25" t="s">
        <v>823</v>
      </c>
      <c r="G17" s="25" t="s">
        <v>1309</v>
      </c>
      <c r="H17" s="26">
        <v>15</v>
      </c>
      <c r="I17" s="26">
        <v>14</v>
      </c>
      <c r="J17" s="40" t="s">
        <v>11</v>
      </c>
    </row>
    <row r="18" s="1" customFormat="1" ht="18" customHeight="1" spans="1:10">
      <c r="A18" s="24" t="s">
        <v>760</v>
      </c>
      <c r="B18" s="24" t="s">
        <v>835</v>
      </c>
      <c r="C18" s="25" t="s">
        <v>1720</v>
      </c>
      <c r="D18" s="25" t="s">
        <v>763</v>
      </c>
      <c r="E18" s="25" t="s">
        <v>775</v>
      </c>
      <c r="F18" s="25" t="s">
        <v>758</v>
      </c>
      <c r="G18" s="25" t="s">
        <v>1721</v>
      </c>
      <c r="H18" s="26">
        <v>30</v>
      </c>
      <c r="I18" s="26">
        <v>28</v>
      </c>
      <c r="J18" s="40" t="s">
        <v>11</v>
      </c>
    </row>
    <row r="19" s="1" customFormat="1" ht="29.95" customHeight="1" spans="1:10">
      <c r="A19" s="27" t="s">
        <v>772</v>
      </c>
      <c r="B19" s="28" t="s">
        <v>886</v>
      </c>
      <c r="C19" s="25" t="s">
        <v>1722</v>
      </c>
      <c r="D19" s="25" t="s">
        <v>763</v>
      </c>
      <c r="E19" s="25" t="s">
        <v>775</v>
      </c>
      <c r="F19" s="25" t="s">
        <v>758</v>
      </c>
      <c r="G19" s="25" t="s">
        <v>1066</v>
      </c>
      <c r="H19" s="26">
        <v>10</v>
      </c>
      <c r="I19" s="26">
        <v>10</v>
      </c>
      <c r="J19" s="40" t="s">
        <v>11</v>
      </c>
    </row>
    <row r="20" s="1" customFormat="1" ht="33.05" customHeight="1" spans="1:10">
      <c r="A20" s="7" t="s">
        <v>888</v>
      </c>
      <c r="B20" s="7"/>
      <c r="C20" s="7"/>
      <c r="D20" s="29" t="s">
        <v>701</v>
      </c>
      <c r="E20" s="29"/>
      <c r="F20" s="29"/>
      <c r="G20" s="29"/>
      <c r="H20" s="29"/>
      <c r="I20" s="29"/>
      <c r="J20" s="29"/>
    </row>
    <row r="21" s="1" customFormat="1" ht="25.55" customHeight="1" spans="1:10">
      <c r="A21" s="27" t="s">
        <v>846</v>
      </c>
      <c r="B21" s="30"/>
      <c r="C21" s="30"/>
      <c r="D21" s="30"/>
      <c r="E21" s="30"/>
      <c r="F21" s="30"/>
      <c r="G21" s="31"/>
      <c r="H21" s="7" t="s">
        <v>847</v>
      </c>
      <c r="I21" s="7" t="s">
        <v>848</v>
      </c>
      <c r="J21" s="41" t="s">
        <v>889</v>
      </c>
    </row>
    <row r="22" s="1" customFormat="1" ht="17.05" customHeight="1" spans="1:10">
      <c r="A22" s="32"/>
      <c r="B22" s="33"/>
      <c r="C22" s="33"/>
      <c r="D22" s="33"/>
      <c r="E22" s="33"/>
      <c r="F22" s="33"/>
      <c r="G22" s="34"/>
      <c r="H22" s="35">
        <v>100</v>
      </c>
      <c r="I22" s="35">
        <v>94</v>
      </c>
      <c r="J22" s="41" t="s">
        <v>850</v>
      </c>
    </row>
    <row r="23" s="1" customFormat="1" ht="29" customHeight="1" spans="1:10">
      <c r="A23" s="36" t="s">
        <v>778</v>
      </c>
      <c r="B23" s="37"/>
      <c r="C23" s="37"/>
      <c r="D23" s="37"/>
      <c r="E23" s="37"/>
      <c r="F23" s="37"/>
      <c r="G23" s="37"/>
      <c r="H23" s="37"/>
      <c r="I23" s="37"/>
      <c r="J23" s="42"/>
    </row>
    <row r="24" s="1" customFormat="1" ht="27" customHeight="1" spans="1:10">
      <c r="A24" s="36" t="s">
        <v>779</v>
      </c>
      <c r="B24" s="36"/>
      <c r="C24" s="36"/>
      <c r="D24" s="36"/>
      <c r="E24" s="36"/>
      <c r="F24" s="36"/>
      <c r="G24" s="36"/>
      <c r="H24" s="36"/>
      <c r="I24" s="36"/>
      <c r="J24" s="36"/>
    </row>
    <row r="25" s="1" customFormat="1" ht="19" customHeight="1" spans="1:10">
      <c r="A25" s="36" t="s">
        <v>780</v>
      </c>
      <c r="B25" s="36"/>
      <c r="C25" s="36"/>
      <c r="D25" s="36"/>
      <c r="E25" s="36"/>
      <c r="F25" s="36"/>
      <c r="G25" s="36"/>
      <c r="H25" s="36"/>
      <c r="I25" s="36"/>
      <c r="J25" s="36"/>
    </row>
    <row r="26" s="1" customFormat="1" ht="18" customHeight="1" spans="1:10">
      <c r="A26" s="36" t="s">
        <v>851</v>
      </c>
      <c r="B26" s="36"/>
      <c r="C26" s="36"/>
      <c r="D26" s="36"/>
      <c r="E26" s="36"/>
      <c r="F26" s="36"/>
      <c r="G26" s="36"/>
      <c r="H26" s="36"/>
      <c r="I26" s="36"/>
      <c r="J26" s="36"/>
    </row>
    <row r="27" s="1" customFormat="1" ht="18" customHeight="1" spans="1:10">
      <c r="A27" s="36" t="s">
        <v>852</v>
      </c>
      <c r="B27" s="36"/>
      <c r="C27" s="36"/>
      <c r="D27" s="36"/>
      <c r="E27" s="36"/>
      <c r="F27" s="36"/>
      <c r="G27" s="36"/>
      <c r="H27" s="36"/>
      <c r="I27" s="36"/>
      <c r="J27" s="36"/>
    </row>
    <row r="28" s="1" customFormat="1" ht="18" customHeight="1" spans="1:10">
      <c r="A28" s="36" t="s">
        <v>853</v>
      </c>
      <c r="B28" s="36"/>
      <c r="C28" s="36"/>
      <c r="D28" s="36"/>
      <c r="E28" s="36"/>
      <c r="F28" s="36"/>
      <c r="G28" s="36"/>
      <c r="H28" s="36"/>
      <c r="I28" s="36"/>
      <c r="J28" s="36"/>
    </row>
    <row r="29" s="1" customFormat="1" ht="24.05" customHeight="1" spans="1:10">
      <c r="A29" s="36" t="s">
        <v>854</v>
      </c>
      <c r="B29" s="36"/>
      <c r="C29" s="36"/>
      <c r="D29" s="36"/>
      <c r="E29" s="36"/>
      <c r="F29" s="36"/>
      <c r="G29" s="36"/>
      <c r="H29" s="36"/>
      <c r="I29" s="36"/>
      <c r="J29"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4:J24"/>
    <mergeCell ref="A25:J25"/>
    <mergeCell ref="A26:J26"/>
    <mergeCell ref="A27:J27"/>
    <mergeCell ref="A28:J28"/>
    <mergeCell ref="A29:J29"/>
    <mergeCell ref="A10:A11"/>
    <mergeCell ref="G12:G13"/>
    <mergeCell ref="H12:H13"/>
    <mergeCell ref="I12:I13"/>
    <mergeCell ref="J12:J13"/>
    <mergeCell ref="A5:B9"/>
    <mergeCell ref="A21:G22"/>
  </mergeCells>
  <pageMargins left="0.75" right="0.75" top="1" bottom="1" header="0.5" footer="0.5"/>
  <pageSetup paperSize="9" scale="57" orientation="portrait"/>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Q33"/>
  <sheetViews>
    <sheetView topLeftCell="A7" workbookViewId="0">
      <selection activeCell="B11" sqref="B11:E11"/>
    </sheetView>
  </sheetViews>
  <sheetFormatPr defaultColWidth="9" defaultRowHeight="14.25"/>
  <cols>
    <col min="1" max="1" width="11.1083333333333" style="1" customWidth="1"/>
    <col min="2" max="2" width="17.4416666666667" style="1" customWidth="1"/>
    <col min="3" max="3" width="21.2166666666667" style="1" customWidth="1"/>
    <col min="4" max="4" width="11.3333333333333" style="1" customWidth="1"/>
    <col min="5" max="5" width="13.8916666666667" style="1" customWidth="1"/>
    <col min="6" max="6" width="11.2166666666667" style="1" customWidth="1"/>
    <col min="7" max="7" width="19.7833333333333" style="1" customWidth="1"/>
    <col min="8" max="8" width="9" style="1"/>
    <col min="9" max="9" width="8.65833333333333" style="1" customWidth="1"/>
    <col min="10" max="10" width="11.4416666666667" style="1" customWidth="1"/>
    <col min="11" max="16362"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1723</v>
      </c>
    </row>
    <row r="3" s="3" customFormat="1" ht="18" customHeight="1" spans="1:225">
      <c r="A3" s="7" t="s">
        <v>784</v>
      </c>
      <c r="B3" s="7"/>
      <c r="C3" s="8" t="s">
        <v>1724</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row>
    <row r="4" s="4" customFormat="1" ht="18" customHeight="1" spans="1:225">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row>
    <row r="5" s="4" customFormat="1" ht="36" customHeight="1" spans="1:225">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row>
    <row r="6" s="4" customFormat="1" ht="36" customHeight="1" spans="1:225">
      <c r="A6" s="7"/>
      <c r="B6" s="7"/>
      <c r="C6" s="10" t="s">
        <v>715</v>
      </c>
      <c r="D6" s="11"/>
      <c r="E6" s="11">
        <v>10</v>
      </c>
      <c r="F6" s="11">
        <v>2</v>
      </c>
      <c r="G6" s="7">
        <v>10</v>
      </c>
      <c r="H6" s="11">
        <v>20</v>
      </c>
      <c r="I6" s="12">
        <v>2</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row>
    <row r="7" s="4" customFormat="1" ht="36" customHeight="1" spans="1:225">
      <c r="A7" s="7"/>
      <c r="B7" s="7"/>
      <c r="C7" s="10" t="s">
        <v>793</v>
      </c>
      <c r="D7" s="11"/>
      <c r="E7" s="11"/>
      <c r="F7" s="11"/>
      <c r="G7" s="7" t="s">
        <v>624</v>
      </c>
      <c r="H7" s="11"/>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row>
    <row r="8" s="4" customFormat="1" ht="36" customHeight="1" spans="1:225">
      <c r="A8" s="7"/>
      <c r="B8" s="7"/>
      <c r="C8" s="10" t="s">
        <v>794</v>
      </c>
      <c r="D8" s="11"/>
      <c r="E8" s="11">
        <v>10</v>
      </c>
      <c r="F8" s="11">
        <v>2</v>
      </c>
      <c r="G8" s="7" t="s">
        <v>624</v>
      </c>
      <c r="H8" s="11">
        <v>20</v>
      </c>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107.05" customHeight="1" spans="1:10">
      <c r="A11" s="7"/>
      <c r="B11" s="13" t="s">
        <v>1725</v>
      </c>
      <c r="C11" s="14"/>
      <c r="D11" s="14"/>
      <c r="E11" s="15"/>
      <c r="F11" s="16" t="s">
        <v>1726</v>
      </c>
      <c r="G11" s="16"/>
      <c r="H11" s="16"/>
      <c r="I11" s="16"/>
      <c r="J11" s="16"/>
    </row>
    <row r="12" s="1" customFormat="1" ht="36"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1616</v>
      </c>
      <c r="D14" s="25" t="s">
        <v>734</v>
      </c>
      <c r="E14" s="25" t="s">
        <v>42</v>
      </c>
      <c r="F14" s="25" t="s">
        <v>816</v>
      </c>
      <c r="G14" s="25" t="s">
        <v>1727</v>
      </c>
      <c r="H14" s="26">
        <v>10</v>
      </c>
      <c r="I14" s="26">
        <v>9</v>
      </c>
      <c r="J14" s="43" t="s">
        <v>11</v>
      </c>
    </row>
    <row r="15" s="1" customFormat="1" ht="18" customHeight="1" spans="1:10">
      <c r="A15" s="7" t="s">
        <v>731</v>
      </c>
      <c r="B15" s="24" t="s">
        <v>732</v>
      </c>
      <c r="C15" s="25" t="s">
        <v>1728</v>
      </c>
      <c r="D15" s="25" t="s">
        <v>734</v>
      </c>
      <c r="E15" s="25" t="s">
        <v>1621</v>
      </c>
      <c r="F15" s="25" t="s">
        <v>926</v>
      </c>
      <c r="G15" s="25" t="s">
        <v>1727</v>
      </c>
      <c r="H15" s="26">
        <v>10</v>
      </c>
      <c r="I15" s="26">
        <v>9</v>
      </c>
      <c r="J15" s="43" t="s">
        <v>11</v>
      </c>
    </row>
    <row r="16" s="1" customFormat="1" ht="18" customHeight="1" spans="1:10">
      <c r="A16" s="7" t="s">
        <v>731</v>
      </c>
      <c r="B16" s="24" t="s">
        <v>732</v>
      </c>
      <c r="C16" s="25" t="s">
        <v>1729</v>
      </c>
      <c r="D16" s="25" t="s">
        <v>734</v>
      </c>
      <c r="E16" s="25" t="s">
        <v>373</v>
      </c>
      <c r="F16" s="25" t="s">
        <v>816</v>
      </c>
      <c r="G16" s="25" t="s">
        <v>1727</v>
      </c>
      <c r="H16" s="26">
        <v>5</v>
      </c>
      <c r="I16" s="26">
        <v>4</v>
      </c>
      <c r="J16" s="43" t="s">
        <v>11</v>
      </c>
    </row>
    <row r="17" s="1" customFormat="1" ht="18" customHeight="1" spans="1:10">
      <c r="A17" s="7" t="s">
        <v>731</v>
      </c>
      <c r="B17" s="24" t="s">
        <v>732</v>
      </c>
      <c r="C17" s="25" t="s">
        <v>1730</v>
      </c>
      <c r="D17" s="25" t="s">
        <v>734</v>
      </c>
      <c r="E17" s="25" t="s">
        <v>373</v>
      </c>
      <c r="F17" s="25" t="s">
        <v>816</v>
      </c>
      <c r="G17" s="25" t="s">
        <v>1727</v>
      </c>
      <c r="H17" s="26">
        <v>5</v>
      </c>
      <c r="I17" s="26">
        <v>5</v>
      </c>
      <c r="J17" s="43" t="s">
        <v>11</v>
      </c>
    </row>
    <row r="18" s="1" customFormat="1" ht="18" customHeight="1" spans="1:10">
      <c r="A18" s="7" t="s">
        <v>731</v>
      </c>
      <c r="B18" s="24" t="s">
        <v>755</v>
      </c>
      <c r="C18" s="25" t="s">
        <v>879</v>
      </c>
      <c r="D18" s="25" t="s">
        <v>734</v>
      </c>
      <c r="E18" s="25" t="s">
        <v>757</v>
      </c>
      <c r="F18" s="25" t="s">
        <v>758</v>
      </c>
      <c r="G18" s="25" t="s">
        <v>901</v>
      </c>
      <c r="H18" s="26">
        <v>5</v>
      </c>
      <c r="I18" s="26">
        <v>5</v>
      </c>
      <c r="J18" s="43" t="s">
        <v>11</v>
      </c>
    </row>
    <row r="19" s="1" customFormat="1" ht="18" customHeight="1" spans="1:10">
      <c r="A19" s="7" t="s">
        <v>731</v>
      </c>
      <c r="B19" s="24" t="s">
        <v>820</v>
      </c>
      <c r="C19" s="25" t="s">
        <v>1731</v>
      </c>
      <c r="D19" s="25" t="s">
        <v>822</v>
      </c>
      <c r="E19" s="25" t="s">
        <v>22</v>
      </c>
      <c r="F19" s="25" t="s">
        <v>903</v>
      </c>
      <c r="G19" s="25" t="s">
        <v>957</v>
      </c>
      <c r="H19" s="26">
        <v>5</v>
      </c>
      <c r="I19" s="26">
        <v>5</v>
      </c>
      <c r="J19" s="43" t="s">
        <v>11</v>
      </c>
    </row>
    <row r="20" s="1" customFormat="1" ht="18" customHeight="1" spans="1:10">
      <c r="A20" s="7" t="s">
        <v>731</v>
      </c>
      <c r="B20" s="24" t="s">
        <v>825</v>
      </c>
      <c r="C20" s="25" t="s">
        <v>1732</v>
      </c>
      <c r="D20" s="25" t="s">
        <v>822</v>
      </c>
      <c r="E20" s="25" t="s">
        <v>1507</v>
      </c>
      <c r="F20" s="25" t="s">
        <v>1623</v>
      </c>
      <c r="G20" s="25" t="s">
        <v>1602</v>
      </c>
      <c r="H20" s="26">
        <v>5</v>
      </c>
      <c r="I20" s="26">
        <v>5</v>
      </c>
      <c r="J20" s="43" t="s">
        <v>11</v>
      </c>
    </row>
    <row r="21" s="1" customFormat="1" ht="18" customHeight="1" spans="1:10">
      <c r="A21" s="7" t="s">
        <v>731</v>
      </c>
      <c r="B21" s="24" t="s">
        <v>825</v>
      </c>
      <c r="C21" s="25" t="s">
        <v>1733</v>
      </c>
      <c r="D21" s="25" t="s">
        <v>822</v>
      </c>
      <c r="E21" s="25" t="s">
        <v>346</v>
      </c>
      <c r="F21" s="25" t="s">
        <v>1623</v>
      </c>
      <c r="G21" s="25" t="s">
        <v>1602</v>
      </c>
      <c r="H21" s="26">
        <v>5</v>
      </c>
      <c r="I21" s="26">
        <v>5</v>
      </c>
      <c r="J21" s="43" t="s">
        <v>11</v>
      </c>
    </row>
    <row r="22" s="1" customFormat="1" ht="18" customHeight="1" spans="1:10">
      <c r="A22" s="24" t="s">
        <v>760</v>
      </c>
      <c r="B22" s="24" t="s">
        <v>835</v>
      </c>
      <c r="C22" s="25" t="s">
        <v>1734</v>
      </c>
      <c r="D22" s="25" t="s">
        <v>763</v>
      </c>
      <c r="E22" s="25" t="s">
        <v>884</v>
      </c>
      <c r="F22" s="25" t="s">
        <v>758</v>
      </c>
      <c r="G22" s="25" t="s">
        <v>1735</v>
      </c>
      <c r="H22" s="26">
        <v>30</v>
      </c>
      <c r="I22" s="26">
        <v>28</v>
      </c>
      <c r="J22" s="43" t="s">
        <v>11</v>
      </c>
    </row>
    <row r="23" s="1" customFormat="1" ht="29.95" customHeight="1" spans="1:10">
      <c r="A23" s="27" t="s">
        <v>772</v>
      </c>
      <c r="B23" s="28" t="s">
        <v>886</v>
      </c>
      <c r="C23" s="25" t="s">
        <v>843</v>
      </c>
      <c r="D23" s="25" t="s">
        <v>763</v>
      </c>
      <c r="E23" s="25" t="s">
        <v>769</v>
      </c>
      <c r="F23" s="25" t="s">
        <v>758</v>
      </c>
      <c r="G23" s="25" t="s">
        <v>1298</v>
      </c>
      <c r="H23" s="26">
        <v>10</v>
      </c>
      <c r="I23" s="26">
        <v>10</v>
      </c>
      <c r="J23" s="43" t="s">
        <v>11</v>
      </c>
    </row>
    <row r="24" s="1" customFormat="1" ht="26.05" customHeight="1" spans="1:10">
      <c r="A24" s="7" t="s">
        <v>888</v>
      </c>
      <c r="B24" s="7"/>
      <c r="C24" s="7"/>
      <c r="D24" s="29" t="s">
        <v>701</v>
      </c>
      <c r="E24" s="29"/>
      <c r="F24" s="29"/>
      <c r="G24" s="29"/>
      <c r="H24" s="29"/>
      <c r="I24" s="29"/>
      <c r="J24" s="29"/>
    </row>
    <row r="25" s="1" customFormat="1" ht="20.95" customHeight="1" spans="1:10">
      <c r="A25" s="27" t="s">
        <v>846</v>
      </c>
      <c r="B25" s="30"/>
      <c r="C25" s="30"/>
      <c r="D25" s="30"/>
      <c r="E25" s="30"/>
      <c r="F25" s="30"/>
      <c r="G25" s="31"/>
      <c r="H25" s="7" t="s">
        <v>847</v>
      </c>
      <c r="I25" s="7" t="s">
        <v>848</v>
      </c>
      <c r="J25" s="41" t="s">
        <v>889</v>
      </c>
    </row>
    <row r="26" s="1" customFormat="1" ht="17.05" customHeight="1" spans="1:10">
      <c r="A26" s="32"/>
      <c r="B26" s="33"/>
      <c r="C26" s="33"/>
      <c r="D26" s="33"/>
      <c r="E26" s="33"/>
      <c r="F26" s="33"/>
      <c r="G26" s="34"/>
      <c r="H26" s="35">
        <v>100</v>
      </c>
      <c r="I26" s="35">
        <v>87</v>
      </c>
      <c r="J26" s="41" t="s">
        <v>890</v>
      </c>
    </row>
    <row r="27" s="1" customFormat="1" ht="29" customHeight="1" spans="1:10">
      <c r="A27" s="36" t="s">
        <v>778</v>
      </c>
      <c r="B27" s="37"/>
      <c r="C27" s="37"/>
      <c r="D27" s="37"/>
      <c r="E27" s="37"/>
      <c r="F27" s="37"/>
      <c r="G27" s="37"/>
      <c r="H27" s="37"/>
      <c r="I27" s="37"/>
      <c r="J27" s="42"/>
    </row>
    <row r="28" s="1" customFormat="1" ht="27" customHeight="1" spans="1:10">
      <c r="A28" s="36" t="s">
        <v>779</v>
      </c>
      <c r="B28" s="36"/>
      <c r="C28" s="36"/>
      <c r="D28" s="36"/>
      <c r="E28" s="36"/>
      <c r="F28" s="36"/>
      <c r="G28" s="36"/>
      <c r="H28" s="36"/>
      <c r="I28" s="36"/>
      <c r="J28" s="36"/>
    </row>
    <row r="29" s="1" customFormat="1" ht="19" customHeight="1" spans="1:10">
      <c r="A29" s="36" t="s">
        <v>780</v>
      </c>
      <c r="B29" s="36"/>
      <c r="C29" s="36"/>
      <c r="D29" s="36"/>
      <c r="E29" s="36"/>
      <c r="F29" s="36"/>
      <c r="G29" s="36"/>
      <c r="H29" s="36"/>
      <c r="I29" s="36"/>
      <c r="J29" s="36"/>
    </row>
    <row r="30" s="1" customFormat="1" ht="18" customHeight="1" spans="1:10">
      <c r="A30" s="36" t="s">
        <v>851</v>
      </c>
      <c r="B30" s="36"/>
      <c r="C30" s="36"/>
      <c r="D30" s="36"/>
      <c r="E30" s="36"/>
      <c r="F30" s="36"/>
      <c r="G30" s="36"/>
      <c r="H30" s="36"/>
      <c r="I30" s="36"/>
      <c r="J30" s="36"/>
    </row>
    <row r="31" s="1" customFormat="1" ht="18" customHeight="1" spans="1:10">
      <c r="A31" s="36" t="s">
        <v>852</v>
      </c>
      <c r="B31" s="36"/>
      <c r="C31" s="36"/>
      <c r="D31" s="36"/>
      <c r="E31" s="36"/>
      <c r="F31" s="36"/>
      <c r="G31" s="36"/>
      <c r="H31" s="36"/>
      <c r="I31" s="36"/>
      <c r="J31" s="36"/>
    </row>
    <row r="32" s="1" customFormat="1" ht="18" customHeight="1" spans="1:10">
      <c r="A32" s="36" t="s">
        <v>853</v>
      </c>
      <c r="B32" s="36"/>
      <c r="C32" s="36"/>
      <c r="D32" s="36"/>
      <c r="E32" s="36"/>
      <c r="F32" s="36"/>
      <c r="G32" s="36"/>
      <c r="H32" s="36"/>
      <c r="I32" s="36"/>
      <c r="J32" s="36"/>
    </row>
    <row r="33" s="1" customFormat="1" ht="24.05" customHeight="1" spans="1:10">
      <c r="A33" s="36" t="s">
        <v>854</v>
      </c>
      <c r="B33" s="36"/>
      <c r="C33" s="36"/>
      <c r="D33" s="36"/>
      <c r="E33" s="36"/>
      <c r="F33" s="36"/>
      <c r="G33" s="36"/>
      <c r="H33" s="36"/>
      <c r="I33" s="36"/>
      <c r="J33"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8:J28"/>
    <mergeCell ref="A29:J29"/>
    <mergeCell ref="A30:J30"/>
    <mergeCell ref="A31:J31"/>
    <mergeCell ref="A32:J32"/>
    <mergeCell ref="A33:J33"/>
    <mergeCell ref="A10:A11"/>
    <mergeCell ref="G12:G13"/>
    <mergeCell ref="H12:H13"/>
    <mergeCell ref="I12:I13"/>
    <mergeCell ref="J12:J13"/>
    <mergeCell ref="A5:B9"/>
    <mergeCell ref="A25:G26"/>
  </mergeCells>
  <pageMargins left="0.75" right="0.75" top="1" bottom="1" header="0.5" footer="0.5"/>
  <pageSetup paperSize="9" scale="60" orientation="portrait"/>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Q31"/>
  <sheetViews>
    <sheetView topLeftCell="A6" workbookViewId="0">
      <selection activeCell="B11" sqref="B11:E11"/>
    </sheetView>
  </sheetViews>
  <sheetFormatPr defaultColWidth="9" defaultRowHeight="14.25"/>
  <cols>
    <col min="1" max="1" width="11.1083333333333" style="1" customWidth="1"/>
    <col min="2" max="2" width="17.6583333333333" style="1" customWidth="1"/>
    <col min="3" max="3" width="24.6583333333333" style="1" customWidth="1"/>
    <col min="4" max="5" width="11.3333333333333" style="1" customWidth="1"/>
    <col min="6" max="6" width="11.2166666666667" style="1" customWidth="1"/>
    <col min="7" max="7" width="24.3333333333333" style="1" customWidth="1"/>
    <col min="8" max="8" width="9.89166666666667" style="1" customWidth="1"/>
    <col min="9" max="9" width="10.6583333333333" style="1" customWidth="1"/>
    <col min="10" max="10" width="11.4416666666667" style="1" customWidth="1"/>
    <col min="11" max="16362"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1736</v>
      </c>
    </row>
    <row r="3" s="3" customFormat="1" ht="18" customHeight="1" spans="1:225">
      <c r="A3" s="7" t="s">
        <v>784</v>
      </c>
      <c r="B3" s="7"/>
      <c r="C3" s="8" t="s">
        <v>1737</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row>
    <row r="4" s="4" customFormat="1" ht="18" customHeight="1" spans="1:225">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row>
    <row r="5" s="4" customFormat="1" ht="36" customHeight="1" spans="1:225">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row>
    <row r="6" s="4" customFormat="1" ht="36" customHeight="1" spans="1:225">
      <c r="A6" s="7"/>
      <c r="B6" s="7"/>
      <c r="C6" s="10" t="s">
        <v>715</v>
      </c>
      <c r="D6" s="11"/>
      <c r="E6" s="11">
        <v>5.97</v>
      </c>
      <c r="F6" s="11">
        <v>1.5</v>
      </c>
      <c r="G6" s="7">
        <v>10</v>
      </c>
      <c r="H6" s="11">
        <v>25.13</v>
      </c>
      <c r="I6" s="12">
        <v>2.51</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row>
    <row r="7" s="4" customFormat="1" ht="36" customHeight="1" spans="1:225">
      <c r="A7" s="7"/>
      <c r="B7" s="7"/>
      <c r="C7" s="10" t="s">
        <v>793</v>
      </c>
      <c r="D7" s="11"/>
      <c r="E7" s="11"/>
      <c r="F7" s="11"/>
      <c r="G7" s="7" t="s">
        <v>624</v>
      </c>
      <c r="H7" s="11"/>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row>
    <row r="8" s="4" customFormat="1" ht="36" customHeight="1" spans="1:225">
      <c r="A8" s="7"/>
      <c r="B8" s="7"/>
      <c r="C8" s="10" t="s">
        <v>794</v>
      </c>
      <c r="D8" s="11"/>
      <c r="E8" s="11">
        <v>5.97</v>
      </c>
      <c r="F8" s="11">
        <v>1.5</v>
      </c>
      <c r="G8" s="7" t="s">
        <v>624</v>
      </c>
      <c r="H8" s="11">
        <v>25.13</v>
      </c>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128" customHeight="1" spans="1:10">
      <c r="A11" s="7"/>
      <c r="B11" s="13" t="s">
        <v>1738</v>
      </c>
      <c r="C11" s="14"/>
      <c r="D11" s="14"/>
      <c r="E11" s="15"/>
      <c r="F11" s="16" t="s">
        <v>1739</v>
      </c>
      <c r="G11" s="16"/>
      <c r="H11" s="16"/>
      <c r="I11" s="16"/>
      <c r="J11" s="16"/>
    </row>
    <row r="12" s="1" customFormat="1" ht="36"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1740</v>
      </c>
      <c r="D14" s="25" t="s">
        <v>763</v>
      </c>
      <c r="E14" s="25" t="s">
        <v>46</v>
      </c>
      <c r="F14" s="25" t="s">
        <v>1246</v>
      </c>
      <c r="G14" s="25" t="s">
        <v>1741</v>
      </c>
      <c r="H14" s="26">
        <v>10</v>
      </c>
      <c r="I14" s="26">
        <v>9</v>
      </c>
      <c r="J14" s="40" t="s">
        <v>11</v>
      </c>
    </row>
    <row r="15" s="1" customFormat="1" ht="18" customHeight="1" spans="1:10">
      <c r="A15" s="7" t="s">
        <v>731</v>
      </c>
      <c r="B15" s="24" t="s">
        <v>755</v>
      </c>
      <c r="C15" s="25" t="s">
        <v>879</v>
      </c>
      <c r="D15" s="25" t="s">
        <v>734</v>
      </c>
      <c r="E15" s="25" t="s">
        <v>757</v>
      </c>
      <c r="F15" s="25" t="s">
        <v>758</v>
      </c>
      <c r="G15" s="25" t="s">
        <v>901</v>
      </c>
      <c r="H15" s="26">
        <v>10</v>
      </c>
      <c r="I15" s="26">
        <v>9</v>
      </c>
      <c r="J15" s="40" t="s">
        <v>11</v>
      </c>
    </row>
    <row r="16" s="1" customFormat="1" ht="18" customHeight="1" spans="1:10">
      <c r="A16" s="7" t="s">
        <v>731</v>
      </c>
      <c r="B16" s="24" t="s">
        <v>820</v>
      </c>
      <c r="C16" s="25" t="s">
        <v>1136</v>
      </c>
      <c r="D16" s="25" t="s">
        <v>822</v>
      </c>
      <c r="E16" s="25" t="s">
        <v>82</v>
      </c>
      <c r="F16" s="25" t="s">
        <v>823</v>
      </c>
      <c r="G16" s="25" t="s">
        <v>1465</v>
      </c>
      <c r="H16" s="26">
        <v>15</v>
      </c>
      <c r="I16" s="26">
        <v>14</v>
      </c>
      <c r="J16" s="40" t="s">
        <v>11</v>
      </c>
    </row>
    <row r="17" s="1" customFormat="1" ht="18" customHeight="1" spans="1:10">
      <c r="A17" s="7" t="s">
        <v>731</v>
      </c>
      <c r="B17" s="24" t="s">
        <v>825</v>
      </c>
      <c r="C17" s="25" t="s">
        <v>1742</v>
      </c>
      <c r="D17" s="25" t="s">
        <v>822</v>
      </c>
      <c r="E17" s="25" t="s">
        <v>746</v>
      </c>
      <c r="F17" s="25" t="s">
        <v>1743</v>
      </c>
      <c r="G17" s="25" t="s">
        <v>1744</v>
      </c>
      <c r="H17" s="26">
        <v>15</v>
      </c>
      <c r="I17" s="26">
        <v>14</v>
      </c>
      <c r="J17" s="40" t="s">
        <v>11</v>
      </c>
    </row>
    <row r="18" s="1" customFormat="1" ht="18" customHeight="1" spans="1:10">
      <c r="A18" s="24" t="s">
        <v>760</v>
      </c>
      <c r="B18" s="24" t="s">
        <v>835</v>
      </c>
      <c r="C18" s="25" t="s">
        <v>1745</v>
      </c>
      <c r="D18" s="25" t="s">
        <v>763</v>
      </c>
      <c r="E18" s="25" t="s">
        <v>1680</v>
      </c>
      <c r="F18" s="25" t="s">
        <v>758</v>
      </c>
      <c r="G18" s="25" t="s">
        <v>1746</v>
      </c>
      <c r="H18" s="26">
        <v>10</v>
      </c>
      <c r="I18" s="26">
        <v>9</v>
      </c>
      <c r="J18" s="40" t="s">
        <v>11</v>
      </c>
    </row>
    <row r="19" s="1" customFormat="1" ht="20.95" customHeight="1" spans="1:10">
      <c r="A19" s="24" t="s">
        <v>760</v>
      </c>
      <c r="B19" s="24" t="s">
        <v>835</v>
      </c>
      <c r="C19" s="25" t="s">
        <v>1747</v>
      </c>
      <c r="D19" s="25" t="s">
        <v>734</v>
      </c>
      <c r="E19" s="25" t="s">
        <v>1339</v>
      </c>
      <c r="F19" s="25" t="s">
        <v>758</v>
      </c>
      <c r="G19" s="25" t="s">
        <v>1748</v>
      </c>
      <c r="H19" s="26">
        <v>10</v>
      </c>
      <c r="I19" s="26">
        <v>9</v>
      </c>
      <c r="J19" s="40" t="s">
        <v>11</v>
      </c>
    </row>
    <row r="20" s="1" customFormat="1" ht="29.95" customHeight="1" spans="1:10">
      <c r="A20" s="24" t="s">
        <v>760</v>
      </c>
      <c r="B20" s="7" t="s">
        <v>838</v>
      </c>
      <c r="C20" s="25" t="s">
        <v>1749</v>
      </c>
      <c r="D20" s="25" t="s">
        <v>763</v>
      </c>
      <c r="E20" s="25" t="s">
        <v>48</v>
      </c>
      <c r="F20" s="25" t="s">
        <v>840</v>
      </c>
      <c r="G20" s="25" t="s">
        <v>1750</v>
      </c>
      <c r="H20" s="26">
        <v>10</v>
      </c>
      <c r="I20" s="26">
        <v>9</v>
      </c>
      <c r="J20" s="40" t="s">
        <v>11</v>
      </c>
    </row>
    <row r="21" s="1" customFormat="1" ht="29.95" customHeight="1" spans="1:10">
      <c r="A21" s="27" t="s">
        <v>772</v>
      </c>
      <c r="B21" s="28" t="s">
        <v>886</v>
      </c>
      <c r="C21" s="25" t="s">
        <v>843</v>
      </c>
      <c r="D21" s="25" t="s">
        <v>763</v>
      </c>
      <c r="E21" s="25" t="s">
        <v>775</v>
      </c>
      <c r="F21" s="25" t="s">
        <v>758</v>
      </c>
      <c r="G21" s="25" t="s">
        <v>1751</v>
      </c>
      <c r="H21" s="26">
        <v>10</v>
      </c>
      <c r="I21" s="26">
        <v>9</v>
      </c>
      <c r="J21" s="40" t="s">
        <v>11</v>
      </c>
    </row>
    <row r="22" s="1" customFormat="1" ht="26.05" customHeight="1" spans="1:10">
      <c r="A22" s="7" t="s">
        <v>888</v>
      </c>
      <c r="B22" s="7"/>
      <c r="C22" s="7"/>
      <c r="D22" s="29" t="s">
        <v>701</v>
      </c>
      <c r="E22" s="29"/>
      <c r="F22" s="29"/>
      <c r="G22" s="29"/>
      <c r="H22" s="29"/>
      <c r="I22" s="29"/>
      <c r="J22" s="29"/>
    </row>
    <row r="23" s="1" customFormat="1" ht="25.55" customHeight="1" spans="1:10">
      <c r="A23" s="27" t="s">
        <v>846</v>
      </c>
      <c r="B23" s="30"/>
      <c r="C23" s="30"/>
      <c r="D23" s="30"/>
      <c r="E23" s="30"/>
      <c r="F23" s="30"/>
      <c r="G23" s="31"/>
      <c r="H23" s="7" t="s">
        <v>847</v>
      </c>
      <c r="I23" s="7" t="s">
        <v>848</v>
      </c>
      <c r="J23" s="41" t="s">
        <v>889</v>
      </c>
    </row>
    <row r="24" s="1" customFormat="1" ht="17.05" customHeight="1" spans="1:10">
      <c r="A24" s="32"/>
      <c r="B24" s="33"/>
      <c r="C24" s="33"/>
      <c r="D24" s="33"/>
      <c r="E24" s="33"/>
      <c r="F24" s="33"/>
      <c r="G24" s="34"/>
      <c r="H24" s="35">
        <v>100</v>
      </c>
      <c r="I24" s="35">
        <v>84.51</v>
      </c>
      <c r="J24" s="41" t="s">
        <v>890</v>
      </c>
    </row>
    <row r="25" s="1" customFormat="1" ht="29" customHeight="1" spans="1:10">
      <c r="A25" s="36" t="s">
        <v>778</v>
      </c>
      <c r="B25" s="37"/>
      <c r="C25" s="37"/>
      <c r="D25" s="37"/>
      <c r="E25" s="37"/>
      <c r="F25" s="37"/>
      <c r="G25" s="37"/>
      <c r="H25" s="37"/>
      <c r="I25" s="37"/>
      <c r="J25" s="42"/>
    </row>
    <row r="26" s="1" customFormat="1" ht="27" customHeight="1" spans="1:10">
      <c r="A26" s="36" t="s">
        <v>779</v>
      </c>
      <c r="B26" s="36"/>
      <c r="C26" s="36"/>
      <c r="D26" s="36"/>
      <c r="E26" s="36"/>
      <c r="F26" s="36"/>
      <c r="G26" s="36"/>
      <c r="H26" s="36"/>
      <c r="I26" s="36"/>
      <c r="J26" s="36"/>
    </row>
    <row r="27" s="1" customFormat="1" ht="19" customHeight="1" spans="1:10">
      <c r="A27" s="36" t="s">
        <v>780</v>
      </c>
      <c r="B27" s="36"/>
      <c r="C27" s="36"/>
      <c r="D27" s="36"/>
      <c r="E27" s="36"/>
      <c r="F27" s="36"/>
      <c r="G27" s="36"/>
      <c r="H27" s="36"/>
      <c r="I27" s="36"/>
      <c r="J27" s="36"/>
    </row>
    <row r="28" s="1" customFormat="1" ht="18" customHeight="1" spans="1:10">
      <c r="A28" s="36" t="s">
        <v>851</v>
      </c>
      <c r="B28" s="36"/>
      <c r="C28" s="36"/>
      <c r="D28" s="36"/>
      <c r="E28" s="36"/>
      <c r="F28" s="36"/>
      <c r="G28" s="36"/>
      <c r="H28" s="36"/>
      <c r="I28" s="36"/>
      <c r="J28" s="36"/>
    </row>
    <row r="29" s="1" customFormat="1" ht="18" customHeight="1" spans="1:10">
      <c r="A29" s="36" t="s">
        <v>852</v>
      </c>
      <c r="B29" s="36"/>
      <c r="C29" s="36"/>
      <c r="D29" s="36"/>
      <c r="E29" s="36"/>
      <c r="F29" s="36"/>
      <c r="G29" s="36"/>
      <c r="H29" s="36"/>
      <c r="I29" s="36"/>
      <c r="J29" s="36"/>
    </row>
    <row r="30" s="1" customFormat="1" ht="18" customHeight="1" spans="1:10">
      <c r="A30" s="36" t="s">
        <v>853</v>
      </c>
      <c r="B30" s="36"/>
      <c r="C30" s="36"/>
      <c r="D30" s="36"/>
      <c r="E30" s="36"/>
      <c r="F30" s="36"/>
      <c r="G30" s="36"/>
      <c r="H30" s="36"/>
      <c r="I30" s="36"/>
      <c r="J30" s="36"/>
    </row>
    <row r="31" s="1" customFormat="1" ht="24.05" customHeight="1" spans="1:10">
      <c r="A31" s="36" t="s">
        <v>854</v>
      </c>
      <c r="B31" s="36"/>
      <c r="C31" s="36"/>
      <c r="D31" s="36"/>
      <c r="E31" s="36"/>
      <c r="F31" s="36"/>
      <c r="G31" s="36"/>
      <c r="H31" s="36"/>
      <c r="I31" s="36"/>
      <c r="J31"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6:J26"/>
    <mergeCell ref="A27:J27"/>
    <mergeCell ref="A28:J28"/>
    <mergeCell ref="A29:J29"/>
    <mergeCell ref="A30:J30"/>
    <mergeCell ref="A31:J31"/>
    <mergeCell ref="A10:A11"/>
    <mergeCell ref="G12:G13"/>
    <mergeCell ref="H12:H13"/>
    <mergeCell ref="I12:I13"/>
    <mergeCell ref="J12:J13"/>
    <mergeCell ref="A5:B9"/>
    <mergeCell ref="A23:G24"/>
  </mergeCells>
  <pageMargins left="0.75" right="0.75" top="1" bottom="1" header="0.5" footer="0.5"/>
  <pageSetup paperSize="9" scale="56" orientation="portrait"/>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P32"/>
  <sheetViews>
    <sheetView topLeftCell="A10" workbookViewId="0">
      <selection activeCell="B11" sqref="B11:E11"/>
    </sheetView>
  </sheetViews>
  <sheetFormatPr defaultColWidth="9" defaultRowHeight="14.25"/>
  <cols>
    <col min="1" max="1" width="12.4416666666667" style="1" customWidth="1"/>
    <col min="2" max="2" width="20" style="1" customWidth="1"/>
    <col min="3" max="3" width="23.2166666666667" style="1" customWidth="1"/>
    <col min="4" max="5" width="11.3333333333333" style="1" customWidth="1"/>
    <col min="6" max="6" width="11.2166666666667" style="1" customWidth="1"/>
    <col min="7" max="7" width="23" style="1" customWidth="1"/>
    <col min="8" max="8" width="10.2166666666667" style="1" customWidth="1"/>
    <col min="9" max="9" width="10.1083333333333" style="1" customWidth="1"/>
    <col min="10" max="10" width="11.4416666666667" style="1" customWidth="1"/>
    <col min="11" max="16361"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1752</v>
      </c>
    </row>
    <row r="3" s="3" customFormat="1" ht="18" customHeight="1" spans="1:224">
      <c r="A3" s="7" t="s">
        <v>784</v>
      </c>
      <c r="B3" s="7"/>
      <c r="C3" s="8" t="s">
        <v>1753</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row>
    <row r="4" s="4" customFormat="1" ht="18" customHeight="1" spans="1:224">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row>
    <row r="5" s="4" customFormat="1" ht="36" customHeight="1" spans="1:224">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row>
    <row r="6" s="4" customFormat="1" ht="36" customHeight="1" spans="1:224">
      <c r="A6" s="7"/>
      <c r="B6" s="7"/>
      <c r="C6" s="10" t="s">
        <v>715</v>
      </c>
      <c r="D6" s="11"/>
      <c r="E6" s="11">
        <v>4</v>
      </c>
      <c r="F6" s="11"/>
      <c r="G6" s="7">
        <v>10</v>
      </c>
      <c r="H6" s="11"/>
      <c r="I6" s="12"/>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row>
    <row r="7" s="4" customFormat="1" ht="36" customHeight="1" spans="1:224">
      <c r="A7" s="7"/>
      <c r="B7" s="7"/>
      <c r="C7" s="10" t="s">
        <v>793</v>
      </c>
      <c r="D7" s="11"/>
      <c r="E7" s="11"/>
      <c r="F7" s="11"/>
      <c r="G7" s="7" t="s">
        <v>624</v>
      </c>
      <c r="H7" s="11"/>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row>
    <row r="8" s="4" customFormat="1" ht="36" customHeight="1" spans="1:224">
      <c r="A8" s="7"/>
      <c r="B8" s="7"/>
      <c r="C8" s="10" t="s">
        <v>794</v>
      </c>
      <c r="D8" s="11"/>
      <c r="E8" s="11">
        <v>4</v>
      </c>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272" customHeight="1" spans="1:10">
      <c r="A11" s="7"/>
      <c r="B11" s="13" t="s">
        <v>1754</v>
      </c>
      <c r="C11" s="14"/>
      <c r="D11" s="14"/>
      <c r="E11" s="15"/>
      <c r="F11" s="16" t="s">
        <v>1755</v>
      </c>
      <c r="G11" s="16"/>
      <c r="H11" s="16"/>
      <c r="I11" s="16"/>
      <c r="J11" s="16"/>
    </row>
    <row r="12" s="1" customFormat="1" ht="32.1"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24" t="s">
        <v>731</v>
      </c>
      <c r="B14" s="24" t="s">
        <v>732</v>
      </c>
      <c r="C14" s="25" t="s">
        <v>1756</v>
      </c>
      <c r="D14" s="25" t="s">
        <v>734</v>
      </c>
      <c r="E14" s="25" t="s">
        <v>1757</v>
      </c>
      <c r="F14" s="25" t="s">
        <v>868</v>
      </c>
      <c r="G14" s="25" t="s">
        <v>1758</v>
      </c>
      <c r="H14" s="26">
        <v>5</v>
      </c>
      <c r="I14" s="26">
        <v>5</v>
      </c>
      <c r="J14" s="43" t="s">
        <v>11</v>
      </c>
    </row>
    <row r="15" s="1" customFormat="1" ht="18" customHeight="1" spans="1:10">
      <c r="A15" s="24" t="s">
        <v>731</v>
      </c>
      <c r="B15" s="24" t="s">
        <v>732</v>
      </c>
      <c r="C15" s="25" t="s">
        <v>1759</v>
      </c>
      <c r="D15" s="25" t="s">
        <v>734</v>
      </c>
      <c r="E15" s="25" t="s">
        <v>1760</v>
      </c>
      <c r="F15" s="25" t="s">
        <v>868</v>
      </c>
      <c r="G15" s="25" t="s">
        <v>1758</v>
      </c>
      <c r="H15" s="26">
        <v>5</v>
      </c>
      <c r="I15" s="26">
        <v>5</v>
      </c>
      <c r="J15" s="43" t="s">
        <v>11</v>
      </c>
    </row>
    <row r="16" s="1" customFormat="1" ht="18" customHeight="1" spans="1:10">
      <c r="A16" s="24" t="s">
        <v>731</v>
      </c>
      <c r="B16" s="24" t="s">
        <v>755</v>
      </c>
      <c r="C16" s="25" t="s">
        <v>879</v>
      </c>
      <c r="D16" s="25" t="s">
        <v>734</v>
      </c>
      <c r="E16" s="25" t="s">
        <v>757</v>
      </c>
      <c r="F16" s="25" t="s">
        <v>758</v>
      </c>
      <c r="G16" s="25" t="s">
        <v>901</v>
      </c>
      <c r="H16" s="26">
        <v>10</v>
      </c>
      <c r="I16" s="26">
        <v>9</v>
      </c>
      <c r="J16" s="43" t="s">
        <v>11</v>
      </c>
    </row>
    <row r="17" s="1" customFormat="1" ht="18" customHeight="1" spans="1:10">
      <c r="A17" s="24" t="s">
        <v>731</v>
      </c>
      <c r="B17" s="24" t="s">
        <v>820</v>
      </c>
      <c r="C17" s="25" t="s">
        <v>1761</v>
      </c>
      <c r="D17" s="25" t="s">
        <v>822</v>
      </c>
      <c r="E17" s="25" t="s">
        <v>19</v>
      </c>
      <c r="F17" s="25" t="s">
        <v>903</v>
      </c>
      <c r="G17" s="25" t="s">
        <v>957</v>
      </c>
      <c r="H17" s="26">
        <v>10</v>
      </c>
      <c r="I17" s="26">
        <v>9</v>
      </c>
      <c r="J17" s="43" t="s">
        <v>11</v>
      </c>
    </row>
    <row r="18" s="1" customFormat="1" ht="18" customHeight="1" spans="1:10">
      <c r="A18" s="24" t="s">
        <v>731</v>
      </c>
      <c r="B18" s="24" t="s">
        <v>825</v>
      </c>
      <c r="C18" s="25" t="s">
        <v>1762</v>
      </c>
      <c r="D18" s="25" t="s">
        <v>734</v>
      </c>
      <c r="E18" s="25" t="s">
        <v>1763</v>
      </c>
      <c r="F18" s="25" t="s">
        <v>906</v>
      </c>
      <c r="G18" s="25" t="s">
        <v>828</v>
      </c>
      <c r="H18" s="26">
        <v>10</v>
      </c>
      <c r="I18" s="26">
        <v>9</v>
      </c>
      <c r="J18" s="43" t="s">
        <v>11</v>
      </c>
    </row>
    <row r="19" s="1" customFormat="1" ht="18" customHeight="1" spans="1:10">
      <c r="A19" s="24" t="s">
        <v>731</v>
      </c>
      <c r="B19" s="24" t="s">
        <v>825</v>
      </c>
      <c r="C19" s="25" t="s">
        <v>1764</v>
      </c>
      <c r="D19" s="25" t="s">
        <v>822</v>
      </c>
      <c r="E19" s="25" t="s">
        <v>58</v>
      </c>
      <c r="F19" s="25" t="s">
        <v>906</v>
      </c>
      <c r="G19" s="25" t="s">
        <v>828</v>
      </c>
      <c r="H19" s="26">
        <v>10</v>
      </c>
      <c r="I19" s="26">
        <v>9</v>
      </c>
      <c r="J19" s="43" t="s">
        <v>11</v>
      </c>
    </row>
    <row r="20" s="1" customFormat="1" ht="18" customHeight="1" spans="1:10">
      <c r="A20" s="24" t="s">
        <v>760</v>
      </c>
      <c r="B20" s="24" t="s">
        <v>835</v>
      </c>
      <c r="C20" s="25" t="s">
        <v>836</v>
      </c>
      <c r="D20" s="25" t="s">
        <v>763</v>
      </c>
      <c r="E20" s="25" t="s">
        <v>769</v>
      </c>
      <c r="F20" s="25" t="s">
        <v>758</v>
      </c>
      <c r="G20" s="25" t="s">
        <v>1765</v>
      </c>
      <c r="H20" s="26">
        <v>15</v>
      </c>
      <c r="I20" s="26">
        <v>14</v>
      </c>
      <c r="J20" s="43" t="s">
        <v>11</v>
      </c>
    </row>
    <row r="21" s="1" customFormat="1" ht="29.95" customHeight="1" spans="1:10">
      <c r="A21" s="24" t="s">
        <v>760</v>
      </c>
      <c r="B21" s="7" t="s">
        <v>838</v>
      </c>
      <c r="C21" s="25" t="s">
        <v>839</v>
      </c>
      <c r="D21" s="25" t="s">
        <v>734</v>
      </c>
      <c r="E21" s="25" t="s">
        <v>38</v>
      </c>
      <c r="F21" s="25" t="s">
        <v>840</v>
      </c>
      <c r="G21" s="25" t="s">
        <v>1766</v>
      </c>
      <c r="H21" s="26">
        <v>15</v>
      </c>
      <c r="I21" s="26">
        <v>14</v>
      </c>
      <c r="J21" s="43" t="s">
        <v>11</v>
      </c>
    </row>
    <row r="22" s="1" customFormat="1" ht="29.95" customHeight="1" spans="1:10">
      <c r="A22" s="27" t="s">
        <v>772</v>
      </c>
      <c r="B22" s="28" t="s">
        <v>886</v>
      </c>
      <c r="C22" s="25" t="s">
        <v>843</v>
      </c>
      <c r="D22" s="25" t="s">
        <v>763</v>
      </c>
      <c r="E22" s="25" t="s">
        <v>769</v>
      </c>
      <c r="F22" s="25" t="s">
        <v>758</v>
      </c>
      <c r="G22" s="25" t="s">
        <v>1066</v>
      </c>
      <c r="H22" s="26">
        <v>10</v>
      </c>
      <c r="I22" s="26">
        <v>9</v>
      </c>
      <c r="J22" s="43" t="s">
        <v>11</v>
      </c>
    </row>
    <row r="23" s="1" customFormat="1" ht="38.95" customHeight="1" spans="1:10">
      <c r="A23" s="7" t="s">
        <v>888</v>
      </c>
      <c r="B23" s="7"/>
      <c r="C23" s="7"/>
      <c r="D23" s="29" t="s">
        <v>1767</v>
      </c>
      <c r="E23" s="29"/>
      <c r="F23" s="29"/>
      <c r="G23" s="29"/>
      <c r="H23" s="29"/>
      <c r="I23" s="29"/>
      <c r="J23" s="29"/>
    </row>
    <row r="24" s="1" customFormat="1" ht="25.55" customHeight="1" spans="1:10">
      <c r="A24" s="27" t="s">
        <v>846</v>
      </c>
      <c r="B24" s="30"/>
      <c r="C24" s="30"/>
      <c r="D24" s="30"/>
      <c r="E24" s="30"/>
      <c r="F24" s="30"/>
      <c r="G24" s="31"/>
      <c r="H24" s="7" t="s">
        <v>847</v>
      </c>
      <c r="I24" s="7" t="s">
        <v>848</v>
      </c>
      <c r="J24" s="41" t="s">
        <v>889</v>
      </c>
    </row>
    <row r="25" s="1" customFormat="1" ht="17.05" customHeight="1" spans="1:10">
      <c r="A25" s="32"/>
      <c r="B25" s="33"/>
      <c r="C25" s="33"/>
      <c r="D25" s="33"/>
      <c r="E25" s="33"/>
      <c r="F25" s="33"/>
      <c r="G25" s="34"/>
      <c r="H25" s="35">
        <v>100</v>
      </c>
      <c r="I25" s="35">
        <v>83</v>
      </c>
      <c r="J25" s="41" t="s">
        <v>890</v>
      </c>
    </row>
    <row r="26" s="1" customFormat="1" ht="29" customHeight="1" spans="1:10">
      <c r="A26" s="36" t="s">
        <v>778</v>
      </c>
      <c r="B26" s="37"/>
      <c r="C26" s="37"/>
      <c r="D26" s="37"/>
      <c r="E26" s="37"/>
      <c r="F26" s="37"/>
      <c r="G26" s="37"/>
      <c r="H26" s="37"/>
      <c r="I26" s="37"/>
      <c r="J26" s="42"/>
    </row>
    <row r="27" s="1" customFormat="1" ht="27" customHeight="1" spans="1:10">
      <c r="A27" s="36" t="s">
        <v>779</v>
      </c>
      <c r="B27" s="36"/>
      <c r="C27" s="36"/>
      <c r="D27" s="36"/>
      <c r="E27" s="36"/>
      <c r="F27" s="36"/>
      <c r="G27" s="36"/>
      <c r="H27" s="36"/>
      <c r="I27" s="36"/>
      <c r="J27" s="36"/>
    </row>
    <row r="28" s="1" customFormat="1" ht="19" customHeight="1" spans="1:10">
      <c r="A28" s="36" t="s">
        <v>780</v>
      </c>
      <c r="B28" s="36"/>
      <c r="C28" s="36"/>
      <c r="D28" s="36"/>
      <c r="E28" s="36"/>
      <c r="F28" s="36"/>
      <c r="G28" s="36"/>
      <c r="H28" s="36"/>
      <c r="I28" s="36"/>
      <c r="J28" s="36"/>
    </row>
    <row r="29" s="1" customFormat="1" ht="18" customHeight="1" spans="1:10">
      <c r="A29" s="36" t="s">
        <v>851</v>
      </c>
      <c r="B29" s="36"/>
      <c r="C29" s="36"/>
      <c r="D29" s="36"/>
      <c r="E29" s="36"/>
      <c r="F29" s="36"/>
      <c r="G29" s="36"/>
      <c r="H29" s="36"/>
      <c r="I29" s="36"/>
      <c r="J29" s="36"/>
    </row>
    <row r="30" s="1" customFormat="1" ht="18" customHeight="1" spans="1:10">
      <c r="A30" s="36" t="s">
        <v>852</v>
      </c>
      <c r="B30" s="36"/>
      <c r="C30" s="36"/>
      <c r="D30" s="36"/>
      <c r="E30" s="36"/>
      <c r="F30" s="36"/>
      <c r="G30" s="36"/>
      <c r="H30" s="36"/>
      <c r="I30" s="36"/>
      <c r="J30" s="36"/>
    </row>
    <row r="31" s="1" customFormat="1" ht="18" customHeight="1" spans="1:10">
      <c r="A31" s="36" t="s">
        <v>853</v>
      </c>
      <c r="B31" s="36"/>
      <c r="C31" s="36"/>
      <c r="D31" s="36"/>
      <c r="E31" s="36"/>
      <c r="F31" s="36"/>
      <c r="G31" s="36"/>
      <c r="H31" s="36"/>
      <c r="I31" s="36"/>
      <c r="J31" s="36"/>
    </row>
    <row r="32" s="1" customFormat="1" ht="24.05" customHeight="1" spans="1:10">
      <c r="A32" s="36" t="s">
        <v>854</v>
      </c>
      <c r="B32" s="36"/>
      <c r="C32" s="36"/>
      <c r="D32" s="36"/>
      <c r="E32" s="36"/>
      <c r="F32" s="36"/>
      <c r="G32" s="36"/>
      <c r="H32" s="36"/>
      <c r="I32" s="36"/>
      <c r="J32"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7:J27"/>
    <mergeCell ref="A28:J28"/>
    <mergeCell ref="A29:J29"/>
    <mergeCell ref="A30:J30"/>
    <mergeCell ref="A31:J31"/>
    <mergeCell ref="A32:J32"/>
    <mergeCell ref="A10:A11"/>
    <mergeCell ref="G12:G13"/>
    <mergeCell ref="H12:H13"/>
    <mergeCell ref="I12:I13"/>
    <mergeCell ref="J12:J13"/>
    <mergeCell ref="A5:B9"/>
    <mergeCell ref="A24:G25"/>
  </mergeCells>
  <pageMargins left="0.75" right="0.75" top="1" bottom="1" header="0.5" footer="0.5"/>
  <pageSetup paperSize="9" scale="56" orientation="portrait"/>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Q37"/>
  <sheetViews>
    <sheetView topLeftCell="A11" workbookViewId="0">
      <selection activeCell="B11" sqref="B11:E11"/>
    </sheetView>
  </sheetViews>
  <sheetFormatPr defaultColWidth="9" defaultRowHeight="14.25"/>
  <cols>
    <col min="1" max="1" width="11.1083333333333" style="1" customWidth="1"/>
    <col min="2" max="2" width="17.6583333333333" style="1" customWidth="1"/>
    <col min="3" max="3" width="27.3333333333333" style="1" customWidth="1"/>
    <col min="4" max="4" width="12.2166666666667" style="1" customWidth="1"/>
    <col min="5" max="5" width="12.3333333333333" style="1" customWidth="1"/>
    <col min="6" max="6" width="11.2166666666667" style="1" customWidth="1"/>
    <col min="7" max="7" width="25.4416666666667" style="1" customWidth="1"/>
    <col min="8" max="8" width="9" style="1"/>
    <col min="9" max="9" width="8.65833333333333" style="1" customWidth="1"/>
    <col min="10" max="10" width="11.4416666666667" style="1" customWidth="1"/>
    <col min="11" max="16362"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1768</v>
      </c>
    </row>
    <row r="3" s="3" customFormat="1" ht="18" customHeight="1" spans="1:225">
      <c r="A3" s="7" t="s">
        <v>784</v>
      </c>
      <c r="B3" s="7"/>
      <c r="C3" s="8" t="s">
        <v>1769</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row>
    <row r="4" s="4" customFormat="1" ht="18" customHeight="1" spans="1:225">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row>
    <row r="5" s="4" customFormat="1" ht="36" customHeight="1" spans="1:225">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row>
    <row r="6" s="4" customFormat="1" ht="36" customHeight="1" spans="1:225">
      <c r="A6" s="7"/>
      <c r="B6" s="7"/>
      <c r="C6" s="10" t="s">
        <v>715</v>
      </c>
      <c r="D6" s="11"/>
      <c r="E6" s="11">
        <v>500</v>
      </c>
      <c r="F6" s="11">
        <v>270.01</v>
      </c>
      <c r="G6" s="7">
        <v>10</v>
      </c>
      <c r="H6" s="11">
        <v>54</v>
      </c>
      <c r="I6" s="12">
        <v>5.4</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row>
    <row r="7" s="4" customFormat="1" ht="36" customHeight="1" spans="1:225">
      <c r="A7" s="7"/>
      <c r="B7" s="7"/>
      <c r="C7" s="10" t="s">
        <v>793</v>
      </c>
      <c r="D7" s="11"/>
      <c r="E7" s="11">
        <v>500</v>
      </c>
      <c r="F7" s="11">
        <v>270.01</v>
      </c>
      <c r="G7" s="7" t="s">
        <v>624</v>
      </c>
      <c r="H7" s="11">
        <v>54</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row>
    <row r="8" s="4" customFormat="1" ht="36" customHeight="1" spans="1:225">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363.95" customHeight="1" spans="1:10">
      <c r="A11" s="7"/>
      <c r="B11" s="13" t="s">
        <v>1770</v>
      </c>
      <c r="C11" s="14"/>
      <c r="D11" s="14"/>
      <c r="E11" s="15"/>
      <c r="F11" s="16" t="s">
        <v>1771</v>
      </c>
      <c r="G11" s="16"/>
      <c r="H11" s="16"/>
      <c r="I11" s="16"/>
      <c r="J11" s="16"/>
    </row>
    <row r="12" s="1" customFormat="1" ht="36"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1772</v>
      </c>
      <c r="D14" s="25" t="s">
        <v>763</v>
      </c>
      <c r="E14" s="25" t="s">
        <v>1773</v>
      </c>
      <c r="F14" s="25" t="s">
        <v>816</v>
      </c>
      <c r="G14" s="25" t="s">
        <v>1304</v>
      </c>
      <c r="H14" s="26">
        <v>5</v>
      </c>
      <c r="I14" s="26">
        <v>5</v>
      </c>
      <c r="J14" s="43" t="s">
        <v>11</v>
      </c>
    </row>
    <row r="15" s="1" customFormat="1" ht="18" customHeight="1" spans="1:10">
      <c r="A15" s="7" t="s">
        <v>731</v>
      </c>
      <c r="B15" s="24" t="s">
        <v>732</v>
      </c>
      <c r="C15" s="25" t="s">
        <v>1774</v>
      </c>
      <c r="D15" s="25" t="s">
        <v>763</v>
      </c>
      <c r="E15" s="25" t="s">
        <v>1775</v>
      </c>
      <c r="F15" s="25" t="s">
        <v>944</v>
      </c>
      <c r="G15" s="25" t="s">
        <v>1304</v>
      </c>
      <c r="H15" s="26">
        <v>5</v>
      </c>
      <c r="I15" s="26">
        <v>5</v>
      </c>
      <c r="J15" s="43" t="s">
        <v>11</v>
      </c>
    </row>
    <row r="16" s="1" customFormat="1" ht="18" customHeight="1" spans="1:10">
      <c r="A16" s="7" t="s">
        <v>731</v>
      </c>
      <c r="B16" s="24" t="s">
        <v>732</v>
      </c>
      <c r="C16" s="25" t="s">
        <v>1776</v>
      </c>
      <c r="D16" s="25" t="s">
        <v>763</v>
      </c>
      <c r="E16" s="25" t="s">
        <v>1777</v>
      </c>
      <c r="F16" s="25" t="s">
        <v>990</v>
      </c>
      <c r="G16" s="25" t="s">
        <v>1304</v>
      </c>
      <c r="H16" s="26">
        <v>5</v>
      </c>
      <c r="I16" s="26">
        <v>5</v>
      </c>
      <c r="J16" s="43" t="s">
        <v>11</v>
      </c>
    </row>
    <row r="17" s="1" customFormat="1" ht="18" customHeight="1" spans="1:10">
      <c r="A17" s="7" t="s">
        <v>731</v>
      </c>
      <c r="B17" s="24" t="s">
        <v>732</v>
      </c>
      <c r="C17" s="25" t="s">
        <v>1778</v>
      </c>
      <c r="D17" s="25" t="s">
        <v>763</v>
      </c>
      <c r="E17" s="25" t="s">
        <v>378</v>
      </c>
      <c r="F17" s="25" t="s">
        <v>944</v>
      </c>
      <c r="G17" s="25" t="s">
        <v>1304</v>
      </c>
      <c r="H17" s="26">
        <v>5</v>
      </c>
      <c r="I17" s="26">
        <v>5</v>
      </c>
      <c r="J17" s="43" t="s">
        <v>11</v>
      </c>
    </row>
    <row r="18" s="1" customFormat="1" ht="18" customHeight="1" spans="1:10">
      <c r="A18" s="7" t="s">
        <v>731</v>
      </c>
      <c r="B18" s="24" t="s">
        <v>732</v>
      </c>
      <c r="C18" s="25" t="s">
        <v>1779</v>
      </c>
      <c r="D18" s="25" t="s">
        <v>763</v>
      </c>
      <c r="E18" s="25" t="s">
        <v>1780</v>
      </c>
      <c r="F18" s="25" t="s">
        <v>868</v>
      </c>
      <c r="G18" s="25" t="s">
        <v>1304</v>
      </c>
      <c r="H18" s="26">
        <v>5</v>
      </c>
      <c r="I18" s="26">
        <v>5</v>
      </c>
      <c r="J18" s="43" t="s">
        <v>11</v>
      </c>
    </row>
    <row r="19" s="1" customFormat="1" ht="18" customHeight="1" spans="1:10">
      <c r="A19" s="7" t="s">
        <v>731</v>
      </c>
      <c r="B19" s="24" t="s">
        <v>732</v>
      </c>
      <c r="C19" s="25" t="s">
        <v>1781</v>
      </c>
      <c r="D19" s="25" t="s">
        <v>763</v>
      </c>
      <c r="E19" s="25" t="s">
        <v>738</v>
      </c>
      <c r="F19" s="25" t="s">
        <v>868</v>
      </c>
      <c r="G19" s="25" t="s">
        <v>1304</v>
      </c>
      <c r="H19" s="26">
        <v>5</v>
      </c>
      <c r="I19" s="26">
        <v>5</v>
      </c>
      <c r="J19" s="43" t="s">
        <v>11</v>
      </c>
    </row>
    <row r="20" s="1" customFormat="1" ht="18" customHeight="1" spans="1:10">
      <c r="A20" s="7" t="s">
        <v>731</v>
      </c>
      <c r="B20" s="24" t="s">
        <v>732</v>
      </c>
      <c r="C20" s="25" t="s">
        <v>1782</v>
      </c>
      <c r="D20" s="25" t="s">
        <v>763</v>
      </c>
      <c r="E20" s="25" t="s">
        <v>1783</v>
      </c>
      <c r="F20" s="25" t="s">
        <v>868</v>
      </c>
      <c r="G20" s="25" t="s">
        <v>1304</v>
      </c>
      <c r="H20" s="26">
        <v>5</v>
      </c>
      <c r="I20" s="26">
        <v>5</v>
      </c>
      <c r="J20" s="43" t="s">
        <v>11</v>
      </c>
    </row>
    <row r="21" s="1" customFormat="1" ht="18" customHeight="1" spans="1:10">
      <c r="A21" s="7" t="s">
        <v>731</v>
      </c>
      <c r="B21" s="24" t="s">
        <v>755</v>
      </c>
      <c r="C21" s="25" t="s">
        <v>879</v>
      </c>
      <c r="D21" s="25" t="s">
        <v>734</v>
      </c>
      <c r="E21" s="25" t="s">
        <v>757</v>
      </c>
      <c r="F21" s="25" t="s">
        <v>758</v>
      </c>
      <c r="G21" s="25" t="s">
        <v>901</v>
      </c>
      <c r="H21" s="26">
        <v>5</v>
      </c>
      <c r="I21" s="26">
        <v>5</v>
      </c>
      <c r="J21" s="43" t="s">
        <v>11</v>
      </c>
    </row>
    <row r="22" s="1" customFormat="1" ht="18" customHeight="1" spans="1:10">
      <c r="A22" s="7" t="s">
        <v>731</v>
      </c>
      <c r="B22" s="24" t="s">
        <v>820</v>
      </c>
      <c r="C22" s="25" t="s">
        <v>1136</v>
      </c>
      <c r="D22" s="25" t="s">
        <v>822</v>
      </c>
      <c r="E22" s="25" t="s">
        <v>82</v>
      </c>
      <c r="F22" s="25" t="s">
        <v>823</v>
      </c>
      <c r="G22" s="25" t="s">
        <v>1784</v>
      </c>
      <c r="H22" s="26">
        <v>5</v>
      </c>
      <c r="I22" s="26">
        <v>5</v>
      </c>
      <c r="J22" s="43" t="s">
        <v>11</v>
      </c>
    </row>
    <row r="23" s="1" customFormat="1" ht="18" customHeight="1" spans="1:10">
      <c r="A23" s="7" t="s">
        <v>731</v>
      </c>
      <c r="B23" s="24" t="s">
        <v>820</v>
      </c>
      <c r="C23" s="25" t="s">
        <v>1761</v>
      </c>
      <c r="D23" s="25" t="s">
        <v>822</v>
      </c>
      <c r="E23" s="25" t="s">
        <v>34</v>
      </c>
      <c r="F23" s="25" t="s">
        <v>903</v>
      </c>
      <c r="G23" s="25" t="s">
        <v>1784</v>
      </c>
      <c r="H23" s="26">
        <v>5</v>
      </c>
      <c r="I23" s="26">
        <v>5</v>
      </c>
      <c r="J23" s="43" t="s">
        <v>11</v>
      </c>
    </row>
    <row r="24" s="1" customFormat="1" ht="18" customHeight="1" spans="1:10">
      <c r="A24" s="24" t="s">
        <v>760</v>
      </c>
      <c r="B24" s="24" t="s">
        <v>835</v>
      </c>
      <c r="C24" s="25" t="s">
        <v>836</v>
      </c>
      <c r="D24" s="25" t="s">
        <v>763</v>
      </c>
      <c r="E24" s="25" t="s">
        <v>775</v>
      </c>
      <c r="F24" s="25" t="s">
        <v>758</v>
      </c>
      <c r="G24" s="25" t="s">
        <v>1064</v>
      </c>
      <c r="H24" s="26">
        <v>10</v>
      </c>
      <c r="I24" s="26">
        <v>8</v>
      </c>
      <c r="J24" s="43" t="s">
        <v>11</v>
      </c>
    </row>
    <row r="25" s="1" customFormat="1" ht="18" customHeight="1" spans="1:10">
      <c r="A25" s="24" t="s">
        <v>760</v>
      </c>
      <c r="B25" s="24" t="s">
        <v>835</v>
      </c>
      <c r="C25" s="25" t="s">
        <v>958</v>
      </c>
      <c r="D25" s="25" t="s">
        <v>734</v>
      </c>
      <c r="E25" s="25" t="s">
        <v>884</v>
      </c>
      <c r="F25" s="25" t="s">
        <v>758</v>
      </c>
      <c r="G25" s="25" t="s">
        <v>959</v>
      </c>
      <c r="H25" s="26">
        <v>10</v>
      </c>
      <c r="I25" s="26">
        <v>8</v>
      </c>
      <c r="J25" s="43" t="s">
        <v>11</v>
      </c>
    </row>
    <row r="26" s="1" customFormat="1" ht="25.05" customHeight="1" spans="1:10">
      <c r="A26" s="24" t="s">
        <v>760</v>
      </c>
      <c r="B26" s="7" t="s">
        <v>838</v>
      </c>
      <c r="C26" s="25" t="s">
        <v>839</v>
      </c>
      <c r="D26" s="25" t="s">
        <v>734</v>
      </c>
      <c r="E26" s="25" t="s">
        <v>38</v>
      </c>
      <c r="F26" s="25" t="s">
        <v>840</v>
      </c>
      <c r="G26" s="25" t="s">
        <v>1785</v>
      </c>
      <c r="H26" s="26">
        <v>10</v>
      </c>
      <c r="I26" s="26">
        <v>8</v>
      </c>
      <c r="J26" s="43" t="s">
        <v>11</v>
      </c>
    </row>
    <row r="27" s="1" customFormat="1" ht="29.95" customHeight="1" spans="1:10">
      <c r="A27" s="27" t="s">
        <v>772</v>
      </c>
      <c r="B27" s="28" t="s">
        <v>886</v>
      </c>
      <c r="C27" s="25" t="s">
        <v>843</v>
      </c>
      <c r="D27" s="25" t="s">
        <v>763</v>
      </c>
      <c r="E27" s="25" t="s">
        <v>775</v>
      </c>
      <c r="F27" s="25" t="s">
        <v>758</v>
      </c>
      <c r="G27" s="25" t="s">
        <v>1066</v>
      </c>
      <c r="H27" s="26">
        <v>10</v>
      </c>
      <c r="I27" s="26">
        <v>10</v>
      </c>
      <c r="J27" s="43" t="s">
        <v>11</v>
      </c>
    </row>
    <row r="28" s="1" customFormat="1" ht="30.95" customHeight="1" spans="1:10">
      <c r="A28" s="7" t="s">
        <v>888</v>
      </c>
      <c r="B28" s="7"/>
      <c r="C28" s="7"/>
      <c r="D28" s="29" t="s">
        <v>701</v>
      </c>
      <c r="E28" s="29"/>
      <c r="F28" s="29"/>
      <c r="G28" s="29"/>
      <c r="H28" s="29"/>
      <c r="I28" s="29"/>
      <c r="J28" s="29"/>
    </row>
    <row r="29" s="1" customFormat="1" ht="25.55" customHeight="1" spans="1:10">
      <c r="A29" s="27" t="s">
        <v>846</v>
      </c>
      <c r="B29" s="30"/>
      <c r="C29" s="30"/>
      <c r="D29" s="30"/>
      <c r="E29" s="30"/>
      <c r="F29" s="30"/>
      <c r="G29" s="31"/>
      <c r="H29" s="7" t="s">
        <v>847</v>
      </c>
      <c r="I29" s="7" t="s">
        <v>848</v>
      </c>
      <c r="J29" s="41" t="s">
        <v>889</v>
      </c>
    </row>
    <row r="30" s="1" customFormat="1" ht="17.05" customHeight="1" spans="1:10">
      <c r="A30" s="32"/>
      <c r="B30" s="33"/>
      <c r="C30" s="33"/>
      <c r="D30" s="33"/>
      <c r="E30" s="33"/>
      <c r="F30" s="33"/>
      <c r="G30" s="34"/>
      <c r="H30" s="35">
        <v>100</v>
      </c>
      <c r="I30" s="35">
        <v>89.4</v>
      </c>
      <c r="J30" s="41" t="s">
        <v>890</v>
      </c>
    </row>
    <row r="31" s="1" customFormat="1" ht="29" customHeight="1" spans="1:10">
      <c r="A31" s="36" t="s">
        <v>778</v>
      </c>
      <c r="B31" s="37"/>
      <c r="C31" s="37"/>
      <c r="D31" s="37"/>
      <c r="E31" s="37"/>
      <c r="F31" s="37"/>
      <c r="G31" s="37"/>
      <c r="H31" s="37"/>
      <c r="I31" s="37"/>
      <c r="J31" s="42"/>
    </row>
    <row r="32" s="1" customFormat="1" ht="27" customHeight="1" spans="1:10">
      <c r="A32" s="36" t="s">
        <v>779</v>
      </c>
      <c r="B32" s="36"/>
      <c r="C32" s="36"/>
      <c r="D32" s="36"/>
      <c r="E32" s="36"/>
      <c r="F32" s="36"/>
      <c r="G32" s="36"/>
      <c r="H32" s="36"/>
      <c r="I32" s="36"/>
      <c r="J32" s="36"/>
    </row>
    <row r="33" s="1" customFormat="1" ht="19" customHeight="1" spans="1:10">
      <c r="A33" s="36" t="s">
        <v>780</v>
      </c>
      <c r="B33" s="36"/>
      <c r="C33" s="36"/>
      <c r="D33" s="36"/>
      <c r="E33" s="36"/>
      <c r="F33" s="36"/>
      <c r="G33" s="36"/>
      <c r="H33" s="36"/>
      <c r="I33" s="36"/>
      <c r="J33" s="36"/>
    </row>
    <row r="34" s="1" customFormat="1" ht="18" customHeight="1" spans="1:10">
      <c r="A34" s="36" t="s">
        <v>851</v>
      </c>
      <c r="B34" s="36"/>
      <c r="C34" s="36"/>
      <c r="D34" s="36"/>
      <c r="E34" s="36"/>
      <c r="F34" s="36"/>
      <c r="G34" s="36"/>
      <c r="H34" s="36"/>
      <c r="I34" s="36"/>
      <c r="J34" s="36"/>
    </row>
    <row r="35" s="1" customFormat="1" ht="18" customHeight="1" spans="1:10">
      <c r="A35" s="36" t="s">
        <v>852</v>
      </c>
      <c r="B35" s="36"/>
      <c r="C35" s="36"/>
      <c r="D35" s="36"/>
      <c r="E35" s="36"/>
      <c r="F35" s="36"/>
      <c r="G35" s="36"/>
      <c r="H35" s="36"/>
      <c r="I35" s="36"/>
      <c r="J35" s="36"/>
    </row>
    <row r="36" s="1" customFormat="1" ht="18" customHeight="1" spans="1:10">
      <c r="A36" s="36" t="s">
        <v>853</v>
      </c>
      <c r="B36" s="36"/>
      <c r="C36" s="36"/>
      <c r="D36" s="36"/>
      <c r="E36" s="36"/>
      <c r="F36" s="36"/>
      <c r="G36" s="36"/>
      <c r="H36" s="36"/>
      <c r="I36" s="36"/>
      <c r="J36" s="36"/>
    </row>
    <row r="37" s="1" customFormat="1" ht="24.05" customHeight="1" spans="1:10">
      <c r="A37" s="36" t="s">
        <v>854</v>
      </c>
      <c r="B37" s="36"/>
      <c r="C37" s="36"/>
      <c r="D37" s="36"/>
      <c r="E37" s="36"/>
      <c r="F37" s="36"/>
      <c r="G37" s="36"/>
      <c r="H37" s="36"/>
      <c r="I37" s="36"/>
      <c r="J37"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8:C28"/>
    <mergeCell ref="D28:J28"/>
    <mergeCell ref="A32:J32"/>
    <mergeCell ref="A33:J33"/>
    <mergeCell ref="A34:J34"/>
    <mergeCell ref="A35:J35"/>
    <mergeCell ref="A36:J36"/>
    <mergeCell ref="A37:J37"/>
    <mergeCell ref="A10:A11"/>
    <mergeCell ref="G12:G13"/>
    <mergeCell ref="H12:H13"/>
    <mergeCell ref="I12:I13"/>
    <mergeCell ref="J12:J13"/>
    <mergeCell ref="A5:B9"/>
    <mergeCell ref="A29:G30"/>
  </mergeCells>
  <pageMargins left="0.75" right="0.75" top="1" bottom="1" header="0.5" footer="0.5"/>
  <pageSetup paperSize="9" scale="55" orientation="portrait"/>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Q32"/>
  <sheetViews>
    <sheetView topLeftCell="A10" workbookViewId="0">
      <selection activeCell="B11" sqref="B11:E11"/>
    </sheetView>
  </sheetViews>
  <sheetFormatPr defaultColWidth="9" defaultRowHeight="14.25"/>
  <cols>
    <col min="1" max="1" width="11.1083333333333" style="1" customWidth="1"/>
    <col min="2" max="2" width="23.7833333333333" style="1" customWidth="1"/>
    <col min="3" max="3" width="25.8916666666667" style="1" customWidth="1"/>
    <col min="4" max="4" width="14.1083333333333" style="1" customWidth="1"/>
    <col min="5" max="5" width="11.3333333333333" style="1" customWidth="1"/>
    <col min="6" max="6" width="11.2166666666667" style="1" customWidth="1"/>
    <col min="7" max="7" width="21.4416666666667" style="1" customWidth="1"/>
    <col min="8" max="8" width="9" style="1"/>
    <col min="9" max="9" width="8.65833333333333" style="1" customWidth="1"/>
    <col min="10" max="10" width="11.4416666666667" style="1" customWidth="1"/>
    <col min="11" max="16362"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1786</v>
      </c>
    </row>
    <row r="3" s="3" customFormat="1" ht="18" customHeight="1" spans="1:225">
      <c r="A3" s="7" t="s">
        <v>784</v>
      </c>
      <c r="B3" s="7"/>
      <c r="C3" s="8" t="s">
        <v>1787</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row>
    <row r="4" s="4" customFormat="1" ht="18" customHeight="1" spans="1:225">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row>
    <row r="5" s="4" customFormat="1" ht="36" customHeight="1" spans="1:225">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row>
    <row r="6" s="4" customFormat="1" ht="36" customHeight="1" spans="1:225">
      <c r="A6" s="7"/>
      <c r="B6" s="7"/>
      <c r="C6" s="10" t="s">
        <v>715</v>
      </c>
      <c r="D6" s="11"/>
      <c r="E6" s="11">
        <v>3</v>
      </c>
      <c r="F6" s="11">
        <v>3</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row>
    <row r="7" s="4" customFormat="1" ht="36" customHeight="1" spans="1:225">
      <c r="A7" s="7"/>
      <c r="B7" s="7"/>
      <c r="C7" s="10" t="s">
        <v>793</v>
      </c>
      <c r="D7" s="11"/>
      <c r="E7" s="11"/>
      <c r="F7" s="11"/>
      <c r="G7" s="7" t="s">
        <v>624</v>
      </c>
      <c r="H7" s="11"/>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row>
    <row r="8" s="4" customFormat="1" ht="36" customHeight="1" spans="1:225">
      <c r="A8" s="7"/>
      <c r="B8" s="7"/>
      <c r="C8" s="10" t="s">
        <v>794</v>
      </c>
      <c r="D8" s="11"/>
      <c r="E8" s="11">
        <v>3</v>
      </c>
      <c r="F8" s="11">
        <v>3</v>
      </c>
      <c r="G8" s="7" t="s">
        <v>624</v>
      </c>
      <c r="H8" s="11">
        <v>100</v>
      </c>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109" customHeight="1" spans="1:10">
      <c r="A11" s="7"/>
      <c r="B11" s="13" t="s">
        <v>1788</v>
      </c>
      <c r="C11" s="14"/>
      <c r="D11" s="14"/>
      <c r="E11" s="15"/>
      <c r="F11" s="16" t="s">
        <v>1789</v>
      </c>
      <c r="G11" s="16"/>
      <c r="H11" s="16"/>
      <c r="I11" s="16"/>
      <c r="J11" s="16"/>
    </row>
    <row r="12" s="1" customFormat="1" ht="36"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1790</v>
      </c>
      <c r="D14" s="25" t="s">
        <v>763</v>
      </c>
      <c r="E14" s="25" t="s">
        <v>1791</v>
      </c>
      <c r="F14" s="25" t="s">
        <v>944</v>
      </c>
      <c r="G14" s="25" t="s">
        <v>1658</v>
      </c>
      <c r="H14" s="26">
        <v>5</v>
      </c>
      <c r="I14" s="26">
        <v>5</v>
      </c>
      <c r="J14" s="40" t="s">
        <v>11</v>
      </c>
    </row>
    <row r="15" s="1" customFormat="1" ht="18" customHeight="1" spans="1:10">
      <c r="A15" s="7" t="s">
        <v>731</v>
      </c>
      <c r="B15" s="24" t="s">
        <v>732</v>
      </c>
      <c r="C15" s="25" t="s">
        <v>1792</v>
      </c>
      <c r="D15" s="25" t="s">
        <v>763</v>
      </c>
      <c r="E15" s="25" t="s">
        <v>367</v>
      </c>
      <c r="F15" s="25" t="s">
        <v>944</v>
      </c>
      <c r="G15" s="25" t="s">
        <v>1658</v>
      </c>
      <c r="H15" s="26">
        <v>5</v>
      </c>
      <c r="I15" s="26">
        <v>5</v>
      </c>
      <c r="J15" s="40" t="s">
        <v>11</v>
      </c>
    </row>
    <row r="16" s="1" customFormat="1" ht="18" customHeight="1" spans="1:10">
      <c r="A16" s="7" t="s">
        <v>731</v>
      </c>
      <c r="B16" s="24" t="s">
        <v>732</v>
      </c>
      <c r="C16" s="25" t="s">
        <v>1793</v>
      </c>
      <c r="D16" s="25" t="s">
        <v>763</v>
      </c>
      <c r="E16" s="25" t="s">
        <v>1794</v>
      </c>
      <c r="F16" s="25" t="s">
        <v>944</v>
      </c>
      <c r="G16" s="25" t="s">
        <v>1658</v>
      </c>
      <c r="H16" s="26">
        <v>10</v>
      </c>
      <c r="I16" s="26">
        <v>9</v>
      </c>
      <c r="J16" s="40" t="s">
        <v>11</v>
      </c>
    </row>
    <row r="17" s="1" customFormat="1" ht="18" customHeight="1" spans="1:10">
      <c r="A17" s="7" t="s">
        <v>731</v>
      </c>
      <c r="B17" s="24" t="s">
        <v>732</v>
      </c>
      <c r="C17" s="25" t="s">
        <v>1795</v>
      </c>
      <c r="D17" s="25" t="s">
        <v>763</v>
      </c>
      <c r="E17" s="25" t="s">
        <v>757</v>
      </c>
      <c r="F17" s="25" t="s">
        <v>944</v>
      </c>
      <c r="G17" s="25" t="s">
        <v>1658</v>
      </c>
      <c r="H17" s="26">
        <v>10</v>
      </c>
      <c r="I17" s="26">
        <v>9</v>
      </c>
      <c r="J17" s="40" t="s">
        <v>11</v>
      </c>
    </row>
    <row r="18" s="1" customFormat="1" ht="18" customHeight="1" spans="1:10">
      <c r="A18" s="7" t="s">
        <v>731</v>
      </c>
      <c r="B18" s="24" t="s">
        <v>755</v>
      </c>
      <c r="C18" s="25" t="s">
        <v>879</v>
      </c>
      <c r="D18" s="25" t="s">
        <v>734</v>
      </c>
      <c r="E18" s="25" t="s">
        <v>757</v>
      </c>
      <c r="F18" s="25" t="s">
        <v>758</v>
      </c>
      <c r="G18" s="25" t="s">
        <v>901</v>
      </c>
      <c r="H18" s="26">
        <v>10</v>
      </c>
      <c r="I18" s="26">
        <v>9</v>
      </c>
      <c r="J18" s="40" t="s">
        <v>11</v>
      </c>
    </row>
    <row r="19" s="1" customFormat="1" ht="18" customHeight="1" spans="1:10">
      <c r="A19" s="7" t="s">
        <v>731</v>
      </c>
      <c r="B19" s="24" t="s">
        <v>820</v>
      </c>
      <c r="C19" s="25" t="s">
        <v>1663</v>
      </c>
      <c r="D19" s="25" t="s">
        <v>822</v>
      </c>
      <c r="E19" s="25" t="s">
        <v>82</v>
      </c>
      <c r="F19" s="25" t="s">
        <v>823</v>
      </c>
      <c r="G19" s="25" t="s">
        <v>957</v>
      </c>
      <c r="H19" s="26">
        <v>10</v>
      </c>
      <c r="I19" s="26">
        <v>9</v>
      </c>
      <c r="J19" s="40" t="s">
        <v>11</v>
      </c>
    </row>
    <row r="20" s="1" customFormat="1" ht="18" customHeight="1" spans="1:10">
      <c r="A20" s="24" t="s">
        <v>760</v>
      </c>
      <c r="B20" s="24" t="s">
        <v>835</v>
      </c>
      <c r="C20" s="25" t="s">
        <v>836</v>
      </c>
      <c r="D20" s="25" t="s">
        <v>763</v>
      </c>
      <c r="E20" s="25" t="s">
        <v>775</v>
      </c>
      <c r="F20" s="25" t="s">
        <v>758</v>
      </c>
      <c r="G20" s="25" t="s">
        <v>1684</v>
      </c>
      <c r="H20" s="26">
        <v>15</v>
      </c>
      <c r="I20" s="26">
        <v>14</v>
      </c>
      <c r="J20" s="40" t="s">
        <v>11</v>
      </c>
    </row>
    <row r="21" s="1" customFormat="1" ht="29.95" customHeight="1" spans="1:10">
      <c r="A21" s="24" t="s">
        <v>760</v>
      </c>
      <c r="B21" s="7" t="s">
        <v>838</v>
      </c>
      <c r="C21" s="25" t="s">
        <v>839</v>
      </c>
      <c r="D21" s="25" t="s">
        <v>763</v>
      </c>
      <c r="E21" s="25" t="s">
        <v>38</v>
      </c>
      <c r="F21" s="25" t="s">
        <v>840</v>
      </c>
      <c r="G21" s="25" t="s">
        <v>980</v>
      </c>
      <c r="H21" s="26">
        <v>15</v>
      </c>
      <c r="I21" s="26">
        <v>14</v>
      </c>
      <c r="J21" s="40" t="s">
        <v>11</v>
      </c>
    </row>
    <row r="22" s="1" customFormat="1" ht="29.95" customHeight="1" spans="1:10">
      <c r="A22" s="27" t="s">
        <v>772</v>
      </c>
      <c r="B22" s="28" t="s">
        <v>886</v>
      </c>
      <c r="C22" s="25" t="s">
        <v>843</v>
      </c>
      <c r="D22" s="25" t="s">
        <v>763</v>
      </c>
      <c r="E22" s="25" t="s">
        <v>775</v>
      </c>
      <c r="F22" s="25" t="s">
        <v>758</v>
      </c>
      <c r="G22" s="25" t="s">
        <v>844</v>
      </c>
      <c r="H22" s="26">
        <v>10</v>
      </c>
      <c r="I22" s="26">
        <v>9</v>
      </c>
      <c r="J22" s="40" t="s">
        <v>11</v>
      </c>
    </row>
    <row r="23" s="1" customFormat="1" ht="29" customHeight="1" spans="1:10">
      <c r="A23" s="7" t="s">
        <v>888</v>
      </c>
      <c r="B23" s="7"/>
      <c r="C23" s="7"/>
      <c r="D23" s="29" t="s">
        <v>701</v>
      </c>
      <c r="E23" s="29"/>
      <c r="F23" s="29"/>
      <c r="G23" s="29"/>
      <c r="H23" s="29"/>
      <c r="I23" s="29"/>
      <c r="J23" s="29"/>
    </row>
    <row r="24" s="1" customFormat="1" ht="25.55" customHeight="1" spans="1:10">
      <c r="A24" s="27" t="s">
        <v>846</v>
      </c>
      <c r="B24" s="30"/>
      <c r="C24" s="30"/>
      <c r="D24" s="30"/>
      <c r="E24" s="30"/>
      <c r="F24" s="30"/>
      <c r="G24" s="31"/>
      <c r="H24" s="7" t="s">
        <v>847</v>
      </c>
      <c r="I24" s="7" t="s">
        <v>848</v>
      </c>
      <c r="J24" s="41" t="s">
        <v>889</v>
      </c>
    </row>
    <row r="25" s="1" customFormat="1" ht="17.05" customHeight="1" spans="1:10">
      <c r="A25" s="32"/>
      <c r="B25" s="33"/>
      <c r="C25" s="33"/>
      <c r="D25" s="33"/>
      <c r="E25" s="33"/>
      <c r="F25" s="33"/>
      <c r="G25" s="34"/>
      <c r="H25" s="35">
        <v>100</v>
      </c>
      <c r="I25" s="35">
        <v>93</v>
      </c>
      <c r="J25" s="41" t="s">
        <v>850</v>
      </c>
    </row>
    <row r="26" s="1" customFormat="1" ht="29" customHeight="1" spans="1:10">
      <c r="A26" s="36" t="s">
        <v>778</v>
      </c>
      <c r="B26" s="37"/>
      <c r="C26" s="37"/>
      <c r="D26" s="37"/>
      <c r="E26" s="37"/>
      <c r="F26" s="37"/>
      <c r="G26" s="37"/>
      <c r="H26" s="37"/>
      <c r="I26" s="37"/>
      <c r="J26" s="42"/>
    </row>
    <row r="27" s="1" customFormat="1" ht="27" customHeight="1" spans="1:10">
      <c r="A27" s="36" t="s">
        <v>779</v>
      </c>
      <c r="B27" s="36"/>
      <c r="C27" s="36"/>
      <c r="D27" s="36"/>
      <c r="E27" s="36"/>
      <c r="F27" s="36"/>
      <c r="G27" s="36"/>
      <c r="H27" s="36"/>
      <c r="I27" s="36"/>
      <c r="J27" s="36"/>
    </row>
    <row r="28" s="1" customFormat="1" ht="19" customHeight="1" spans="1:10">
      <c r="A28" s="36" t="s">
        <v>780</v>
      </c>
      <c r="B28" s="36"/>
      <c r="C28" s="36"/>
      <c r="D28" s="36"/>
      <c r="E28" s="36"/>
      <c r="F28" s="36"/>
      <c r="G28" s="36"/>
      <c r="H28" s="36"/>
      <c r="I28" s="36"/>
      <c r="J28" s="36"/>
    </row>
    <row r="29" s="1" customFormat="1" ht="18" customHeight="1" spans="1:10">
      <c r="A29" s="36" t="s">
        <v>851</v>
      </c>
      <c r="B29" s="36"/>
      <c r="C29" s="36"/>
      <c r="D29" s="36"/>
      <c r="E29" s="36"/>
      <c r="F29" s="36"/>
      <c r="G29" s="36"/>
      <c r="H29" s="36"/>
      <c r="I29" s="36"/>
      <c r="J29" s="36"/>
    </row>
    <row r="30" s="1" customFormat="1" ht="18" customHeight="1" spans="1:10">
      <c r="A30" s="36" t="s">
        <v>852</v>
      </c>
      <c r="B30" s="36"/>
      <c r="C30" s="36"/>
      <c r="D30" s="36"/>
      <c r="E30" s="36"/>
      <c r="F30" s="36"/>
      <c r="G30" s="36"/>
      <c r="H30" s="36"/>
      <c r="I30" s="36"/>
      <c r="J30" s="36"/>
    </row>
    <row r="31" s="1" customFormat="1" ht="18" customHeight="1" spans="1:10">
      <c r="A31" s="36" t="s">
        <v>853</v>
      </c>
      <c r="B31" s="36"/>
      <c r="C31" s="36"/>
      <c r="D31" s="36"/>
      <c r="E31" s="36"/>
      <c r="F31" s="36"/>
      <c r="G31" s="36"/>
      <c r="H31" s="36"/>
      <c r="I31" s="36"/>
      <c r="J31" s="36"/>
    </row>
    <row r="32" s="1" customFormat="1" ht="24.05" customHeight="1" spans="1:10">
      <c r="A32" s="36" t="s">
        <v>854</v>
      </c>
      <c r="B32" s="36"/>
      <c r="C32" s="36"/>
      <c r="D32" s="36"/>
      <c r="E32" s="36"/>
      <c r="F32" s="36"/>
      <c r="G32" s="36"/>
      <c r="H32" s="36"/>
      <c r="I32" s="36"/>
      <c r="J32"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7:J27"/>
    <mergeCell ref="A28:J28"/>
    <mergeCell ref="A29:J29"/>
    <mergeCell ref="A30:J30"/>
    <mergeCell ref="A31:J31"/>
    <mergeCell ref="A32:J32"/>
    <mergeCell ref="A10:A11"/>
    <mergeCell ref="G12:G13"/>
    <mergeCell ref="H12:H13"/>
    <mergeCell ref="I12:I13"/>
    <mergeCell ref="J12:J13"/>
    <mergeCell ref="A5:B9"/>
    <mergeCell ref="A24:G25"/>
  </mergeCells>
  <pageMargins left="0.75" right="0.75" top="1" bottom="1" header="0.5" footer="0.5"/>
  <pageSetup paperSize="9" scale="54" orientation="portrait"/>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Q31"/>
  <sheetViews>
    <sheetView topLeftCell="A5" workbookViewId="0">
      <selection activeCell="B11" sqref="B11:E11"/>
    </sheetView>
  </sheetViews>
  <sheetFormatPr defaultColWidth="9" defaultRowHeight="14.25"/>
  <cols>
    <col min="1" max="1" width="11.1083333333333" style="1" customWidth="1"/>
    <col min="2" max="2" width="18.6583333333333" style="1" customWidth="1"/>
    <col min="3" max="3" width="22.3333333333333" style="1" customWidth="1"/>
    <col min="4" max="5" width="11.3333333333333" style="1" customWidth="1"/>
    <col min="6" max="6" width="11.2166666666667" style="1" customWidth="1"/>
    <col min="7" max="7" width="19" style="1" customWidth="1"/>
    <col min="8" max="8" width="9" style="1"/>
    <col min="9" max="9" width="8.65833333333333" style="1" customWidth="1"/>
    <col min="10" max="10" width="11.4416666666667" style="1" customWidth="1"/>
    <col min="11" max="16362"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1796</v>
      </c>
    </row>
    <row r="3" s="3" customFormat="1" ht="18" customHeight="1" spans="1:225">
      <c r="A3" s="7" t="s">
        <v>784</v>
      </c>
      <c r="B3" s="7"/>
      <c r="C3" s="8" t="s">
        <v>1797</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row>
    <row r="4" s="4" customFormat="1" ht="18" customHeight="1" spans="1:225">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row>
    <row r="5" s="4" customFormat="1" ht="36" customHeight="1" spans="1:225">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row>
    <row r="6" s="4" customFormat="1" ht="36" customHeight="1" spans="1:225">
      <c r="A6" s="7"/>
      <c r="B6" s="7"/>
      <c r="C6" s="10" t="s">
        <v>715</v>
      </c>
      <c r="D6" s="11"/>
      <c r="E6" s="11">
        <v>2</v>
      </c>
      <c r="F6" s="11">
        <v>2</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row>
    <row r="7" s="4" customFormat="1" ht="36" customHeight="1" spans="1:225">
      <c r="A7" s="7"/>
      <c r="B7" s="7"/>
      <c r="C7" s="10" t="s">
        <v>793</v>
      </c>
      <c r="D7" s="11"/>
      <c r="E7" s="11"/>
      <c r="F7" s="11"/>
      <c r="G7" s="7" t="s">
        <v>624</v>
      </c>
      <c r="H7" s="11"/>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row>
    <row r="8" s="4" customFormat="1" ht="36" customHeight="1" spans="1:225">
      <c r="A8" s="7"/>
      <c r="B8" s="7"/>
      <c r="C8" s="10" t="s">
        <v>794</v>
      </c>
      <c r="D8" s="11"/>
      <c r="E8" s="11">
        <v>2</v>
      </c>
      <c r="F8" s="11">
        <v>2</v>
      </c>
      <c r="G8" s="7" t="s">
        <v>624</v>
      </c>
      <c r="H8" s="11">
        <v>100</v>
      </c>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96.05" customHeight="1" spans="1:10">
      <c r="A11" s="7"/>
      <c r="B11" s="13" t="s">
        <v>1798</v>
      </c>
      <c r="C11" s="14"/>
      <c r="D11" s="14"/>
      <c r="E11" s="15"/>
      <c r="F11" s="16" t="s">
        <v>1799</v>
      </c>
      <c r="G11" s="16"/>
      <c r="H11" s="16"/>
      <c r="I11" s="16"/>
      <c r="J11" s="16"/>
    </row>
    <row r="12" s="1" customFormat="1" ht="36"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1659</v>
      </c>
      <c r="D14" s="25" t="s">
        <v>763</v>
      </c>
      <c r="E14" s="25" t="s">
        <v>38</v>
      </c>
      <c r="F14" s="25" t="s">
        <v>944</v>
      </c>
      <c r="G14" s="25" t="s">
        <v>1800</v>
      </c>
      <c r="H14" s="26">
        <v>10</v>
      </c>
      <c r="I14" s="26">
        <v>9</v>
      </c>
      <c r="J14" s="40" t="s">
        <v>11</v>
      </c>
    </row>
    <row r="15" s="1" customFormat="1" ht="18" customHeight="1" spans="1:10">
      <c r="A15" s="7" t="s">
        <v>731</v>
      </c>
      <c r="B15" s="24" t="s">
        <v>732</v>
      </c>
      <c r="C15" s="25" t="s">
        <v>1801</v>
      </c>
      <c r="D15" s="25" t="s">
        <v>763</v>
      </c>
      <c r="E15" s="25" t="s">
        <v>50</v>
      </c>
      <c r="F15" s="25" t="s">
        <v>944</v>
      </c>
      <c r="G15" s="25" t="s">
        <v>1800</v>
      </c>
      <c r="H15" s="26">
        <v>10</v>
      </c>
      <c r="I15" s="26">
        <v>9</v>
      </c>
      <c r="J15" s="40" t="s">
        <v>11</v>
      </c>
    </row>
    <row r="16" s="1" customFormat="1" ht="18" customHeight="1" spans="1:10">
      <c r="A16" s="7" t="s">
        <v>731</v>
      </c>
      <c r="B16" s="24" t="s">
        <v>732</v>
      </c>
      <c r="C16" s="25" t="s">
        <v>1661</v>
      </c>
      <c r="D16" s="25" t="s">
        <v>763</v>
      </c>
      <c r="E16" s="25" t="s">
        <v>1802</v>
      </c>
      <c r="F16" s="25" t="s">
        <v>816</v>
      </c>
      <c r="G16" s="25" t="s">
        <v>1800</v>
      </c>
      <c r="H16" s="26">
        <v>10</v>
      </c>
      <c r="I16" s="26">
        <v>9</v>
      </c>
      <c r="J16" s="40" t="s">
        <v>11</v>
      </c>
    </row>
    <row r="17" s="1" customFormat="1" ht="18" customHeight="1" spans="1:10">
      <c r="A17" s="7" t="s">
        <v>731</v>
      </c>
      <c r="B17" s="24" t="s">
        <v>755</v>
      </c>
      <c r="C17" s="25" t="s">
        <v>879</v>
      </c>
      <c r="D17" s="25" t="s">
        <v>734</v>
      </c>
      <c r="E17" s="25" t="s">
        <v>757</v>
      </c>
      <c r="F17" s="25" t="s">
        <v>758</v>
      </c>
      <c r="G17" s="25" t="s">
        <v>901</v>
      </c>
      <c r="H17" s="26">
        <v>10</v>
      </c>
      <c r="I17" s="26">
        <v>9</v>
      </c>
      <c r="J17" s="40" t="s">
        <v>11</v>
      </c>
    </row>
    <row r="18" s="1" customFormat="1" ht="18" customHeight="1" spans="1:10">
      <c r="A18" s="7" t="s">
        <v>731</v>
      </c>
      <c r="B18" s="24" t="s">
        <v>820</v>
      </c>
      <c r="C18" s="25" t="s">
        <v>1663</v>
      </c>
      <c r="D18" s="25" t="s">
        <v>822</v>
      </c>
      <c r="E18" s="25" t="s">
        <v>13</v>
      </c>
      <c r="F18" s="25" t="s">
        <v>903</v>
      </c>
      <c r="G18" s="25" t="s">
        <v>957</v>
      </c>
      <c r="H18" s="26">
        <v>10</v>
      </c>
      <c r="I18" s="26">
        <v>9</v>
      </c>
      <c r="J18" s="40" t="s">
        <v>11</v>
      </c>
    </row>
    <row r="19" s="1" customFormat="1" ht="18" customHeight="1" spans="1:10">
      <c r="A19" s="24" t="s">
        <v>760</v>
      </c>
      <c r="B19" s="24" t="s">
        <v>835</v>
      </c>
      <c r="C19" s="25" t="s">
        <v>836</v>
      </c>
      <c r="D19" s="25" t="s">
        <v>763</v>
      </c>
      <c r="E19" s="25" t="s">
        <v>769</v>
      </c>
      <c r="F19" s="25" t="s">
        <v>758</v>
      </c>
      <c r="G19" s="25" t="s">
        <v>1064</v>
      </c>
      <c r="H19" s="26">
        <v>15</v>
      </c>
      <c r="I19" s="26">
        <v>14</v>
      </c>
      <c r="J19" s="40" t="s">
        <v>11</v>
      </c>
    </row>
    <row r="20" s="1" customFormat="1" ht="25.05" customHeight="1" spans="1:10">
      <c r="A20" s="24" t="s">
        <v>760</v>
      </c>
      <c r="B20" s="7" t="s">
        <v>838</v>
      </c>
      <c r="C20" s="25" t="s">
        <v>1803</v>
      </c>
      <c r="D20" s="25" t="s">
        <v>763</v>
      </c>
      <c r="E20" s="25" t="s">
        <v>38</v>
      </c>
      <c r="F20" s="25" t="s">
        <v>840</v>
      </c>
      <c r="G20" s="25" t="s">
        <v>980</v>
      </c>
      <c r="H20" s="26">
        <v>15</v>
      </c>
      <c r="I20" s="26">
        <v>14</v>
      </c>
      <c r="J20" s="40" t="s">
        <v>11</v>
      </c>
    </row>
    <row r="21" s="1" customFormat="1" ht="29.95" customHeight="1" spans="1:10">
      <c r="A21" s="27" t="s">
        <v>772</v>
      </c>
      <c r="B21" s="28" t="s">
        <v>886</v>
      </c>
      <c r="C21" s="25" t="s">
        <v>843</v>
      </c>
      <c r="D21" s="25" t="s">
        <v>763</v>
      </c>
      <c r="E21" s="25" t="s">
        <v>775</v>
      </c>
      <c r="F21" s="25" t="s">
        <v>758</v>
      </c>
      <c r="G21" s="25" t="s">
        <v>1341</v>
      </c>
      <c r="H21" s="26">
        <v>10</v>
      </c>
      <c r="I21" s="26">
        <v>10</v>
      </c>
      <c r="J21" s="40" t="s">
        <v>11</v>
      </c>
    </row>
    <row r="22" s="1" customFormat="1" ht="32.1" customHeight="1" spans="1:10">
      <c r="A22" s="7" t="s">
        <v>888</v>
      </c>
      <c r="B22" s="7"/>
      <c r="C22" s="7"/>
      <c r="D22" s="29" t="s">
        <v>701</v>
      </c>
      <c r="E22" s="29"/>
      <c r="F22" s="29"/>
      <c r="G22" s="29"/>
      <c r="H22" s="29"/>
      <c r="I22" s="29"/>
      <c r="J22" s="29"/>
    </row>
    <row r="23" s="1" customFormat="1" ht="25.55" customHeight="1" spans="1:10">
      <c r="A23" s="27" t="s">
        <v>846</v>
      </c>
      <c r="B23" s="30"/>
      <c r="C23" s="30"/>
      <c r="D23" s="30"/>
      <c r="E23" s="30"/>
      <c r="F23" s="30"/>
      <c r="G23" s="31"/>
      <c r="H23" s="7" t="s">
        <v>847</v>
      </c>
      <c r="I23" s="7" t="s">
        <v>848</v>
      </c>
      <c r="J23" s="41" t="s">
        <v>889</v>
      </c>
    </row>
    <row r="24" s="1" customFormat="1" ht="17.05" customHeight="1" spans="1:10">
      <c r="A24" s="32"/>
      <c r="B24" s="33"/>
      <c r="C24" s="33"/>
      <c r="D24" s="33"/>
      <c r="E24" s="33"/>
      <c r="F24" s="33"/>
      <c r="G24" s="34"/>
      <c r="H24" s="35">
        <v>100</v>
      </c>
      <c r="I24" s="35">
        <v>93</v>
      </c>
      <c r="J24" s="41" t="s">
        <v>850</v>
      </c>
    </row>
    <row r="25" s="1" customFormat="1" ht="29" customHeight="1" spans="1:10">
      <c r="A25" s="36" t="s">
        <v>778</v>
      </c>
      <c r="B25" s="37"/>
      <c r="C25" s="37"/>
      <c r="D25" s="37"/>
      <c r="E25" s="37"/>
      <c r="F25" s="37"/>
      <c r="G25" s="37"/>
      <c r="H25" s="37"/>
      <c r="I25" s="37"/>
      <c r="J25" s="42"/>
    </row>
    <row r="26" s="1" customFormat="1" ht="27" customHeight="1" spans="1:10">
      <c r="A26" s="36" t="s">
        <v>779</v>
      </c>
      <c r="B26" s="36"/>
      <c r="C26" s="36"/>
      <c r="D26" s="36"/>
      <c r="E26" s="36"/>
      <c r="F26" s="36"/>
      <c r="G26" s="36"/>
      <c r="H26" s="36"/>
      <c r="I26" s="36"/>
      <c r="J26" s="36"/>
    </row>
    <row r="27" s="1" customFormat="1" ht="19" customHeight="1" spans="1:10">
      <c r="A27" s="36" t="s">
        <v>780</v>
      </c>
      <c r="B27" s="36"/>
      <c r="C27" s="36"/>
      <c r="D27" s="36"/>
      <c r="E27" s="36"/>
      <c r="F27" s="36"/>
      <c r="G27" s="36"/>
      <c r="H27" s="36"/>
      <c r="I27" s="36"/>
      <c r="J27" s="36"/>
    </row>
    <row r="28" s="1" customFormat="1" ht="18" customHeight="1" spans="1:10">
      <c r="A28" s="36" t="s">
        <v>851</v>
      </c>
      <c r="B28" s="36"/>
      <c r="C28" s="36"/>
      <c r="D28" s="36"/>
      <c r="E28" s="36"/>
      <c r="F28" s="36"/>
      <c r="G28" s="36"/>
      <c r="H28" s="36"/>
      <c r="I28" s="36"/>
      <c r="J28" s="36"/>
    </row>
    <row r="29" s="1" customFormat="1" ht="18" customHeight="1" spans="1:10">
      <c r="A29" s="36" t="s">
        <v>852</v>
      </c>
      <c r="B29" s="36"/>
      <c r="C29" s="36"/>
      <c r="D29" s="36"/>
      <c r="E29" s="36"/>
      <c r="F29" s="36"/>
      <c r="G29" s="36"/>
      <c r="H29" s="36"/>
      <c r="I29" s="36"/>
      <c r="J29" s="36"/>
    </row>
    <row r="30" s="1" customFormat="1" ht="18" customHeight="1" spans="1:10">
      <c r="A30" s="36" t="s">
        <v>853</v>
      </c>
      <c r="B30" s="36"/>
      <c r="C30" s="36"/>
      <c r="D30" s="36"/>
      <c r="E30" s="36"/>
      <c r="F30" s="36"/>
      <c r="G30" s="36"/>
      <c r="H30" s="36"/>
      <c r="I30" s="36"/>
      <c r="J30" s="36"/>
    </row>
    <row r="31" s="1" customFormat="1" ht="24.05" customHeight="1" spans="1:10">
      <c r="A31" s="36" t="s">
        <v>854</v>
      </c>
      <c r="B31" s="36"/>
      <c r="C31" s="36"/>
      <c r="D31" s="36"/>
      <c r="E31" s="36"/>
      <c r="F31" s="36"/>
      <c r="G31" s="36"/>
      <c r="H31" s="36"/>
      <c r="I31" s="36"/>
      <c r="J31"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6:J26"/>
    <mergeCell ref="A27:J27"/>
    <mergeCell ref="A28:J28"/>
    <mergeCell ref="A29:J29"/>
    <mergeCell ref="A30:J30"/>
    <mergeCell ref="A31:J31"/>
    <mergeCell ref="A10:A11"/>
    <mergeCell ref="G12:G13"/>
    <mergeCell ref="H12:H13"/>
    <mergeCell ref="I12:I13"/>
    <mergeCell ref="J12:J13"/>
    <mergeCell ref="A5:B9"/>
    <mergeCell ref="A23:G24"/>
  </mergeCells>
  <pageMargins left="0.75" right="0.75" top="1" bottom="1" header="0.5" footer="0.5"/>
  <pageSetup paperSize="9" scale="60" orientation="portrait"/>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Q35"/>
  <sheetViews>
    <sheetView topLeftCell="A9" workbookViewId="0">
      <selection activeCell="B11" sqref="B11:E11"/>
    </sheetView>
  </sheetViews>
  <sheetFormatPr defaultColWidth="9" defaultRowHeight="14.25"/>
  <cols>
    <col min="1" max="1" width="15" style="1" customWidth="1"/>
    <col min="2" max="2" width="18.2166666666667" style="1" customWidth="1"/>
    <col min="3" max="3" width="26.7833333333333" style="1" customWidth="1"/>
    <col min="4" max="5" width="11.3333333333333" style="1" customWidth="1"/>
    <col min="6" max="6" width="11.2166666666667" style="1" customWidth="1"/>
    <col min="7" max="7" width="24" style="1" customWidth="1"/>
    <col min="8" max="8" width="9" style="1"/>
    <col min="9" max="9" width="8.65833333333333" style="1" customWidth="1"/>
    <col min="10" max="10" width="11.4416666666667" style="1" customWidth="1"/>
    <col min="11" max="16362"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1804</v>
      </c>
    </row>
    <row r="3" s="3" customFormat="1" ht="18" customHeight="1" spans="1:225">
      <c r="A3" s="7" t="s">
        <v>784</v>
      </c>
      <c r="B3" s="7"/>
      <c r="C3" s="8" t="s">
        <v>1805</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row>
    <row r="4" s="4" customFormat="1" ht="18" customHeight="1" spans="1:225">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row>
    <row r="5" s="4" customFormat="1" ht="36" customHeight="1" spans="1:225">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row>
    <row r="6" s="4" customFormat="1" ht="36" customHeight="1" spans="1:225">
      <c r="A6" s="7"/>
      <c r="B6" s="7"/>
      <c r="C6" s="10" t="s">
        <v>715</v>
      </c>
      <c r="D6" s="11"/>
      <c r="E6" s="11">
        <v>190</v>
      </c>
      <c r="F6" s="11">
        <v>190</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row>
    <row r="7" s="4" customFormat="1" ht="36" customHeight="1" spans="1:225">
      <c r="A7" s="7"/>
      <c r="B7" s="7"/>
      <c r="C7" s="10" t="s">
        <v>793</v>
      </c>
      <c r="D7" s="11"/>
      <c r="E7" s="11">
        <v>190</v>
      </c>
      <c r="F7" s="11">
        <v>190</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row>
    <row r="8" s="4" customFormat="1" ht="36" customHeight="1" spans="1:225">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221.1" customHeight="1" spans="1:10">
      <c r="A11" s="7"/>
      <c r="B11" s="13" t="s">
        <v>1806</v>
      </c>
      <c r="C11" s="14"/>
      <c r="D11" s="14"/>
      <c r="E11" s="15"/>
      <c r="F11" s="16" t="s">
        <v>1807</v>
      </c>
      <c r="G11" s="16"/>
      <c r="H11" s="16"/>
      <c r="I11" s="16"/>
      <c r="J11" s="16"/>
    </row>
    <row r="12" s="1" customFormat="1" ht="36"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1808</v>
      </c>
      <c r="D14" s="25" t="s">
        <v>734</v>
      </c>
      <c r="E14" s="25" t="s">
        <v>1148</v>
      </c>
      <c r="F14" s="25" t="s">
        <v>806</v>
      </c>
      <c r="G14" s="25" t="s">
        <v>1809</v>
      </c>
      <c r="H14" s="26">
        <v>5</v>
      </c>
      <c r="I14" s="26">
        <v>4</v>
      </c>
      <c r="J14" s="40" t="s">
        <v>11</v>
      </c>
    </row>
    <row r="15" s="1" customFormat="1" ht="18" customHeight="1" spans="1:10">
      <c r="A15" s="7" t="s">
        <v>731</v>
      </c>
      <c r="B15" s="24" t="s">
        <v>732</v>
      </c>
      <c r="C15" s="25" t="s">
        <v>1810</v>
      </c>
      <c r="D15" s="25" t="s">
        <v>734</v>
      </c>
      <c r="E15" s="25" t="s">
        <v>1680</v>
      </c>
      <c r="F15" s="25" t="s">
        <v>806</v>
      </c>
      <c r="G15" s="25" t="s">
        <v>1809</v>
      </c>
      <c r="H15" s="26">
        <v>5</v>
      </c>
      <c r="I15" s="26">
        <v>4</v>
      </c>
      <c r="J15" s="40" t="s">
        <v>11</v>
      </c>
    </row>
    <row r="16" s="1" customFormat="1" ht="18" customHeight="1" spans="1:10">
      <c r="A16" s="7" t="s">
        <v>731</v>
      </c>
      <c r="B16" s="24" t="s">
        <v>732</v>
      </c>
      <c r="C16" s="25" t="s">
        <v>1811</v>
      </c>
      <c r="D16" s="25" t="s">
        <v>734</v>
      </c>
      <c r="E16" s="25" t="s">
        <v>738</v>
      </c>
      <c r="F16" s="25" t="s">
        <v>868</v>
      </c>
      <c r="G16" s="25" t="s">
        <v>1809</v>
      </c>
      <c r="H16" s="26">
        <v>5</v>
      </c>
      <c r="I16" s="26">
        <v>4</v>
      </c>
      <c r="J16" s="40" t="s">
        <v>11</v>
      </c>
    </row>
    <row r="17" s="1" customFormat="1" ht="18" customHeight="1" spans="1:10">
      <c r="A17" s="7" t="s">
        <v>731</v>
      </c>
      <c r="B17" s="24" t="s">
        <v>732</v>
      </c>
      <c r="C17" s="25" t="s">
        <v>1812</v>
      </c>
      <c r="D17" s="25" t="s">
        <v>734</v>
      </c>
      <c r="E17" s="25" t="s">
        <v>22</v>
      </c>
      <c r="F17" s="25" t="s">
        <v>926</v>
      </c>
      <c r="G17" s="25" t="s">
        <v>1809</v>
      </c>
      <c r="H17" s="26">
        <v>5</v>
      </c>
      <c r="I17" s="26">
        <v>4</v>
      </c>
      <c r="J17" s="40" t="s">
        <v>11</v>
      </c>
    </row>
    <row r="18" s="1" customFormat="1" ht="18" customHeight="1" spans="1:10">
      <c r="A18" s="7" t="s">
        <v>731</v>
      </c>
      <c r="B18" s="24" t="s">
        <v>732</v>
      </c>
      <c r="C18" s="25" t="s">
        <v>1813</v>
      </c>
      <c r="D18" s="25" t="s">
        <v>734</v>
      </c>
      <c r="E18" s="25" t="s">
        <v>1783</v>
      </c>
      <c r="F18" s="25" t="s">
        <v>806</v>
      </c>
      <c r="G18" s="25" t="s">
        <v>1809</v>
      </c>
      <c r="H18" s="26">
        <v>5</v>
      </c>
      <c r="I18" s="26">
        <v>4</v>
      </c>
      <c r="J18" s="40" t="s">
        <v>11</v>
      </c>
    </row>
    <row r="19" s="1" customFormat="1" ht="18" customHeight="1" spans="1:10">
      <c r="A19" s="7" t="s">
        <v>731</v>
      </c>
      <c r="B19" s="24" t="s">
        <v>732</v>
      </c>
      <c r="C19" s="25" t="s">
        <v>1814</v>
      </c>
      <c r="D19" s="25" t="s">
        <v>734</v>
      </c>
      <c r="E19" s="25" t="s">
        <v>38</v>
      </c>
      <c r="F19" s="25" t="s">
        <v>806</v>
      </c>
      <c r="G19" s="25" t="s">
        <v>1809</v>
      </c>
      <c r="H19" s="26">
        <v>5</v>
      </c>
      <c r="I19" s="26">
        <v>5</v>
      </c>
      <c r="J19" s="40" t="s">
        <v>11</v>
      </c>
    </row>
    <row r="20" s="1" customFormat="1" ht="18" customHeight="1" spans="1:10">
      <c r="A20" s="7" t="s">
        <v>731</v>
      </c>
      <c r="B20" s="24" t="s">
        <v>732</v>
      </c>
      <c r="C20" s="25" t="s">
        <v>1815</v>
      </c>
      <c r="D20" s="25" t="s">
        <v>734</v>
      </c>
      <c r="E20" s="25" t="s">
        <v>38</v>
      </c>
      <c r="F20" s="25" t="s">
        <v>1246</v>
      </c>
      <c r="G20" s="25" t="s">
        <v>1809</v>
      </c>
      <c r="H20" s="26">
        <v>5</v>
      </c>
      <c r="I20" s="26">
        <v>5</v>
      </c>
      <c r="J20" s="40" t="s">
        <v>11</v>
      </c>
    </row>
    <row r="21" s="1" customFormat="1" ht="18" customHeight="1" spans="1:10">
      <c r="A21" s="7" t="s">
        <v>731</v>
      </c>
      <c r="B21" s="24" t="s">
        <v>755</v>
      </c>
      <c r="C21" s="25" t="s">
        <v>879</v>
      </c>
      <c r="D21" s="25" t="s">
        <v>734</v>
      </c>
      <c r="E21" s="25" t="s">
        <v>757</v>
      </c>
      <c r="F21" s="25" t="s">
        <v>758</v>
      </c>
      <c r="G21" s="25" t="s">
        <v>901</v>
      </c>
      <c r="H21" s="26">
        <v>5</v>
      </c>
      <c r="I21" s="26">
        <v>5</v>
      </c>
      <c r="J21" s="40" t="s">
        <v>11</v>
      </c>
    </row>
    <row r="22" s="1" customFormat="1" ht="18" customHeight="1" spans="1:10">
      <c r="A22" s="7" t="s">
        <v>731</v>
      </c>
      <c r="B22" s="24" t="s">
        <v>820</v>
      </c>
      <c r="C22" s="25" t="s">
        <v>821</v>
      </c>
      <c r="D22" s="25" t="s">
        <v>822</v>
      </c>
      <c r="E22" s="25" t="s">
        <v>82</v>
      </c>
      <c r="F22" s="25" t="s">
        <v>823</v>
      </c>
      <c r="G22" s="25" t="s">
        <v>1784</v>
      </c>
      <c r="H22" s="26">
        <v>10</v>
      </c>
      <c r="I22" s="26">
        <v>9</v>
      </c>
      <c r="J22" s="40" t="s">
        <v>11</v>
      </c>
    </row>
    <row r="23" s="1" customFormat="1" ht="18" customHeight="1" spans="1:10">
      <c r="A23" s="24" t="s">
        <v>760</v>
      </c>
      <c r="B23" s="24" t="s">
        <v>835</v>
      </c>
      <c r="C23" s="25" t="s">
        <v>836</v>
      </c>
      <c r="D23" s="25" t="s">
        <v>763</v>
      </c>
      <c r="E23" s="25" t="s">
        <v>775</v>
      </c>
      <c r="F23" s="25" t="s">
        <v>758</v>
      </c>
      <c r="G23" s="25" t="s">
        <v>1816</v>
      </c>
      <c r="H23" s="26">
        <v>15</v>
      </c>
      <c r="I23" s="26">
        <v>14</v>
      </c>
      <c r="J23" s="40" t="s">
        <v>11</v>
      </c>
    </row>
    <row r="24" s="1" customFormat="1" ht="29.95" customHeight="1" spans="1:10">
      <c r="A24" s="24" t="s">
        <v>760</v>
      </c>
      <c r="B24" s="7" t="s">
        <v>838</v>
      </c>
      <c r="C24" s="25" t="s">
        <v>839</v>
      </c>
      <c r="D24" s="25" t="s">
        <v>734</v>
      </c>
      <c r="E24" s="25" t="s">
        <v>38</v>
      </c>
      <c r="F24" s="25" t="s">
        <v>840</v>
      </c>
      <c r="G24" s="25" t="s">
        <v>1766</v>
      </c>
      <c r="H24" s="26">
        <v>15</v>
      </c>
      <c r="I24" s="26">
        <v>14</v>
      </c>
      <c r="J24" s="40" t="s">
        <v>11</v>
      </c>
    </row>
    <row r="25" s="1" customFormat="1" ht="29.95" customHeight="1" spans="1:10">
      <c r="A25" s="27" t="s">
        <v>772</v>
      </c>
      <c r="B25" s="28" t="s">
        <v>886</v>
      </c>
      <c r="C25" s="25" t="s">
        <v>843</v>
      </c>
      <c r="D25" s="25" t="s">
        <v>763</v>
      </c>
      <c r="E25" s="25" t="s">
        <v>775</v>
      </c>
      <c r="F25" s="25" t="s">
        <v>758</v>
      </c>
      <c r="G25" s="25" t="s">
        <v>1817</v>
      </c>
      <c r="H25" s="26">
        <v>10</v>
      </c>
      <c r="I25" s="26">
        <v>8</v>
      </c>
      <c r="J25" s="40" t="s">
        <v>11</v>
      </c>
    </row>
    <row r="26" s="1" customFormat="1" ht="29" customHeight="1" spans="1:10">
      <c r="A26" s="7" t="s">
        <v>888</v>
      </c>
      <c r="B26" s="7"/>
      <c r="C26" s="7"/>
      <c r="D26" s="29" t="s">
        <v>701</v>
      </c>
      <c r="E26" s="29"/>
      <c r="F26" s="29"/>
      <c r="G26" s="29"/>
      <c r="H26" s="29"/>
      <c r="I26" s="29"/>
      <c r="J26" s="29"/>
    </row>
    <row r="27" s="1" customFormat="1" ht="25.55" customHeight="1" spans="1:10">
      <c r="A27" s="27" t="s">
        <v>846</v>
      </c>
      <c r="B27" s="30"/>
      <c r="C27" s="30"/>
      <c r="D27" s="30"/>
      <c r="E27" s="30"/>
      <c r="F27" s="30"/>
      <c r="G27" s="31"/>
      <c r="H27" s="7" t="s">
        <v>847</v>
      </c>
      <c r="I27" s="7" t="s">
        <v>848</v>
      </c>
      <c r="J27" s="41" t="s">
        <v>889</v>
      </c>
    </row>
    <row r="28" s="1" customFormat="1" ht="17.05" customHeight="1" spans="1:10">
      <c r="A28" s="32"/>
      <c r="B28" s="33"/>
      <c r="C28" s="33"/>
      <c r="D28" s="33"/>
      <c r="E28" s="33"/>
      <c r="F28" s="33"/>
      <c r="G28" s="34"/>
      <c r="H28" s="35">
        <v>100</v>
      </c>
      <c r="I28" s="35">
        <v>90</v>
      </c>
      <c r="J28" s="41" t="s">
        <v>850</v>
      </c>
    </row>
    <row r="29" s="1" customFormat="1" ht="29" customHeight="1" spans="1:10">
      <c r="A29" s="36" t="s">
        <v>778</v>
      </c>
      <c r="B29" s="37"/>
      <c r="C29" s="37"/>
      <c r="D29" s="37"/>
      <c r="E29" s="37"/>
      <c r="F29" s="37"/>
      <c r="G29" s="37"/>
      <c r="H29" s="37"/>
      <c r="I29" s="37"/>
      <c r="J29" s="42"/>
    </row>
    <row r="30" s="1" customFormat="1" ht="27" customHeight="1" spans="1:10">
      <c r="A30" s="36" t="s">
        <v>779</v>
      </c>
      <c r="B30" s="36"/>
      <c r="C30" s="36"/>
      <c r="D30" s="36"/>
      <c r="E30" s="36"/>
      <c r="F30" s="36"/>
      <c r="G30" s="36"/>
      <c r="H30" s="36"/>
      <c r="I30" s="36"/>
      <c r="J30" s="36"/>
    </row>
    <row r="31" s="1" customFormat="1" ht="19" customHeight="1" spans="1:10">
      <c r="A31" s="36" t="s">
        <v>780</v>
      </c>
      <c r="B31" s="36"/>
      <c r="C31" s="36"/>
      <c r="D31" s="36"/>
      <c r="E31" s="36"/>
      <c r="F31" s="36"/>
      <c r="G31" s="36"/>
      <c r="H31" s="36"/>
      <c r="I31" s="36"/>
      <c r="J31" s="36"/>
    </row>
    <row r="32" s="1" customFormat="1" ht="18" customHeight="1" spans="1:10">
      <c r="A32" s="36" t="s">
        <v>851</v>
      </c>
      <c r="B32" s="36"/>
      <c r="C32" s="36"/>
      <c r="D32" s="36"/>
      <c r="E32" s="36"/>
      <c r="F32" s="36"/>
      <c r="G32" s="36"/>
      <c r="H32" s="36"/>
      <c r="I32" s="36"/>
      <c r="J32" s="36"/>
    </row>
    <row r="33" s="1" customFormat="1" ht="18" customHeight="1" spans="1:10">
      <c r="A33" s="36" t="s">
        <v>852</v>
      </c>
      <c r="B33" s="36"/>
      <c r="C33" s="36"/>
      <c r="D33" s="36"/>
      <c r="E33" s="36"/>
      <c r="F33" s="36"/>
      <c r="G33" s="36"/>
      <c r="H33" s="36"/>
      <c r="I33" s="36"/>
      <c r="J33" s="36"/>
    </row>
    <row r="34" s="1" customFormat="1" ht="18" customHeight="1" spans="1:10">
      <c r="A34" s="36" t="s">
        <v>853</v>
      </c>
      <c r="B34" s="36"/>
      <c r="C34" s="36"/>
      <c r="D34" s="36"/>
      <c r="E34" s="36"/>
      <c r="F34" s="36"/>
      <c r="G34" s="36"/>
      <c r="H34" s="36"/>
      <c r="I34" s="36"/>
      <c r="J34" s="36"/>
    </row>
    <row r="35" s="1" customFormat="1" ht="24.05" customHeight="1" spans="1:10">
      <c r="A35" s="36" t="s">
        <v>854</v>
      </c>
      <c r="B35" s="36"/>
      <c r="C35" s="36"/>
      <c r="D35" s="36"/>
      <c r="E35" s="36"/>
      <c r="F35" s="36"/>
      <c r="G35" s="36"/>
      <c r="H35" s="36"/>
      <c r="I35" s="36"/>
      <c r="J35"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6:C26"/>
    <mergeCell ref="D26:J26"/>
    <mergeCell ref="A30:J30"/>
    <mergeCell ref="A31:J31"/>
    <mergeCell ref="A32:J32"/>
    <mergeCell ref="A33:J33"/>
    <mergeCell ref="A34:J34"/>
    <mergeCell ref="A35:J35"/>
    <mergeCell ref="A10:A11"/>
    <mergeCell ref="G12:G13"/>
    <mergeCell ref="H12:H13"/>
    <mergeCell ref="I12:I13"/>
    <mergeCell ref="J12:J13"/>
    <mergeCell ref="A5:B9"/>
    <mergeCell ref="A27:G28"/>
  </mergeCells>
  <pageMargins left="0.75" right="0.75" top="1" bottom="1" header="0.5" footer="0.5"/>
  <pageSetup paperSize="9" scale="55" orientation="portrait"/>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Q33"/>
  <sheetViews>
    <sheetView topLeftCell="A11" workbookViewId="0">
      <selection activeCell="C22" sqref="C22"/>
    </sheetView>
  </sheetViews>
  <sheetFormatPr defaultColWidth="9" defaultRowHeight="14.25"/>
  <cols>
    <col min="1" max="1" width="17.2166666666667" style="1" customWidth="1"/>
    <col min="2" max="2" width="16.3333333333333" style="1" customWidth="1"/>
    <col min="3" max="3" width="25.1083333333333" style="1" customWidth="1"/>
    <col min="4" max="4" width="14" style="1" customWidth="1"/>
    <col min="5" max="5" width="13.2166666666667" style="1" customWidth="1"/>
    <col min="6" max="6" width="11.2166666666667" style="1" customWidth="1"/>
    <col min="7" max="7" width="23.1083333333333" style="1" customWidth="1"/>
    <col min="8" max="8" width="9" style="1"/>
    <col min="9" max="9" width="8.65833333333333" style="1" customWidth="1"/>
    <col min="10" max="10" width="11.4416666666667" style="1" customWidth="1"/>
    <col min="11" max="16362"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1818</v>
      </c>
    </row>
    <row r="3" s="3" customFormat="1" ht="18" customHeight="1" spans="1:225">
      <c r="A3" s="7" t="s">
        <v>784</v>
      </c>
      <c r="B3" s="7"/>
      <c r="C3" s="8" t="s">
        <v>1819</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row>
    <row r="4" s="4" customFormat="1" ht="18" customHeight="1" spans="1:225">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row>
    <row r="5" s="4" customFormat="1" ht="36" customHeight="1" spans="1:225">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row>
    <row r="6" s="4" customFormat="1" ht="36" customHeight="1" spans="1:225">
      <c r="A6" s="7"/>
      <c r="B6" s="7"/>
      <c r="C6" s="10" t="s">
        <v>715</v>
      </c>
      <c r="D6" s="11"/>
      <c r="E6" s="11">
        <v>30</v>
      </c>
      <c r="F6" s="11">
        <v>30</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row>
    <row r="7" s="4" customFormat="1" ht="36" customHeight="1" spans="1:225">
      <c r="A7" s="7"/>
      <c r="B7" s="7"/>
      <c r="C7" s="10" t="s">
        <v>793</v>
      </c>
      <c r="D7" s="11"/>
      <c r="E7" s="11">
        <v>30</v>
      </c>
      <c r="F7" s="11">
        <v>30</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row>
    <row r="8" s="4" customFormat="1" ht="36" customHeight="1" spans="1:225">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315" customHeight="1" spans="1:10">
      <c r="A11" s="7"/>
      <c r="B11" s="44" t="s">
        <v>1820</v>
      </c>
      <c r="C11" s="45"/>
      <c r="D11" s="45"/>
      <c r="E11" s="46"/>
      <c r="F11" s="16" t="s">
        <v>1821</v>
      </c>
      <c r="G11" s="16"/>
      <c r="H11" s="16"/>
      <c r="I11" s="16"/>
      <c r="J11" s="16"/>
    </row>
    <row r="12" s="1" customFormat="1" ht="36"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1822</v>
      </c>
      <c r="D14" s="25" t="s">
        <v>734</v>
      </c>
      <c r="E14" s="25" t="s">
        <v>1823</v>
      </c>
      <c r="F14" s="25" t="s">
        <v>816</v>
      </c>
      <c r="G14" s="25" t="s">
        <v>1824</v>
      </c>
      <c r="H14" s="26">
        <v>5</v>
      </c>
      <c r="I14" s="26">
        <v>5</v>
      </c>
      <c r="J14" s="40" t="s">
        <v>11</v>
      </c>
    </row>
    <row r="15" s="1" customFormat="1" ht="18" customHeight="1" spans="1:10">
      <c r="A15" s="7" t="s">
        <v>731</v>
      </c>
      <c r="B15" s="24" t="s">
        <v>732</v>
      </c>
      <c r="C15" s="25" t="s">
        <v>1825</v>
      </c>
      <c r="D15" s="25" t="s">
        <v>734</v>
      </c>
      <c r="E15" s="25" t="s">
        <v>1823</v>
      </c>
      <c r="F15" s="25" t="s">
        <v>816</v>
      </c>
      <c r="G15" s="25" t="s">
        <v>1824</v>
      </c>
      <c r="H15" s="26">
        <v>5</v>
      </c>
      <c r="I15" s="26">
        <v>5</v>
      </c>
      <c r="J15" s="40" t="s">
        <v>11</v>
      </c>
    </row>
    <row r="16" s="1" customFormat="1" ht="18" customHeight="1" spans="1:10">
      <c r="A16" s="7" t="s">
        <v>731</v>
      </c>
      <c r="B16" s="24" t="s">
        <v>732</v>
      </c>
      <c r="C16" s="25" t="s">
        <v>943</v>
      </c>
      <c r="D16" s="25" t="s">
        <v>734</v>
      </c>
      <c r="E16" s="25" t="s">
        <v>1826</v>
      </c>
      <c r="F16" s="25" t="s">
        <v>816</v>
      </c>
      <c r="G16" s="25" t="s">
        <v>1824</v>
      </c>
      <c r="H16" s="26">
        <v>5</v>
      </c>
      <c r="I16" s="26">
        <v>5</v>
      </c>
      <c r="J16" s="40" t="s">
        <v>11</v>
      </c>
    </row>
    <row r="17" s="1" customFormat="1" ht="18" customHeight="1" spans="1:10">
      <c r="A17" s="7" t="s">
        <v>731</v>
      </c>
      <c r="B17" s="24" t="s">
        <v>732</v>
      </c>
      <c r="C17" s="25" t="s">
        <v>946</v>
      </c>
      <c r="D17" s="25" t="s">
        <v>734</v>
      </c>
      <c r="E17" s="25" t="s">
        <v>1827</v>
      </c>
      <c r="F17" s="25" t="s">
        <v>944</v>
      </c>
      <c r="G17" s="25" t="s">
        <v>1824</v>
      </c>
      <c r="H17" s="26">
        <v>5</v>
      </c>
      <c r="I17" s="26">
        <v>5</v>
      </c>
      <c r="J17" s="40" t="s">
        <v>11</v>
      </c>
    </row>
    <row r="18" s="1" customFormat="1" ht="18" customHeight="1" spans="1:10">
      <c r="A18" s="7" t="s">
        <v>731</v>
      </c>
      <c r="B18" s="24" t="s">
        <v>732</v>
      </c>
      <c r="C18" s="25" t="s">
        <v>1828</v>
      </c>
      <c r="D18" s="25" t="s">
        <v>734</v>
      </c>
      <c r="E18" s="25" t="s">
        <v>898</v>
      </c>
      <c r="F18" s="25" t="s">
        <v>868</v>
      </c>
      <c r="G18" s="25" t="s">
        <v>1824</v>
      </c>
      <c r="H18" s="26">
        <v>10</v>
      </c>
      <c r="I18" s="26">
        <v>10</v>
      </c>
      <c r="J18" s="40" t="s">
        <v>11</v>
      </c>
    </row>
    <row r="19" s="1" customFormat="1" ht="18" customHeight="1" spans="1:10">
      <c r="A19" s="7" t="s">
        <v>731</v>
      </c>
      <c r="B19" s="24" t="s">
        <v>755</v>
      </c>
      <c r="C19" s="25" t="s">
        <v>879</v>
      </c>
      <c r="D19" s="25" t="s">
        <v>734</v>
      </c>
      <c r="E19" s="25" t="s">
        <v>757</v>
      </c>
      <c r="F19" s="25" t="s">
        <v>758</v>
      </c>
      <c r="G19" s="25" t="s">
        <v>901</v>
      </c>
      <c r="H19" s="26">
        <v>10</v>
      </c>
      <c r="I19" s="26">
        <v>10</v>
      </c>
      <c r="J19" s="40" t="s">
        <v>11</v>
      </c>
    </row>
    <row r="20" s="1" customFormat="1" ht="18" customHeight="1" spans="1:10">
      <c r="A20" s="7" t="s">
        <v>731</v>
      </c>
      <c r="B20" s="24" t="s">
        <v>820</v>
      </c>
      <c r="C20" s="25" t="s">
        <v>821</v>
      </c>
      <c r="D20" s="25" t="s">
        <v>822</v>
      </c>
      <c r="E20" s="25" t="s">
        <v>82</v>
      </c>
      <c r="F20" s="25" t="s">
        <v>823</v>
      </c>
      <c r="G20" s="25" t="s">
        <v>1829</v>
      </c>
      <c r="H20" s="26">
        <v>10</v>
      </c>
      <c r="I20" s="26">
        <v>9</v>
      </c>
      <c r="J20" s="40" t="s">
        <v>11</v>
      </c>
    </row>
    <row r="21" s="1" customFormat="1" ht="18" customHeight="1" spans="1:10">
      <c r="A21" s="24" t="s">
        <v>760</v>
      </c>
      <c r="B21" s="24" t="s">
        <v>835</v>
      </c>
      <c r="C21" s="25" t="s">
        <v>836</v>
      </c>
      <c r="D21" s="25" t="s">
        <v>763</v>
      </c>
      <c r="E21" s="25" t="s">
        <v>775</v>
      </c>
      <c r="F21" s="25" t="s">
        <v>758</v>
      </c>
      <c r="G21" s="25" t="s">
        <v>1830</v>
      </c>
      <c r="H21" s="26">
        <v>15</v>
      </c>
      <c r="I21" s="26">
        <v>14</v>
      </c>
      <c r="J21" s="40" t="s">
        <v>11</v>
      </c>
    </row>
    <row r="22" s="1" customFormat="1" ht="29.95" customHeight="1" spans="1:10">
      <c r="A22" s="24" t="s">
        <v>760</v>
      </c>
      <c r="B22" s="7" t="s">
        <v>838</v>
      </c>
      <c r="C22" s="25" t="s">
        <v>839</v>
      </c>
      <c r="D22" s="25" t="s">
        <v>734</v>
      </c>
      <c r="E22" s="25" t="s">
        <v>38</v>
      </c>
      <c r="F22" s="25" t="s">
        <v>840</v>
      </c>
      <c r="G22" s="25" t="s">
        <v>1831</v>
      </c>
      <c r="H22" s="26">
        <v>15</v>
      </c>
      <c r="I22" s="26">
        <v>14</v>
      </c>
      <c r="J22" s="40" t="s">
        <v>11</v>
      </c>
    </row>
    <row r="23" s="1" customFormat="1" ht="29.95" customHeight="1" spans="1:10">
      <c r="A23" s="27" t="s">
        <v>772</v>
      </c>
      <c r="B23" s="28" t="s">
        <v>886</v>
      </c>
      <c r="C23" s="25" t="s">
        <v>843</v>
      </c>
      <c r="D23" s="25" t="s">
        <v>763</v>
      </c>
      <c r="E23" s="25" t="s">
        <v>775</v>
      </c>
      <c r="F23" s="25" t="s">
        <v>758</v>
      </c>
      <c r="G23" s="25" t="s">
        <v>1817</v>
      </c>
      <c r="H23" s="26">
        <v>10</v>
      </c>
      <c r="I23" s="26">
        <v>9</v>
      </c>
      <c r="J23" s="40" t="s">
        <v>11</v>
      </c>
    </row>
    <row r="24" s="1" customFormat="1" ht="36" customHeight="1" spans="1:10">
      <c r="A24" s="7" t="s">
        <v>888</v>
      </c>
      <c r="B24" s="7"/>
      <c r="C24" s="7"/>
      <c r="D24" s="29" t="s">
        <v>701</v>
      </c>
      <c r="E24" s="29"/>
      <c r="F24" s="29"/>
      <c r="G24" s="29"/>
      <c r="H24" s="29"/>
      <c r="I24" s="29"/>
      <c r="J24" s="29"/>
    </row>
    <row r="25" s="1" customFormat="1" ht="25.55" customHeight="1" spans="1:10">
      <c r="A25" s="27" t="s">
        <v>846</v>
      </c>
      <c r="B25" s="30"/>
      <c r="C25" s="30"/>
      <c r="D25" s="30"/>
      <c r="E25" s="30"/>
      <c r="F25" s="30"/>
      <c r="G25" s="31"/>
      <c r="H25" s="7" t="s">
        <v>847</v>
      </c>
      <c r="I25" s="7" t="s">
        <v>848</v>
      </c>
      <c r="J25" s="41" t="s">
        <v>889</v>
      </c>
    </row>
    <row r="26" s="1" customFormat="1" ht="17.05" customHeight="1" spans="1:10">
      <c r="A26" s="32"/>
      <c r="B26" s="33"/>
      <c r="C26" s="33"/>
      <c r="D26" s="33"/>
      <c r="E26" s="33"/>
      <c r="F26" s="33"/>
      <c r="G26" s="34"/>
      <c r="H26" s="35">
        <v>100</v>
      </c>
      <c r="I26" s="35">
        <v>96</v>
      </c>
      <c r="J26" s="41" t="s">
        <v>850</v>
      </c>
    </row>
    <row r="27" s="1" customFormat="1" ht="29" customHeight="1" spans="1:10">
      <c r="A27" s="36" t="s">
        <v>778</v>
      </c>
      <c r="B27" s="37"/>
      <c r="C27" s="37"/>
      <c r="D27" s="37"/>
      <c r="E27" s="37"/>
      <c r="F27" s="37"/>
      <c r="G27" s="37"/>
      <c r="H27" s="37"/>
      <c r="I27" s="37"/>
      <c r="J27" s="42"/>
    </row>
    <row r="28" s="1" customFormat="1" ht="27" customHeight="1" spans="1:10">
      <c r="A28" s="36" t="s">
        <v>779</v>
      </c>
      <c r="B28" s="36"/>
      <c r="C28" s="36"/>
      <c r="D28" s="36"/>
      <c r="E28" s="36"/>
      <c r="F28" s="36"/>
      <c r="G28" s="36"/>
      <c r="H28" s="36"/>
      <c r="I28" s="36"/>
      <c r="J28" s="36"/>
    </row>
    <row r="29" s="1" customFormat="1" ht="19" customHeight="1" spans="1:10">
      <c r="A29" s="36" t="s">
        <v>780</v>
      </c>
      <c r="B29" s="36"/>
      <c r="C29" s="36"/>
      <c r="D29" s="36"/>
      <c r="E29" s="36"/>
      <c r="F29" s="36"/>
      <c r="G29" s="36"/>
      <c r="H29" s="36"/>
      <c r="I29" s="36"/>
      <c r="J29" s="36"/>
    </row>
    <row r="30" s="1" customFormat="1" ht="18" customHeight="1" spans="1:10">
      <c r="A30" s="36" t="s">
        <v>851</v>
      </c>
      <c r="B30" s="36"/>
      <c r="C30" s="36"/>
      <c r="D30" s="36"/>
      <c r="E30" s="36"/>
      <c r="F30" s="36"/>
      <c r="G30" s="36"/>
      <c r="H30" s="36"/>
      <c r="I30" s="36"/>
      <c r="J30" s="36"/>
    </row>
    <row r="31" s="1" customFormat="1" ht="18" customHeight="1" spans="1:10">
      <c r="A31" s="36" t="s">
        <v>852</v>
      </c>
      <c r="B31" s="36"/>
      <c r="C31" s="36"/>
      <c r="D31" s="36"/>
      <c r="E31" s="36"/>
      <c r="F31" s="36"/>
      <c r="G31" s="36"/>
      <c r="H31" s="36"/>
      <c r="I31" s="36"/>
      <c r="J31" s="36"/>
    </row>
    <row r="32" s="1" customFormat="1" ht="18" customHeight="1" spans="1:10">
      <c r="A32" s="36" t="s">
        <v>853</v>
      </c>
      <c r="B32" s="36"/>
      <c r="C32" s="36"/>
      <c r="D32" s="36"/>
      <c r="E32" s="36"/>
      <c r="F32" s="36"/>
      <c r="G32" s="36"/>
      <c r="H32" s="36"/>
      <c r="I32" s="36"/>
      <c r="J32" s="36"/>
    </row>
    <row r="33" s="1" customFormat="1" ht="24.05" customHeight="1" spans="1:10">
      <c r="A33" s="36" t="s">
        <v>854</v>
      </c>
      <c r="B33" s="36"/>
      <c r="C33" s="36"/>
      <c r="D33" s="36"/>
      <c r="E33" s="36"/>
      <c r="F33" s="36"/>
      <c r="G33" s="36"/>
      <c r="H33" s="36"/>
      <c r="I33" s="36"/>
      <c r="J33"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8:J28"/>
    <mergeCell ref="A29:J29"/>
    <mergeCell ref="A30:J30"/>
    <mergeCell ref="A31:J31"/>
    <mergeCell ref="A32:J32"/>
    <mergeCell ref="A33:J33"/>
    <mergeCell ref="A10:A11"/>
    <mergeCell ref="G12:G13"/>
    <mergeCell ref="H12:H13"/>
    <mergeCell ref="I12:I13"/>
    <mergeCell ref="J12:J13"/>
    <mergeCell ref="A5:B9"/>
    <mergeCell ref="A25:G26"/>
  </mergeCells>
  <pageMargins left="0.75" right="0.75" top="1" bottom="1" header="0.5" footer="0.5"/>
  <pageSetup paperSize="9" scale="54" orientation="portrait"/>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Q32"/>
  <sheetViews>
    <sheetView topLeftCell="A8" workbookViewId="0">
      <selection activeCell="B11" sqref="B11:E11"/>
    </sheetView>
  </sheetViews>
  <sheetFormatPr defaultColWidth="9" defaultRowHeight="14.25"/>
  <cols>
    <col min="1" max="1" width="11.1083333333333" style="1" customWidth="1"/>
    <col min="2" max="2" width="19.8916666666667" style="1" customWidth="1"/>
    <col min="3" max="3" width="21.7833333333333" style="1" customWidth="1"/>
    <col min="4" max="4" width="14.1083333333333" style="1" customWidth="1"/>
    <col min="5" max="5" width="15.7833333333333" style="1" customWidth="1"/>
    <col min="6" max="6" width="11.2166666666667" style="1" customWidth="1"/>
    <col min="7" max="7" width="24.4416666666667" style="1" customWidth="1"/>
    <col min="8" max="8" width="10.4416666666667" style="1" customWidth="1"/>
    <col min="9" max="9" width="8.65833333333333" style="1" customWidth="1"/>
    <col min="10" max="10" width="11.4416666666667" style="1" customWidth="1"/>
    <col min="11" max="16362"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1832</v>
      </c>
    </row>
    <row r="3" s="3" customFormat="1" ht="18" customHeight="1" spans="1:225">
      <c r="A3" s="7" t="s">
        <v>784</v>
      </c>
      <c r="B3" s="7"/>
      <c r="C3" s="8" t="s">
        <v>1833</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row>
    <row r="4" s="4" customFormat="1" ht="18" customHeight="1" spans="1:225">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row>
    <row r="5" s="4" customFormat="1" ht="36" customHeight="1" spans="1:225">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row>
    <row r="6" s="4" customFormat="1" ht="36" customHeight="1" spans="1:225">
      <c r="A6" s="7"/>
      <c r="B6" s="7"/>
      <c r="C6" s="10" t="s">
        <v>715</v>
      </c>
      <c r="D6" s="11"/>
      <c r="E6" s="11">
        <v>60</v>
      </c>
      <c r="F6" s="11">
        <v>60</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row>
    <row r="7" s="4" customFormat="1" ht="36" customHeight="1" spans="1:225">
      <c r="A7" s="7"/>
      <c r="B7" s="7"/>
      <c r="C7" s="10" t="s">
        <v>793</v>
      </c>
      <c r="D7" s="11"/>
      <c r="E7" s="11">
        <v>60</v>
      </c>
      <c r="F7" s="11">
        <v>60</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row>
    <row r="8" s="4" customFormat="1" ht="36" customHeight="1" spans="1:225">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284.1" customHeight="1" spans="1:10">
      <c r="A11" s="7"/>
      <c r="B11" s="44" t="s">
        <v>1834</v>
      </c>
      <c r="C11" s="45"/>
      <c r="D11" s="45"/>
      <c r="E11" s="46"/>
      <c r="F11" s="53" t="s">
        <v>1835</v>
      </c>
      <c r="G11" s="53"/>
      <c r="H11" s="53"/>
      <c r="I11" s="53"/>
      <c r="J11" s="53"/>
    </row>
    <row r="12" s="1" customFormat="1" ht="36"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1836</v>
      </c>
      <c r="D14" s="25" t="s">
        <v>734</v>
      </c>
      <c r="E14" s="25" t="s">
        <v>1837</v>
      </c>
      <c r="F14" s="25" t="s">
        <v>944</v>
      </c>
      <c r="G14" s="25" t="s">
        <v>1838</v>
      </c>
      <c r="H14" s="26">
        <v>5</v>
      </c>
      <c r="I14" s="26">
        <v>5</v>
      </c>
      <c r="J14" s="40" t="s">
        <v>11</v>
      </c>
    </row>
    <row r="15" s="1" customFormat="1" ht="18" customHeight="1" spans="1:10">
      <c r="A15" s="7" t="s">
        <v>731</v>
      </c>
      <c r="B15" s="24" t="s">
        <v>732</v>
      </c>
      <c r="C15" s="25" t="s">
        <v>1839</v>
      </c>
      <c r="D15" s="25" t="s">
        <v>734</v>
      </c>
      <c r="E15" s="25" t="s">
        <v>1840</v>
      </c>
      <c r="F15" s="25" t="s">
        <v>944</v>
      </c>
      <c r="G15" s="25" t="s">
        <v>1838</v>
      </c>
      <c r="H15" s="26">
        <v>5</v>
      </c>
      <c r="I15" s="26">
        <v>5</v>
      </c>
      <c r="J15" s="40" t="s">
        <v>11</v>
      </c>
    </row>
    <row r="16" s="1" customFormat="1" ht="18" customHeight="1" spans="1:10">
      <c r="A16" s="7" t="s">
        <v>731</v>
      </c>
      <c r="B16" s="24" t="s">
        <v>732</v>
      </c>
      <c r="C16" s="25" t="s">
        <v>1841</v>
      </c>
      <c r="D16" s="25" t="s">
        <v>734</v>
      </c>
      <c r="E16" s="25" t="s">
        <v>1842</v>
      </c>
      <c r="F16" s="25" t="s">
        <v>816</v>
      </c>
      <c r="G16" s="25" t="s">
        <v>1838</v>
      </c>
      <c r="H16" s="26">
        <v>10</v>
      </c>
      <c r="I16" s="26">
        <v>9</v>
      </c>
      <c r="J16" s="40" t="s">
        <v>11</v>
      </c>
    </row>
    <row r="17" s="1" customFormat="1" ht="18" customHeight="1" spans="1:10">
      <c r="A17" s="7" t="s">
        <v>731</v>
      </c>
      <c r="B17" s="24" t="s">
        <v>732</v>
      </c>
      <c r="C17" s="25" t="s">
        <v>1825</v>
      </c>
      <c r="D17" s="25" t="s">
        <v>734</v>
      </c>
      <c r="E17" s="25" t="s">
        <v>1843</v>
      </c>
      <c r="F17" s="25" t="s">
        <v>816</v>
      </c>
      <c r="G17" s="25" t="s">
        <v>1838</v>
      </c>
      <c r="H17" s="26">
        <v>10</v>
      </c>
      <c r="I17" s="26">
        <v>9</v>
      </c>
      <c r="J17" s="40" t="s">
        <v>11</v>
      </c>
    </row>
    <row r="18" s="1" customFormat="1" ht="18" customHeight="1" spans="1:10">
      <c r="A18" s="7" t="s">
        <v>731</v>
      </c>
      <c r="B18" s="24" t="s">
        <v>755</v>
      </c>
      <c r="C18" s="25" t="s">
        <v>879</v>
      </c>
      <c r="D18" s="25" t="s">
        <v>734</v>
      </c>
      <c r="E18" s="25" t="s">
        <v>757</v>
      </c>
      <c r="F18" s="25" t="s">
        <v>758</v>
      </c>
      <c r="G18" s="25" t="s">
        <v>901</v>
      </c>
      <c r="H18" s="26">
        <v>10</v>
      </c>
      <c r="I18" s="26">
        <v>9</v>
      </c>
      <c r="J18" s="40" t="s">
        <v>11</v>
      </c>
    </row>
    <row r="19" s="1" customFormat="1" ht="18" customHeight="1" spans="1:10">
      <c r="A19" s="7" t="s">
        <v>731</v>
      </c>
      <c r="B19" s="24" t="s">
        <v>820</v>
      </c>
      <c r="C19" s="25" t="s">
        <v>821</v>
      </c>
      <c r="D19" s="25" t="s">
        <v>822</v>
      </c>
      <c r="E19" s="25" t="s">
        <v>82</v>
      </c>
      <c r="F19" s="25" t="s">
        <v>823</v>
      </c>
      <c r="G19" s="25" t="s">
        <v>1696</v>
      </c>
      <c r="H19" s="26">
        <v>10</v>
      </c>
      <c r="I19" s="26">
        <v>9</v>
      </c>
      <c r="J19" s="40" t="s">
        <v>11</v>
      </c>
    </row>
    <row r="20" s="1" customFormat="1" ht="18" customHeight="1" spans="1:10">
      <c r="A20" s="24" t="s">
        <v>760</v>
      </c>
      <c r="B20" s="24" t="s">
        <v>835</v>
      </c>
      <c r="C20" s="25" t="s">
        <v>836</v>
      </c>
      <c r="D20" s="25" t="s">
        <v>763</v>
      </c>
      <c r="E20" s="25" t="s">
        <v>775</v>
      </c>
      <c r="F20" s="25" t="s">
        <v>758</v>
      </c>
      <c r="G20" s="25" t="s">
        <v>1064</v>
      </c>
      <c r="H20" s="26">
        <v>15</v>
      </c>
      <c r="I20" s="26">
        <v>14</v>
      </c>
      <c r="J20" s="40" t="s">
        <v>11</v>
      </c>
    </row>
    <row r="21" s="1" customFormat="1" ht="29.95" customHeight="1" spans="1:10">
      <c r="A21" s="24" t="s">
        <v>760</v>
      </c>
      <c r="B21" s="7" t="s">
        <v>838</v>
      </c>
      <c r="C21" s="25" t="s">
        <v>839</v>
      </c>
      <c r="D21" s="25" t="s">
        <v>734</v>
      </c>
      <c r="E21" s="25" t="s">
        <v>38</v>
      </c>
      <c r="F21" s="25" t="s">
        <v>840</v>
      </c>
      <c r="G21" s="25" t="s">
        <v>1766</v>
      </c>
      <c r="H21" s="26">
        <v>15</v>
      </c>
      <c r="I21" s="26">
        <v>14</v>
      </c>
      <c r="J21" s="40" t="s">
        <v>11</v>
      </c>
    </row>
    <row r="22" s="1" customFormat="1" ht="29.95" customHeight="1" spans="1:10">
      <c r="A22" s="27" t="s">
        <v>772</v>
      </c>
      <c r="B22" s="28" t="s">
        <v>886</v>
      </c>
      <c r="C22" s="25" t="s">
        <v>843</v>
      </c>
      <c r="D22" s="25" t="s">
        <v>763</v>
      </c>
      <c r="E22" s="25" t="s">
        <v>775</v>
      </c>
      <c r="F22" s="25" t="s">
        <v>758</v>
      </c>
      <c r="G22" s="25" t="s">
        <v>1817</v>
      </c>
      <c r="H22" s="26">
        <v>10</v>
      </c>
      <c r="I22" s="26">
        <v>10</v>
      </c>
      <c r="J22" s="40" t="s">
        <v>11</v>
      </c>
    </row>
    <row r="23" s="1" customFormat="1" ht="30.95" customHeight="1" spans="1:10">
      <c r="A23" s="7" t="s">
        <v>888</v>
      </c>
      <c r="B23" s="7"/>
      <c r="C23" s="7"/>
      <c r="D23" s="29" t="s">
        <v>701</v>
      </c>
      <c r="E23" s="29"/>
      <c r="F23" s="29"/>
      <c r="G23" s="29"/>
      <c r="H23" s="29"/>
      <c r="I23" s="29"/>
      <c r="J23" s="29"/>
    </row>
    <row r="24" s="1" customFormat="1" ht="25.55" customHeight="1" spans="1:10">
      <c r="A24" s="27" t="s">
        <v>846</v>
      </c>
      <c r="B24" s="30"/>
      <c r="C24" s="30"/>
      <c r="D24" s="30"/>
      <c r="E24" s="30"/>
      <c r="F24" s="30"/>
      <c r="G24" s="31"/>
      <c r="H24" s="7" t="s">
        <v>847</v>
      </c>
      <c r="I24" s="7" t="s">
        <v>848</v>
      </c>
      <c r="J24" s="41" t="s">
        <v>889</v>
      </c>
    </row>
    <row r="25" s="1" customFormat="1" ht="17.05" customHeight="1" spans="1:10">
      <c r="A25" s="32"/>
      <c r="B25" s="33"/>
      <c r="C25" s="33"/>
      <c r="D25" s="33"/>
      <c r="E25" s="33"/>
      <c r="F25" s="33"/>
      <c r="G25" s="34"/>
      <c r="H25" s="35">
        <v>100</v>
      </c>
      <c r="I25" s="35">
        <v>94</v>
      </c>
      <c r="J25" s="41" t="s">
        <v>850</v>
      </c>
    </row>
    <row r="26" s="1" customFormat="1" ht="29" customHeight="1" spans="1:10">
      <c r="A26" s="36" t="s">
        <v>778</v>
      </c>
      <c r="B26" s="37"/>
      <c r="C26" s="37"/>
      <c r="D26" s="37"/>
      <c r="E26" s="37"/>
      <c r="F26" s="37"/>
      <c r="G26" s="37"/>
      <c r="H26" s="37"/>
      <c r="I26" s="37"/>
      <c r="J26" s="42"/>
    </row>
    <row r="27" s="1" customFormat="1" ht="27" customHeight="1" spans="1:10">
      <c r="A27" s="36" t="s">
        <v>779</v>
      </c>
      <c r="B27" s="36"/>
      <c r="C27" s="36"/>
      <c r="D27" s="36"/>
      <c r="E27" s="36"/>
      <c r="F27" s="36"/>
      <c r="G27" s="36"/>
      <c r="H27" s="36"/>
      <c r="I27" s="36"/>
      <c r="J27" s="36"/>
    </row>
    <row r="28" s="1" customFormat="1" ht="19" customHeight="1" spans="1:10">
      <c r="A28" s="36" t="s">
        <v>780</v>
      </c>
      <c r="B28" s="36"/>
      <c r="C28" s="36"/>
      <c r="D28" s="36"/>
      <c r="E28" s="36"/>
      <c r="F28" s="36"/>
      <c r="G28" s="36"/>
      <c r="H28" s="36"/>
      <c r="I28" s="36"/>
      <c r="J28" s="36"/>
    </row>
    <row r="29" s="1" customFormat="1" ht="18" customHeight="1" spans="1:10">
      <c r="A29" s="36" t="s">
        <v>851</v>
      </c>
      <c r="B29" s="36"/>
      <c r="C29" s="36"/>
      <c r="D29" s="36"/>
      <c r="E29" s="36"/>
      <c r="F29" s="36"/>
      <c r="G29" s="36"/>
      <c r="H29" s="36"/>
      <c r="I29" s="36"/>
      <c r="J29" s="36"/>
    </row>
    <row r="30" s="1" customFormat="1" ht="18" customHeight="1" spans="1:10">
      <c r="A30" s="36" t="s">
        <v>852</v>
      </c>
      <c r="B30" s="36"/>
      <c r="C30" s="36"/>
      <c r="D30" s="36"/>
      <c r="E30" s="36"/>
      <c r="F30" s="36"/>
      <c r="G30" s="36"/>
      <c r="H30" s="36"/>
      <c r="I30" s="36"/>
      <c r="J30" s="36"/>
    </row>
    <row r="31" s="1" customFormat="1" ht="18" customHeight="1" spans="1:10">
      <c r="A31" s="36" t="s">
        <v>853</v>
      </c>
      <c r="B31" s="36"/>
      <c r="C31" s="36"/>
      <c r="D31" s="36"/>
      <c r="E31" s="36"/>
      <c r="F31" s="36"/>
      <c r="G31" s="36"/>
      <c r="H31" s="36"/>
      <c r="I31" s="36"/>
      <c r="J31" s="36"/>
    </row>
    <row r="32" s="1" customFormat="1" ht="24.05" customHeight="1" spans="1:10">
      <c r="A32" s="36" t="s">
        <v>854</v>
      </c>
      <c r="B32" s="36"/>
      <c r="C32" s="36"/>
      <c r="D32" s="36"/>
      <c r="E32" s="36"/>
      <c r="F32" s="36"/>
      <c r="G32" s="36"/>
      <c r="H32" s="36"/>
      <c r="I32" s="36"/>
      <c r="J32"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7:J27"/>
    <mergeCell ref="A28:J28"/>
    <mergeCell ref="A29:J29"/>
    <mergeCell ref="A30:J30"/>
    <mergeCell ref="A31:J31"/>
    <mergeCell ref="A32:J32"/>
    <mergeCell ref="A10:A11"/>
    <mergeCell ref="G12:G13"/>
    <mergeCell ref="H12:H13"/>
    <mergeCell ref="I12:I13"/>
    <mergeCell ref="J12:J13"/>
    <mergeCell ref="A5:B9"/>
    <mergeCell ref="A24:G25"/>
  </mergeCells>
  <pageMargins left="0.75" right="0.75" top="1" bottom="1" header="0.5" footer="0.5"/>
  <pageSetup paperSize="9" scale="54" orientation="portrait"/>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P36"/>
  <sheetViews>
    <sheetView topLeftCell="A9" workbookViewId="0">
      <selection activeCell="B11" sqref="B11:E11"/>
    </sheetView>
  </sheetViews>
  <sheetFormatPr defaultColWidth="9" defaultRowHeight="14.25"/>
  <cols>
    <col min="1" max="1" width="11.1083333333333" style="1" customWidth="1"/>
    <col min="2" max="2" width="20" style="1" customWidth="1"/>
    <col min="3" max="3" width="22.7833333333333" style="1" customWidth="1"/>
    <col min="4" max="5" width="11.3333333333333" style="1" customWidth="1"/>
    <col min="6" max="6" width="11.2166666666667" style="1" customWidth="1"/>
    <col min="7" max="7" width="27.2166666666667" style="1" customWidth="1"/>
    <col min="8" max="8" width="9" style="1"/>
    <col min="9" max="9" width="8.65833333333333" style="1" customWidth="1"/>
    <col min="10" max="10" width="11.4416666666667" style="1" customWidth="1"/>
    <col min="11" max="16361"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1844</v>
      </c>
    </row>
    <row r="3" s="3" customFormat="1" ht="18" customHeight="1" spans="1:224">
      <c r="A3" s="7" t="s">
        <v>784</v>
      </c>
      <c r="B3" s="7"/>
      <c r="C3" s="8" t="s">
        <v>1845</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row>
    <row r="4" s="4" customFormat="1" ht="18" customHeight="1" spans="1:224">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row>
    <row r="5" s="4" customFormat="1" ht="36" customHeight="1" spans="1:224">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row>
    <row r="6" s="4" customFormat="1" ht="36" customHeight="1" spans="1:224">
      <c r="A6" s="7"/>
      <c r="B6" s="7"/>
      <c r="C6" s="10" t="s">
        <v>715</v>
      </c>
      <c r="D6" s="11"/>
      <c r="E6" s="11">
        <v>20</v>
      </c>
      <c r="F6" s="11"/>
      <c r="G6" s="7">
        <v>10</v>
      </c>
      <c r="H6" s="11"/>
      <c r="I6" s="12"/>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row>
    <row r="7" s="4" customFormat="1" ht="36" customHeight="1" spans="1:224">
      <c r="A7" s="7"/>
      <c r="B7" s="7"/>
      <c r="C7" s="10" t="s">
        <v>793</v>
      </c>
      <c r="D7" s="11"/>
      <c r="E7" s="11"/>
      <c r="F7" s="11"/>
      <c r="G7" s="7" t="s">
        <v>624</v>
      </c>
      <c r="H7" s="11"/>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row>
    <row r="8" s="4" customFormat="1" ht="36" customHeight="1" spans="1:224">
      <c r="A8" s="7"/>
      <c r="B8" s="7"/>
      <c r="C8" s="10" t="s">
        <v>794</v>
      </c>
      <c r="D8" s="11"/>
      <c r="E8" s="11">
        <v>20</v>
      </c>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245.95" customHeight="1" spans="1:10">
      <c r="A11" s="7"/>
      <c r="B11" s="13" t="s">
        <v>1846</v>
      </c>
      <c r="C11" s="14"/>
      <c r="D11" s="14"/>
      <c r="E11" s="15"/>
      <c r="F11" s="16" t="s">
        <v>1847</v>
      </c>
      <c r="G11" s="16"/>
      <c r="H11" s="16"/>
      <c r="I11" s="16"/>
      <c r="J11" s="16"/>
    </row>
    <row r="12" s="1" customFormat="1" ht="36"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1848</v>
      </c>
      <c r="D14" s="25" t="s">
        <v>734</v>
      </c>
      <c r="E14" s="25" t="s">
        <v>1207</v>
      </c>
      <c r="F14" s="25" t="s">
        <v>806</v>
      </c>
      <c r="G14" s="25" t="s">
        <v>1727</v>
      </c>
      <c r="H14" s="26">
        <v>5</v>
      </c>
      <c r="I14" s="26">
        <v>5</v>
      </c>
      <c r="J14" s="40" t="s">
        <v>11</v>
      </c>
    </row>
    <row r="15" s="1" customFormat="1" ht="18" customHeight="1" spans="1:10">
      <c r="A15" s="7" t="s">
        <v>731</v>
      </c>
      <c r="B15" s="24" t="s">
        <v>732</v>
      </c>
      <c r="C15" s="25" t="s">
        <v>1849</v>
      </c>
      <c r="D15" s="25" t="s">
        <v>734</v>
      </c>
      <c r="E15" s="25" t="s">
        <v>1850</v>
      </c>
      <c r="F15" s="25" t="s">
        <v>816</v>
      </c>
      <c r="G15" s="25" t="s">
        <v>1727</v>
      </c>
      <c r="H15" s="26">
        <v>5</v>
      </c>
      <c r="I15" s="26">
        <v>5</v>
      </c>
      <c r="J15" s="40" t="s">
        <v>11</v>
      </c>
    </row>
    <row r="16" s="1" customFormat="1" ht="18" customHeight="1" spans="1:10">
      <c r="A16" s="7" t="s">
        <v>731</v>
      </c>
      <c r="B16" s="24" t="s">
        <v>732</v>
      </c>
      <c r="C16" s="25" t="s">
        <v>1851</v>
      </c>
      <c r="D16" s="25" t="s">
        <v>734</v>
      </c>
      <c r="E16" s="25" t="s">
        <v>1852</v>
      </c>
      <c r="F16" s="25" t="s">
        <v>816</v>
      </c>
      <c r="G16" s="25" t="s">
        <v>1727</v>
      </c>
      <c r="H16" s="26">
        <v>5</v>
      </c>
      <c r="I16" s="26">
        <v>5</v>
      </c>
      <c r="J16" s="40" t="s">
        <v>11</v>
      </c>
    </row>
    <row r="17" s="1" customFormat="1" ht="18" customHeight="1" spans="1:10">
      <c r="A17" s="7" t="s">
        <v>731</v>
      </c>
      <c r="B17" s="24" t="s">
        <v>732</v>
      </c>
      <c r="C17" s="25" t="s">
        <v>1853</v>
      </c>
      <c r="D17" s="25" t="s">
        <v>734</v>
      </c>
      <c r="E17" s="25" t="s">
        <v>1854</v>
      </c>
      <c r="F17" s="25" t="s">
        <v>816</v>
      </c>
      <c r="G17" s="25" t="s">
        <v>1727</v>
      </c>
      <c r="H17" s="26">
        <v>5</v>
      </c>
      <c r="I17" s="26">
        <v>5</v>
      </c>
      <c r="J17" s="40" t="s">
        <v>11</v>
      </c>
    </row>
    <row r="18" s="1" customFormat="1" ht="18" customHeight="1" spans="1:10">
      <c r="A18" s="7" t="s">
        <v>731</v>
      </c>
      <c r="B18" s="24" t="s">
        <v>732</v>
      </c>
      <c r="C18" s="25" t="s">
        <v>1855</v>
      </c>
      <c r="D18" s="25" t="s">
        <v>734</v>
      </c>
      <c r="E18" s="25" t="s">
        <v>12</v>
      </c>
      <c r="F18" s="25" t="s">
        <v>806</v>
      </c>
      <c r="G18" s="25" t="s">
        <v>1727</v>
      </c>
      <c r="H18" s="26">
        <v>5</v>
      </c>
      <c r="I18" s="26">
        <v>5</v>
      </c>
      <c r="J18" s="40" t="s">
        <v>11</v>
      </c>
    </row>
    <row r="19" s="1" customFormat="1" ht="18" customHeight="1" spans="1:10">
      <c r="A19" s="7" t="s">
        <v>731</v>
      </c>
      <c r="B19" s="24" t="s">
        <v>755</v>
      </c>
      <c r="C19" s="25" t="s">
        <v>1099</v>
      </c>
      <c r="D19" s="25" t="s">
        <v>734</v>
      </c>
      <c r="E19" s="25" t="s">
        <v>757</v>
      </c>
      <c r="F19" s="25" t="s">
        <v>758</v>
      </c>
      <c r="G19" s="25" t="s">
        <v>901</v>
      </c>
      <c r="H19" s="26">
        <v>5</v>
      </c>
      <c r="I19" s="26">
        <v>5</v>
      </c>
      <c r="J19" s="40" t="s">
        <v>11</v>
      </c>
    </row>
    <row r="20" s="1" customFormat="1" ht="18" customHeight="1" spans="1:10">
      <c r="A20" s="7" t="s">
        <v>731</v>
      </c>
      <c r="B20" s="24" t="s">
        <v>820</v>
      </c>
      <c r="C20" s="25" t="s">
        <v>1761</v>
      </c>
      <c r="D20" s="25" t="s">
        <v>822</v>
      </c>
      <c r="E20" s="25" t="s">
        <v>28</v>
      </c>
      <c r="F20" s="25" t="s">
        <v>903</v>
      </c>
      <c r="G20" s="25" t="s">
        <v>957</v>
      </c>
      <c r="H20" s="26">
        <v>5</v>
      </c>
      <c r="I20" s="26">
        <v>5</v>
      </c>
      <c r="J20" s="40" t="s">
        <v>11</v>
      </c>
    </row>
    <row r="21" s="1" customFormat="1" ht="18" customHeight="1" spans="1:10">
      <c r="A21" s="7" t="s">
        <v>731</v>
      </c>
      <c r="B21" s="24" t="s">
        <v>825</v>
      </c>
      <c r="C21" s="25" t="s">
        <v>1856</v>
      </c>
      <c r="D21" s="25" t="s">
        <v>822</v>
      </c>
      <c r="E21" s="25" t="s">
        <v>1857</v>
      </c>
      <c r="F21" s="25" t="s">
        <v>830</v>
      </c>
      <c r="G21" s="25" t="s">
        <v>1858</v>
      </c>
      <c r="H21" s="26">
        <v>5</v>
      </c>
      <c r="I21" s="26">
        <v>5</v>
      </c>
      <c r="J21" s="40" t="s">
        <v>11</v>
      </c>
    </row>
    <row r="22" s="1" customFormat="1" ht="18" customHeight="1" spans="1:10">
      <c r="A22" s="7" t="s">
        <v>731</v>
      </c>
      <c r="B22" s="24" t="s">
        <v>825</v>
      </c>
      <c r="C22" s="25" t="s">
        <v>1859</v>
      </c>
      <c r="D22" s="25" t="s">
        <v>822</v>
      </c>
      <c r="E22" s="25" t="s">
        <v>1437</v>
      </c>
      <c r="F22" s="25" t="s">
        <v>1623</v>
      </c>
      <c r="G22" s="25" t="s">
        <v>1858</v>
      </c>
      <c r="H22" s="26">
        <v>5</v>
      </c>
      <c r="I22" s="26">
        <v>5</v>
      </c>
      <c r="J22" s="40" t="s">
        <v>11</v>
      </c>
    </row>
    <row r="23" s="1" customFormat="1" ht="18" customHeight="1" spans="1:10">
      <c r="A23" s="7" t="s">
        <v>731</v>
      </c>
      <c r="B23" s="24" t="s">
        <v>825</v>
      </c>
      <c r="C23" s="25" t="s">
        <v>1860</v>
      </c>
      <c r="D23" s="25" t="s">
        <v>822</v>
      </c>
      <c r="E23" s="25" t="s">
        <v>1861</v>
      </c>
      <c r="F23" s="25" t="s">
        <v>1623</v>
      </c>
      <c r="G23" s="25" t="s">
        <v>1858</v>
      </c>
      <c r="H23" s="26">
        <v>5</v>
      </c>
      <c r="I23" s="26">
        <v>5</v>
      </c>
      <c r="J23" s="40" t="s">
        <v>11</v>
      </c>
    </row>
    <row r="24" s="1" customFormat="1" ht="18" customHeight="1" spans="1:10">
      <c r="A24" s="24" t="s">
        <v>760</v>
      </c>
      <c r="B24" s="24" t="s">
        <v>835</v>
      </c>
      <c r="C24" s="25" t="s">
        <v>1862</v>
      </c>
      <c r="D24" s="25" t="s">
        <v>763</v>
      </c>
      <c r="E24" s="25" t="s">
        <v>775</v>
      </c>
      <c r="F24" s="25" t="s">
        <v>758</v>
      </c>
      <c r="G24" s="25" t="s">
        <v>931</v>
      </c>
      <c r="H24" s="26">
        <v>15</v>
      </c>
      <c r="I24" s="26">
        <v>14</v>
      </c>
      <c r="J24" s="40" t="s">
        <v>11</v>
      </c>
    </row>
    <row r="25" s="1" customFormat="1" ht="29.95" customHeight="1" spans="1:10">
      <c r="A25" s="24" t="s">
        <v>760</v>
      </c>
      <c r="B25" s="7" t="s">
        <v>838</v>
      </c>
      <c r="C25" s="25" t="s">
        <v>1863</v>
      </c>
      <c r="D25" s="25" t="s">
        <v>734</v>
      </c>
      <c r="E25" s="25" t="s">
        <v>82</v>
      </c>
      <c r="F25" s="25" t="s">
        <v>840</v>
      </c>
      <c r="G25" s="25" t="s">
        <v>1864</v>
      </c>
      <c r="H25" s="26">
        <v>15</v>
      </c>
      <c r="I25" s="26">
        <v>14</v>
      </c>
      <c r="J25" s="40" t="s">
        <v>11</v>
      </c>
    </row>
    <row r="26" s="1" customFormat="1" ht="29.95" customHeight="1" spans="1:10">
      <c r="A26" s="27" t="s">
        <v>772</v>
      </c>
      <c r="B26" s="28" t="s">
        <v>886</v>
      </c>
      <c r="C26" s="25" t="s">
        <v>843</v>
      </c>
      <c r="D26" s="25" t="s">
        <v>763</v>
      </c>
      <c r="E26" s="25" t="s">
        <v>775</v>
      </c>
      <c r="F26" s="25" t="s">
        <v>758</v>
      </c>
      <c r="G26" s="25" t="s">
        <v>1865</v>
      </c>
      <c r="H26" s="26">
        <v>10</v>
      </c>
      <c r="I26" s="26">
        <v>8</v>
      </c>
      <c r="J26" s="40" t="s">
        <v>11</v>
      </c>
    </row>
    <row r="27" s="1" customFormat="1" ht="45" customHeight="1" spans="1:10">
      <c r="A27" s="7" t="s">
        <v>888</v>
      </c>
      <c r="B27" s="7"/>
      <c r="C27" s="7"/>
      <c r="D27" s="29" t="s">
        <v>1847</v>
      </c>
      <c r="E27" s="29"/>
      <c r="F27" s="29"/>
      <c r="G27" s="29"/>
      <c r="H27" s="29"/>
      <c r="I27" s="29"/>
      <c r="J27" s="29"/>
    </row>
    <row r="28" s="1" customFormat="1" ht="25.55" customHeight="1" spans="1:10">
      <c r="A28" s="27" t="s">
        <v>846</v>
      </c>
      <c r="B28" s="30"/>
      <c r="C28" s="30"/>
      <c r="D28" s="30"/>
      <c r="E28" s="30"/>
      <c r="F28" s="30"/>
      <c r="G28" s="31"/>
      <c r="H28" s="7" t="s">
        <v>847</v>
      </c>
      <c r="I28" s="7" t="s">
        <v>848</v>
      </c>
      <c r="J28" s="41" t="s">
        <v>889</v>
      </c>
    </row>
    <row r="29" s="1" customFormat="1" ht="17.05" customHeight="1" spans="1:10">
      <c r="A29" s="32"/>
      <c r="B29" s="33"/>
      <c r="C29" s="33"/>
      <c r="D29" s="33"/>
      <c r="E29" s="33"/>
      <c r="F29" s="33"/>
      <c r="G29" s="34"/>
      <c r="H29" s="35">
        <v>100</v>
      </c>
      <c r="I29" s="35">
        <v>86</v>
      </c>
      <c r="J29" s="41" t="s">
        <v>890</v>
      </c>
    </row>
    <row r="30" s="1" customFormat="1" ht="29" customHeight="1" spans="1:10">
      <c r="A30" s="36" t="s">
        <v>778</v>
      </c>
      <c r="B30" s="37"/>
      <c r="C30" s="37"/>
      <c r="D30" s="37"/>
      <c r="E30" s="37"/>
      <c r="F30" s="37"/>
      <c r="G30" s="37"/>
      <c r="H30" s="37"/>
      <c r="I30" s="37"/>
      <c r="J30" s="42"/>
    </row>
    <row r="31" s="1" customFormat="1" ht="27" customHeight="1" spans="1:10">
      <c r="A31" s="36" t="s">
        <v>779</v>
      </c>
      <c r="B31" s="36"/>
      <c r="C31" s="36"/>
      <c r="D31" s="36"/>
      <c r="E31" s="36"/>
      <c r="F31" s="36"/>
      <c r="G31" s="36"/>
      <c r="H31" s="36"/>
      <c r="I31" s="36"/>
      <c r="J31" s="36"/>
    </row>
    <row r="32" s="1" customFormat="1" ht="19" customHeight="1" spans="1:10">
      <c r="A32" s="36" t="s">
        <v>780</v>
      </c>
      <c r="B32" s="36"/>
      <c r="C32" s="36"/>
      <c r="D32" s="36"/>
      <c r="E32" s="36"/>
      <c r="F32" s="36"/>
      <c r="G32" s="36"/>
      <c r="H32" s="36"/>
      <c r="I32" s="36"/>
      <c r="J32" s="36"/>
    </row>
    <row r="33" s="1" customFormat="1" ht="18" customHeight="1" spans="1:10">
      <c r="A33" s="36" t="s">
        <v>851</v>
      </c>
      <c r="B33" s="36"/>
      <c r="C33" s="36"/>
      <c r="D33" s="36"/>
      <c r="E33" s="36"/>
      <c r="F33" s="36"/>
      <c r="G33" s="36"/>
      <c r="H33" s="36"/>
      <c r="I33" s="36"/>
      <c r="J33" s="36"/>
    </row>
    <row r="34" s="1" customFormat="1" ht="18" customHeight="1" spans="1:10">
      <c r="A34" s="36" t="s">
        <v>852</v>
      </c>
      <c r="B34" s="36"/>
      <c r="C34" s="36"/>
      <c r="D34" s="36"/>
      <c r="E34" s="36"/>
      <c r="F34" s="36"/>
      <c r="G34" s="36"/>
      <c r="H34" s="36"/>
      <c r="I34" s="36"/>
      <c r="J34" s="36"/>
    </row>
    <row r="35" s="1" customFormat="1" ht="18" customHeight="1" spans="1:10">
      <c r="A35" s="36" t="s">
        <v>853</v>
      </c>
      <c r="B35" s="36"/>
      <c r="C35" s="36"/>
      <c r="D35" s="36"/>
      <c r="E35" s="36"/>
      <c r="F35" s="36"/>
      <c r="G35" s="36"/>
      <c r="H35" s="36"/>
      <c r="I35" s="36"/>
      <c r="J35" s="36"/>
    </row>
    <row r="36" s="1" customFormat="1" ht="24.05" customHeight="1" spans="1:10">
      <c r="A36" s="36" t="s">
        <v>854</v>
      </c>
      <c r="B36" s="36"/>
      <c r="C36" s="36"/>
      <c r="D36" s="36"/>
      <c r="E36" s="36"/>
      <c r="F36" s="36"/>
      <c r="G36" s="36"/>
      <c r="H36" s="36"/>
      <c r="I36" s="36"/>
      <c r="J36"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7:C27"/>
    <mergeCell ref="D27:J27"/>
    <mergeCell ref="A31:J31"/>
    <mergeCell ref="A32:J32"/>
    <mergeCell ref="A33:J33"/>
    <mergeCell ref="A34:J34"/>
    <mergeCell ref="A35:J35"/>
    <mergeCell ref="A36:J36"/>
    <mergeCell ref="A10:A11"/>
    <mergeCell ref="G12:G13"/>
    <mergeCell ref="H12:H13"/>
    <mergeCell ref="I12:I13"/>
    <mergeCell ref="J12:J13"/>
    <mergeCell ref="A5:B9"/>
    <mergeCell ref="A28:G29"/>
  </mergeCells>
  <pageMargins left="0.75" right="0.75" top="1" bottom="1" header="0.5" footer="0.5"/>
  <pageSetup paperSize="9" scale="56" orientation="portrait"/>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Q30"/>
  <sheetViews>
    <sheetView topLeftCell="A5" workbookViewId="0">
      <selection activeCell="M11" sqref="M11"/>
    </sheetView>
  </sheetViews>
  <sheetFormatPr defaultColWidth="9" defaultRowHeight="14.25"/>
  <cols>
    <col min="1" max="1" width="11.1083333333333" style="1" customWidth="1"/>
    <col min="2" max="2" width="19.2166666666667" style="1" customWidth="1"/>
    <col min="3" max="3" width="20.1083333333333" style="1" customWidth="1"/>
    <col min="4" max="4" width="13.1083333333333" style="1" customWidth="1"/>
    <col min="5" max="5" width="11.3333333333333" style="1" customWidth="1"/>
    <col min="6" max="6" width="11.2166666666667" style="1" customWidth="1"/>
    <col min="7" max="7" width="24.2166666666667" style="1" customWidth="1"/>
    <col min="8" max="8" width="11.7833333333333" style="1" customWidth="1"/>
    <col min="9" max="9" width="9.44166666666667" style="1" customWidth="1"/>
    <col min="10" max="10" width="11.4416666666667" style="1" customWidth="1"/>
    <col min="11" max="16362"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1866</v>
      </c>
    </row>
    <row r="3" s="3" customFormat="1" ht="18" customHeight="1" spans="1:225">
      <c r="A3" s="7" t="s">
        <v>784</v>
      </c>
      <c r="B3" s="7"/>
      <c r="C3" s="8" t="s">
        <v>1867</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row>
    <row r="4" s="4" customFormat="1" ht="18" customHeight="1" spans="1:225">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row>
    <row r="5" s="4" customFormat="1" ht="36" customHeight="1" spans="1:225">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row>
    <row r="6" s="4" customFormat="1" ht="36" customHeight="1" spans="1:225">
      <c r="A6" s="7"/>
      <c r="B6" s="7"/>
      <c r="C6" s="10" t="s">
        <v>715</v>
      </c>
      <c r="D6" s="11"/>
      <c r="E6" s="11">
        <v>0.24</v>
      </c>
      <c r="F6" s="11">
        <v>0.24</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row>
    <row r="7" s="4" customFormat="1" ht="36" customHeight="1" spans="1:225">
      <c r="A7" s="7"/>
      <c r="B7" s="7"/>
      <c r="C7" s="10" t="s">
        <v>793</v>
      </c>
      <c r="D7" s="11"/>
      <c r="E7" s="11"/>
      <c r="F7" s="11"/>
      <c r="G7" s="7" t="s">
        <v>624</v>
      </c>
      <c r="H7" s="11"/>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row>
    <row r="8" s="4" customFormat="1" ht="36" customHeight="1" spans="1:225">
      <c r="A8" s="7"/>
      <c r="B8" s="7"/>
      <c r="C8" s="10" t="s">
        <v>794</v>
      </c>
      <c r="D8" s="11"/>
      <c r="E8" s="11">
        <v>0.24</v>
      </c>
      <c r="F8" s="11">
        <v>0.24</v>
      </c>
      <c r="G8" s="7" t="s">
        <v>624</v>
      </c>
      <c r="H8" s="11">
        <v>100</v>
      </c>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113.1" customHeight="1" spans="1:10">
      <c r="A11" s="7"/>
      <c r="B11" s="13" t="s">
        <v>1868</v>
      </c>
      <c r="C11" s="14"/>
      <c r="D11" s="14"/>
      <c r="E11" s="15"/>
      <c r="F11" s="16" t="s">
        <v>1869</v>
      </c>
      <c r="G11" s="16"/>
      <c r="H11" s="16"/>
      <c r="I11" s="16"/>
      <c r="J11" s="16"/>
    </row>
    <row r="12" s="1" customFormat="1" ht="36"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1870</v>
      </c>
      <c r="D14" s="25" t="s">
        <v>734</v>
      </c>
      <c r="E14" s="25" t="s">
        <v>363</v>
      </c>
      <c r="F14" s="25" t="s">
        <v>812</v>
      </c>
      <c r="G14" s="25" t="s">
        <v>1871</v>
      </c>
      <c r="H14" s="26">
        <v>10</v>
      </c>
      <c r="I14" s="26">
        <v>9</v>
      </c>
      <c r="J14" s="40" t="s">
        <v>11</v>
      </c>
    </row>
    <row r="15" s="1" customFormat="1" ht="18" customHeight="1" spans="1:10">
      <c r="A15" s="7" t="s">
        <v>731</v>
      </c>
      <c r="B15" s="24" t="s">
        <v>732</v>
      </c>
      <c r="C15" s="25" t="s">
        <v>1872</v>
      </c>
      <c r="D15" s="25" t="s">
        <v>734</v>
      </c>
      <c r="E15" s="25" t="s">
        <v>1873</v>
      </c>
      <c r="F15" s="25" t="s">
        <v>868</v>
      </c>
      <c r="G15" s="25" t="s">
        <v>1874</v>
      </c>
      <c r="H15" s="26">
        <v>10</v>
      </c>
      <c r="I15" s="26">
        <v>9</v>
      </c>
      <c r="J15" s="40" t="s">
        <v>11</v>
      </c>
    </row>
    <row r="16" s="1" customFormat="1" ht="18" customHeight="1" spans="1:10">
      <c r="A16" s="7" t="s">
        <v>731</v>
      </c>
      <c r="B16" s="24" t="s">
        <v>755</v>
      </c>
      <c r="C16" s="25" t="s">
        <v>1275</v>
      </c>
      <c r="D16" s="25" t="s">
        <v>763</v>
      </c>
      <c r="E16" s="25" t="s">
        <v>769</v>
      </c>
      <c r="F16" s="25" t="s">
        <v>758</v>
      </c>
      <c r="G16" s="25" t="s">
        <v>1875</v>
      </c>
      <c r="H16" s="26">
        <v>10</v>
      </c>
      <c r="I16" s="26">
        <v>9</v>
      </c>
      <c r="J16" s="40" t="s">
        <v>11</v>
      </c>
    </row>
    <row r="17" s="1" customFormat="1" ht="18" customHeight="1" spans="1:10">
      <c r="A17" s="7" t="s">
        <v>731</v>
      </c>
      <c r="B17" s="24" t="s">
        <v>825</v>
      </c>
      <c r="C17" s="25" t="s">
        <v>1876</v>
      </c>
      <c r="D17" s="25" t="s">
        <v>822</v>
      </c>
      <c r="E17" s="25" t="s">
        <v>1877</v>
      </c>
      <c r="F17" s="25" t="s">
        <v>1878</v>
      </c>
      <c r="G17" s="25" t="s">
        <v>828</v>
      </c>
      <c r="H17" s="26">
        <v>10</v>
      </c>
      <c r="I17" s="26">
        <v>9</v>
      </c>
      <c r="J17" s="40" t="s">
        <v>11</v>
      </c>
    </row>
    <row r="18" s="1" customFormat="1" ht="18" customHeight="1" spans="1:10">
      <c r="A18" s="7" t="s">
        <v>731</v>
      </c>
      <c r="B18" s="24" t="s">
        <v>825</v>
      </c>
      <c r="C18" s="25" t="s">
        <v>1879</v>
      </c>
      <c r="D18" s="25" t="s">
        <v>822</v>
      </c>
      <c r="E18" s="25" t="s">
        <v>48</v>
      </c>
      <c r="F18" s="25" t="s">
        <v>906</v>
      </c>
      <c r="G18" s="25" t="s">
        <v>828</v>
      </c>
      <c r="H18" s="26">
        <v>10</v>
      </c>
      <c r="I18" s="26">
        <v>9</v>
      </c>
      <c r="J18" s="40" t="s">
        <v>11</v>
      </c>
    </row>
    <row r="19" s="1" customFormat="1" ht="18" customHeight="1" spans="1:10">
      <c r="A19" s="24" t="s">
        <v>760</v>
      </c>
      <c r="B19" s="24" t="s">
        <v>835</v>
      </c>
      <c r="C19" s="25" t="s">
        <v>1603</v>
      </c>
      <c r="D19" s="25" t="s">
        <v>734</v>
      </c>
      <c r="E19" s="25" t="s">
        <v>884</v>
      </c>
      <c r="F19" s="25" t="s">
        <v>758</v>
      </c>
      <c r="G19" s="25" t="s">
        <v>1880</v>
      </c>
      <c r="H19" s="26">
        <v>30</v>
      </c>
      <c r="I19" s="26">
        <v>28</v>
      </c>
      <c r="J19" s="40" t="s">
        <v>11</v>
      </c>
    </row>
    <row r="20" s="1" customFormat="1" ht="29.95" customHeight="1" spans="1:10">
      <c r="A20" s="27" t="s">
        <v>772</v>
      </c>
      <c r="B20" s="28" t="s">
        <v>886</v>
      </c>
      <c r="C20" s="25" t="s">
        <v>1881</v>
      </c>
      <c r="D20" s="25" t="s">
        <v>763</v>
      </c>
      <c r="E20" s="25" t="s">
        <v>769</v>
      </c>
      <c r="F20" s="25" t="s">
        <v>758</v>
      </c>
      <c r="G20" s="25" t="s">
        <v>1882</v>
      </c>
      <c r="H20" s="26">
        <v>10</v>
      </c>
      <c r="I20" s="26">
        <v>9</v>
      </c>
      <c r="J20" s="40" t="s">
        <v>11</v>
      </c>
    </row>
    <row r="21" s="1" customFormat="1" ht="32.1" customHeight="1" spans="1:10">
      <c r="A21" s="7" t="s">
        <v>888</v>
      </c>
      <c r="B21" s="7"/>
      <c r="C21" s="7"/>
      <c r="D21" s="29" t="s">
        <v>701</v>
      </c>
      <c r="E21" s="29"/>
      <c r="F21" s="29"/>
      <c r="G21" s="29"/>
      <c r="H21" s="29"/>
      <c r="I21" s="29"/>
      <c r="J21" s="29"/>
    </row>
    <row r="22" s="1" customFormat="1" ht="25.55" customHeight="1" spans="1:10">
      <c r="A22" s="27" t="s">
        <v>846</v>
      </c>
      <c r="B22" s="30"/>
      <c r="C22" s="30"/>
      <c r="D22" s="30"/>
      <c r="E22" s="30"/>
      <c r="F22" s="30"/>
      <c r="G22" s="31"/>
      <c r="H22" s="7" t="s">
        <v>847</v>
      </c>
      <c r="I22" s="7" t="s">
        <v>848</v>
      </c>
      <c r="J22" s="41" t="s">
        <v>889</v>
      </c>
    </row>
    <row r="23" s="1" customFormat="1" ht="17.05" customHeight="1" spans="1:10">
      <c r="A23" s="32"/>
      <c r="B23" s="33"/>
      <c r="C23" s="33"/>
      <c r="D23" s="33"/>
      <c r="E23" s="33"/>
      <c r="F23" s="33"/>
      <c r="G23" s="34"/>
      <c r="H23" s="35">
        <v>100</v>
      </c>
      <c r="I23" s="35">
        <v>92</v>
      </c>
      <c r="J23" s="41" t="s">
        <v>850</v>
      </c>
    </row>
    <row r="24" s="1" customFormat="1" ht="29" customHeight="1" spans="1:10">
      <c r="A24" s="36" t="s">
        <v>778</v>
      </c>
      <c r="B24" s="37"/>
      <c r="C24" s="37"/>
      <c r="D24" s="37"/>
      <c r="E24" s="37"/>
      <c r="F24" s="37"/>
      <c r="G24" s="37"/>
      <c r="H24" s="37"/>
      <c r="I24" s="37"/>
      <c r="J24" s="42"/>
    </row>
    <row r="25" s="1" customFormat="1" ht="27" customHeight="1" spans="1:10">
      <c r="A25" s="36" t="s">
        <v>779</v>
      </c>
      <c r="B25" s="36"/>
      <c r="C25" s="36"/>
      <c r="D25" s="36"/>
      <c r="E25" s="36"/>
      <c r="F25" s="36"/>
      <c r="G25" s="36"/>
      <c r="H25" s="36"/>
      <c r="I25" s="36"/>
      <c r="J25" s="36"/>
    </row>
    <row r="26" s="1" customFormat="1" ht="19" customHeight="1" spans="1:10">
      <c r="A26" s="36" t="s">
        <v>780</v>
      </c>
      <c r="B26" s="36"/>
      <c r="C26" s="36"/>
      <c r="D26" s="36"/>
      <c r="E26" s="36"/>
      <c r="F26" s="36"/>
      <c r="G26" s="36"/>
      <c r="H26" s="36"/>
      <c r="I26" s="36"/>
      <c r="J26" s="36"/>
    </row>
    <row r="27" s="1" customFormat="1" ht="18" customHeight="1" spans="1:10">
      <c r="A27" s="36" t="s">
        <v>851</v>
      </c>
      <c r="B27" s="36"/>
      <c r="C27" s="36"/>
      <c r="D27" s="36"/>
      <c r="E27" s="36"/>
      <c r="F27" s="36"/>
      <c r="G27" s="36"/>
      <c r="H27" s="36"/>
      <c r="I27" s="36"/>
      <c r="J27" s="36"/>
    </row>
    <row r="28" s="1" customFormat="1" ht="18" customHeight="1" spans="1:10">
      <c r="A28" s="36" t="s">
        <v>852</v>
      </c>
      <c r="B28" s="36"/>
      <c r="C28" s="36"/>
      <c r="D28" s="36"/>
      <c r="E28" s="36"/>
      <c r="F28" s="36"/>
      <c r="G28" s="36"/>
      <c r="H28" s="36"/>
      <c r="I28" s="36"/>
      <c r="J28" s="36"/>
    </row>
    <row r="29" s="1" customFormat="1" ht="18" customHeight="1" spans="1:10">
      <c r="A29" s="36" t="s">
        <v>853</v>
      </c>
      <c r="B29" s="36"/>
      <c r="C29" s="36"/>
      <c r="D29" s="36"/>
      <c r="E29" s="36"/>
      <c r="F29" s="36"/>
      <c r="G29" s="36"/>
      <c r="H29" s="36"/>
      <c r="I29" s="36"/>
      <c r="J29" s="36"/>
    </row>
    <row r="30" s="1" customFormat="1" ht="24.05" customHeight="1" spans="1:10">
      <c r="A30" s="36" t="s">
        <v>854</v>
      </c>
      <c r="B30" s="36"/>
      <c r="C30" s="36"/>
      <c r="D30" s="36"/>
      <c r="E30" s="36"/>
      <c r="F30" s="36"/>
      <c r="G30" s="36"/>
      <c r="H30" s="36"/>
      <c r="I30" s="36"/>
      <c r="J30"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5:J25"/>
    <mergeCell ref="A26:J26"/>
    <mergeCell ref="A27:J27"/>
    <mergeCell ref="A28:J28"/>
    <mergeCell ref="A29:J29"/>
    <mergeCell ref="A30:J30"/>
    <mergeCell ref="A10:A11"/>
    <mergeCell ref="G12:G13"/>
    <mergeCell ref="H12:H13"/>
    <mergeCell ref="I12:I13"/>
    <mergeCell ref="J12:J13"/>
    <mergeCell ref="A5:B9"/>
    <mergeCell ref="A22:G23"/>
  </mergeCells>
  <pageMargins left="0.75" right="0.75" top="1" bottom="1" header="0.5" footer="0.5"/>
  <pageSetup paperSize="9" scale="56" orientation="portrait"/>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Q32"/>
  <sheetViews>
    <sheetView topLeftCell="A7" workbookViewId="0">
      <selection activeCell="B11" sqref="B11:E11"/>
    </sheetView>
  </sheetViews>
  <sheetFormatPr defaultColWidth="9" defaultRowHeight="14.25"/>
  <cols>
    <col min="1" max="1" width="14.7833333333333" style="1" customWidth="1"/>
    <col min="2" max="2" width="21.3333333333333" style="1" customWidth="1"/>
    <col min="3" max="3" width="25.1083333333333" style="1" customWidth="1"/>
    <col min="4" max="4" width="11.3333333333333" style="1" customWidth="1"/>
    <col min="5" max="5" width="12.1083333333333" style="1" customWidth="1"/>
    <col min="6" max="6" width="11.2166666666667" style="1" customWidth="1"/>
    <col min="7" max="7" width="27.7833333333333" style="1" customWidth="1"/>
    <col min="8" max="8" width="9" style="1"/>
    <col min="9" max="9" width="8.65833333333333" style="1" customWidth="1"/>
    <col min="10" max="10" width="11.4416666666667" style="1" customWidth="1"/>
    <col min="11" max="16362"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1883</v>
      </c>
    </row>
    <row r="3" s="3" customFormat="1" ht="18" customHeight="1" spans="1:225">
      <c r="A3" s="7" t="s">
        <v>784</v>
      </c>
      <c r="B3" s="7"/>
      <c r="C3" s="8" t="s">
        <v>1884</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row>
    <row r="4" s="4" customFormat="1" ht="18" customHeight="1" spans="1:225">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row>
    <row r="5" s="4" customFormat="1" ht="36" customHeight="1" spans="1:225">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row>
    <row r="6" s="4" customFormat="1" ht="36" customHeight="1" spans="1:225">
      <c r="A6" s="7"/>
      <c r="B6" s="7"/>
      <c r="C6" s="10" t="s">
        <v>715</v>
      </c>
      <c r="D6" s="11"/>
      <c r="E6" s="11">
        <v>4.88</v>
      </c>
      <c r="F6" s="11">
        <v>4.88</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row>
    <row r="7" s="4" customFormat="1" ht="36" customHeight="1" spans="1:225">
      <c r="A7" s="7"/>
      <c r="B7" s="7"/>
      <c r="C7" s="10" t="s">
        <v>793</v>
      </c>
      <c r="D7" s="11"/>
      <c r="E7" s="11">
        <v>4.88</v>
      </c>
      <c r="F7" s="11">
        <v>4.88</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row>
    <row r="8" s="4" customFormat="1" ht="36" customHeight="1" spans="1:225">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264.95" customHeight="1" spans="1:10">
      <c r="A11" s="7"/>
      <c r="B11" s="13" t="s">
        <v>1885</v>
      </c>
      <c r="C11" s="14"/>
      <c r="D11" s="14"/>
      <c r="E11" s="15"/>
      <c r="F11" s="16" t="s">
        <v>1886</v>
      </c>
      <c r="G11" s="16"/>
      <c r="H11" s="16"/>
      <c r="I11" s="16"/>
      <c r="J11" s="16"/>
    </row>
    <row r="12" s="1" customFormat="1" ht="36"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1887</v>
      </c>
      <c r="D14" s="25" t="s">
        <v>734</v>
      </c>
      <c r="E14" s="25" t="s">
        <v>28</v>
      </c>
      <c r="F14" s="25" t="s">
        <v>1001</v>
      </c>
      <c r="G14" s="25" t="s">
        <v>1888</v>
      </c>
      <c r="H14" s="26">
        <v>5</v>
      </c>
      <c r="I14" s="26">
        <v>5</v>
      </c>
      <c r="J14" s="40" t="s">
        <v>11</v>
      </c>
    </row>
    <row r="15" s="1" customFormat="1" ht="18" customHeight="1" spans="1:10">
      <c r="A15" s="7" t="s">
        <v>731</v>
      </c>
      <c r="B15" s="24" t="s">
        <v>732</v>
      </c>
      <c r="C15" s="25" t="s">
        <v>1000</v>
      </c>
      <c r="D15" s="25" t="s">
        <v>734</v>
      </c>
      <c r="E15" s="25" t="s">
        <v>12</v>
      </c>
      <c r="F15" s="25" t="s">
        <v>1027</v>
      </c>
      <c r="G15" s="25" t="s">
        <v>1889</v>
      </c>
      <c r="H15" s="26">
        <v>5</v>
      </c>
      <c r="I15" s="26">
        <v>5</v>
      </c>
      <c r="J15" s="40" t="s">
        <v>11</v>
      </c>
    </row>
    <row r="16" s="1" customFormat="1" ht="18" customHeight="1" spans="1:10">
      <c r="A16" s="7" t="s">
        <v>731</v>
      </c>
      <c r="B16" s="24" t="s">
        <v>732</v>
      </c>
      <c r="C16" s="25" t="s">
        <v>1890</v>
      </c>
      <c r="D16" s="25" t="s">
        <v>734</v>
      </c>
      <c r="E16" s="25" t="s">
        <v>13</v>
      </c>
      <c r="F16" s="25" t="s">
        <v>1001</v>
      </c>
      <c r="G16" s="25" t="s">
        <v>1891</v>
      </c>
      <c r="H16" s="26">
        <v>10</v>
      </c>
      <c r="I16" s="26">
        <v>9</v>
      </c>
      <c r="J16" s="40" t="s">
        <v>11</v>
      </c>
    </row>
    <row r="17" s="1" customFormat="1" ht="18" customHeight="1" spans="1:10">
      <c r="A17" s="7" t="s">
        <v>731</v>
      </c>
      <c r="B17" s="24" t="s">
        <v>732</v>
      </c>
      <c r="C17" s="25" t="s">
        <v>1892</v>
      </c>
      <c r="D17" s="25" t="s">
        <v>763</v>
      </c>
      <c r="E17" s="25" t="s">
        <v>757</v>
      </c>
      <c r="F17" s="25" t="s">
        <v>1541</v>
      </c>
      <c r="G17" s="25" t="s">
        <v>1893</v>
      </c>
      <c r="H17" s="26">
        <v>10</v>
      </c>
      <c r="I17" s="26">
        <v>9</v>
      </c>
      <c r="J17" s="40" t="s">
        <v>11</v>
      </c>
    </row>
    <row r="18" s="1" customFormat="1" ht="18" customHeight="1" spans="1:10">
      <c r="A18" s="7" t="s">
        <v>731</v>
      </c>
      <c r="B18" s="24" t="s">
        <v>755</v>
      </c>
      <c r="C18" s="25" t="s">
        <v>1154</v>
      </c>
      <c r="D18" s="25" t="s">
        <v>734</v>
      </c>
      <c r="E18" s="25" t="s">
        <v>757</v>
      </c>
      <c r="F18" s="25" t="s">
        <v>758</v>
      </c>
      <c r="G18" s="25" t="s">
        <v>1894</v>
      </c>
      <c r="H18" s="26">
        <v>10</v>
      </c>
      <c r="I18" s="26">
        <v>9</v>
      </c>
      <c r="J18" s="40" t="s">
        <v>11</v>
      </c>
    </row>
    <row r="19" s="1" customFormat="1" ht="18" customHeight="1" spans="1:10">
      <c r="A19" s="7" t="s">
        <v>731</v>
      </c>
      <c r="B19" s="24" t="s">
        <v>820</v>
      </c>
      <c r="C19" s="25" t="s">
        <v>1895</v>
      </c>
      <c r="D19" s="25" t="s">
        <v>822</v>
      </c>
      <c r="E19" s="25" t="s">
        <v>42</v>
      </c>
      <c r="F19" s="25" t="s">
        <v>903</v>
      </c>
      <c r="G19" s="25" t="s">
        <v>1896</v>
      </c>
      <c r="H19" s="26">
        <v>10</v>
      </c>
      <c r="I19" s="26">
        <v>9</v>
      </c>
      <c r="J19" s="40" t="s">
        <v>11</v>
      </c>
    </row>
    <row r="20" s="1" customFormat="1" ht="18" customHeight="1" spans="1:10">
      <c r="A20" s="24" t="s">
        <v>760</v>
      </c>
      <c r="B20" s="24" t="s">
        <v>835</v>
      </c>
      <c r="C20" s="25" t="s">
        <v>1897</v>
      </c>
      <c r="D20" s="25" t="s">
        <v>734</v>
      </c>
      <c r="E20" s="25" t="s">
        <v>1898</v>
      </c>
      <c r="F20" s="25" t="s">
        <v>758</v>
      </c>
      <c r="G20" s="25" t="s">
        <v>1899</v>
      </c>
      <c r="H20" s="26">
        <v>15</v>
      </c>
      <c r="I20" s="26">
        <v>13</v>
      </c>
      <c r="J20" s="40" t="s">
        <v>11</v>
      </c>
    </row>
    <row r="21" s="1" customFormat="1" ht="20.95" customHeight="1" spans="1:10">
      <c r="A21" s="24" t="s">
        <v>760</v>
      </c>
      <c r="B21" s="24" t="s">
        <v>835</v>
      </c>
      <c r="C21" s="25" t="s">
        <v>1900</v>
      </c>
      <c r="D21" s="25" t="s">
        <v>734</v>
      </c>
      <c r="E21" s="25" t="s">
        <v>1042</v>
      </c>
      <c r="F21" s="25" t="s">
        <v>758</v>
      </c>
      <c r="G21" s="25" t="s">
        <v>1901</v>
      </c>
      <c r="H21" s="26">
        <v>15</v>
      </c>
      <c r="I21" s="26">
        <v>13</v>
      </c>
      <c r="J21" s="40" t="s">
        <v>11</v>
      </c>
    </row>
    <row r="22" s="1" customFormat="1" ht="29.95" customHeight="1" spans="1:10">
      <c r="A22" s="27" t="s">
        <v>772</v>
      </c>
      <c r="B22" s="28" t="s">
        <v>886</v>
      </c>
      <c r="C22" s="25" t="s">
        <v>842</v>
      </c>
      <c r="D22" s="25" t="s">
        <v>763</v>
      </c>
      <c r="E22" s="25" t="s">
        <v>775</v>
      </c>
      <c r="F22" s="25" t="s">
        <v>758</v>
      </c>
      <c r="G22" s="25" t="s">
        <v>1902</v>
      </c>
      <c r="H22" s="26">
        <v>10</v>
      </c>
      <c r="I22" s="26">
        <v>8</v>
      </c>
      <c r="J22" s="40" t="s">
        <v>11</v>
      </c>
    </row>
    <row r="23" s="1" customFormat="1" ht="29" customHeight="1" spans="1:10">
      <c r="A23" s="7" t="s">
        <v>888</v>
      </c>
      <c r="B23" s="7"/>
      <c r="C23" s="7"/>
      <c r="D23" s="29" t="s">
        <v>701</v>
      </c>
      <c r="E23" s="29"/>
      <c r="F23" s="29"/>
      <c r="G23" s="29"/>
      <c r="H23" s="29"/>
      <c r="I23" s="29"/>
      <c r="J23" s="29"/>
    </row>
    <row r="24" s="1" customFormat="1" ht="25.55" customHeight="1" spans="1:10">
      <c r="A24" s="27" t="s">
        <v>846</v>
      </c>
      <c r="B24" s="30"/>
      <c r="C24" s="30"/>
      <c r="D24" s="30"/>
      <c r="E24" s="30"/>
      <c r="F24" s="30"/>
      <c r="G24" s="31"/>
      <c r="H24" s="7" t="s">
        <v>847</v>
      </c>
      <c r="I24" s="7" t="s">
        <v>848</v>
      </c>
      <c r="J24" s="41" t="s">
        <v>889</v>
      </c>
    </row>
    <row r="25" s="1" customFormat="1" ht="17.05" customHeight="1" spans="1:10">
      <c r="A25" s="32"/>
      <c r="B25" s="33"/>
      <c r="C25" s="33"/>
      <c r="D25" s="33"/>
      <c r="E25" s="33"/>
      <c r="F25" s="33"/>
      <c r="G25" s="34"/>
      <c r="H25" s="35">
        <v>100</v>
      </c>
      <c r="I25" s="35">
        <v>90</v>
      </c>
      <c r="J25" s="41" t="s">
        <v>850</v>
      </c>
    </row>
    <row r="26" s="1" customFormat="1" ht="29" customHeight="1" spans="1:10">
      <c r="A26" s="36" t="s">
        <v>778</v>
      </c>
      <c r="B26" s="37"/>
      <c r="C26" s="37"/>
      <c r="D26" s="37"/>
      <c r="E26" s="37"/>
      <c r="F26" s="37"/>
      <c r="G26" s="37"/>
      <c r="H26" s="37"/>
      <c r="I26" s="37"/>
      <c r="J26" s="42"/>
    </row>
    <row r="27" s="1" customFormat="1" ht="27" customHeight="1" spans="1:10">
      <c r="A27" s="36" t="s">
        <v>779</v>
      </c>
      <c r="B27" s="36"/>
      <c r="C27" s="36"/>
      <c r="D27" s="36"/>
      <c r="E27" s="36"/>
      <c r="F27" s="36"/>
      <c r="G27" s="36"/>
      <c r="H27" s="36"/>
      <c r="I27" s="36"/>
      <c r="J27" s="36"/>
    </row>
    <row r="28" s="1" customFormat="1" ht="19" customHeight="1" spans="1:10">
      <c r="A28" s="36" t="s">
        <v>780</v>
      </c>
      <c r="B28" s="36"/>
      <c r="C28" s="36"/>
      <c r="D28" s="36"/>
      <c r="E28" s="36"/>
      <c r="F28" s="36"/>
      <c r="G28" s="36"/>
      <c r="H28" s="36"/>
      <c r="I28" s="36"/>
      <c r="J28" s="36"/>
    </row>
    <row r="29" s="1" customFormat="1" ht="18" customHeight="1" spans="1:10">
      <c r="A29" s="36" t="s">
        <v>851</v>
      </c>
      <c r="B29" s="36"/>
      <c r="C29" s="36"/>
      <c r="D29" s="36"/>
      <c r="E29" s="36"/>
      <c r="F29" s="36"/>
      <c r="G29" s="36"/>
      <c r="H29" s="36"/>
      <c r="I29" s="36"/>
      <c r="J29" s="36"/>
    </row>
    <row r="30" s="1" customFormat="1" ht="18" customHeight="1" spans="1:10">
      <c r="A30" s="36" t="s">
        <v>852</v>
      </c>
      <c r="B30" s="36"/>
      <c r="C30" s="36"/>
      <c r="D30" s="36"/>
      <c r="E30" s="36"/>
      <c r="F30" s="36"/>
      <c r="G30" s="36"/>
      <c r="H30" s="36"/>
      <c r="I30" s="36"/>
      <c r="J30" s="36"/>
    </row>
    <row r="31" s="1" customFormat="1" ht="18" customHeight="1" spans="1:10">
      <c r="A31" s="36" t="s">
        <v>853</v>
      </c>
      <c r="B31" s="36"/>
      <c r="C31" s="36"/>
      <c r="D31" s="36"/>
      <c r="E31" s="36"/>
      <c r="F31" s="36"/>
      <c r="G31" s="36"/>
      <c r="H31" s="36"/>
      <c r="I31" s="36"/>
      <c r="J31" s="36"/>
    </row>
    <row r="32" s="1" customFormat="1" ht="24.05" customHeight="1" spans="1:10">
      <c r="A32" s="36" t="s">
        <v>854</v>
      </c>
      <c r="B32" s="36"/>
      <c r="C32" s="36"/>
      <c r="D32" s="36"/>
      <c r="E32" s="36"/>
      <c r="F32" s="36"/>
      <c r="G32" s="36"/>
      <c r="H32" s="36"/>
      <c r="I32" s="36"/>
      <c r="J32"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7:J27"/>
    <mergeCell ref="A28:J28"/>
    <mergeCell ref="A29:J29"/>
    <mergeCell ref="A30:J30"/>
    <mergeCell ref="A31:J31"/>
    <mergeCell ref="A32:J32"/>
    <mergeCell ref="A10:A11"/>
    <mergeCell ref="G12:G13"/>
    <mergeCell ref="H12:H13"/>
    <mergeCell ref="I12:I13"/>
    <mergeCell ref="J12:J13"/>
    <mergeCell ref="A5:B9"/>
    <mergeCell ref="A24:G25"/>
  </mergeCells>
  <pageMargins left="0.75" right="0.75" top="1" bottom="1" header="0.5" footer="0.5"/>
  <pageSetup paperSize="9" scale="53" orientation="portrait"/>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Q33"/>
  <sheetViews>
    <sheetView topLeftCell="A8" workbookViewId="0">
      <selection activeCell="B11" sqref="B11:E11"/>
    </sheetView>
  </sheetViews>
  <sheetFormatPr defaultColWidth="9" defaultRowHeight="14.25"/>
  <cols>
    <col min="1" max="1" width="11.1083333333333" style="1" customWidth="1"/>
    <col min="2" max="2" width="17" style="1" customWidth="1"/>
    <col min="3" max="3" width="21.4416666666667" style="1" customWidth="1"/>
    <col min="4" max="4" width="14.1083333333333" style="1" customWidth="1"/>
    <col min="5" max="5" width="14.2166666666667" style="1" customWidth="1"/>
    <col min="6" max="6" width="12.2166666666667" style="1" customWidth="1"/>
    <col min="7" max="7" width="27.2166666666667" style="1" customWidth="1"/>
    <col min="8" max="8" width="9" style="1"/>
    <col min="9" max="9" width="8.65833333333333" style="1" customWidth="1"/>
    <col min="10" max="10" width="11.4416666666667" style="1" customWidth="1"/>
    <col min="11" max="16362"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1903</v>
      </c>
    </row>
    <row r="3" s="3" customFormat="1" ht="18" customHeight="1" spans="1:225">
      <c r="A3" s="7" t="s">
        <v>784</v>
      </c>
      <c r="B3" s="7"/>
      <c r="C3" s="8" t="s">
        <v>1904</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row>
    <row r="4" s="4" customFormat="1" ht="18" customHeight="1" spans="1:225">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row>
    <row r="5" s="4" customFormat="1" ht="36" customHeight="1" spans="1:225">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row>
    <row r="6" s="4" customFormat="1" ht="36" customHeight="1" spans="1:225">
      <c r="A6" s="7"/>
      <c r="B6" s="7"/>
      <c r="C6" s="10" t="s">
        <v>715</v>
      </c>
      <c r="D6" s="11"/>
      <c r="E6" s="11">
        <v>30</v>
      </c>
      <c r="F6" s="11">
        <v>30</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row>
    <row r="7" s="4" customFormat="1" ht="36" customHeight="1" spans="1:225">
      <c r="A7" s="7"/>
      <c r="B7" s="7"/>
      <c r="C7" s="10" t="s">
        <v>793</v>
      </c>
      <c r="D7" s="11"/>
      <c r="E7" s="11">
        <v>30</v>
      </c>
      <c r="F7" s="11">
        <v>30</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row>
    <row r="8" s="4" customFormat="1" ht="36" customHeight="1" spans="1:225">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314.05" customHeight="1" spans="1:10">
      <c r="A11" s="7"/>
      <c r="B11" s="13" t="s">
        <v>1905</v>
      </c>
      <c r="C11" s="14"/>
      <c r="D11" s="14"/>
      <c r="E11" s="15"/>
      <c r="F11" s="16" t="s">
        <v>1906</v>
      </c>
      <c r="G11" s="16"/>
      <c r="H11" s="16"/>
      <c r="I11" s="16"/>
      <c r="J11" s="16"/>
    </row>
    <row r="12" s="1" customFormat="1" ht="36"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1907</v>
      </c>
      <c r="D14" s="25" t="s">
        <v>734</v>
      </c>
      <c r="E14" s="25" t="s">
        <v>12</v>
      </c>
      <c r="F14" s="25" t="s">
        <v>1027</v>
      </c>
      <c r="G14" s="25" t="s">
        <v>1908</v>
      </c>
      <c r="H14" s="26">
        <v>5</v>
      </c>
      <c r="I14" s="26">
        <v>5</v>
      </c>
      <c r="J14" s="43" t="s">
        <v>11</v>
      </c>
    </row>
    <row r="15" s="1" customFormat="1" ht="18" customHeight="1" spans="1:10">
      <c r="A15" s="7" t="s">
        <v>731</v>
      </c>
      <c r="B15" s="24" t="s">
        <v>732</v>
      </c>
      <c r="C15" s="25" t="s">
        <v>1909</v>
      </c>
      <c r="D15" s="25" t="s">
        <v>734</v>
      </c>
      <c r="E15" s="25" t="s">
        <v>12</v>
      </c>
      <c r="F15" s="25" t="s">
        <v>1027</v>
      </c>
      <c r="G15" s="25" t="s">
        <v>1910</v>
      </c>
      <c r="H15" s="26">
        <v>5</v>
      </c>
      <c r="I15" s="26">
        <v>5</v>
      </c>
      <c r="J15" s="43" t="s">
        <v>11</v>
      </c>
    </row>
    <row r="16" s="1" customFormat="1" ht="18" customHeight="1" spans="1:10">
      <c r="A16" s="7" t="s">
        <v>731</v>
      </c>
      <c r="B16" s="24" t="s">
        <v>732</v>
      </c>
      <c r="C16" s="25" t="s">
        <v>1911</v>
      </c>
      <c r="D16" s="25" t="s">
        <v>734</v>
      </c>
      <c r="E16" s="25" t="s">
        <v>12</v>
      </c>
      <c r="F16" s="25" t="s">
        <v>1027</v>
      </c>
      <c r="G16" s="25" t="s">
        <v>1912</v>
      </c>
      <c r="H16" s="26">
        <v>10</v>
      </c>
      <c r="I16" s="26">
        <v>10</v>
      </c>
      <c r="J16" s="43" t="s">
        <v>11</v>
      </c>
    </row>
    <row r="17" s="1" customFormat="1" ht="18" customHeight="1" spans="1:10">
      <c r="A17" s="7" t="s">
        <v>731</v>
      </c>
      <c r="B17" s="24" t="s">
        <v>732</v>
      </c>
      <c r="C17" s="25" t="s">
        <v>1913</v>
      </c>
      <c r="D17" s="25" t="s">
        <v>734</v>
      </c>
      <c r="E17" s="25" t="s">
        <v>12</v>
      </c>
      <c r="F17" s="25" t="s">
        <v>1027</v>
      </c>
      <c r="G17" s="25" t="s">
        <v>1914</v>
      </c>
      <c r="H17" s="26">
        <v>10</v>
      </c>
      <c r="I17" s="26">
        <v>10</v>
      </c>
      <c r="J17" s="43" t="s">
        <v>11</v>
      </c>
    </row>
    <row r="18" s="1" customFormat="1" ht="18" customHeight="1" spans="1:10">
      <c r="A18" s="7" t="s">
        <v>731</v>
      </c>
      <c r="B18" s="24" t="s">
        <v>755</v>
      </c>
      <c r="C18" s="25" t="s">
        <v>879</v>
      </c>
      <c r="D18" s="25" t="s">
        <v>734</v>
      </c>
      <c r="E18" s="25" t="s">
        <v>757</v>
      </c>
      <c r="F18" s="25" t="s">
        <v>758</v>
      </c>
      <c r="G18" s="25" t="s">
        <v>901</v>
      </c>
      <c r="H18" s="26">
        <v>10</v>
      </c>
      <c r="I18" s="26">
        <v>10</v>
      </c>
      <c r="J18" s="43" t="s">
        <v>11</v>
      </c>
    </row>
    <row r="19" s="1" customFormat="1" ht="18" customHeight="1" spans="1:10">
      <c r="A19" s="7" t="s">
        <v>731</v>
      </c>
      <c r="B19" s="24" t="s">
        <v>820</v>
      </c>
      <c r="C19" s="25" t="s">
        <v>821</v>
      </c>
      <c r="D19" s="25" t="s">
        <v>822</v>
      </c>
      <c r="E19" s="25" t="s">
        <v>82</v>
      </c>
      <c r="F19" s="25" t="s">
        <v>823</v>
      </c>
      <c r="G19" s="25" t="s">
        <v>1465</v>
      </c>
      <c r="H19" s="26">
        <v>10</v>
      </c>
      <c r="I19" s="26">
        <v>9</v>
      </c>
      <c r="J19" s="43" t="s">
        <v>11</v>
      </c>
    </row>
    <row r="20" s="1" customFormat="1" ht="18" customHeight="1" spans="1:10">
      <c r="A20" s="24" t="s">
        <v>760</v>
      </c>
      <c r="B20" s="24" t="s">
        <v>835</v>
      </c>
      <c r="C20" s="25" t="s">
        <v>836</v>
      </c>
      <c r="D20" s="25" t="s">
        <v>763</v>
      </c>
      <c r="E20" s="25" t="s">
        <v>775</v>
      </c>
      <c r="F20" s="25" t="s">
        <v>758</v>
      </c>
      <c r="G20" s="25" t="s">
        <v>1830</v>
      </c>
      <c r="H20" s="26">
        <v>10</v>
      </c>
      <c r="I20" s="26">
        <v>9</v>
      </c>
      <c r="J20" s="43" t="s">
        <v>11</v>
      </c>
    </row>
    <row r="21" s="1" customFormat="1" ht="18" customHeight="1" spans="1:10">
      <c r="A21" s="24" t="s">
        <v>760</v>
      </c>
      <c r="B21" s="24" t="s">
        <v>835</v>
      </c>
      <c r="C21" s="25" t="s">
        <v>1915</v>
      </c>
      <c r="D21" s="25" t="s">
        <v>734</v>
      </c>
      <c r="E21" s="25" t="s">
        <v>884</v>
      </c>
      <c r="F21" s="25" t="s">
        <v>758</v>
      </c>
      <c r="G21" s="25" t="s">
        <v>1916</v>
      </c>
      <c r="H21" s="26">
        <v>10</v>
      </c>
      <c r="I21" s="26">
        <v>9</v>
      </c>
      <c r="J21" s="43" t="s">
        <v>11</v>
      </c>
    </row>
    <row r="22" s="1" customFormat="1" ht="29.95" customHeight="1" spans="1:10">
      <c r="A22" s="24" t="s">
        <v>760</v>
      </c>
      <c r="B22" s="7" t="s">
        <v>838</v>
      </c>
      <c r="C22" s="25" t="s">
        <v>839</v>
      </c>
      <c r="D22" s="25" t="s">
        <v>734</v>
      </c>
      <c r="E22" s="25" t="s">
        <v>25</v>
      </c>
      <c r="F22" s="25" t="s">
        <v>840</v>
      </c>
      <c r="G22" s="25" t="s">
        <v>1917</v>
      </c>
      <c r="H22" s="26">
        <v>10</v>
      </c>
      <c r="I22" s="26">
        <v>9</v>
      </c>
      <c r="J22" s="43" t="s">
        <v>11</v>
      </c>
    </row>
    <row r="23" s="1" customFormat="1" ht="29.95" customHeight="1" spans="1:10">
      <c r="A23" s="27" t="s">
        <v>772</v>
      </c>
      <c r="B23" s="28" t="s">
        <v>886</v>
      </c>
      <c r="C23" s="25" t="s">
        <v>843</v>
      </c>
      <c r="D23" s="25" t="s">
        <v>763</v>
      </c>
      <c r="E23" s="25" t="s">
        <v>775</v>
      </c>
      <c r="F23" s="25" t="s">
        <v>758</v>
      </c>
      <c r="G23" s="25" t="s">
        <v>1817</v>
      </c>
      <c r="H23" s="26">
        <v>10</v>
      </c>
      <c r="I23" s="26">
        <v>9</v>
      </c>
      <c r="J23" s="43" t="s">
        <v>11</v>
      </c>
    </row>
    <row r="24" s="1" customFormat="1" ht="29.95" customHeight="1" spans="1:10">
      <c r="A24" s="7" t="s">
        <v>888</v>
      </c>
      <c r="B24" s="7"/>
      <c r="C24" s="7"/>
      <c r="D24" s="29" t="s">
        <v>701</v>
      </c>
      <c r="E24" s="29"/>
      <c r="F24" s="29"/>
      <c r="G24" s="29"/>
      <c r="H24" s="29"/>
      <c r="I24" s="29"/>
      <c r="J24" s="29"/>
    </row>
    <row r="25" s="1" customFormat="1" ht="25.55" customHeight="1" spans="1:10">
      <c r="A25" s="27" t="s">
        <v>846</v>
      </c>
      <c r="B25" s="30"/>
      <c r="C25" s="30"/>
      <c r="D25" s="30"/>
      <c r="E25" s="30"/>
      <c r="F25" s="30"/>
      <c r="G25" s="31"/>
      <c r="H25" s="7" t="s">
        <v>847</v>
      </c>
      <c r="I25" s="7" t="s">
        <v>848</v>
      </c>
      <c r="J25" s="41" t="s">
        <v>889</v>
      </c>
    </row>
    <row r="26" s="1" customFormat="1" ht="17.05" customHeight="1" spans="1:10">
      <c r="A26" s="32"/>
      <c r="B26" s="33"/>
      <c r="C26" s="33"/>
      <c r="D26" s="33"/>
      <c r="E26" s="33"/>
      <c r="F26" s="33"/>
      <c r="G26" s="34"/>
      <c r="H26" s="35">
        <v>100</v>
      </c>
      <c r="I26" s="35">
        <v>95</v>
      </c>
      <c r="J26" s="41" t="s">
        <v>850</v>
      </c>
    </row>
    <row r="27" s="1" customFormat="1" ht="29" customHeight="1" spans="1:10">
      <c r="A27" s="36" t="s">
        <v>778</v>
      </c>
      <c r="B27" s="37"/>
      <c r="C27" s="37"/>
      <c r="D27" s="37"/>
      <c r="E27" s="37"/>
      <c r="F27" s="37"/>
      <c r="G27" s="37"/>
      <c r="H27" s="37"/>
      <c r="I27" s="37"/>
      <c r="J27" s="42"/>
    </row>
    <row r="28" s="1" customFormat="1" ht="27" customHeight="1" spans="1:10">
      <c r="A28" s="36" t="s">
        <v>779</v>
      </c>
      <c r="B28" s="36"/>
      <c r="C28" s="36"/>
      <c r="D28" s="36"/>
      <c r="E28" s="36"/>
      <c r="F28" s="36"/>
      <c r="G28" s="36"/>
      <c r="H28" s="36"/>
      <c r="I28" s="36"/>
      <c r="J28" s="36"/>
    </row>
    <row r="29" s="1" customFormat="1" ht="19" customHeight="1" spans="1:10">
      <c r="A29" s="36" t="s">
        <v>780</v>
      </c>
      <c r="B29" s="36"/>
      <c r="C29" s="36"/>
      <c r="D29" s="36"/>
      <c r="E29" s="36"/>
      <c r="F29" s="36"/>
      <c r="G29" s="36"/>
      <c r="H29" s="36"/>
      <c r="I29" s="36"/>
      <c r="J29" s="36"/>
    </row>
    <row r="30" s="1" customFormat="1" ht="18" customHeight="1" spans="1:10">
      <c r="A30" s="36" t="s">
        <v>851</v>
      </c>
      <c r="B30" s="36"/>
      <c r="C30" s="36"/>
      <c r="D30" s="36"/>
      <c r="E30" s="36"/>
      <c r="F30" s="36"/>
      <c r="G30" s="36"/>
      <c r="H30" s="36"/>
      <c r="I30" s="36"/>
      <c r="J30" s="36"/>
    </row>
    <row r="31" s="1" customFormat="1" ht="18" customHeight="1" spans="1:10">
      <c r="A31" s="36" t="s">
        <v>852</v>
      </c>
      <c r="B31" s="36"/>
      <c r="C31" s="36"/>
      <c r="D31" s="36"/>
      <c r="E31" s="36"/>
      <c r="F31" s="36"/>
      <c r="G31" s="36"/>
      <c r="H31" s="36"/>
      <c r="I31" s="36"/>
      <c r="J31" s="36"/>
    </row>
    <row r="32" s="1" customFormat="1" ht="18" customHeight="1" spans="1:10">
      <c r="A32" s="36" t="s">
        <v>853</v>
      </c>
      <c r="B32" s="36"/>
      <c r="C32" s="36"/>
      <c r="D32" s="36"/>
      <c r="E32" s="36"/>
      <c r="F32" s="36"/>
      <c r="G32" s="36"/>
      <c r="H32" s="36"/>
      <c r="I32" s="36"/>
      <c r="J32" s="36"/>
    </row>
    <row r="33" s="1" customFormat="1" ht="24.05" customHeight="1" spans="1:10">
      <c r="A33" s="36" t="s">
        <v>854</v>
      </c>
      <c r="B33" s="36"/>
      <c r="C33" s="36"/>
      <c r="D33" s="36"/>
      <c r="E33" s="36"/>
      <c r="F33" s="36"/>
      <c r="G33" s="36"/>
      <c r="H33" s="36"/>
      <c r="I33" s="36"/>
      <c r="J33"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8:J28"/>
    <mergeCell ref="A29:J29"/>
    <mergeCell ref="A30:J30"/>
    <mergeCell ref="A31:J31"/>
    <mergeCell ref="A32:J32"/>
    <mergeCell ref="A33:J33"/>
    <mergeCell ref="A10:A11"/>
    <mergeCell ref="G12:G13"/>
    <mergeCell ref="H12:H13"/>
    <mergeCell ref="I12:I13"/>
    <mergeCell ref="J12:J13"/>
    <mergeCell ref="A5:B9"/>
    <mergeCell ref="A25:G26"/>
  </mergeCells>
  <pageMargins left="0.75" right="0.75" top="1" bottom="1" header="0.5" footer="0.5"/>
  <pageSetup paperSize="9" scale="55" orientation="portrait"/>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Q33"/>
  <sheetViews>
    <sheetView topLeftCell="A9" workbookViewId="0">
      <selection activeCell="B11" sqref="B11:E11"/>
    </sheetView>
  </sheetViews>
  <sheetFormatPr defaultColWidth="9" defaultRowHeight="14.25"/>
  <cols>
    <col min="1" max="1" width="11.1083333333333" style="1" customWidth="1"/>
    <col min="2" max="2" width="17.7833333333333" style="1" customWidth="1"/>
    <col min="3" max="3" width="33.6583333333333" style="1" customWidth="1"/>
    <col min="4" max="5" width="12.4416666666667" style="1" customWidth="1"/>
    <col min="6" max="6" width="11.2166666666667" style="1" customWidth="1"/>
    <col min="7" max="7" width="25" style="1" customWidth="1"/>
    <col min="8" max="8" width="9" style="1"/>
    <col min="9" max="9" width="8.65833333333333" style="1" customWidth="1"/>
    <col min="10" max="10" width="11.4416666666667" style="1" customWidth="1"/>
    <col min="11" max="16362"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1918</v>
      </c>
    </row>
    <row r="3" s="3" customFormat="1" ht="18" customHeight="1" spans="1:225">
      <c r="A3" s="7" t="s">
        <v>784</v>
      </c>
      <c r="B3" s="7"/>
      <c r="C3" s="8" t="s">
        <v>1919</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row>
    <row r="4" s="4" customFormat="1" ht="18" customHeight="1" spans="1:225">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row>
    <row r="5" s="4" customFormat="1" ht="36" customHeight="1" spans="1:225">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row>
    <row r="6" s="4" customFormat="1" ht="36" customHeight="1" spans="1:225">
      <c r="A6" s="7"/>
      <c r="B6" s="7"/>
      <c r="C6" s="10" t="s">
        <v>715</v>
      </c>
      <c r="D6" s="11"/>
      <c r="E6" s="11">
        <v>38</v>
      </c>
      <c r="F6" s="11">
        <v>38</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row>
    <row r="7" s="4" customFormat="1" ht="36" customHeight="1" spans="1:225">
      <c r="A7" s="7"/>
      <c r="B7" s="7"/>
      <c r="C7" s="10" t="s">
        <v>793</v>
      </c>
      <c r="D7" s="11"/>
      <c r="E7" s="11">
        <v>38</v>
      </c>
      <c r="F7" s="11">
        <v>38</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row>
    <row r="8" s="4" customFormat="1" ht="36" customHeight="1" spans="1:225">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312.05" customHeight="1" spans="1:10">
      <c r="A11" s="7"/>
      <c r="B11" s="50" t="s">
        <v>1920</v>
      </c>
      <c r="C11" s="51"/>
      <c r="D11" s="51"/>
      <c r="E11" s="52"/>
      <c r="F11" s="16" t="s">
        <v>1921</v>
      </c>
      <c r="G11" s="16"/>
      <c r="H11" s="16"/>
      <c r="I11" s="16"/>
      <c r="J11" s="16"/>
    </row>
    <row r="12" s="1" customFormat="1" ht="36"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1922</v>
      </c>
      <c r="D14" s="25" t="s">
        <v>734</v>
      </c>
      <c r="E14" s="25" t="s">
        <v>1923</v>
      </c>
      <c r="F14" s="25" t="s">
        <v>816</v>
      </c>
      <c r="G14" s="25" t="s">
        <v>1824</v>
      </c>
      <c r="H14" s="26">
        <v>10</v>
      </c>
      <c r="I14" s="26">
        <v>9</v>
      </c>
      <c r="J14" s="40" t="s">
        <v>11</v>
      </c>
    </row>
    <row r="15" s="1" customFormat="1" ht="18" customHeight="1" spans="1:10">
      <c r="A15" s="7" t="s">
        <v>731</v>
      </c>
      <c r="B15" s="24" t="s">
        <v>732</v>
      </c>
      <c r="C15" s="25" t="s">
        <v>1924</v>
      </c>
      <c r="D15" s="25" t="s">
        <v>734</v>
      </c>
      <c r="E15" s="25" t="s">
        <v>1925</v>
      </c>
      <c r="F15" s="25" t="s">
        <v>816</v>
      </c>
      <c r="G15" s="25" t="s">
        <v>1824</v>
      </c>
      <c r="H15" s="26">
        <v>10</v>
      </c>
      <c r="I15" s="26">
        <v>9</v>
      </c>
      <c r="J15" s="40" t="s">
        <v>11</v>
      </c>
    </row>
    <row r="16" s="1" customFormat="1" ht="18" customHeight="1" spans="1:10">
      <c r="A16" s="7" t="s">
        <v>731</v>
      </c>
      <c r="B16" s="24" t="s">
        <v>732</v>
      </c>
      <c r="C16" s="25" t="s">
        <v>1926</v>
      </c>
      <c r="D16" s="25" t="s">
        <v>734</v>
      </c>
      <c r="E16" s="25" t="s">
        <v>1927</v>
      </c>
      <c r="F16" s="25" t="s">
        <v>816</v>
      </c>
      <c r="G16" s="25" t="s">
        <v>1824</v>
      </c>
      <c r="H16" s="26">
        <v>10</v>
      </c>
      <c r="I16" s="26">
        <v>9</v>
      </c>
      <c r="J16" s="40" t="s">
        <v>11</v>
      </c>
    </row>
    <row r="17" s="1" customFormat="1" ht="18" customHeight="1" spans="1:10">
      <c r="A17" s="7" t="s">
        <v>731</v>
      </c>
      <c r="B17" s="24" t="s">
        <v>732</v>
      </c>
      <c r="C17" s="25" t="s">
        <v>1928</v>
      </c>
      <c r="D17" s="25" t="s">
        <v>734</v>
      </c>
      <c r="E17" s="25" t="s">
        <v>1929</v>
      </c>
      <c r="F17" s="25" t="s">
        <v>816</v>
      </c>
      <c r="G17" s="25" t="s">
        <v>1824</v>
      </c>
      <c r="H17" s="26">
        <v>5</v>
      </c>
      <c r="I17" s="26">
        <v>4</v>
      </c>
      <c r="J17" s="40" t="s">
        <v>11</v>
      </c>
    </row>
    <row r="18" s="1" customFormat="1" ht="18" customHeight="1" spans="1:10">
      <c r="A18" s="7" t="s">
        <v>731</v>
      </c>
      <c r="B18" s="24" t="s">
        <v>755</v>
      </c>
      <c r="C18" s="25" t="s">
        <v>879</v>
      </c>
      <c r="D18" s="25" t="s">
        <v>734</v>
      </c>
      <c r="E18" s="25" t="s">
        <v>757</v>
      </c>
      <c r="F18" s="25" t="s">
        <v>758</v>
      </c>
      <c r="G18" s="25" t="s">
        <v>901</v>
      </c>
      <c r="H18" s="26">
        <v>5</v>
      </c>
      <c r="I18" s="26">
        <v>4</v>
      </c>
      <c r="J18" s="40" t="s">
        <v>11</v>
      </c>
    </row>
    <row r="19" s="1" customFormat="1" ht="18" customHeight="1" spans="1:10">
      <c r="A19" s="7" t="s">
        <v>731</v>
      </c>
      <c r="B19" s="24" t="s">
        <v>825</v>
      </c>
      <c r="C19" s="25" t="s">
        <v>1930</v>
      </c>
      <c r="D19" s="25" t="s">
        <v>822</v>
      </c>
      <c r="E19" s="25" t="s">
        <v>373</v>
      </c>
      <c r="F19" s="25" t="s">
        <v>1931</v>
      </c>
      <c r="G19" s="25" t="s">
        <v>1932</v>
      </c>
      <c r="H19" s="26">
        <v>5</v>
      </c>
      <c r="I19" s="26">
        <v>4</v>
      </c>
      <c r="J19" s="40" t="s">
        <v>11</v>
      </c>
    </row>
    <row r="20" s="1" customFormat="1" ht="18" customHeight="1" spans="1:10">
      <c r="A20" s="7" t="s">
        <v>731</v>
      </c>
      <c r="B20" s="24" t="s">
        <v>825</v>
      </c>
      <c r="C20" s="25" t="s">
        <v>1933</v>
      </c>
      <c r="D20" s="25" t="s">
        <v>822</v>
      </c>
      <c r="E20" s="25" t="s">
        <v>1934</v>
      </c>
      <c r="F20" s="25" t="s">
        <v>1931</v>
      </c>
      <c r="G20" s="25" t="s">
        <v>1932</v>
      </c>
      <c r="H20" s="26">
        <v>5</v>
      </c>
      <c r="I20" s="26">
        <v>4</v>
      </c>
      <c r="J20" s="40" t="s">
        <v>11</v>
      </c>
    </row>
    <row r="21" s="1" customFormat="1" ht="18" customHeight="1" spans="1:10">
      <c r="A21" s="24" t="s">
        <v>760</v>
      </c>
      <c r="B21" s="24" t="s">
        <v>835</v>
      </c>
      <c r="C21" s="25" t="s">
        <v>836</v>
      </c>
      <c r="D21" s="25" t="s">
        <v>763</v>
      </c>
      <c r="E21" s="25" t="s">
        <v>775</v>
      </c>
      <c r="F21" s="25" t="s">
        <v>758</v>
      </c>
      <c r="G21" s="25" t="s">
        <v>1935</v>
      </c>
      <c r="H21" s="26">
        <v>15</v>
      </c>
      <c r="I21" s="26">
        <v>15</v>
      </c>
      <c r="J21" s="40" t="s">
        <v>11</v>
      </c>
    </row>
    <row r="22" s="1" customFormat="1" ht="29.95" customHeight="1" spans="1:10">
      <c r="A22" s="24" t="s">
        <v>760</v>
      </c>
      <c r="B22" s="7" t="s">
        <v>838</v>
      </c>
      <c r="C22" s="25" t="s">
        <v>839</v>
      </c>
      <c r="D22" s="25" t="s">
        <v>734</v>
      </c>
      <c r="E22" s="25" t="s">
        <v>38</v>
      </c>
      <c r="F22" s="25" t="s">
        <v>840</v>
      </c>
      <c r="G22" s="25" t="s">
        <v>1766</v>
      </c>
      <c r="H22" s="26">
        <v>15</v>
      </c>
      <c r="I22" s="26">
        <v>14</v>
      </c>
      <c r="J22" s="40" t="s">
        <v>11</v>
      </c>
    </row>
    <row r="23" s="1" customFormat="1" ht="29.95" customHeight="1" spans="1:10">
      <c r="A23" s="27" t="s">
        <v>772</v>
      </c>
      <c r="B23" s="28" t="s">
        <v>886</v>
      </c>
      <c r="C23" s="25" t="s">
        <v>843</v>
      </c>
      <c r="D23" s="25" t="s">
        <v>763</v>
      </c>
      <c r="E23" s="25" t="s">
        <v>775</v>
      </c>
      <c r="F23" s="25" t="s">
        <v>758</v>
      </c>
      <c r="G23" s="25" t="s">
        <v>1817</v>
      </c>
      <c r="H23" s="26">
        <v>10</v>
      </c>
      <c r="I23" s="26">
        <v>9</v>
      </c>
      <c r="J23" s="40" t="s">
        <v>11</v>
      </c>
    </row>
    <row r="24" s="1" customFormat="1" ht="29.95" customHeight="1" spans="1:10">
      <c r="A24" s="7" t="s">
        <v>888</v>
      </c>
      <c r="B24" s="7"/>
      <c r="C24" s="7"/>
      <c r="D24" s="29" t="s">
        <v>701</v>
      </c>
      <c r="E24" s="29"/>
      <c r="F24" s="29"/>
      <c r="G24" s="29"/>
      <c r="H24" s="29"/>
      <c r="I24" s="29"/>
      <c r="J24" s="29"/>
    </row>
    <row r="25" s="1" customFormat="1" ht="25.55" customHeight="1" spans="1:10">
      <c r="A25" s="27" t="s">
        <v>846</v>
      </c>
      <c r="B25" s="30"/>
      <c r="C25" s="30"/>
      <c r="D25" s="30"/>
      <c r="E25" s="30"/>
      <c r="F25" s="30"/>
      <c r="G25" s="31"/>
      <c r="H25" s="7" t="s">
        <v>847</v>
      </c>
      <c r="I25" s="7" t="s">
        <v>848</v>
      </c>
      <c r="J25" s="41" t="s">
        <v>889</v>
      </c>
    </row>
    <row r="26" s="1" customFormat="1" ht="17.05" customHeight="1" spans="1:10">
      <c r="A26" s="32"/>
      <c r="B26" s="33"/>
      <c r="C26" s="33"/>
      <c r="D26" s="33"/>
      <c r="E26" s="33"/>
      <c r="F26" s="33"/>
      <c r="G26" s="34"/>
      <c r="H26" s="35">
        <v>100</v>
      </c>
      <c r="I26" s="35">
        <v>91</v>
      </c>
      <c r="J26" s="41" t="s">
        <v>850</v>
      </c>
    </row>
    <row r="27" s="1" customFormat="1" ht="29" customHeight="1" spans="1:10">
      <c r="A27" s="36" t="s">
        <v>778</v>
      </c>
      <c r="B27" s="37"/>
      <c r="C27" s="37"/>
      <c r="D27" s="37"/>
      <c r="E27" s="37"/>
      <c r="F27" s="37"/>
      <c r="G27" s="37"/>
      <c r="H27" s="37"/>
      <c r="I27" s="37"/>
      <c r="J27" s="42"/>
    </row>
    <row r="28" s="1" customFormat="1" ht="27" customHeight="1" spans="1:10">
      <c r="A28" s="36" t="s">
        <v>779</v>
      </c>
      <c r="B28" s="36"/>
      <c r="C28" s="36"/>
      <c r="D28" s="36"/>
      <c r="E28" s="36"/>
      <c r="F28" s="36"/>
      <c r="G28" s="36"/>
      <c r="H28" s="36"/>
      <c r="I28" s="36"/>
      <c r="J28" s="36"/>
    </row>
    <row r="29" s="1" customFormat="1" ht="19" customHeight="1" spans="1:10">
      <c r="A29" s="36" t="s">
        <v>780</v>
      </c>
      <c r="B29" s="36"/>
      <c r="C29" s="36"/>
      <c r="D29" s="36"/>
      <c r="E29" s="36"/>
      <c r="F29" s="36"/>
      <c r="G29" s="36"/>
      <c r="H29" s="36"/>
      <c r="I29" s="36"/>
      <c r="J29" s="36"/>
    </row>
    <row r="30" s="1" customFormat="1" ht="18" customHeight="1" spans="1:10">
      <c r="A30" s="36" t="s">
        <v>851</v>
      </c>
      <c r="B30" s="36"/>
      <c r="C30" s="36"/>
      <c r="D30" s="36"/>
      <c r="E30" s="36"/>
      <c r="F30" s="36"/>
      <c r="G30" s="36"/>
      <c r="H30" s="36"/>
      <c r="I30" s="36"/>
      <c r="J30" s="36"/>
    </row>
    <row r="31" s="1" customFormat="1" ht="18" customHeight="1" spans="1:10">
      <c r="A31" s="36" t="s">
        <v>852</v>
      </c>
      <c r="B31" s="36"/>
      <c r="C31" s="36"/>
      <c r="D31" s="36"/>
      <c r="E31" s="36"/>
      <c r="F31" s="36"/>
      <c r="G31" s="36"/>
      <c r="H31" s="36"/>
      <c r="I31" s="36"/>
      <c r="J31" s="36"/>
    </row>
    <row r="32" s="1" customFormat="1" ht="18" customHeight="1" spans="1:10">
      <c r="A32" s="36" t="s">
        <v>853</v>
      </c>
      <c r="B32" s="36"/>
      <c r="C32" s="36"/>
      <c r="D32" s="36"/>
      <c r="E32" s="36"/>
      <c r="F32" s="36"/>
      <c r="G32" s="36"/>
      <c r="H32" s="36"/>
      <c r="I32" s="36"/>
      <c r="J32" s="36"/>
    </row>
    <row r="33" s="1" customFormat="1" ht="24.05" customHeight="1" spans="1:10">
      <c r="A33" s="36" t="s">
        <v>854</v>
      </c>
      <c r="B33" s="36"/>
      <c r="C33" s="36"/>
      <c r="D33" s="36"/>
      <c r="E33" s="36"/>
      <c r="F33" s="36"/>
      <c r="G33" s="36"/>
      <c r="H33" s="36"/>
      <c r="I33" s="36"/>
      <c r="J33"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8:J28"/>
    <mergeCell ref="A29:J29"/>
    <mergeCell ref="A30:J30"/>
    <mergeCell ref="A31:J31"/>
    <mergeCell ref="A32:J32"/>
    <mergeCell ref="A33:J33"/>
    <mergeCell ref="A10:A11"/>
    <mergeCell ref="G12:G13"/>
    <mergeCell ref="H12:H13"/>
    <mergeCell ref="I12:I13"/>
    <mergeCell ref="J12:J13"/>
    <mergeCell ref="A5:B9"/>
    <mergeCell ref="A25:G26"/>
  </mergeCells>
  <pageMargins left="0.75" right="0.75" top="1" bottom="1" header="0.5" footer="0.5"/>
  <pageSetup paperSize="9" scale="53" orientation="portrait"/>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Q29"/>
  <sheetViews>
    <sheetView topLeftCell="A7" workbookViewId="0">
      <selection activeCell="B11" sqref="B11:E11"/>
    </sheetView>
  </sheetViews>
  <sheetFormatPr defaultColWidth="9" defaultRowHeight="14.25"/>
  <cols>
    <col min="1" max="1" width="11.1083333333333" style="1" customWidth="1"/>
    <col min="2" max="2" width="19.3333333333333" style="1" customWidth="1"/>
    <col min="3" max="3" width="27" style="1" customWidth="1"/>
    <col min="4" max="4" width="13.2166666666667" style="1" customWidth="1"/>
    <col min="5" max="5" width="14.8916666666667" style="1" customWidth="1"/>
    <col min="6" max="6" width="11.2166666666667" style="1" customWidth="1"/>
    <col min="7" max="7" width="27" style="1" customWidth="1"/>
    <col min="8" max="8" width="9" style="1"/>
    <col min="9" max="9" width="8.65833333333333" style="1" customWidth="1"/>
    <col min="10" max="10" width="11.4416666666667" style="1" customWidth="1"/>
    <col min="11" max="16362"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1936</v>
      </c>
    </row>
    <row r="3" s="3" customFormat="1" ht="18" customHeight="1" spans="1:225">
      <c r="A3" s="7" t="s">
        <v>784</v>
      </c>
      <c r="B3" s="7"/>
      <c r="C3" s="8" t="s">
        <v>1937</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row>
    <row r="4" s="4" customFormat="1" ht="18" customHeight="1" spans="1:225">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row>
    <row r="5" s="4" customFormat="1" ht="36" customHeight="1" spans="1:225">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row>
    <row r="6" s="4" customFormat="1" ht="36" customHeight="1" spans="1:225">
      <c r="A6" s="7"/>
      <c r="B6" s="7"/>
      <c r="C6" s="10" t="s">
        <v>715</v>
      </c>
      <c r="D6" s="11"/>
      <c r="E6" s="11">
        <v>9</v>
      </c>
      <c r="F6" s="11">
        <v>9</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row>
    <row r="7" s="4" customFormat="1" ht="36" customHeight="1" spans="1:225">
      <c r="A7" s="7"/>
      <c r="B7" s="7"/>
      <c r="C7" s="10" t="s">
        <v>793</v>
      </c>
      <c r="D7" s="11"/>
      <c r="E7" s="11">
        <v>9</v>
      </c>
      <c r="F7" s="11">
        <v>9</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row>
    <row r="8" s="4" customFormat="1" ht="36" customHeight="1" spans="1:225">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173.95" customHeight="1" spans="1:10">
      <c r="A11" s="7"/>
      <c r="B11" s="13" t="s">
        <v>1938</v>
      </c>
      <c r="C11" s="14"/>
      <c r="D11" s="14"/>
      <c r="E11" s="15"/>
      <c r="F11" s="16" t="s">
        <v>1939</v>
      </c>
      <c r="G11" s="16"/>
      <c r="H11" s="16"/>
      <c r="I11" s="16"/>
      <c r="J11" s="16"/>
    </row>
    <row r="12" s="1" customFormat="1" ht="36"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1940</v>
      </c>
      <c r="D14" s="25" t="s">
        <v>734</v>
      </c>
      <c r="E14" s="25" t="s">
        <v>36</v>
      </c>
      <c r="F14" s="25" t="s">
        <v>806</v>
      </c>
      <c r="G14" s="25" t="s">
        <v>1941</v>
      </c>
      <c r="H14" s="26">
        <v>20</v>
      </c>
      <c r="I14" s="26">
        <v>18</v>
      </c>
      <c r="J14" s="40" t="s">
        <v>11</v>
      </c>
    </row>
    <row r="15" s="1" customFormat="1" ht="18" customHeight="1" spans="1:10">
      <c r="A15" s="7" t="s">
        <v>731</v>
      </c>
      <c r="B15" s="24" t="s">
        <v>755</v>
      </c>
      <c r="C15" s="25" t="s">
        <v>1682</v>
      </c>
      <c r="D15" s="25" t="s">
        <v>734</v>
      </c>
      <c r="E15" s="25" t="s">
        <v>757</v>
      </c>
      <c r="F15" s="25" t="s">
        <v>758</v>
      </c>
      <c r="G15" s="25" t="s">
        <v>901</v>
      </c>
      <c r="H15" s="26">
        <v>15</v>
      </c>
      <c r="I15" s="26">
        <v>14</v>
      </c>
      <c r="J15" s="40" t="s">
        <v>11</v>
      </c>
    </row>
    <row r="16" s="1" customFormat="1" ht="18" customHeight="1" spans="1:10">
      <c r="A16" s="7" t="s">
        <v>731</v>
      </c>
      <c r="B16" s="24" t="s">
        <v>820</v>
      </c>
      <c r="C16" s="25" t="s">
        <v>1683</v>
      </c>
      <c r="D16" s="25" t="s">
        <v>734</v>
      </c>
      <c r="E16" s="25" t="s">
        <v>42</v>
      </c>
      <c r="F16" s="25" t="s">
        <v>903</v>
      </c>
      <c r="G16" s="25" t="s">
        <v>957</v>
      </c>
      <c r="H16" s="26">
        <v>15</v>
      </c>
      <c r="I16" s="26">
        <v>14</v>
      </c>
      <c r="J16" s="40" t="s">
        <v>11</v>
      </c>
    </row>
    <row r="17" s="1" customFormat="1" ht="18" customHeight="1" spans="1:10">
      <c r="A17" s="24" t="s">
        <v>760</v>
      </c>
      <c r="B17" s="24" t="s">
        <v>835</v>
      </c>
      <c r="C17" s="25" t="s">
        <v>836</v>
      </c>
      <c r="D17" s="25" t="s">
        <v>763</v>
      </c>
      <c r="E17" s="25" t="s">
        <v>775</v>
      </c>
      <c r="F17" s="25" t="s">
        <v>758</v>
      </c>
      <c r="G17" s="25" t="s">
        <v>1064</v>
      </c>
      <c r="H17" s="26">
        <v>15</v>
      </c>
      <c r="I17" s="26">
        <v>14</v>
      </c>
      <c r="J17" s="40" t="s">
        <v>11</v>
      </c>
    </row>
    <row r="18" s="1" customFormat="1" ht="25.05" customHeight="1" spans="1:10">
      <c r="A18" s="24" t="s">
        <v>760</v>
      </c>
      <c r="B18" s="7" t="s">
        <v>838</v>
      </c>
      <c r="C18" s="25" t="s">
        <v>1685</v>
      </c>
      <c r="D18" s="25" t="s">
        <v>734</v>
      </c>
      <c r="E18" s="25" t="s">
        <v>38</v>
      </c>
      <c r="F18" s="25" t="s">
        <v>840</v>
      </c>
      <c r="G18" s="25" t="s">
        <v>1766</v>
      </c>
      <c r="H18" s="26">
        <v>15</v>
      </c>
      <c r="I18" s="26">
        <v>14</v>
      </c>
      <c r="J18" s="40" t="s">
        <v>11</v>
      </c>
    </row>
    <row r="19" s="1" customFormat="1" ht="29.95" customHeight="1" spans="1:10">
      <c r="A19" s="27" t="s">
        <v>772</v>
      </c>
      <c r="B19" s="28" t="s">
        <v>886</v>
      </c>
      <c r="C19" s="25" t="s">
        <v>843</v>
      </c>
      <c r="D19" s="25" t="s">
        <v>763</v>
      </c>
      <c r="E19" s="25" t="s">
        <v>769</v>
      </c>
      <c r="F19" s="25" t="s">
        <v>758</v>
      </c>
      <c r="G19" s="25" t="s">
        <v>1902</v>
      </c>
      <c r="H19" s="26">
        <v>10</v>
      </c>
      <c r="I19" s="26">
        <v>10</v>
      </c>
      <c r="J19" s="40" t="s">
        <v>11</v>
      </c>
    </row>
    <row r="20" s="1" customFormat="1" ht="33.05" customHeight="1" spans="1:10">
      <c r="A20" s="7" t="s">
        <v>888</v>
      </c>
      <c r="B20" s="7"/>
      <c r="C20" s="7"/>
      <c r="D20" s="29" t="s">
        <v>701</v>
      </c>
      <c r="E20" s="29"/>
      <c r="F20" s="29"/>
      <c r="G20" s="29"/>
      <c r="H20" s="29"/>
      <c r="I20" s="29"/>
      <c r="J20" s="29"/>
    </row>
    <row r="21" s="1" customFormat="1" ht="25.55" customHeight="1" spans="1:10">
      <c r="A21" s="27" t="s">
        <v>846</v>
      </c>
      <c r="B21" s="30"/>
      <c r="C21" s="30"/>
      <c r="D21" s="30"/>
      <c r="E21" s="30"/>
      <c r="F21" s="30"/>
      <c r="G21" s="31"/>
      <c r="H21" s="7" t="s">
        <v>847</v>
      </c>
      <c r="I21" s="7" t="s">
        <v>848</v>
      </c>
      <c r="J21" s="41" t="s">
        <v>889</v>
      </c>
    </row>
    <row r="22" s="1" customFormat="1" ht="17.05" customHeight="1" spans="1:10">
      <c r="A22" s="32"/>
      <c r="B22" s="33"/>
      <c r="C22" s="33"/>
      <c r="D22" s="33"/>
      <c r="E22" s="33"/>
      <c r="F22" s="33"/>
      <c r="G22" s="34"/>
      <c r="H22" s="35">
        <v>100</v>
      </c>
      <c r="I22" s="35">
        <v>94</v>
      </c>
      <c r="J22" s="41" t="s">
        <v>850</v>
      </c>
    </row>
    <row r="23" s="1" customFormat="1" ht="29" customHeight="1" spans="1:10">
      <c r="A23" s="36" t="s">
        <v>778</v>
      </c>
      <c r="B23" s="37"/>
      <c r="C23" s="37"/>
      <c r="D23" s="37"/>
      <c r="E23" s="37"/>
      <c r="F23" s="37"/>
      <c r="G23" s="37"/>
      <c r="H23" s="37"/>
      <c r="I23" s="37"/>
      <c r="J23" s="42"/>
    </row>
    <row r="24" s="1" customFormat="1" ht="27" customHeight="1" spans="1:10">
      <c r="A24" s="36" t="s">
        <v>779</v>
      </c>
      <c r="B24" s="36"/>
      <c r="C24" s="36"/>
      <c r="D24" s="36"/>
      <c r="E24" s="36"/>
      <c r="F24" s="36"/>
      <c r="G24" s="36"/>
      <c r="H24" s="36"/>
      <c r="I24" s="36"/>
      <c r="J24" s="36"/>
    </row>
    <row r="25" s="1" customFormat="1" ht="19" customHeight="1" spans="1:10">
      <c r="A25" s="36" t="s">
        <v>780</v>
      </c>
      <c r="B25" s="36"/>
      <c r="C25" s="36"/>
      <c r="D25" s="36"/>
      <c r="E25" s="36"/>
      <c r="F25" s="36"/>
      <c r="G25" s="36"/>
      <c r="H25" s="36"/>
      <c r="I25" s="36"/>
      <c r="J25" s="36"/>
    </row>
    <row r="26" s="1" customFormat="1" ht="18" customHeight="1" spans="1:10">
      <c r="A26" s="36" t="s">
        <v>851</v>
      </c>
      <c r="B26" s="36"/>
      <c r="C26" s="36"/>
      <c r="D26" s="36"/>
      <c r="E26" s="36"/>
      <c r="F26" s="36"/>
      <c r="G26" s="36"/>
      <c r="H26" s="36"/>
      <c r="I26" s="36"/>
      <c r="J26" s="36"/>
    </row>
    <row r="27" s="1" customFormat="1" ht="18" customHeight="1" spans="1:10">
      <c r="A27" s="36" t="s">
        <v>852</v>
      </c>
      <c r="B27" s="36"/>
      <c r="C27" s="36"/>
      <c r="D27" s="36"/>
      <c r="E27" s="36"/>
      <c r="F27" s="36"/>
      <c r="G27" s="36"/>
      <c r="H27" s="36"/>
      <c r="I27" s="36"/>
      <c r="J27" s="36"/>
    </row>
    <row r="28" s="1" customFormat="1" ht="18" customHeight="1" spans="1:10">
      <c r="A28" s="36" t="s">
        <v>853</v>
      </c>
      <c r="B28" s="36"/>
      <c r="C28" s="36"/>
      <c r="D28" s="36"/>
      <c r="E28" s="36"/>
      <c r="F28" s="36"/>
      <c r="G28" s="36"/>
      <c r="H28" s="36"/>
      <c r="I28" s="36"/>
      <c r="J28" s="36"/>
    </row>
    <row r="29" s="1" customFormat="1" ht="24.05" customHeight="1" spans="1:10">
      <c r="A29" s="36" t="s">
        <v>854</v>
      </c>
      <c r="B29" s="36"/>
      <c r="C29" s="36"/>
      <c r="D29" s="36"/>
      <c r="E29" s="36"/>
      <c r="F29" s="36"/>
      <c r="G29" s="36"/>
      <c r="H29" s="36"/>
      <c r="I29" s="36"/>
      <c r="J29"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4:J24"/>
    <mergeCell ref="A25:J25"/>
    <mergeCell ref="A26:J26"/>
    <mergeCell ref="A27:J27"/>
    <mergeCell ref="A28:J28"/>
    <mergeCell ref="A29:J29"/>
    <mergeCell ref="A10:A11"/>
    <mergeCell ref="G12:G13"/>
    <mergeCell ref="H12:H13"/>
    <mergeCell ref="I12:I13"/>
    <mergeCell ref="J12:J13"/>
    <mergeCell ref="A5:B9"/>
    <mergeCell ref="A21:G22"/>
  </mergeCells>
  <pageMargins left="0.75" right="0.75" top="1" bottom="1" header="0.5" footer="0.5"/>
  <pageSetup paperSize="9" scale="53" orientation="portrait"/>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Q31"/>
  <sheetViews>
    <sheetView topLeftCell="A7" workbookViewId="0">
      <selection activeCell="B11" sqref="B11:E11"/>
    </sheetView>
  </sheetViews>
  <sheetFormatPr defaultColWidth="9" defaultRowHeight="14.25"/>
  <cols>
    <col min="1" max="1" width="14.7833333333333" style="1" customWidth="1"/>
    <col min="2" max="2" width="23.7833333333333" style="1" customWidth="1"/>
    <col min="3" max="3" width="20.4416666666667" style="1" customWidth="1"/>
    <col min="4" max="4" width="15.7833333333333" style="1" customWidth="1"/>
    <col min="5" max="5" width="14" style="1" customWidth="1"/>
    <col min="6" max="6" width="11.2166666666667" style="1" customWidth="1"/>
    <col min="7" max="7" width="25.3333333333333" style="1" customWidth="1"/>
    <col min="8" max="8" width="10.8916666666667" style="1" customWidth="1"/>
    <col min="9" max="9" width="8.65833333333333" style="1" customWidth="1"/>
    <col min="10" max="10" width="11.4416666666667" style="1" customWidth="1"/>
    <col min="11" max="16362"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1942</v>
      </c>
    </row>
    <row r="3" s="3" customFormat="1" ht="18" customHeight="1" spans="1:225">
      <c r="A3" s="7" t="s">
        <v>784</v>
      </c>
      <c r="B3" s="7"/>
      <c r="C3" s="8" t="s">
        <v>1943</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row>
    <row r="4" s="4" customFormat="1" ht="18" customHeight="1" spans="1:225">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row>
    <row r="5" s="4" customFormat="1" ht="36" customHeight="1" spans="1:225">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row>
    <row r="6" s="4" customFormat="1" ht="36" customHeight="1" spans="1:225">
      <c r="A6" s="7"/>
      <c r="B6" s="7"/>
      <c r="C6" s="10" t="s">
        <v>715</v>
      </c>
      <c r="D6" s="11"/>
      <c r="E6" s="11">
        <v>12</v>
      </c>
      <c r="F6" s="11"/>
      <c r="G6" s="7">
        <v>10</v>
      </c>
      <c r="H6" s="11"/>
      <c r="I6" s="12"/>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row>
    <row r="7" s="4" customFormat="1" ht="36" customHeight="1" spans="1:225">
      <c r="A7" s="7"/>
      <c r="B7" s="7"/>
      <c r="C7" s="10" t="s">
        <v>793</v>
      </c>
      <c r="D7" s="11"/>
      <c r="E7" s="11">
        <v>12</v>
      </c>
      <c r="F7" s="11"/>
      <c r="G7" s="7" t="s">
        <v>624</v>
      </c>
      <c r="H7" s="11"/>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row>
    <row r="8" s="4" customFormat="1" ht="36" customHeight="1" spans="1:225">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295.05" customHeight="1" spans="1:10">
      <c r="A11" s="7"/>
      <c r="B11" s="47" t="s">
        <v>1944</v>
      </c>
      <c r="C11" s="48"/>
      <c r="D11" s="48"/>
      <c r="E11" s="49"/>
      <c r="F11" s="16" t="s">
        <v>1945</v>
      </c>
      <c r="G11" s="16"/>
      <c r="H11" s="16"/>
      <c r="I11" s="16"/>
      <c r="J11" s="16"/>
    </row>
    <row r="12" s="1" customFormat="1" ht="36"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1946</v>
      </c>
      <c r="D14" s="25" t="s">
        <v>734</v>
      </c>
      <c r="E14" s="25" t="s">
        <v>19</v>
      </c>
      <c r="F14" s="25" t="s">
        <v>1027</v>
      </c>
      <c r="G14" s="25" t="s">
        <v>1824</v>
      </c>
      <c r="H14" s="26">
        <v>10</v>
      </c>
      <c r="I14" s="26">
        <v>10</v>
      </c>
      <c r="J14" s="40" t="s">
        <v>11</v>
      </c>
    </row>
    <row r="15" s="1" customFormat="1" ht="18" customHeight="1" spans="1:10">
      <c r="A15" s="7" t="s">
        <v>731</v>
      </c>
      <c r="B15" s="24" t="s">
        <v>732</v>
      </c>
      <c r="C15" s="25" t="s">
        <v>1133</v>
      </c>
      <c r="D15" s="25" t="s">
        <v>734</v>
      </c>
      <c r="E15" s="25" t="s">
        <v>19</v>
      </c>
      <c r="F15" s="25" t="s">
        <v>1027</v>
      </c>
      <c r="G15" s="25" t="s">
        <v>1947</v>
      </c>
      <c r="H15" s="26">
        <v>10</v>
      </c>
      <c r="I15" s="26">
        <v>10</v>
      </c>
      <c r="J15" s="40" t="s">
        <v>11</v>
      </c>
    </row>
    <row r="16" s="1" customFormat="1" ht="18" customHeight="1" spans="1:10">
      <c r="A16" s="7" t="s">
        <v>731</v>
      </c>
      <c r="B16" s="24" t="s">
        <v>732</v>
      </c>
      <c r="C16" s="25" t="s">
        <v>1948</v>
      </c>
      <c r="D16" s="25" t="s">
        <v>734</v>
      </c>
      <c r="E16" s="25" t="s">
        <v>1949</v>
      </c>
      <c r="F16" s="25" t="s">
        <v>812</v>
      </c>
      <c r="G16" s="25" t="s">
        <v>1950</v>
      </c>
      <c r="H16" s="26">
        <v>10</v>
      </c>
      <c r="I16" s="26">
        <v>10</v>
      </c>
      <c r="J16" s="40" t="s">
        <v>11</v>
      </c>
    </row>
    <row r="17" s="1" customFormat="1" ht="18" customHeight="1" spans="1:10">
      <c r="A17" s="7" t="s">
        <v>731</v>
      </c>
      <c r="B17" s="24" t="s">
        <v>755</v>
      </c>
      <c r="C17" s="25" t="s">
        <v>1951</v>
      </c>
      <c r="D17" s="25" t="s">
        <v>763</v>
      </c>
      <c r="E17" s="25" t="s">
        <v>775</v>
      </c>
      <c r="F17" s="25" t="s">
        <v>758</v>
      </c>
      <c r="G17" s="25" t="s">
        <v>1952</v>
      </c>
      <c r="H17" s="26">
        <v>10</v>
      </c>
      <c r="I17" s="26">
        <v>10</v>
      </c>
      <c r="J17" s="40" t="s">
        <v>11</v>
      </c>
    </row>
    <row r="18" s="1" customFormat="1" ht="18" customHeight="1" spans="1:10">
      <c r="A18" s="7" t="s">
        <v>731</v>
      </c>
      <c r="B18" s="24" t="s">
        <v>820</v>
      </c>
      <c r="C18" s="25" t="s">
        <v>821</v>
      </c>
      <c r="D18" s="25" t="s">
        <v>822</v>
      </c>
      <c r="E18" s="25" t="s">
        <v>82</v>
      </c>
      <c r="F18" s="25" t="s">
        <v>823</v>
      </c>
      <c r="G18" s="25" t="s">
        <v>1784</v>
      </c>
      <c r="H18" s="26">
        <v>10</v>
      </c>
      <c r="I18" s="26">
        <v>8</v>
      </c>
      <c r="J18" s="40" t="s">
        <v>11</v>
      </c>
    </row>
    <row r="19" s="1" customFormat="1" ht="18" customHeight="1" spans="1:10">
      <c r="A19" s="24" t="s">
        <v>760</v>
      </c>
      <c r="B19" s="24" t="s">
        <v>835</v>
      </c>
      <c r="C19" s="25" t="s">
        <v>836</v>
      </c>
      <c r="D19" s="25" t="s">
        <v>763</v>
      </c>
      <c r="E19" s="25" t="s">
        <v>775</v>
      </c>
      <c r="F19" s="25" t="s">
        <v>758</v>
      </c>
      <c r="G19" s="25" t="s">
        <v>1830</v>
      </c>
      <c r="H19" s="26">
        <v>15</v>
      </c>
      <c r="I19" s="26">
        <v>15</v>
      </c>
      <c r="J19" s="40" t="s">
        <v>11</v>
      </c>
    </row>
    <row r="20" s="1" customFormat="1" ht="21.95" customHeight="1" spans="1:10">
      <c r="A20" s="24" t="s">
        <v>760</v>
      </c>
      <c r="B20" s="7" t="s">
        <v>838</v>
      </c>
      <c r="C20" s="25" t="s">
        <v>839</v>
      </c>
      <c r="D20" s="25" t="s">
        <v>734</v>
      </c>
      <c r="E20" s="25" t="s">
        <v>38</v>
      </c>
      <c r="F20" s="25" t="s">
        <v>840</v>
      </c>
      <c r="G20" s="25" t="s">
        <v>1766</v>
      </c>
      <c r="H20" s="26">
        <v>15</v>
      </c>
      <c r="I20" s="26">
        <v>15</v>
      </c>
      <c r="J20" s="40" t="s">
        <v>11</v>
      </c>
    </row>
    <row r="21" s="1" customFormat="1" ht="23.1" customHeight="1" spans="1:10">
      <c r="A21" s="27" t="s">
        <v>772</v>
      </c>
      <c r="B21" s="28" t="s">
        <v>886</v>
      </c>
      <c r="C21" s="25" t="s">
        <v>843</v>
      </c>
      <c r="D21" s="25" t="s">
        <v>763</v>
      </c>
      <c r="E21" s="25" t="s">
        <v>775</v>
      </c>
      <c r="F21" s="25" t="s">
        <v>758</v>
      </c>
      <c r="G21" s="25" t="s">
        <v>1817</v>
      </c>
      <c r="H21" s="26">
        <v>10</v>
      </c>
      <c r="I21" s="26">
        <v>10</v>
      </c>
      <c r="J21" s="40" t="s">
        <v>11</v>
      </c>
    </row>
    <row r="22" s="1" customFormat="1" ht="41.1" customHeight="1" spans="1:10">
      <c r="A22" s="7" t="s">
        <v>888</v>
      </c>
      <c r="B22" s="7"/>
      <c r="C22" s="7"/>
      <c r="D22" s="29" t="s">
        <v>1945</v>
      </c>
      <c r="E22" s="29"/>
      <c r="F22" s="29"/>
      <c r="G22" s="29"/>
      <c r="H22" s="29"/>
      <c r="I22" s="29"/>
      <c r="J22" s="29"/>
    </row>
    <row r="23" s="1" customFormat="1" ht="25.55" customHeight="1" spans="1:10">
      <c r="A23" s="27" t="s">
        <v>846</v>
      </c>
      <c r="B23" s="30"/>
      <c r="C23" s="30"/>
      <c r="D23" s="30"/>
      <c r="E23" s="30"/>
      <c r="F23" s="30"/>
      <c r="G23" s="31"/>
      <c r="H23" s="7" t="s">
        <v>847</v>
      </c>
      <c r="I23" s="7" t="s">
        <v>848</v>
      </c>
      <c r="J23" s="41" t="s">
        <v>889</v>
      </c>
    </row>
    <row r="24" s="1" customFormat="1" ht="17.05" customHeight="1" spans="1:10">
      <c r="A24" s="32"/>
      <c r="B24" s="33"/>
      <c r="C24" s="33"/>
      <c r="D24" s="33"/>
      <c r="E24" s="33"/>
      <c r="F24" s="33"/>
      <c r="G24" s="34"/>
      <c r="H24" s="35">
        <v>100</v>
      </c>
      <c r="I24" s="35">
        <v>88</v>
      </c>
      <c r="J24" s="41" t="s">
        <v>890</v>
      </c>
    </row>
    <row r="25" s="1" customFormat="1" ht="29" customHeight="1" spans="1:10">
      <c r="A25" s="36" t="s">
        <v>778</v>
      </c>
      <c r="B25" s="37"/>
      <c r="C25" s="37"/>
      <c r="D25" s="37"/>
      <c r="E25" s="37"/>
      <c r="F25" s="37"/>
      <c r="G25" s="37"/>
      <c r="H25" s="37"/>
      <c r="I25" s="37"/>
      <c r="J25" s="42"/>
    </row>
    <row r="26" s="1" customFormat="1" ht="27" customHeight="1" spans="1:10">
      <c r="A26" s="36" t="s">
        <v>779</v>
      </c>
      <c r="B26" s="36"/>
      <c r="C26" s="36"/>
      <c r="D26" s="36"/>
      <c r="E26" s="36"/>
      <c r="F26" s="36"/>
      <c r="G26" s="36"/>
      <c r="H26" s="36"/>
      <c r="I26" s="36"/>
      <c r="J26" s="36"/>
    </row>
    <row r="27" s="1" customFormat="1" ht="19" customHeight="1" spans="1:10">
      <c r="A27" s="36" t="s">
        <v>780</v>
      </c>
      <c r="B27" s="36"/>
      <c r="C27" s="36"/>
      <c r="D27" s="36"/>
      <c r="E27" s="36"/>
      <c r="F27" s="36"/>
      <c r="G27" s="36"/>
      <c r="H27" s="36"/>
      <c r="I27" s="36"/>
      <c r="J27" s="36"/>
    </row>
    <row r="28" s="1" customFormat="1" ht="18" customHeight="1" spans="1:10">
      <c r="A28" s="36" t="s">
        <v>851</v>
      </c>
      <c r="B28" s="36"/>
      <c r="C28" s="36"/>
      <c r="D28" s="36"/>
      <c r="E28" s="36"/>
      <c r="F28" s="36"/>
      <c r="G28" s="36"/>
      <c r="H28" s="36"/>
      <c r="I28" s="36"/>
      <c r="J28" s="36"/>
    </row>
    <row r="29" s="1" customFormat="1" ht="18" customHeight="1" spans="1:10">
      <c r="A29" s="36" t="s">
        <v>852</v>
      </c>
      <c r="B29" s="36"/>
      <c r="C29" s="36"/>
      <c r="D29" s="36"/>
      <c r="E29" s="36"/>
      <c r="F29" s="36"/>
      <c r="G29" s="36"/>
      <c r="H29" s="36"/>
      <c r="I29" s="36"/>
      <c r="J29" s="36"/>
    </row>
    <row r="30" s="1" customFormat="1" ht="18" customHeight="1" spans="1:10">
      <c r="A30" s="36" t="s">
        <v>853</v>
      </c>
      <c r="B30" s="36"/>
      <c r="C30" s="36"/>
      <c r="D30" s="36"/>
      <c r="E30" s="36"/>
      <c r="F30" s="36"/>
      <c r="G30" s="36"/>
      <c r="H30" s="36"/>
      <c r="I30" s="36"/>
      <c r="J30" s="36"/>
    </row>
    <row r="31" s="1" customFormat="1" ht="24.05" customHeight="1" spans="1:10">
      <c r="A31" s="36" t="s">
        <v>854</v>
      </c>
      <c r="B31" s="36"/>
      <c r="C31" s="36"/>
      <c r="D31" s="36"/>
      <c r="E31" s="36"/>
      <c r="F31" s="36"/>
      <c r="G31" s="36"/>
      <c r="H31" s="36"/>
      <c r="I31" s="36"/>
      <c r="J31"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6:J26"/>
    <mergeCell ref="A27:J27"/>
    <mergeCell ref="A28:J28"/>
    <mergeCell ref="A29:J29"/>
    <mergeCell ref="A30:J30"/>
    <mergeCell ref="A31:J31"/>
    <mergeCell ref="A10:A11"/>
    <mergeCell ref="G12:G13"/>
    <mergeCell ref="H12:H13"/>
    <mergeCell ref="I12:I13"/>
    <mergeCell ref="J12:J13"/>
    <mergeCell ref="A5:B9"/>
    <mergeCell ref="A23:G24"/>
  </mergeCells>
  <pageMargins left="0.75" right="0.75" top="1" bottom="1" header="0.5" footer="0.5"/>
  <pageSetup paperSize="9" scale="51" orientation="portrait"/>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Q30"/>
  <sheetViews>
    <sheetView workbookViewId="0">
      <selection activeCell="B11" sqref="B11:E11"/>
    </sheetView>
  </sheetViews>
  <sheetFormatPr defaultColWidth="9" defaultRowHeight="14.25"/>
  <cols>
    <col min="1" max="1" width="14.3333333333333" style="1" customWidth="1"/>
    <col min="2" max="2" width="23.4416666666667" style="1" customWidth="1"/>
    <col min="3" max="3" width="18.1083333333333" style="1" customWidth="1"/>
    <col min="4" max="4" width="12.4416666666667" style="1" customWidth="1"/>
    <col min="5" max="5" width="13.1083333333333" style="1" customWidth="1"/>
    <col min="6" max="6" width="11.2166666666667" style="1" customWidth="1"/>
    <col min="7" max="7" width="25" style="1" customWidth="1"/>
    <col min="8" max="8" width="9" style="1"/>
    <col min="9" max="9" width="8.65833333333333" style="1" customWidth="1"/>
    <col min="10" max="10" width="11.4416666666667" style="1" customWidth="1"/>
    <col min="11" max="16362"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1953</v>
      </c>
    </row>
    <row r="3" s="3" customFormat="1" ht="18" customHeight="1" spans="1:225">
      <c r="A3" s="7" t="s">
        <v>784</v>
      </c>
      <c r="B3" s="7"/>
      <c r="C3" s="8" t="s">
        <v>1954</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row>
    <row r="4" s="4" customFormat="1" ht="18" customHeight="1" spans="1:225">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row>
    <row r="5" s="4" customFormat="1" ht="36" customHeight="1" spans="1:225">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row>
    <row r="6" s="4" customFormat="1" ht="36" customHeight="1" spans="1:225">
      <c r="A6" s="7"/>
      <c r="B6" s="7"/>
      <c r="C6" s="10" t="s">
        <v>715</v>
      </c>
      <c r="D6" s="11"/>
      <c r="E6" s="11">
        <v>2</v>
      </c>
      <c r="F6" s="11">
        <v>2</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row>
    <row r="7" s="4" customFormat="1" ht="36" customHeight="1" spans="1:225">
      <c r="A7" s="7"/>
      <c r="B7" s="7"/>
      <c r="C7" s="10" t="s">
        <v>793</v>
      </c>
      <c r="D7" s="11"/>
      <c r="E7" s="11">
        <v>2</v>
      </c>
      <c r="F7" s="11">
        <v>2</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row>
    <row r="8" s="4" customFormat="1" ht="36" customHeight="1" spans="1:225">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376.05" customHeight="1" spans="1:10">
      <c r="A11" s="7"/>
      <c r="B11" s="13" t="s">
        <v>1955</v>
      </c>
      <c r="C11" s="14"/>
      <c r="D11" s="14"/>
      <c r="E11" s="15"/>
      <c r="F11" s="16" t="s">
        <v>1956</v>
      </c>
      <c r="G11" s="16"/>
      <c r="H11" s="16"/>
      <c r="I11" s="16"/>
      <c r="J11" s="16"/>
    </row>
    <row r="12" s="1" customFormat="1" ht="36"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1957</v>
      </c>
      <c r="D14" s="25" t="s">
        <v>734</v>
      </c>
      <c r="E14" s="25" t="s">
        <v>13</v>
      </c>
      <c r="F14" s="25" t="s">
        <v>1027</v>
      </c>
      <c r="G14" s="25" t="s">
        <v>1958</v>
      </c>
      <c r="H14" s="26">
        <v>15</v>
      </c>
      <c r="I14" s="26">
        <v>14</v>
      </c>
      <c r="J14" s="40" t="s">
        <v>11</v>
      </c>
    </row>
    <row r="15" s="1" customFormat="1" ht="18" customHeight="1" spans="1:10">
      <c r="A15" s="7" t="s">
        <v>731</v>
      </c>
      <c r="B15" s="24" t="s">
        <v>732</v>
      </c>
      <c r="C15" s="25" t="s">
        <v>1540</v>
      </c>
      <c r="D15" s="25" t="s">
        <v>763</v>
      </c>
      <c r="E15" s="25" t="s">
        <v>1424</v>
      </c>
      <c r="F15" s="25" t="s">
        <v>1541</v>
      </c>
      <c r="G15" s="25" t="s">
        <v>1959</v>
      </c>
      <c r="H15" s="26">
        <v>15</v>
      </c>
      <c r="I15" s="26">
        <v>14</v>
      </c>
      <c r="J15" s="40" t="s">
        <v>11</v>
      </c>
    </row>
    <row r="16" s="1" customFormat="1" ht="18" customHeight="1" spans="1:10">
      <c r="A16" s="7" t="s">
        <v>731</v>
      </c>
      <c r="B16" s="24" t="s">
        <v>755</v>
      </c>
      <c r="C16" s="25" t="s">
        <v>1477</v>
      </c>
      <c r="D16" s="25" t="s">
        <v>763</v>
      </c>
      <c r="E16" s="25" t="s">
        <v>769</v>
      </c>
      <c r="F16" s="25" t="s">
        <v>758</v>
      </c>
      <c r="G16" s="25" t="s">
        <v>1276</v>
      </c>
      <c r="H16" s="26">
        <v>10</v>
      </c>
      <c r="I16" s="26">
        <v>10</v>
      </c>
      <c r="J16" s="40" t="s">
        <v>11</v>
      </c>
    </row>
    <row r="17" s="1" customFormat="1" ht="18" customHeight="1" spans="1:10">
      <c r="A17" s="7" t="s">
        <v>731</v>
      </c>
      <c r="B17" s="24" t="s">
        <v>825</v>
      </c>
      <c r="C17" s="25" t="s">
        <v>1960</v>
      </c>
      <c r="D17" s="25" t="s">
        <v>822</v>
      </c>
      <c r="E17" s="25" t="s">
        <v>68</v>
      </c>
      <c r="F17" s="25" t="s">
        <v>827</v>
      </c>
      <c r="G17" s="25" t="s">
        <v>828</v>
      </c>
      <c r="H17" s="26">
        <v>10</v>
      </c>
      <c r="I17" s="26">
        <v>10</v>
      </c>
      <c r="J17" s="40" t="s">
        <v>11</v>
      </c>
    </row>
    <row r="18" s="1" customFormat="1" ht="18" customHeight="1" spans="1:10">
      <c r="A18" s="24" t="s">
        <v>760</v>
      </c>
      <c r="B18" s="24" t="s">
        <v>835</v>
      </c>
      <c r="C18" s="25" t="s">
        <v>1961</v>
      </c>
      <c r="D18" s="25" t="s">
        <v>763</v>
      </c>
      <c r="E18" s="25" t="s">
        <v>1680</v>
      </c>
      <c r="F18" s="25" t="s">
        <v>758</v>
      </c>
      <c r="G18" s="25" t="s">
        <v>1962</v>
      </c>
      <c r="H18" s="26">
        <v>15</v>
      </c>
      <c r="I18" s="26">
        <v>14</v>
      </c>
      <c r="J18" s="40" t="s">
        <v>11</v>
      </c>
    </row>
    <row r="19" s="1" customFormat="1" ht="20.95" customHeight="1" spans="1:10">
      <c r="A19" s="24" t="s">
        <v>760</v>
      </c>
      <c r="B19" s="24" t="s">
        <v>835</v>
      </c>
      <c r="C19" s="25" t="s">
        <v>1963</v>
      </c>
      <c r="D19" s="25" t="s">
        <v>734</v>
      </c>
      <c r="E19" s="25" t="s">
        <v>1014</v>
      </c>
      <c r="F19" s="25" t="s">
        <v>758</v>
      </c>
      <c r="G19" s="25" t="s">
        <v>1964</v>
      </c>
      <c r="H19" s="26">
        <v>15</v>
      </c>
      <c r="I19" s="26">
        <v>14</v>
      </c>
      <c r="J19" s="40" t="s">
        <v>11</v>
      </c>
    </row>
    <row r="20" s="1" customFormat="1" ht="25.05" customHeight="1" spans="1:10">
      <c r="A20" s="27" t="s">
        <v>772</v>
      </c>
      <c r="B20" s="28" t="s">
        <v>886</v>
      </c>
      <c r="C20" s="25" t="s">
        <v>842</v>
      </c>
      <c r="D20" s="25" t="s">
        <v>763</v>
      </c>
      <c r="E20" s="25" t="s">
        <v>775</v>
      </c>
      <c r="F20" s="25" t="s">
        <v>758</v>
      </c>
      <c r="G20" s="25" t="s">
        <v>1965</v>
      </c>
      <c r="H20" s="26">
        <v>10</v>
      </c>
      <c r="I20" s="26">
        <v>9</v>
      </c>
      <c r="J20" s="40" t="s">
        <v>11</v>
      </c>
    </row>
    <row r="21" s="1" customFormat="1" ht="29.95" customHeight="1" spans="1:10">
      <c r="A21" s="7" t="s">
        <v>888</v>
      </c>
      <c r="B21" s="7"/>
      <c r="C21" s="7"/>
      <c r="D21" s="29" t="s">
        <v>701</v>
      </c>
      <c r="E21" s="29"/>
      <c r="F21" s="29"/>
      <c r="G21" s="29"/>
      <c r="H21" s="29"/>
      <c r="I21" s="29"/>
      <c r="J21" s="29"/>
    </row>
    <row r="22" s="1" customFormat="1" ht="25.55" customHeight="1" spans="1:10">
      <c r="A22" s="27" t="s">
        <v>846</v>
      </c>
      <c r="B22" s="30"/>
      <c r="C22" s="30"/>
      <c r="D22" s="30"/>
      <c r="E22" s="30"/>
      <c r="F22" s="30"/>
      <c r="G22" s="31"/>
      <c r="H22" s="7" t="s">
        <v>847</v>
      </c>
      <c r="I22" s="7" t="s">
        <v>848</v>
      </c>
      <c r="J22" s="41" t="s">
        <v>889</v>
      </c>
    </row>
    <row r="23" s="1" customFormat="1" ht="17.05" customHeight="1" spans="1:10">
      <c r="A23" s="32"/>
      <c r="B23" s="33"/>
      <c r="C23" s="33"/>
      <c r="D23" s="33"/>
      <c r="E23" s="33"/>
      <c r="F23" s="33"/>
      <c r="G23" s="34"/>
      <c r="H23" s="35">
        <v>100</v>
      </c>
      <c r="I23" s="35">
        <v>95</v>
      </c>
      <c r="J23" s="41" t="s">
        <v>850</v>
      </c>
    </row>
    <row r="24" s="1" customFormat="1" ht="29" customHeight="1" spans="1:10">
      <c r="A24" s="36" t="s">
        <v>778</v>
      </c>
      <c r="B24" s="37"/>
      <c r="C24" s="37"/>
      <c r="D24" s="37"/>
      <c r="E24" s="37"/>
      <c r="F24" s="37"/>
      <c r="G24" s="37"/>
      <c r="H24" s="37"/>
      <c r="I24" s="37"/>
      <c r="J24" s="42"/>
    </row>
    <row r="25" s="1" customFormat="1" ht="27" customHeight="1" spans="1:10">
      <c r="A25" s="36" t="s">
        <v>779</v>
      </c>
      <c r="B25" s="36"/>
      <c r="C25" s="36"/>
      <c r="D25" s="36"/>
      <c r="E25" s="36"/>
      <c r="F25" s="36"/>
      <c r="G25" s="36"/>
      <c r="H25" s="36"/>
      <c r="I25" s="36"/>
      <c r="J25" s="36"/>
    </row>
    <row r="26" s="1" customFormat="1" ht="19" customHeight="1" spans="1:10">
      <c r="A26" s="36" t="s">
        <v>780</v>
      </c>
      <c r="B26" s="36"/>
      <c r="C26" s="36"/>
      <c r="D26" s="36"/>
      <c r="E26" s="36"/>
      <c r="F26" s="36"/>
      <c r="G26" s="36"/>
      <c r="H26" s="36"/>
      <c r="I26" s="36"/>
      <c r="J26" s="36"/>
    </row>
    <row r="27" s="1" customFormat="1" ht="18" customHeight="1" spans="1:10">
      <c r="A27" s="36" t="s">
        <v>851</v>
      </c>
      <c r="B27" s="36"/>
      <c r="C27" s="36"/>
      <c r="D27" s="36"/>
      <c r="E27" s="36"/>
      <c r="F27" s="36"/>
      <c r="G27" s="36"/>
      <c r="H27" s="36"/>
      <c r="I27" s="36"/>
      <c r="J27" s="36"/>
    </row>
    <row r="28" s="1" customFormat="1" ht="18" customHeight="1" spans="1:10">
      <c r="A28" s="36" t="s">
        <v>852</v>
      </c>
      <c r="B28" s="36"/>
      <c r="C28" s="36"/>
      <c r="D28" s="36"/>
      <c r="E28" s="36"/>
      <c r="F28" s="36"/>
      <c r="G28" s="36"/>
      <c r="H28" s="36"/>
      <c r="I28" s="36"/>
      <c r="J28" s="36"/>
    </row>
    <row r="29" s="1" customFormat="1" ht="18" customHeight="1" spans="1:10">
      <c r="A29" s="36" t="s">
        <v>853</v>
      </c>
      <c r="B29" s="36"/>
      <c r="C29" s="36"/>
      <c r="D29" s="36"/>
      <c r="E29" s="36"/>
      <c r="F29" s="36"/>
      <c r="G29" s="36"/>
      <c r="H29" s="36"/>
      <c r="I29" s="36"/>
      <c r="J29" s="36"/>
    </row>
    <row r="30" s="1" customFormat="1" ht="24.05" customHeight="1" spans="1:10">
      <c r="A30" s="36" t="s">
        <v>854</v>
      </c>
      <c r="B30" s="36"/>
      <c r="C30" s="36"/>
      <c r="D30" s="36"/>
      <c r="E30" s="36"/>
      <c r="F30" s="36"/>
      <c r="G30" s="36"/>
      <c r="H30" s="36"/>
      <c r="I30" s="36"/>
      <c r="J30"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5:J25"/>
    <mergeCell ref="A26:J26"/>
    <mergeCell ref="A27:J27"/>
    <mergeCell ref="A28:J28"/>
    <mergeCell ref="A29:J29"/>
    <mergeCell ref="A30:J30"/>
    <mergeCell ref="A10:A11"/>
    <mergeCell ref="G12:G13"/>
    <mergeCell ref="H12:H13"/>
    <mergeCell ref="I12:I13"/>
    <mergeCell ref="J12:J13"/>
    <mergeCell ref="A5:B9"/>
    <mergeCell ref="A22:G23"/>
  </mergeCells>
  <pageMargins left="0.75" right="0.75" top="1" bottom="1" header="0.5" footer="0.5"/>
  <pageSetup paperSize="9" scale="55" orientation="portrait"/>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Q33"/>
  <sheetViews>
    <sheetView topLeftCell="A12" workbookViewId="0">
      <selection activeCell="B11" sqref="B11:E11"/>
    </sheetView>
  </sheetViews>
  <sheetFormatPr defaultColWidth="9" defaultRowHeight="14.25"/>
  <cols>
    <col min="1" max="1" width="19.6583333333333" style="1" customWidth="1"/>
    <col min="2" max="2" width="25.7833333333333" style="1" customWidth="1"/>
    <col min="3" max="3" width="38.4416666666667" style="1" customWidth="1"/>
    <col min="4" max="4" width="15" style="1" customWidth="1"/>
    <col min="5" max="5" width="13.8916666666667" style="1" customWidth="1"/>
    <col min="6" max="6" width="11.2166666666667" style="1" customWidth="1"/>
    <col min="7" max="7" width="23.4416666666667" style="1" customWidth="1"/>
    <col min="8" max="8" width="9" style="1"/>
    <col min="9" max="9" width="8.65833333333333" style="1" customWidth="1"/>
    <col min="10" max="10" width="11.4416666666667" style="1" customWidth="1"/>
    <col min="11" max="16362"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1966</v>
      </c>
    </row>
    <row r="3" s="3" customFormat="1" ht="18" customHeight="1" spans="1:225">
      <c r="A3" s="7" t="s">
        <v>784</v>
      </c>
      <c r="B3" s="7"/>
      <c r="C3" s="8" t="s">
        <v>1967</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row>
    <row r="4" s="4" customFormat="1" ht="18" customHeight="1" spans="1:225">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row>
    <row r="5" s="4" customFormat="1" ht="36" customHeight="1" spans="1:225">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row>
    <row r="6" s="4" customFormat="1" ht="36" customHeight="1" spans="1:225">
      <c r="A6" s="7"/>
      <c r="B6" s="7"/>
      <c r="C6" s="10" t="s">
        <v>715</v>
      </c>
      <c r="D6" s="11"/>
      <c r="E6" s="11">
        <v>3</v>
      </c>
      <c r="F6" s="11"/>
      <c r="G6" s="7">
        <v>10</v>
      </c>
      <c r="H6" s="11"/>
      <c r="I6" s="12"/>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row>
    <row r="7" s="4" customFormat="1" ht="36" customHeight="1" spans="1:225">
      <c r="A7" s="7"/>
      <c r="B7" s="7"/>
      <c r="C7" s="10" t="s">
        <v>793</v>
      </c>
      <c r="D7" s="11"/>
      <c r="E7" s="11">
        <v>3</v>
      </c>
      <c r="F7" s="11"/>
      <c r="G7" s="7" t="s">
        <v>624</v>
      </c>
      <c r="H7" s="11"/>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row>
    <row r="8" s="4" customFormat="1" ht="36" customHeight="1" spans="1:225">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225" customHeight="1" spans="1:10">
      <c r="A11" s="7"/>
      <c r="B11" s="13" t="s">
        <v>1968</v>
      </c>
      <c r="C11" s="14"/>
      <c r="D11" s="14"/>
      <c r="E11" s="15"/>
      <c r="F11" s="16" t="s">
        <v>1969</v>
      </c>
      <c r="G11" s="16"/>
      <c r="H11" s="16"/>
      <c r="I11" s="16"/>
      <c r="J11" s="16"/>
    </row>
    <row r="12" s="1" customFormat="1" ht="36"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1970</v>
      </c>
      <c r="D14" s="25" t="s">
        <v>734</v>
      </c>
      <c r="E14" s="25" t="s">
        <v>36</v>
      </c>
      <c r="F14" s="25" t="s">
        <v>806</v>
      </c>
      <c r="G14" s="25" t="s">
        <v>1971</v>
      </c>
      <c r="H14" s="26">
        <v>10</v>
      </c>
      <c r="I14" s="26">
        <v>10</v>
      </c>
      <c r="J14" s="40" t="s">
        <v>11</v>
      </c>
    </row>
    <row r="15" s="1" customFormat="1" ht="18" customHeight="1" spans="1:10">
      <c r="A15" s="7" t="s">
        <v>731</v>
      </c>
      <c r="B15" s="24" t="s">
        <v>732</v>
      </c>
      <c r="C15" s="25" t="s">
        <v>1972</v>
      </c>
      <c r="D15" s="25" t="s">
        <v>734</v>
      </c>
      <c r="E15" s="25" t="s">
        <v>1783</v>
      </c>
      <c r="F15" s="25" t="s">
        <v>868</v>
      </c>
      <c r="G15" s="25" t="s">
        <v>1973</v>
      </c>
      <c r="H15" s="26">
        <v>10</v>
      </c>
      <c r="I15" s="26">
        <v>10</v>
      </c>
      <c r="J15" s="40" t="s">
        <v>11</v>
      </c>
    </row>
    <row r="16" s="1" customFormat="1" ht="18" customHeight="1" spans="1:10">
      <c r="A16" s="7" t="s">
        <v>731</v>
      </c>
      <c r="B16" s="24" t="s">
        <v>732</v>
      </c>
      <c r="C16" s="25" t="s">
        <v>1974</v>
      </c>
      <c r="D16" s="25" t="s">
        <v>734</v>
      </c>
      <c r="E16" s="25" t="s">
        <v>1424</v>
      </c>
      <c r="F16" s="25" t="s">
        <v>868</v>
      </c>
      <c r="G16" s="25" t="s">
        <v>1973</v>
      </c>
      <c r="H16" s="26">
        <v>10</v>
      </c>
      <c r="I16" s="26">
        <v>10</v>
      </c>
      <c r="J16" s="40" t="s">
        <v>11</v>
      </c>
    </row>
    <row r="17" s="1" customFormat="1" ht="18" customHeight="1" spans="1:10">
      <c r="A17" s="7" t="s">
        <v>731</v>
      </c>
      <c r="B17" s="24" t="s">
        <v>755</v>
      </c>
      <c r="C17" s="25" t="s">
        <v>879</v>
      </c>
      <c r="D17" s="25" t="s">
        <v>734</v>
      </c>
      <c r="E17" s="25" t="s">
        <v>757</v>
      </c>
      <c r="F17" s="25" t="s">
        <v>758</v>
      </c>
      <c r="G17" s="25" t="s">
        <v>901</v>
      </c>
      <c r="H17" s="26">
        <v>5</v>
      </c>
      <c r="I17" s="26">
        <v>5</v>
      </c>
      <c r="J17" s="40" t="s">
        <v>11</v>
      </c>
    </row>
    <row r="18" s="1" customFormat="1" ht="18" customHeight="1" spans="1:10">
      <c r="A18" s="7" t="s">
        <v>731</v>
      </c>
      <c r="B18" s="24" t="s">
        <v>820</v>
      </c>
      <c r="C18" s="25" t="s">
        <v>902</v>
      </c>
      <c r="D18" s="25" t="s">
        <v>734</v>
      </c>
      <c r="E18" s="25" t="s">
        <v>13</v>
      </c>
      <c r="F18" s="25" t="s">
        <v>903</v>
      </c>
      <c r="G18" s="25" t="s">
        <v>957</v>
      </c>
      <c r="H18" s="26">
        <v>5</v>
      </c>
      <c r="I18" s="26">
        <v>5</v>
      </c>
      <c r="J18" s="40" t="s">
        <v>11</v>
      </c>
    </row>
    <row r="19" s="1" customFormat="1" ht="18" customHeight="1" spans="1:10">
      <c r="A19" s="7" t="s">
        <v>731</v>
      </c>
      <c r="B19" s="24" t="s">
        <v>825</v>
      </c>
      <c r="C19" s="25" t="s">
        <v>1975</v>
      </c>
      <c r="D19" s="25" t="s">
        <v>822</v>
      </c>
      <c r="E19" s="25" t="s">
        <v>1406</v>
      </c>
      <c r="F19" s="25" t="s">
        <v>906</v>
      </c>
      <c r="G19" s="25" t="s">
        <v>1425</v>
      </c>
      <c r="H19" s="26">
        <v>5</v>
      </c>
      <c r="I19" s="26">
        <v>5</v>
      </c>
      <c r="J19" s="40" t="s">
        <v>11</v>
      </c>
    </row>
    <row r="20" s="1" customFormat="1" ht="18" customHeight="1" spans="1:10">
      <c r="A20" s="7" t="s">
        <v>731</v>
      </c>
      <c r="B20" s="24" t="s">
        <v>825</v>
      </c>
      <c r="C20" s="25" t="s">
        <v>1976</v>
      </c>
      <c r="D20" s="25" t="s">
        <v>822</v>
      </c>
      <c r="E20" s="25" t="s">
        <v>834</v>
      </c>
      <c r="F20" s="25" t="s">
        <v>906</v>
      </c>
      <c r="G20" s="25" t="s">
        <v>1425</v>
      </c>
      <c r="H20" s="26">
        <v>5</v>
      </c>
      <c r="I20" s="26">
        <v>5</v>
      </c>
      <c r="J20" s="40" t="s">
        <v>11</v>
      </c>
    </row>
    <row r="21" s="1" customFormat="1" ht="18" customHeight="1" spans="1:10">
      <c r="A21" s="24" t="s">
        <v>760</v>
      </c>
      <c r="B21" s="24" t="s">
        <v>835</v>
      </c>
      <c r="C21" s="25" t="s">
        <v>1977</v>
      </c>
      <c r="D21" s="25" t="s">
        <v>734</v>
      </c>
      <c r="E21" s="25" t="s">
        <v>1978</v>
      </c>
      <c r="F21" s="25" t="s">
        <v>758</v>
      </c>
      <c r="G21" s="25" t="s">
        <v>1979</v>
      </c>
      <c r="H21" s="26">
        <v>15</v>
      </c>
      <c r="I21" s="26">
        <v>14</v>
      </c>
      <c r="J21" s="40" t="s">
        <v>11</v>
      </c>
    </row>
    <row r="22" s="1" customFormat="1" ht="29.95" customHeight="1" spans="1:10">
      <c r="A22" s="24" t="s">
        <v>760</v>
      </c>
      <c r="B22" s="24" t="s">
        <v>835</v>
      </c>
      <c r="C22" s="25" t="s">
        <v>1980</v>
      </c>
      <c r="D22" s="25" t="s">
        <v>734</v>
      </c>
      <c r="E22" s="25" t="s">
        <v>1086</v>
      </c>
      <c r="F22" s="25" t="s">
        <v>758</v>
      </c>
      <c r="G22" s="25" t="s">
        <v>1981</v>
      </c>
      <c r="H22" s="26">
        <v>15</v>
      </c>
      <c r="I22" s="26">
        <v>14</v>
      </c>
      <c r="J22" s="40" t="s">
        <v>11</v>
      </c>
    </row>
    <row r="23" s="1" customFormat="1" ht="29.95" customHeight="1" spans="1:10">
      <c r="A23" s="27" t="s">
        <v>772</v>
      </c>
      <c r="B23" s="28" t="s">
        <v>886</v>
      </c>
      <c r="C23" s="25" t="s">
        <v>1140</v>
      </c>
      <c r="D23" s="25" t="s">
        <v>763</v>
      </c>
      <c r="E23" s="25" t="s">
        <v>775</v>
      </c>
      <c r="F23" s="25" t="s">
        <v>758</v>
      </c>
      <c r="G23" s="25" t="s">
        <v>1817</v>
      </c>
      <c r="H23" s="26">
        <v>10</v>
      </c>
      <c r="I23" s="26">
        <v>10</v>
      </c>
      <c r="J23" s="40" t="s">
        <v>11</v>
      </c>
    </row>
    <row r="24" s="1" customFormat="1" ht="45" customHeight="1" spans="1:10">
      <c r="A24" s="7" t="s">
        <v>888</v>
      </c>
      <c r="B24" s="7"/>
      <c r="C24" s="7"/>
      <c r="D24" s="29" t="s">
        <v>1969</v>
      </c>
      <c r="E24" s="29"/>
      <c r="F24" s="29"/>
      <c r="G24" s="29"/>
      <c r="H24" s="29"/>
      <c r="I24" s="29"/>
      <c r="J24" s="29"/>
    </row>
    <row r="25" s="1" customFormat="1" ht="25.55" customHeight="1" spans="1:10">
      <c r="A25" s="27" t="s">
        <v>846</v>
      </c>
      <c r="B25" s="30"/>
      <c r="C25" s="30"/>
      <c r="D25" s="30"/>
      <c r="E25" s="30"/>
      <c r="F25" s="30"/>
      <c r="G25" s="31"/>
      <c r="H25" s="7" t="s">
        <v>847</v>
      </c>
      <c r="I25" s="7" t="s">
        <v>848</v>
      </c>
      <c r="J25" s="41" t="s">
        <v>889</v>
      </c>
    </row>
    <row r="26" s="1" customFormat="1" ht="17.05" customHeight="1" spans="1:10">
      <c r="A26" s="32"/>
      <c r="B26" s="33"/>
      <c r="C26" s="33"/>
      <c r="D26" s="33"/>
      <c r="E26" s="33"/>
      <c r="F26" s="33"/>
      <c r="G26" s="34"/>
      <c r="H26" s="35">
        <v>100</v>
      </c>
      <c r="I26" s="35">
        <v>88</v>
      </c>
      <c r="J26" s="41" t="s">
        <v>890</v>
      </c>
    </row>
    <row r="27" s="1" customFormat="1" ht="29" customHeight="1" spans="1:10">
      <c r="A27" s="36" t="s">
        <v>778</v>
      </c>
      <c r="B27" s="37"/>
      <c r="C27" s="37"/>
      <c r="D27" s="37"/>
      <c r="E27" s="37"/>
      <c r="F27" s="37"/>
      <c r="G27" s="37"/>
      <c r="H27" s="37"/>
      <c r="I27" s="37"/>
      <c r="J27" s="42"/>
    </row>
    <row r="28" s="1" customFormat="1" ht="27" customHeight="1" spans="1:10">
      <c r="A28" s="36" t="s">
        <v>779</v>
      </c>
      <c r="B28" s="36"/>
      <c r="C28" s="36"/>
      <c r="D28" s="36"/>
      <c r="E28" s="36"/>
      <c r="F28" s="36"/>
      <c r="G28" s="36"/>
      <c r="H28" s="36"/>
      <c r="I28" s="36"/>
      <c r="J28" s="36"/>
    </row>
    <row r="29" s="1" customFormat="1" ht="19" customHeight="1" spans="1:10">
      <c r="A29" s="36" t="s">
        <v>780</v>
      </c>
      <c r="B29" s="36"/>
      <c r="C29" s="36"/>
      <c r="D29" s="36"/>
      <c r="E29" s="36"/>
      <c r="F29" s="36"/>
      <c r="G29" s="36"/>
      <c r="H29" s="36"/>
      <c r="I29" s="36"/>
      <c r="J29" s="36"/>
    </row>
    <row r="30" s="1" customFormat="1" ht="18" customHeight="1" spans="1:10">
      <c r="A30" s="36" t="s">
        <v>851</v>
      </c>
      <c r="B30" s="36"/>
      <c r="C30" s="36"/>
      <c r="D30" s="36"/>
      <c r="E30" s="36"/>
      <c r="F30" s="36"/>
      <c r="G30" s="36"/>
      <c r="H30" s="36"/>
      <c r="I30" s="36"/>
      <c r="J30" s="36"/>
    </row>
    <row r="31" s="1" customFormat="1" ht="18" customHeight="1" spans="1:10">
      <c r="A31" s="36" t="s">
        <v>852</v>
      </c>
      <c r="B31" s="36"/>
      <c r="C31" s="36"/>
      <c r="D31" s="36"/>
      <c r="E31" s="36"/>
      <c r="F31" s="36"/>
      <c r="G31" s="36"/>
      <c r="H31" s="36"/>
      <c r="I31" s="36"/>
      <c r="J31" s="36"/>
    </row>
    <row r="32" s="1" customFormat="1" ht="18" customHeight="1" spans="1:10">
      <c r="A32" s="36" t="s">
        <v>853</v>
      </c>
      <c r="B32" s="36"/>
      <c r="C32" s="36"/>
      <c r="D32" s="36"/>
      <c r="E32" s="36"/>
      <c r="F32" s="36"/>
      <c r="G32" s="36"/>
      <c r="H32" s="36"/>
      <c r="I32" s="36"/>
      <c r="J32" s="36"/>
    </row>
    <row r="33" s="1" customFormat="1" ht="24.05" customHeight="1" spans="1:10">
      <c r="A33" s="36" t="s">
        <v>854</v>
      </c>
      <c r="B33" s="36"/>
      <c r="C33" s="36"/>
      <c r="D33" s="36"/>
      <c r="E33" s="36"/>
      <c r="F33" s="36"/>
      <c r="G33" s="36"/>
      <c r="H33" s="36"/>
      <c r="I33" s="36"/>
      <c r="J33"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8:J28"/>
    <mergeCell ref="A29:J29"/>
    <mergeCell ref="A30:J30"/>
    <mergeCell ref="A31:J31"/>
    <mergeCell ref="A32:J32"/>
    <mergeCell ref="A33:J33"/>
    <mergeCell ref="A10:A11"/>
    <mergeCell ref="G12:G13"/>
    <mergeCell ref="H12:H13"/>
    <mergeCell ref="I12:I13"/>
    <mergeCell ref="J12:J13"/>
    <mergeCell ref="A5:B9"/>
    <mergeCell ref="A25:G26"/>
  </mergeCells>
  <pageMargins left="0.75" right="0.75" top="1" bottom="1" header="0.5" footer="0.5"/>
  <pageSetup paperSize="9" scale="45" orientation="portrait"/>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Q32"/>
  <sheetViews>
    <sheetView topLeftCell="A6" workbookViewId="0">
      <selection activeCell="K11" sqref="K11"/>
    </sheetView>
  </sheetViews>
  <sheetFormatPr defaultColWidth="9" defaultRowHeight="14.25"/>
  <cols>
    <col min="1" max="1" width="11.1083333333333" style="1" customWidth="1"/>
    <col min="2" max="2" width="12.875" style="1" customWidth="1"/>
    <col min="3" max="3" width="28.3333333333333" style="1" customWidth="1"/>
    <col min="4" max="5" width="11.3333333333333" style="1" customWidth="1"/>
    <col min="6" max="6" width="11.2166666666667" style="1" customWidth="1"/>
    <col min="7" max="7" width="21.8916666666667" style="1" customWidth="1"/>
    <col min="8" max="8" width="9" style="1"/>
    <col min="9" max="9" width="8.65833333333333" style="1" customWidth="1"/>
    <col min="10" max="10" width="11.4416666666667" style="1" customWidth="1"/>
    <col min="11" max="16362"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1982</v>
      </c>
    </row>
    <row r="3" s="3" customFormat="1" ht="18" customHeight="1" spans="1:225">
      <c r="A3" s="7" t="s">
        <v>784</v>
      </c>
      <c r="B3" s="7"/>
      <c r="C3" s="8" t="s">
        <v>1983</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row>
    <row r="4" s="4" customFormat="1" ht="18" customHeight="1" spans="1:225">
      <c r="A4" s="7" t="s">
        <v>786</v>
      </c>
      <c r="B4" s="7"/>
      <c r="C4" s="9" t="s">
        <v>706</v>
      </c>
      <c r="D4" s="9"/>
      <c r="E4" s="9"/>
      <c r="F4" s="7" t="s">
        <v>787</v>
      </c>
      <c r="G4" s="8" t="s">
        <v>706</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row>
    <row r="5" s="4" customFormat="1" ht="36" customHeight="1" spans="1:225">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row>
    <row r="6" s="4" customFormat="1" ht="36" customHeight="1" spans="1:225">
      <c r="A6" s="7"/>
      <c r="B6" s="7"/>
      <c r="C6" s="10" t="s">
        <v>715</v>
      </c>
      <c r="D6" s="11"/>
      <c r="E6" s="11">
        <v>10</v>
      </c>
      <c r="F6" s="11">
        <v>10</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row>
    <row r="7" s="4" customFormat="1" ht="36" customHeight="1" spans="1:225">
      <c r="A7" s="7"/>
      <c r="B7" s="7"/>
      <c r="C7" s="10" t="s">
        <v>793</v>
      </c>
      <c r="D7" s="11"/>
      <c r="E7" s="11">
        <v>10</v>
      </c>
      <c r="F7" s="11">
        <v>10</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row>
    <row r="8" s="4" customFormat="1" ht="36" customHeight="1" spans="1:225">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290.95" customHeight="1" spans="1:10">
      <c r="A11" s="7"/>
      <c r="B11" s="44" t="s">
        <v>1984</v>
      </c>
      <c r="C11" s="45"/>
      <c r="D11" s="45"/>
      <c r="E11" s="46"/>
      <c r="F11" s="16" t="s">
        <v>1985</v>
      </c>
      <c r="G11" s="16"/>
      <c r="H11" s="16"/>
      <c r="I11" s="16"/>
      <c r="J11" s="16"/>
    </row>
    <row r="12" s="1" customFormat="1" ht="36"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1907</v>
      </c>
      <c r="D14" s="25" t="s">
        <v>734</v>
      </c>
      <c r="E14" s="25" t="s">
        <v>12</v>
      </c>
      <c r="F14" s="25" t="s">
        <v>100</v>
      </c>
      <c r="G14" s="25" t="s">
        <v>1986</v>
      </c>
      <c r="H14" s="26">
        <v>5</v>
      </c>
      <c r="I14" s="26">
        <v>5</v>
      </c>
      <c r="J14" s="40" t="s">
        <v>11</v>
      </c>
    </row>
    <row r="15" s="1" customFormat="1" ht="18" customHeight="1" spans="1:10">
      <c r="A15" s="7" t="s">
        <v>731</v>
      </c>
      <c r="B15" s="24" t="s">
        <v>732</v>
      </c>
      <c r="C15" s="25" t="s">
        <v>1987</v>
      </c>
      <c r="D15" s="25" t="s">
        <v>734</v>
      </c>
      <c r="E15" s="25" t="s">
        <v>12</v>
      </c>
      <c r="F15" s="25" t="s">
        <v>100</v>
      </c>
      <c r="G15" s="25" t="s">
        <v>1988</v>
      </c>
      <c r="H15" s="26">
        <v>5</v>
      </c>
      <c r="I15" s="26">
        <v>5</v>
      </c>
      <c r="J15" s="40" t="s">
        <v>11</v>
      </c>
    </row>
    <row r="16" s="1" customFormat="1" ht="18" customHeight="1" spans="1:10">
      <c r="A16" s="7" t="s">
        <v>731</v>
      </c>
      <c r="B16" s="24" t="s">
        <v>732</v>
      </c>
      <c r="C16" s="25" t="s">
        <v>1911</v>
      </c>
      <c r="D16" s="25" t="s">
        <v>734</v>
      </c>
      <c r="E16" s="25" t="s">
        <v>12</v>
      </c>
      <c r="F16" s="25" t="s">
        <v>100</v>
      </c>
      <c r="G16" s="25" t="s">
        <v>1989</v>
      </c>
      <c r="H16" s="26">
        <v>10</v>
      </c>
      <c r="I16" s="26">
        <v>8</v>
      </c>
      <c r="J16" s="40" t="s">
        <v>11</v>
      </c>
    </row>
    <row r="17" s="1" customFormat="1" ht="18" customHeight="1" spans="1:10">
      <c r="A17" s="7" t="s">
        <v>731</v>
      </c>
      <c r="B17" s="24" t="s">
        <v>732</v>
      </c>
      <c r="C17" s="25" t="s">
        <v>1913</v>
      </c>
      <c r="D17" s="25" t="s">
        <v>734</v>
      </c>
      <c r="E17" s="25" t="s">
        <v>12</v>
      </c>
      <c r="F17" s="25" t="s">
        <v>100</v>
      </c>
      <c r="G17" s="25" t="s">
        <v>1990</v>
      </c>
      <c r="H17" s="26">
        <v>10</v>
      </c>
      <c r="I17" s="26">
        <v>8</v>
      </c>
      <c r="J17" s="40" t="s">
        <v>11</v>
      </c>
    </row>
    <row r="18" s="1" customFormat="1" ht="18" customHeight="1" spans="1:10">
      <c r="A18" s="7" t="s">
        <v>731</v>
      </c>
      <c r="B18" s="24" t="s">
        <v>755</v>
      </c>
      <c r="C18" s="25" t="s">
        <v>1682</v>
      </c>
      <c r="D18" s="25" t="s">
        <v>734</v>
      </c>
      <c r="E18" s="25" t="s">
        <v>757</v>
      </c>
      <c r="F18" s="25" t="s">
        <v>758</v>
      </c>
      <c r="G18" s="25" t="s">
        <v>901</v>
      </c>
      <c r="H18" s="26">
        <v>10</v>
      </c>
      <c r="I18" s="26">
        <v>8</v>
      </c>
      <c r="J18" s="40" t="s">
        <v>11</v>
      </c>
    </row>
    <row r="19" s="1" customFormat="1" ht="18" customHeight="1" spans="1:10">
      <c r="A19" s="7" t="s">
        <v>731</v>
      </c>
      <c r="B19" s="24" t="s">
        <v>820</v>
      </c>
      <c r="C19" s="25" t="s">
        <v>1683</v>
      </c>
      <c r="D19" s="25" t="s">
        <v>734</v>
      </c>
      <c r="E19" s="25" t="s">
        <v>42</v>
      </c>
      <c r="F19" s="25" t="s">
        <v>903</v>
      </c>
      <c r="G19" s="25" t="s">
        <v>957</v>
      </c>
      <c r="H19" s="26">
        <v>10</v>
      </c>
      <c r="I19" s="26">
        <v>10</v>
      </c>
      <c r="J19" s="40" t="s">
        <v>11</v>
      </c>
    </row>
    <row r="20" s="1" customFormat="1" ht="18" customHeight="1" spans="1:10">
      <c r="A20" s="24" t="s">
        <v>760</v>
      </c>
      <c r="B20" s="24" t="s">
        <v>835</v>
      </c>
      <c r="C20" s="25" t="s">
        <v>1991</v>
      </c>
      <c r="D20" s="25" t="s">
        <v>734</v>
      </c>
      <c r="E20" s="25" t="s">
        <v>1014</v>
      </c>
      <c r="F20" s="25" t="s">
        <v>758</v>
      </c>
      <c r="G20" s="25" t="s">
        <v>1992</v>
      </c>
      <c r="H20" s="26">
        <v>15</v>
      </c>
      <c r="I20" s="26">
        <v>14</v>
      </c>
      <c r="J20" s="40" t="s">
        <v>11</v>
      </c>
    </row>
    <row r="21" s="1" customFormat="1" ht="29.95" customHeight="1" spans="1:10">
      <c r="A21" s="24" t="s">
        <v>760</v>
      </c>
      <c r="B21" s="7" t="s">
        <v>838</v>
      </c>
      <c r="C21" s="25" t="s">
        <v>1685</v>
      </c>
      <c r="D21" s="25" t="s">
        <v>734</v>
      </c>
      <c r="E21" s="25" t="s">
        <v>38</v>
      </c>
      <c r="F21" s="25" t="s">
        <v>840</v>
      </c>
      <c r="G21" s="25" t="s">
        <v>1993</v>
      </c>
      <c r="H21" s="26">
        <v>15</v>
      </c>
      <c r="I21" s="26">
        <v>14</v>
      </c>
      <c r="J21" s="40" t="s">
        <v>11</v>
      </c>
    </row>
    <row r="22" s="1" customFormat="1" ht="29.95" customHeight="1" spans="1:10">
      <c r="A22" s="27" t="s">
        <v>772</v>
      </c>
      <c r="B22" s="28" t="s">
        <v>886</v>
      </c>
      <c r="C22" s="25" t="s">
        <v>843</v>
      </c>
      <c r="D22" s="25" t="s">
        <v>763</v>
      </c>
      <c r="E22" s="25" t="s">
        <v>775</v>
      </c>
      <c r="F22" s="25" t="s">
        <v>758</v>
      </c>
      <c r="G22" s="25" t="s">
        <v>1817</v>
      </c>
      <c r="H22" s="26">
        <v>10</v>
      </c>
      <c r="I22" s="26">
        <v>10</v>
      </c>
      <c r="J22" s="40" t="s">
        <v>11</v>
      </c>
    </row>
    <row r="23" s="1" customFormat="1" ht="54" customHeight="1" spans="1:10">
      <c r="A23" s="7" t="s">
        <v>888</v>
      </c>
      <c r="B23" s="7"/>
      <c r="C23" s="7"/>
      <c r="D23" s="29" t="s">
        <v>701</v>
      </c>
      <c r="E23" s="29"/>
      <c r="F23" s="29"/>
      <c r="G23" s="29"/>
      <c r="H23" s="29"/>
      <c r="I23" s="29"/>
      <c r="J23" s="29"/>
    </row>
    <row r="24" s="1" customFormat="1" ht="25.55" customHeight="1" spans="1:10">
      <c r="A24" s="27" t="s">
        <v>846</v>
      </c>
      <c r="B24" s="30"/>
      <c r="C24" s="30"/>
      <c r="D24" s="30"/>
      <c r="E24" s="30"/>
      <c r="F24" s="30"/>
      <c r="G24" s="31"/>
      <c r="H24" s="7" t="s">
        <v>847</v>
      </c>
      <c r="I24" s="7" t="s">
        <v>848</v>
      </c>
      <c r="J24" s="41" t="s">
        <v>889</v>
      </c>
    </row>
    <row r="25" s="1" customFormat="1" ht="17.05" customHeight="1" spans="1:10">
      <c r="A25" s="32"/>
      <c r="B25" s="33"/>
      <c r="C25" s="33"/>
      <c r="D25" s="33"/>
      <c r="E25" s="33"/>
      <c r="F25" s="33"/>
      <c r="G25" s="34"/>
      <c r="H25" s="35">
        <v>100</v>
      </c>
      <c r="I25" s="35">
        <v>92</v>
      </c>
      <c r="J25" s="41" t="s">
        <v>850</v>
      </c>
    </row>
    <row r="26" s="1" customFormat="1" ht="29" customHeight="1" spans="1:10">
      <c r="A26" s="36" t="s">
        <v>778</v>
      </c>
      <c r="B26" s="37"/>
      <c r="C26" s="37"/>
      <c r="D26" s="37"/>
      <c r="E26" s="37"/>
      <c r="F26" s="37"/>
      <c r="G26" s="37"/>
      <c r="H26" s="37"/>
      <c r="I26" s="37"/>
      <c r="J26" s="42"/>
    </row>
    <row r="27" s="1" customFormat="1" ht="27" customHeight="1" spans="1:10">
      <c r="A27" s="36" t="s">
        <v>779</v>
      </c>
      <c r="B27" s="36"/>
      <c r="C27" s="36"/>
      <c r="D27" s="36"/>
      <c r="E27" s="36"/>
      <c r="F27" s="36"/>
      <c r="G27" s="36"/>
      <c r="H27" s="36"/>
      <c r="I27" s="36"/>
      <c r="J27" s="36"/>
    </row>
    <row r="28" s="1" customFormat="1" ht="19" customHeight="1" spans="1:10">
      <c r="A28" s="36" t="s">
        <v>780</v>
      </c>
      <c r="B28" s="36"/>
      <c r="C28" s="36"/>
      <c r="D28" s="36"/>
      <c r="E28" s="36"/>
      <c r="F28" s="36"/>
      <c r="G28" s="36"/>
      <c r="H28" s="36"/>
      <c r="I28" s="36"/>
      <c r="J28" s="36"/>
    </row>
    <row r="29" s="1" customFormat="1" ht="18" customHeight="1" spans="1:10">
      <c r="A29" s="36" t="s">
        <v>851</v>
      </c>
      <c r="B29" s="36"/>
      <c r="C29" s="36"/>
      <c r="D29" s="36"/>
      <c r="E29" s="36"/>
      <c r="F29" s="36"/>
      <c r="G29" s="36"/>
      <c r="H29" s="36"/>
      <c r="I29" s="36"/>
      <c r="J29" s="36"/>
    </row>
    <row r="30" s="1" customFormat="1" ht="18" customHeight="1" spans="1:10">
      <c r="A30" s="36" t="s">
        <v>852</v>
      </c>
      <c r="B30" s="36"/>
      <c r="C30" s="36"/>
      <c r="D30" s="36"/>
      <c r="E30" s="36"/>
      <c r="F30" s="36"/>
      <c r="G30" s="36"/>
      <c r="H30" s="36"/>
      <c r="I30" s="36"/>
      <c r="J30" s="36"/>
    </row>
    <row r="31" s="1" customFormat="1" ht="18" customHeight="1" spans="1:10">
      <c r="A31" s="36" t="s">
        <v>853</v>
      </c>
      <c r="B31" s="36"/>
      <c r="C31" s="36"/>
      <c r="D31" s="36"/>
      <c r="E31" s="36"/>
      <c r="F31" s="36"/>
      <c r="G31" s="36"/>
      <c r="H31" s="36"/>
      <c r="I31" s="36"/>
      <c r="J31" s="36"/>
    </row>
    <row r="32" s="1" customFormat="1" ht="24.05" customHeight="1" spans="1:10">
      <c r="A32" s="36" t="s">
        <v>854</v>
      </c>
      <c r="B32" s="36"/>
      <c r="C32" s="36"/>
      <c r="D32" s="36"/>
      <c r="E32" s="36"/>
      <c r="F32" s="36"/>
      <c r="G32" s="36"/>
      <c r="H32" s="36"/>
      <c r="I32" s="36"/>
      <c r="J32"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7:J27"/>
    <mergeCell ref="A28:J28"/>
    <mergeCell ref="A29:J29"/>
    <mergeCell ref="A30:J30"/>
    <mergeCell ref="A31:J31"/>
    <mergeCell ref="A32:J32"/>
    <mergeCell ref="A10:A11"/>
    <mergeCell ref="G12:G13"/>
    <mergeCell ref="H12:H13"/>
    <mergeCell ref="I12:I13"/>
    <mergeCell ref="J12:J13"/>
    <mergeCell ref="A5:B9"/>
    <mergeCell ref="A24:G25"/>
  </mergeCells>
  <pageMargins left="0.75" right="0.75" top="1" bottom="1" header="0.5" footer="0.5"/>
  <pageSetup paperSize="9" scale="58" orientation="portrait"/>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Q38"/>
  <sheetViews>
    <sheetView topLeftCell="A12" workbookViewId="0">
      <selection activeCell="B11" sqref="B11:E11"/>
    </sheetView>
  </sheetViews>
  <sheetFormatPr defaultColWidth="9" defaultRowHeight="14.25"/>
  <cols>
    <col min="1" max="1" width="11.1083333333333" style="1" customWidth="1"/>
    <col min="2" max="2" width="20.6583333333333" style="1" customWidth="1"/>
    <col min="3" max="3" width="30.3333333333333" style="1" customWidth="1"/>
    <col min="4" max="4" width="13.6583333333333" style="1" customWidth="1"/>
    <col min="5" max="5" width="14.1083333333333" style="1" customWidth="1"/>
    <col min="6" max="6" width="14.2166666666667" style="1" customWidth="1"/>
    <col min="7" max="7" width="26.6583333333333" style="1" customWidth="1"/>
    <col min="8" max="8" width="11.1083333333333" style="1" customWidth="1"/>
    <col min="9" max="10" width="11.4416666666667" style="1" customWidth="1"/>
    <col min="11" max="16362"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1994</v>
      </c>
    </row>
    <row r="3" s="3" customFormat="1" ht="18" customHeight="1" spans="1:225">
      <c r="A3" s="7" t="s">
        <v>784</v>
      </c>
      <c r="B3" s="7"/>
      <c r="C3" s="8" t="s">
        <v>1995</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row>
    <row r="4" s="4" customFormat="1" ht="18" customHeight="1" spans="1:225">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row>
    <row r="5" s="4" customFormat="1" ht="36" customHeight="1" spans="1:225">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row>
    <row r="6" s="4" customFormat="1" ht="36" customHeight="1" spans="1:225">
      <c r="A6" s="7"/>
      <c r="B6" s="7"/>
      <c r="C6" s="10" t="s">
        <v>715</v>
      </c>
      <c r="D6" s="11"/>
      <c r="E6" s="11">
        <v>5</v>
      </c>
      <c r="F6" s="11"/>
      <c r="G6" s="7">
        <v>10</v>
      </c>
      <c r="H6" s="11"/>
      <c r="I6" s="12"/>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row>
    <row r="7" s="4" customFormat="1" ht="36" customHeight="1" spans="1:225">
      <c r="A7" s="7"/>
      <c r="B7" s="7"/>
      <c r="C7" s="10" t="s">
        <v>793</v>
      </c>
      <c r="D7" s="11"/>
      <c r="E7" s="11">
        <v>5</v>
      </c>
      <c r="F7" s="11"/>
      <c r="G7" s="7" t="s">
        <v>624</v>
      </c>
      <c r="H7" s="11"/>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row>
    <row r="8" s="4" customFormat="1" ht="36" customHeight="1" spans="1:225">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315" customHeight="1" spans="1:10">
      <c r="A11" s="7"/>
      <c r="B11" s="44" t="s">
        <v>1996</v>
      </c>
      <c r="C11" s="45"/>
      <c r="D11" s="45"/>
      <c r="E11" s="46"/>
      <c r="F11" s="16" t="s">
        <v>1997</v>
      </c>
      <c r="G11" s="16"/>
      <c r="H11" s="16"/>
      <c r="I11" s="16"/>
      <c r="J11" s="16"/>
    </row>
    <row r="12" s="1" customFormat="1" ht="36"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1998</v>
      </c>
      <c r="D14" s="25" t="s">
        <v>734</v>
      </c>
      <c r="E14" s="25" t="s">
        <v>1999</v>
      </c>
      <c r="F14" s="25" t="s">
        <v>944</v>
      </c>
      <c r="G14" s="25" t="s">
        <v>1824</v>
      </c>
      <c r="H14" s="26">
        <v>3</v>
      </c>
      <c r="I14" s="26">
        <v>3</v>
      </c>
      <c r="J14" s="40" t="s">
        <v>11</v>
      </c>
    </row>
    <row r="15" s="1" customFormat="1" ht="18" customHeight="1" spans="1:10">
      <c r="A15" s="7" t="s">
        <v>731</v>
      </c>
      <c r="B15" s="24" t="s">
        <v>732</v>
      </c>
      <c r="C15" s="25" t="s">
        <v>2000</v>
      </c>
      <c r="D15" s="25" t="s">
        <v>734</v>
      </c>
      <c r="E15" s="25" t="s">
        <v>2001</v>
      </c>
      <c r="F15" s="25" t="s">
        <v>944</v>
      </c>
      <c r="G15" s="25" t="s">
        <v>1824</v>
      </c>
      <c r="H15" s="26">
        <v>3</v>
      </c>
      <c r="I15" s="26">
        <v>3</v>
      </c>
      <c r="J15" s="40" t="s">
        <v>11</v>
      </c>
    </row>
    <row r="16" s="1" customFormat="1" ht="18" customHeight="1" spans="1:10">
      <c r="A16" s="7" t="s">
        <v>731</v>
      </c>
      <c r="B16" s="24" t="s">
        <v>732</v>
      </c>
      <c r="C16" s="25" t="s">
        <v>2002</v>
      </c>
      <c r="D16" s="25" t="s">
        <v>734</v>
      </c>
      <c r="E16" s="25" t="s">
        <v>400</v>
      </c>
      <c r="F16" s="25" t="s">
        <v>868</v>
      </c>
      <c r="G16" s="25" t="s">
        <v>1824</v>
      </c>
      <c r="H16" s="26">
        <v>3</v>
      </c>
      <c r="I16" s="26">
        <v>3</v>
      </c>
      <c r="J16" s="40" t="s">
        <v>11</v>
      </c>
    </row>
    <row r="17" s="1" customFormat="1" ht="18" customHeight="1" spans="1:10">
      <c r="A17" s="7" t="s">
        <v>731</v>
      </c>
      <c r="B17" s="24" t="s">
        <v>732</v>
      </c>
      <c r="C17" s="25" t="s">
        <v>2003</v>
      </c>
      <c r="D17" s="25" t="s">
        <v>734</v>
      </c>
      <c r="E17" s="25" t="s">
        <v>2004</v>
      </c>
      <c r="F17" s="25" t="s">
        <v>944</v>
      </c>
      <c r="G17" s="25" t="s">
        <v>1824</v>
      </c>
      <c r="H17" s="26">
        <v>3</v>
      </c>
      <c r="I17" s="26">
        <v>3</v>
      </c>
      <c r="J17" s="40" t="s">
        <v>11</v>
      </c>
    </row>
    <row r="18" s="1" customFormat="1" ht="18" customHeight="1" spans="1:10">
      <c r="A18" s="7" t="s">
        <v>731</v>
      </c>
      <c r="B18" s="24" t="s">
        <v>732</v>
      </c>
      <c r="C18" s="25" t="s">
        <v>2005</v>
      </c>
      <c r="D18" s="25" t="s">
        <v>734</v>
      </c>
      <c r="E18" s="25" t="s">
        <v>19</v>
      </c>
      <c r="F18" s="25" t="s">
        <v>753</v>
      </c>
      <c r="G18" s="25" t="s">
        <v>1824</v>
      </c>
      <c r="H18" s="26">
        <v>3</v>
      </c>
      <c r="I18" s="26">
        <v>3</v>
      </c>
      <c r="J18" s="40" t="s">
        <v>11</v>
      </c>
    </row>
    <row r="19" s="1" customFormat="1" ht="18" customHeight="1" spans="1:10">
      <c r="A19" s="7" t="s">
        <v>731</v>
      </c>
      <c r="B19" s="24" t="s">
        <v>755</v>
      </c>
      <c r="C19" s="25" t="s">
        <v>879</v>
      </c>
      <c r="D19" s="25" t="s">
        <v>734</v>
      </c>
      <c r="E19" s="25" t="s">
        <v>757</v>
      </c>
      <c r="F19" s="25" t="s">
        <v>758</v>
      </c>
      <c r="G19" s="25" t="s">
        <v>901</v>
      </c>
      <c r="H19" s="26">
        <v>5</v>
      </c>
      <c r="I19" s="26">
        <v>5</v>
      </c>
      <c r="J19" s="40" t="s">
        <v>11</v>
      </c>
    </row>
    <row r="20" s="1" customFormat="1" ht="18" customHeight="1" spans="1:10">
      <c r="A20" s="7" t="s">
        <v>731</v>
      </c>
      <c r="B20" s="24" t="s">
        <v>820</v>
      </c>
      <c r="C20" s="25" t="s">
        <v>821</v>
      </c>
      <c r="D20" s="25" t="s">
        <v>822</v>
      </c>
      <c r="E20" s="25" t="s">
        <v>82</v>
      </c>
      <c r="F20" s="25" t="s">
        <v>823</v>
      </c>
      <c r="G20" s="25" t="s">
        <v>1696</v>
      </c>
      <c r="H20" s="26">
        <v>5</v>
      </c>
      <c r="I20" s="26">
        <v>4</v>
      </c>
      <c r="J20" s="40" t="s">
        <v>11</v>
      </c>
    </row>
    <row r="21" s="1" customFormat="1" ht="18" customHeight="1" spans="1:10">
      <c r="A21" s="7" t="s">
        <v>731</v>
      </c>
      <c r="B21" s="24" t="s">
        <v>825</v>
      </c>
      <c r="C21" s="25" t="s">
        <v>2006</v>
      </c>
      <c r="D21" s="25" t="s">
        <v>822</v>
      </c>
      <c r="E21" s="25" t="s">
        <v>1857</v>
      </c>
      <c r="F21" s="25" t="s">
        <v>2007</v>
      </c>
      <c r="G21" s="25" t="s">
        <v>828</v>
      </c>
      <c r="H21" s="26">
        <v>5</v>
      </c>
      <c r="I21" s="26">
        <v>4</v>
      </c>
      <c r="J21" s="40" t="s">
        <v>11</v>
      </c>
    </row>
    <row r="22" s="1" customFormat="1" ht="18" customHeight="1" spans="1:10">
      <c r="A22" s="7" t="s">
        <v>731</v>
      </c>
      <c r="B22" s="24" t="s">
        <v>825</v>
      </c>
      <c r="C22" s="25" t="s">
        <v>2008</v>
      </c>
      <c r="D22" s="25" t="s">
        <v>822</v>
      </c>
      <c r="E22" s="25" t="s">
        <v>38</v>
      </c>
      <c r="F22" s="25" t="s">
        <v>2007</v>
      </c>
      <c r="G22" s="25" t="s">
        <v>828</v>
      </c>
      <c r="H22" s="26">
        <v>5</v>
      </c>
      <c r="I22" s="26">
        <v>4</v>
      </c>
      <c r="J22" s="40" t="s">
        <v>11</v>
      </c>
    </row>
    <row r="23" s="1" customFormat="1" ht="18" customHeight="1" spans="1:10">
      <c r="A23" s="7" t="s">
        <v>731</v>
      </c>
      <c r="B23" s="24" t="s">
        <v>825</v>
      </c>
      <c r="C23" s="25" t="s">
        <v>2009</v>
      </c>
      <c r="D23" s="25" t="s">
        <v>822</v>
      </c>
      <c r="E23" s="25" t="s">
        <v>366</v>
      </c>
      <c r="F23" s="25" t="s">
        <v>2010</v>
      </c>
      <c r="G23" s="25" t="s">
        <v>828</v>
      </c>
      <c r="H23" s="26">
        <v>5</v>
      </c>
      <c r="I23" s="26">
        <v>4</v>
      </c>
      <c r="J23" s="40" t="s">
        <v>11</v>
      </c>
    </row>
    <row r="24" s="1" customFormat="1" ht="18" customHeight="1" spans="1:10">
      <c r="A24" s="7" t="s">
        <v>731</v>
      </c>
      <c r="B24" s="24" t="s">
        <v>825</v>
      </c>
      <c r="C24" s="25" t="s">
        <v>2011</v>
      </c>
      <c r="D24" s="25" t="s">
        <v>822</v>
      </c>
      <c r="E24" s="25" t="s">
        <v>2012</v>
      </c>
      <c r="F24" s="25" t="s">
        <v>2007</v>
      </c>
      <c r="G24" s="25" t="s">
        <v>828</v>
      </c>
      <c r="H24" s="26">
        <v>5</v>
      </c>
      <c r="I24" s="26">
        <v>4</v>
      </c>
      <c r="J24" s="40" t="s">
        <v>11</v>
      </c>
    </row>
    <row r="25" s="1" customFormat="1" ht="18" customHeight="1" spans="1:10">
      <c r="A25" s="7" t="s">
        <v>731</v>
      </c>
      <c r="B25" s="24" t="s">
        <v>825</v>
      </c>
      <c r="C25" s="25" t="s">
        <v>2013</v>
      </c>
      <c r="D25" s="25" t="s">
        <v>822</v>
      </c>
      <c r="E25" s="25" t="s">
        <v>2014</v>
      </c>
      <c r="F25" s="25" t="s">
        <v>2010</v>
      </c>
      <c r="G25" s="25" t="s">
        <v>828</v>
      </c>
      <c r="H25" s="26">
        <v>5</v>
      </c>
      <c r="I25" s="26">
        <v>4</v>
      </c>
      <c r="J25" s="40" t="s">
        <v>11</v>
      </c>
    </row>
    <row r="26" s="1" customFormat="1" ht="18" customHeight="1" spans="1:10">
      <c r="A26" s="24" t="s">
        <v>760</v>
      </c>
      <c r="B26" s="24" t="s">
        <v>835</v>
      </c>
      <c r="C26" s="25" t="s">
        <v>836</v>
      </c>
      <c r="D26" s="25" t="s">
        <v>763</v>
      </c>
      <c r="E26" s="25" t="s">
        <v>775</v>
      </c>
      <c r="F26" s="25" t="s">
        <v>758</v>
      </c>
      <c r="G26" s="25" t="s">
        <v>2015</v>
      </c>
      <c r="H26" s="26">
        <v>15</v>
      </c>
      <c r="I26" s="26">
        <v>14</v>
      </c>
      <c r="J26" s="40" t="s">
        <v>11</v>
      </c>
    </row>
    <row r="27" s="1" customFormat="1" ht="29.95" customHeight="1" spans="1:10">
      <c r="A27" s="24" t="s">
        <v>760</v>
      </c>
      <c r="B27" s="7" t="s">
        <v>838</v>
      </c>
      <c r="C27" s="25" t="s">
        <v>839</v>
      </c>
      <c r="D27" s="25" t="s">
        <v>734</v>
      </c>
      <c r="E27" s="25" t="s">
        <v>38</v>
      </c>
      <c r="F27" s="25" t="s">
        <v>840</v>
      </c>
      <c r="G27" s="25" t="s">
        <v>2016</v>
      </c>
      <c r="H27" s="26">
        <v>15</v>
      </c>
      <c r="I27" s="26">
        <v>14</v>
      </c>
      <c r="J27" s="40" t="s">
        <v>11</v>
      </c>
    </row>
    <row r="28" s="1" customFormat="1" ht="29.95" customHeight="1" spans="1:10">
      <c r="A28" s="27" t="s">
        <v>772</v>
      </c>
      <c r="B28" s="28" t="s">
        <v>886</v>
      </c>
      <c r="C28" s="25" t="s">
        <v>843</v>
      </c>
      <c r="D28" s="25" t="s">
        <v>763</v>
      </c>
      <c r="E28" s="25" t="s">
        <v>775</v>
      </c>
      <c r="F28" s="25" t="s">
        <v>758</v>
      </c>
      <c r="G28" s="25" t="s">
        <v>1817</v>
      </c>
      <c r="H28" s="26">
        <v>10</v>
      </c>
      <c r="I28" s="26">
        <v>10</v>
      </c>
      <c r="J28" s="40" t="s">
        <v>11</v>
      </c>
    </row>
    <row r="29" s="1" customFormat="1" ht="43.05" customHeight="1" spans="1:10">
      <c r="A29" s="7" t="s">
        <v>888</v>
      </c>
      <c r="B29" s="7"/>
      <c r="C29" s="7"/>
      <c r="D29" s="29" t="s">
        <v>2017</v>
      </c>
      <c r="E29" s="29"/>
      <c r="F29" s="29"/>
      <c r="G29" s="29"/>
      <c r="H29" s="29"/>
      <c r="I29" s="29"/>
      <c r="J29" s="29"/>
    </row>
    <row r="30" s="1" customFormat="1" ht="25.55" customHeight="1" spans="1:10">
      <c r="A30" s="27" t="s">
        <v>846</v>
      </c>
      <c r="B30" s="30"/>
      <c r="C30" s="30"/>
      <c r="D30" s="30"/>
      <c r="E30" s="30"/>
      <c r="F30" s="30"/>
      <c r="G30" s="31"/>
      <c r="H30" s="7" t="s">
        <v>847</v>
      </c>
      <c r="I30" s="7" t="s">
        <v>848</v>
      </c>
      <c r="J30" s="41" t="s">
        <v>889</v>
      </c>
    </row>
    <row r="31" s="1" customFormat="1" ht="17.05" customHeight="1" spans="1:10">
      <c r="A31" s="32"/>
      <c r="B31" s="33"/>
      <c r="C31" s="33"/>
      <c r="D31" s="33"/>
      <c r="E31" s="33"/>
      <c r="F31" s="33"/>
      <c r="G31" s="34"/>
      <c r="H31" s="35">
        <v>100</v>
      </c>
      <c r="I31" s="35">
        <v>82</v>
      </c>
      <c r="J31" s="41" t="s">
        <v>890</v>
      </c>
    </row>
    <row r="32" s="1" customFormat="1" ht="29" customHeight="1" spans="1:10">
      <c r="A32" s="36" t="s">
        <v>778</v>
      </c>
      <c r="B32" s="37"/>
      <c r="C32" s="37"/>
      <c r="D32" s="37"/>
      <c r="E32" s="37"/>
      <c r="F32" s="37"/>
      <c r="G32" s="37"/>
      <c r="H32" s="37"/>
      <c r="I32" s="37"/>
      <c r="J32" s="42"/>
    </row>
    <row r="33" s="1" customFormat="1" ht="27" customHeight="1" spans="1:10">
      <c r="A33" s="36" t="s">
        <v>779</v>
      </c>
      <c r="B33" s="36"/>
      <c r="C33" s="36"/>
      <c r="D33" s="36"/>
      <c r="E33" s="36"/>
      <c r="F33" s="36"/>
      <c r="G33" s="36"/>
      <c r="H33" s="36"/>
      <c r="I33" s="36"/>
      <c r="J33" s="36"/>
    </row>
    <row r="34" s="1" customFormat="1" ht="19" customHeight="1" spans="1:10">
      <c r="A34" s="36" t="s">
        <v>780</v>
      </c>
      <c r="B34" s="36"/>
      <c r="C34" s="36"/>
      <c r="D34" s="36"/>
      <c r="E34" s="36"/>
      <c r="F34" s="36"/>
      <c r="G34" s="36"/>
      <c r="H34" s="36"/>
      <c r="I34" s="36"/>
      <c r="J34" s="36"/>
    </row>
    <row r="35" s="1" customFormat="1" ht="18" customHeight="1" spans="1:10">
      <c r="A35" s="36" t="s">
        <v>851</v>
      </c>
      <c r="B35" s="36"/>
      <c r="C35" s="36"/>
      <c r="D35" s="36"/>
      <c r="E35" s="36"/>
      <c r="F35" s="36"/>
      <c r="G35" s="36"/>
      <c r="H35" s="36"/>
      <c r="I35" s="36"/>
      <c r="J35" s="36"/>
    </row>
    <row r="36" s="1" customFormat="1" ht="18" customHeight="1" spans="1:10">
      <c r="A36" s="36" t="s">
        <v>852</v>
      </c>
      <c r="B36" s="36"/>
      <c r="C36" s="36"/>
      <c r="D36" s="36"/>
      <c r="E36" s="36"/>
      <c r="F36" s="36"/>
      <c r="G36" s="36"/>
      <c r="H36" s="36"/>
      <c r="I36" s="36"/>
      <c r="J36" s="36"/>
    </row>
    <row r="37" s="1" customFormat="1" ht="18" customHeight="1" spans="1:10">
      <c r="A37" s="36" t="s">
        <v>853</v>
      </c>
      <c r="B37" s="36"/>
      <c r="C37" s="36"/>
      <c r="D37" s="36"/>
      <c r="E37" s="36"/>
      <c r="F37" s="36"/>
      <c r="G37" s="36"/>
      <c r="H37" s="36"/>
      <c r="I37" s="36"/>
      <c r="J37" s="36"/>
    </row>
    <row r="38" s="1" customFormat="1" ht="24.05" customHeight="1" spans="1:10">
      <c r="A38" s="36" t="s">
        <v>854</v>
      </c>
      <c r="B38" s="36"/>
      <c r="C38" s="36"/>
      <c r="D38" s="36"/>
      <c r="E38" s="36"/>
      <c r="F38" s="36"/>
      <c r="G38" s="36"/>
      <c r="H38" s="36"/>
      <c r="I38" s="36"/>
      <c r="J38"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9:C29"/>
    <mergeCell ref="D29:J29"/>
    <mergeCell ref="A33:J33"/>
    <mergeCell ref="A34:J34"/>
    <mergeCell ref="A35:J35"/>
    <mergeCell ref="A36:J36"/>
    <mergeCell ref="A37:J37"/>
    <mergeCell ref="A38:J38"/>
    <mergeCell ref="A10:A11"/>
    <mergeCell ref="G12:G13"/>
    <mergeCell ref="H12:H13"/>
    <mergeCell ref="I12:I13"/>
    <mergeCell ref="J12:J13"/>
    <mergeCell ref="A5:B9"/>
    <mergeCell ref="A30:G31"/>
  </mergeCells>
  <pageMargins left="0.75" right="0.75" top="1" bottom="1" header="0.5" footer="0.5"/>
  <pageSetup paperSize="9" scale="49" orientation="portrait"/>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Q29"/>
  <sheetViews>
    <sheetView topLeftCell="A11" workbookViewId="0">
      <selection activeCell="B11" sqref="B11:E11"/>
    </sheetView>
  </sheetViews>
  <sheetFormatPr defaultColWidth="9" defaultRowHeight="14.25"/>
  <cols>
    <col min="1" max="1" width="15" style="1" customWidth="1"/>
    <col min="2" max="2" width="21.6583333333333" style="1" customWidth="1"/>
    <col min="3" max="3" width="23.8916666666667" style="1" customWidth="1"/>
    <col min="4" max="4" width="11.3333333333333" style="1" customWidth="1"/>
    <col min="5" max="5" width="13.2166666666667" style="1" customWidth="1"/>
    <col min="6" max="6" width="11.2166666666667" style="1" customWidth="1"/>
    <col min="7" max="7" width="26.6583333333333" style="1" customWidth="1"/>
    <col min="8" max="8" width="9" style="1"/>
    <col min="9" max="9" width="8.65833333333333" style="1" customWidth="1"/>
    <col min="10" max="10" width="11.4416666666667" style="1" customWidth="1"/>
    <col min="11" max="16362"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2018</v>
      </c>
    </row>
    <row r="3" s="3" customFormat="1" ht="18" customHeight="1" spans="1:225">
      <c r="A3" s="7" t="s">
        <v>784</v>
      </c>
      <c r="B3" s="7"/>
      <c r="C3" s="8" t="s">
        <v>2019</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row>
    <row r="4" s="4" customFormat="1" ht="18" customHeight="1" spans="1:225">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row>
    <row r="5" s="4" customFormat="1" ht="36" customHeight="1" spans="1:225">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row>
    <row r="6" s="4" customFormat="1" ht="36" customHeight="1" spans="1:225">
      <c r="A6" s="7"/>
      <c r="B6" s="7"/>
      <c r="C6" s="10" t="s">
        <v>715</v>
      </c>
      <c r="D6" s="11"/>
      <c r="E6" s="11">
        <v>0.25</v>
      </c>
      <c r="F6" s="11">
        <v>0.25</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row>
    <row r="7" s="4" customFormat="1" ht="36" customHeight="1" spans="1:225">
      <c r="A7" s="7"/>
      <c r="B7" s="7"/>
      <c r="C7" s="10" t="s">
        <v>793</v>
      </c>
      <c r="D7" s="11"/>
      <c r="E7" s="11">
        <v>0.25</v>
      </c>
      <c r="F7" s="11">
        <v>0.25</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row>
    <row r="8" s="4" customFormat="1" ht="36" customHeight="1" spans="1:225">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254" customHeight="1" spans="1:10">
      <c r="A11" s="7"/>
      <c r="B11" s="44" t="s">
        <v>2020</v>
      </c>
      <c r="C11" s="45"/>
      <c r="D11" s="45"/>
      <c r="E11" s="46"/>
      <c r="F11" s="16" t="s">
        <v>2021</v>
      </c>
      <c r="G11" s="16"/>
      <c r="H11" s="16"/>
      <c r="I11" s="16"/>
      <c r="J11" s="16"/>
    </row>
    <row r="12" s="1" customFormat="1" ht="36"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2022</v>
      </c>
      <c r="D14" s="25" t="s">
        <v>734</v>
      </c>
      <c r="E14" s="25" t="s">
        <v>757</v>
      </c>
      <c r="F14" s="25" t="s">
        <v>1149</v>
      </c>
      <c r="G14" s="25" t="s">
        <v>2023</v>
      </c>
      <c r="H14" s="26">
        <v>20</v>
      </c>
      <c r="I14" s="26">
        <v>19</v>
      </c>
      <c r="J14" s="40" t="s">
        <v>11</v>
      </c>
    </row>
    <row r="15" s="1" customFormat="1" ht="18" customHeight="1" spans="1:10">
      <c r="A15" s="7" t="s">
        <v>731</v>
      </c>
      <c r="B15" s="24" t="s">
        <v>755</v>
      </c>
      <c r="C15" s="25" t="s">
        <v>1029</v>
      </c>
      <c r="D15" s="25" t="s">
        <v>763</v>
      </c>
      <c r="E15" s="25" t="s">
        <v>769</v>
      </c>
      <c r="F15" s="25" t="s">
        <v>758</v>
      </c>
      <c r="G15" s="25" t="s">
        <v>2023</v>
      </c>
      <c r="H15" s="26">
        <v>15</v>
      </c>
      <c r="I15" s="26">
        <v>13</v>
      </c>
      <c r="J15" s="40" t="s">
        <v>11</v>
      </c>
    </row>
    <row r="16" s="1" customFormat="1" ht="18" customHeight="1" spans="1:10">
      <c r="A16" s="7" t="s">
        <v>731</v>
      </c>
      <c r="B16" s="24" t="s">
        <v>825</v>
      </c>
      <c r="C16" s="25" t="s">
        <v>1156</v>
      </c>
      <c r="D16" s="25" t="s">
        <v>822</v>
      </c>
      <c r="E16" s="25" t="s">
        <v>68</v>
      </c>
      <c r="F16" s="25" t="s">
        <v>827</v>
      </c>
      <c r="G16" s="25" t="s">
        <v>2024</v>
      </c>
      <c r="H16" s="26">
        <v>15</v>
      </c>
      <c r="I16" s="26">
        <v>13</v>
      </c>
      <c r="J16" s="40" t="s">
        <v>11</v>
      </c>
    </row>
    <row r="17" s="1" customFormat="1" ht="18" customHeight="1" spans="1:10">
      <c r="A17" s="24" t="s">
        <v>760</v>
      </c>
      <c r="B17" s="24" t="s">
        <v>835</v>
      </c>
      <c r="C17" s="25" t="s">
        <v>1963</v>
      </c>
      <c r="D17" s="25" t="s">
        <v>734</v>
      </c>
      <c r="E17" s="25" t="s">
        <v>884</v>
      </c>
      <c r="F17" s="25" t="s">
        <v>758</v>
      </c>
      <c r="G17" s="25" t="s">
        <v>2025</v>
      </c>
      <c r="H17" s="26">
        <v>15</v>
      </c>
      <c r="I17" s="26">
        <v>13</v>
      </c>
      <c r="J17" s="40" t="s">
        <v>11</v>
      </c>
    </row>
    <row r="18" s="1" customFormat="1" ht="29.95" customHeight="1" spans="1:10">
      <c r="A18" s="24" t="s">
        <v>760</v>
      </c>
      <c r="B18" s="24" t="s">
        <v>835</v>
      </c>
      <c r="C18" s="25" t="s">
        <v>1961</v>
      </c>
      <c r="D18" s="25" t="s">
        <v>734</v>
      </c>
      <c r="E18" s="25" t="s">
        <v>775</v>
      </c>
      <c r="F18" s="25" t="s">
        <v>758</v>
      </c>
      <c r="G18" s="25" t="s">
        <v>2026</v>
      </c>
      <c r="H18" s="26">
        <v>15</v>
      </c>
      <c r="I18" s="26">
        <v>13</v>
      </c>
      <c r="J18" s="40" t="s">
        <v>11</v>
      </c>
    </row>
    <row r="19" s="1" customFormat="1" ht="29.95" customHeight="1" spans="1:10">
      <c r="A19" s="27" t="s">
        <v>772</v>
      </c>
      <c r="B19" s="28" t="s">
        <v>886</v>
      </c>
      <c r="C19" s="25" t="s">
        <v>1034</v>
      </c>
      <c r="D19" s="25" t="s">
        <v>763</v>
      </c>
      <c r="E19" s="25" t="s">
        <v>769</v>
      </c>
      <c r="F19" s="25" t="s">
        <v>758</v>
      </c>
      <c r="G19" s="25" t="s">
        <v>2027</v>
      </c>
      <c r="H19" s="26">
        <v>10</v>
      </c>
      <c r="I19" s="26">
        <v>10</v>
      </c>
      <c r="J19" s="40" t="s">
        <v>11</v>
      </c>
    </row>
    <row r="20" s="1" customFormat="1" ht="33.05" customHeight="1" spans="1:10">
      <c r="A20" s="7" t="s">
        <v>888</v>
      </c>
      <c r="B20" s="7"/>
      <c r="C20" s="7"/>
      <c r="D20" s="29" t="s">
        <v>701</v>
      </c>
      <c r="E20" s="29"/>
      <c r="F20" s="29"/>
      <c r="G20" s="29"/>
      <c r="H20" s="29"/>
      <c r="I20" s="29"/>
      <c r="J20" s="29"/>
    </row>
    <row r="21" s="1" customFormat="1" ht="25.55" customHeight="1" spans="1:10">
      <c r="A21" s="27" t="s">
        <v>846</v>
      </c>
      <c r="B21" s="30"/>
      <c r="C21" s="30"/>
      <c r="D21" s="30"/>
      <c r="E21" s="30"/>
      <c r="F21" s="30"/>
      <c r="G21" s="31"/>
      <c r="H21" s="7" t="s">
        <v>847</v>
      </c>
      <c r="I21" s="7" t="s">
        <v>848</v>
      </c>
      <c r="J21" s="41" t="s">
        <v>889</v>
      </c>
    </row>
    <row r="22" s="1" customFormat="1" ht="17.05" customHeight="1" spans="1:10">
      <c r="A22" s="32"/>
      <c r="B22" s="33"/>
      <c r="C22" s="33"/>
      <c r="D22" s="33"/>
      <c r="E22" s="33"/>
      <c r="F22" s="33"/>
      <c r="G22" s="34"/>
      <c r="H22" s="35">
        <v>100</v>
      </c>
      <c r="I22" s="35">
        <v>91</v>
      </c>
      <c r="J22" s="41" t="s">
        <v>850</v>
      </c>
    </row>
    <row r="23" s="1" customFormat="1" ht="29" customHeight="1" spans="1:10">
      <c r="A23" s="36" t="s">
        <v>778</v>
      </c>
      <c r="B23" s="37"/>
      <c r="C23" s="37"/>
      <c r="D23" s="37"/>
      <c r="E23" s="37"/>
      <c r="F23" s="37"/>
      <c r="G23" s="37"/>
      <c r="H23" s="37"/>
      <c r="I23" s="37"/>
      <c r="J23" s="42"/>
    </row>
    <row r="24" s="1" customFormat="1" ht="27" customHeight="1" spans="1:10">
      <c r="A24" s="36" t="s">
        <v>779</v>
      </c>
      <c r="B24" s="36"/>
      <c r="C24" s="36"/>
      <c r="D24" s="36"/>
      <c r="E24" s="36"/>
      <c r="F24" s="36"/>
      <c r="G24" s="36"/>
      <c r="H24" s="36"/>
      <c r="I24" s="36"/>
      <c r="J24" s="36"/>
    </row>
    <row r="25" s="1" customFormat="1" ht="19" customHeight="1" spans="1:10">
      <c r="A25" s="36" t="s">
        <v>780</v>
      </c>
      <c r="B25" s="36"/>
      <c r="C25" s="36"/>
      <c r="D25" s="36"/>
      <c r="E25" s="36"/>
      <c r="F25" s="36"/>
      <c r="G25" s="36"/>
      <c r="H25" s="36"/>
      <c r="I25" s="36"/>
      <c r="J25" s="36"/>
    </row>
    <row r="26" s="1" customFormat="1" ht="18" customHeight="1" spans="1:10">
      <c r="A26" s="36" t="s">
        <v>851</v>
      </c>
      <c r="B26" s="36"/>
      <c r="C26" s="36"/>
      <c r="D26" s="36"/>
      <c r="E26" s="36"/>
      <c r="F26" s="36"/>
      <c r="G26" s="36"/>
      <c r="H26" s="36"/>
      <c r="I26" s="36"/>
      <c r="J26" s="36"/>
    </row>
    <row r="27" s="1" customFormat="1" ht="18" customHeight="1" spans="1:10">
      <c r="A27" s="36" t="s">
        <v>852</v>
      </c>
      <c r="B27" s="36"/>
      <c r="C27" s="36"/>
      <c r="D27" s="36"/>
      <c r="E27" s="36"/>
      <c r="F27" s="36"/>
      <c r="G27" s="36"/>
      <c r="H27" s="36"/>
      <c r="I27" s="36"/>
      <c r="J27" s="36"/>
    </row>
    <row r="28" s="1" customFormat="1" ht="18" customHeight="1" spans="1:10">
      <c r="A28" s="36" t="s">
        <v>853</v>
      </c>
      <c r="B28" s="36"/>
      <c r="C28" s="36"/>
      <c r="D28" s="36"/>
      <c r="E28" s="36"/>
      <c r="F28" s="36"/>
      <c r="G28" s="36"/>
      <c r="H28" s="36"/>
      <c r="I28" s="36"/>
      <c r="J28" s="36"/>
    </row>
    <row r="29" s="1" customFormat="1" ht="24.05" customHeight="1" spans="1:10">
      <c r="A29" s="36" t="s">
        <v>854</v>
      </c>
      <c r="B29" s="36"/>
      <c r="C29" s="36"/>
      <c r="D29" s="36"/>
      <c r="E29" s="36"/>
      <c r="F29" s="36"/>
      <c r="G29" s="36"/>
      <c r="H29" s="36"/>
      <c r="I29" s="36"/>
      <c r="J29"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4:J24"/>
    <mergeCell ref="A25:J25"/>
    <mergeCell ref="A26:J26"/>
    <mergeCell ref="A27:J27"/>
    <mergeCell ref="A28:J28"/>
    <mergeCell ref="A29:J29"/>
    <mergeCell ref="A10:A11"/>
    <mergeCell ref="G12:G13"/>
    <mergeCell ref="H12:H13"/>
    <mergeCell ref="I12:I13"/>
    <mergeCell ref="J12:J13"/>
    <mergeCell ref="A5:B9"/>
    <mergeCell ref="A21:G22"/>
  </mergeCells>
  <pageMargins left="0.75" right="0.75" top="1" bottom="1" header="0.5" footer="0.5"/>
  <pageSetup paperSize="9" scale="53" orientation="portrait"/>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Q30"/>
  <sheetViews>
    <sheetView topLeftCell="A11" workbookViewId="0">
      <selection activeCell="B11" sqref="B11:E11"/>
    </sheetView>
  </sheetViews>
  <sheetFormatPr defaultColWidth="9" defaultRowHeight="14.25"/>
  <cols>
    <col min="1" max="1" width="15.8916666666667" style="1" customWidth="1"/>
    <col min="2" max="2" width="19.7833333333333" style="1" customWidth="1"/>
    <col min="3" max="3" width="26.8916666666667" style="1" customWidth="1"/>
    <col min="4" max="5" width="12.6583333333333" style="1" customWidth="1"/>
    <col min="6" max="6" width="11.2166666666667" style="1" customWidth="1"/>
    <col min="7" max="7" width="24.7833333333333" style="1" customWidth="1"/>
    <col min="8" max="8" width="9" style="1"/>
    <col min="9" max="9" width="8.65833333333333" style="1" customWidth="1"/>
    <col min="10" max="10" width="11.4416666666667" style="1" customWidth="1"/>
    <col min="11" max="16362"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2028</v>
      </c>
    </row>
    <row r="3" s="3" customFormat="1" ht="18" customHeight="1" spans="1:225">
      <c r="A3" s="7" t="s">
        <v>784</v>
      </c>
      <c r="B3" s="7"/>
      <c r="C3" s="8" t="s">
        <v>2029</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row>
    <row r="4" s="4" customFormat="1" ht="18" customHeight="1" spans="1:225">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row>
    <row r="5" s="4" customFormat="1" ht="36" customHeight="1" spans="1:225">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row>
    <row r="6" s="4" customFormat="1" ht="36" customHeight="1" spans="1:225">
      <c r="A6" s="7"/>
      <c r="B6" s="7"/>
      <c r="C6" s="10" t="s">
        <v>715</v>
      </c>
      <c r="D6" s="11"/>
      <c r="E6" s="11">
        <v>10</v>
      </c>
      <c r="F6" s="11">
        <v>10</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row>
    <row r="7" s="4" customFormat="1" ht="36" customHeight="1" spans="1:225">
      <c r="A7" s="7"/>
      <c r="B7" s="7"/>
      <c r="C7" s="10" t="s">
        <v>793</v>
      </c>
      <c r="D7" s="11"/>
      <c r="E7" s="11">
        <v>10</v>
      </c>
      <c r="F7" s="11">
        <v>10</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row>
    <row r="8" s="4" customFormat="1" ht="36" customHeight="1" spans="1:225">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231.05" customHeight="1" spans="1:10">
      <c r="A11" s="7"/>
      <c r="B11" s="44" t="s">
        <v>2030</v>
      </c>
      <c r="C11" s="45"/>
      <c r="D11" s="45"/>
      <c r="E11" s="46"/>
      <c r="F11" s="16" t="s">
        <v>2031</v>
      </c>
      <c r="G11" s="16"/>
      <c r="H11" s="16"/>
      <c r="I11" s="16"/>
      <c r="J11" s="16"/>
    </row>
    <row r="12" s="1" customFormat="1" ht="27"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2032</v>
      </c>
      <c r="D14" s="25" t="s">
        <v>763</v>
      </c>
      <c r="E14" s="25" t="s">
        <v>1549</v>
      </c>
      <c r="F14" s="25" t="s">
        <v>868</v>
      </c>
      <c r="G14" s="25" t="s">
        <v>2033</v>
      </c>
      <c r="H14" s="26">
        <v>10</v>
      </c>
      <c r="I14" s="26">
        <v>10</v>
      </c>
      <c r="J14" s="40" t="s">
        <v>11</v>
      </c>
    </row>
    <row r="15" s="1" customFormat="1" ht="18" customHeight="1" spans="1:10">
      <c r="A15" s="7" t="s">
        <v>731</v>
      </c>
      <c r="B15" s="24" t="s">
        <v>732</v>
      </c>
      <c r="C15" s="25" t="s">
        <v>2034</v>
      </c>
      <c r="D15" s="25" t="s">
        <v>734</v>
      </c>
      <c r="E15" s="25" t="s">
        <v>12</v>
      </c>
      <c r="F15" s="25" t="s">
        <v>753</v>
      </c>
      <c r="G15" s="25" t="s">
        <v>2033</v>
      </c>
      <c r="H15" s="26">
        <v>10</v>
      </c>
      <c r="I15" s="26">
        <v>10</v>
      </c>
      <c r="J15" s="40" t="s">
        <v>11</v>
      </c>
    </row>
    <row r="16" s="1" customFormat="1" ht="18" customHeight="1" spans="1:10">
      <c r="A16" s="7" t="s">
        <v>731</v>
      </c>
      <c r="B16" s="24" t="s">
        <v>755</v>
      </c>
      <c r="C16" s="25" t="s">
        <v>879</v>
      </c>
      <c r="D16" s="25" t="s">
        <v>734</v>
      </c>
      <c r="E16" s="25" t="s">
        <v>757</v>
      </c>
      <c r="F16" s="25" t="s">
        <v>758</v>
      </c>
      <c r="G16" s="25" t="s">
        <v>901</v>
      </c>
      <c r="H16" s="26">
        <v>15</v>
      </c>
      <c r="I16" s="26">
        <v>14</v>
      </c>
      <c r="J16" s="40" t="s">
        <v>11</v>
      </c>
    </row>
    <row r="17" s="1" customFormat="1" ht="18" customHeight="1" spans="1:10">
      <c r="A17" s="7" t="s">
        <v>731</v>
      </c>
      <c r="B17" s="24" t="s">
        <v>820</v>
      </c>
      <c r="C17" s="25" t="s">
        <v>1136</v>
      </c>
      <c r="D17" s="25" t="s">
        <v>822</v>
      </c>
      <c r="E17" s="25" t="s">
        <v>82</v>
      </c>
      <c r="F17" s="25" t="s">
        <v>823</v>
      </c>
      <c r="G17" s="25" t="s">
        <v>1696</v>
      </c>
      <c r="H17" s="26">
        <v>15</v>
      </c>
      <c r="I17" s="26">
        <v>14</v>
      </c>
      <c r="J17" s="40" t="s">
        <v>11</v>
      </c>
    </row>
    <row r="18" s="1" customFormat="1" ht="18" customHeight="1" spans="1:10">
      <c r="A18" s="24" t="s">
        <v>760</v>
      </c>
      <c r="B18" s="24" t="s">
        <v>835</v>
      </c>
      <c r="C18" s="25" t="s">
        <v>836</v>
      </c>
      <c r="D18" s="25" t="s">
        <v>763</v>
      </c>
      <c r="E18" s="25" t="s">
        <v>775</v>
      </c>
      <c r="F18" s="25" t="s">
        <v>758</v>
      </c>
      <c r="G18" s="25" t="s">
        <v>2035</v>
      </c>
      <c r="H18" s="26">
        <v>15</v>
      </c>
      <c r="I18" s="26">
        <v>14</v>
      </c>
      <c r="J18" s="40" t="s">
        <v>11</v>
      </c>
    </row>
    <row r="19" s="1" customFormat="1" ht="29.95" customHeight="1" spans="1:10">
      <c r="A19" s="24" t="s">
        <v>760</v>
      </c>
      <c r="B19" s="7" t="s">
        <v>838</v>
      </c>
      <c r="C19" s="25" t="s">
        <v>839</v>
      </c>
      <c r="D19" s="25" t="s">
        <v>734</v>
      </c>
      <c r="E19" s="25" t="s">
        <v>38</v>
      </c>
      <c r="F19" s="25" t="s">
        <v>840</v>
      </c>
      <c r="G19" s="25" t="s">
        <v>2036</v>
      </c>
      <c r="H19" s="26">
        <v>15</v>
      </c>
      <c r="I19" s="26">
        <v>14</v>
      </c>
      <c r="J19" s="40" t="s">
        <v>11</v>
      </c>
    </row>
    <row r="20" s="1" customFormat="1" ht="29.95" customHeight="1" spans="1:10">
      <c r="A20" s="27" t="s">
        <v>772</v>
      </c>
      <c r="B20" s="28" t="s">
        <v>886</v>
      </c>
      <c r="C20" s="25" t="s">
        <v>843</v>
      </c>
      <c r="D20" s="25" t="s">
        <v>763</v>
      </c>
      <c r="E20" s="25" t="s">
        <v>769</v>
      </c>
      <c r="F20" s="25" t="s">
        <v>758</v>
      </c>
      <c r="G20" s="25" t="s">
        <v>1965</v>
      </c>
      <c r="H20" s="26">
        <v>10</v>
      </c>
      <c r="I20" s="26">
        <v>10</v>
      </c>
      <c r="J20" s="40" t="s">
        <v>11</v>
      </c>
    </row>
    <row r="21" s="1" customFormat="1" ht="29" customHeight="1" spans="1:10">
      <c r="A21" s="7" t="s">
        <v>888</v>
      </c>
      <c r="B21" s="7"/>
      <c r="C21" s="7"/>
      <c r="D21" s="29" t="s">
        <v>701</v>
      </c>
      <c r="E21" s="29"/>
      <c r="F21" s="29"/>
      <c r="G21" s="29"/>
      <c r="H21" s="29"/>
      <c r="I21" s="29"/>
      <c r="J21" s="29"/>
    </row>
    <row r="22" s="1" customFormat="1" ht="18" customHeight="1" spans="1:10">
      <c r="A22" s="27" t="s">
        <v>846</v>
      </c>
      <c r="B22" s="30"/>
      <c r="C22" s="30"/>
      <c r="D22" s="30"/>
      <c r="E22" s="30"/>
      <c r="F22" s="30"/>
      <c r="G22" s="31"/>
      <c r="H22" s="7" t="s">
        <v>847</v>
      </c>
      <c r="I22" s="7" t="s">
        <v>848</v>
      </c>
      <c r="J22" s="41" t="s">
        <v>889</v>
      </c>
    </row>
    <row r="23" s="1" customFormat="1" ht="17.05" customHeight="1" spans="1:10">
      <c r="A23" s="32"/>
      <c r="B23" s="33"/>
      <c r="C23" s="33"/>
      <c r="D23" s="33"/>
      <c r="E23" s="33"/>
      <c r="F23" s="33"/>
      <c r="G23" s="34"/>
      <c r="H23" s="35">
        <v>100</v>
      </c>
      <c r="I23" s="35">
        <v>96</v>
      </c>
      <c r="J23" s="41" t="s">
        <v>850</v>
      </c>
    </row>
    <row r="24" s="1" customFormat="1" ht="29" customHeight="1" spans="1:10">
      <c r="A24" s="36" t="s">
        <v>778</v>
      </c>
      <c r="B24" s="37"/>
      <c r="C24" s="37"/>
      <c r="D24" s="37"/>
      <c r="E24" s="37"/>
      <c r="F24" s="37"/>
      <c r="G24" s="37"/>
      <c r="H24" s="37"/>
      <c r="I24" s="37"/>
      <c r="J24" s="42"/>
    </row>
    <row r="25" s="1" customFormat="1" ht="27" customHeight="1" spans="1:10">
      <c r="A25" s="36" t="s">
        <v>779</v>
      </c>
      <c r="B25" s="36"/>
      <c r="C25" s="36"/>
      <c r="D25" s="36"/>
      <c r="E25" s="36"/>
      <c r="F25" s="36"/>
      <c r="G25" s="36"/>
      <c r="H25" s="36"/>
      <c r="I25" s="36"/>
      <c r="J25" s="36"/>
    </row>
    <row r="26" s="1" customFormat="1" ht="19" customHeight="1" spans="1:10">
      <c r="A26" s="36" t="s">
        <v>780</v>
      </c>
      <c r="B26" s="36"/>
      <c r="C26" s="36"/>
      <c r="D26" s="36"/>
      <c r="E26" s="36"/>
      <c r="F26" s="36"/>
      <c r="G26" s="36"/>
      <c r="H26" s="36"/>
      <c r="I26" s="36"/>
      <c r="J26" s="36"/>
    </row>
    <row r="27" s="1" customFormat="1" ht="18" customHeight="1" spans="1:10">
      <c r="A27" s="36" t="s">
        <v>851</v>
      </c>
      <c r="B27" s="36"/>
      <c r="C27" s="36"/>
      <c r="D27" s="36"/>
      <c r="E27" s="36"/>
      <c r="F27" s="36"/>
      <c r="G27" s="36"/>
      <c r="H27" s="36"/>
      <c r="I27" s="36"/>
      <c r="J27" s="36"/>
    </row>
    <row r="28" s="1" customFormat="1" ht="18" customHeight="1" spans="1:10">
      <c r="A28" s="36" t="s">
        <v>852</v>
      </c>
      <c r="B28" s="36"/>
      <c r="C28" s="36"/>
      <c r="D28" s="36"/>
      <c r="E28" s="36"/>
      <c r="F28" s="36"/>
      <c r="G28" s="36"/>
      <c r="H28" s="36"/>
      <c r="I28" s="36"/>
      <c r="J28" s="36"/>
    </row>
    <row r="29" s="1" customFormat="1" ht="18" customHeight="1" spans="1:10">
      <c r="A29" s="36" t="s">
        <v>853</v>
      </c>
      <c r="B29" s="36"/>
      <c r="C29" s="36"/>
      <c r="D29" s="36"/>
      <c r="E29" s="36"/>
      <c r="F29" s="36"/>
      <c r="G29" s="36"/>
      <c r="H29" s="36"/>
      <c r="I29" s="36"/>
      <c r="J29" s="36"/>
    </row>
    <row r="30" s="1" customFormat="1" ht="24.05" customHeight="1" spans="1:10">
      <c r="A30" s="36" t="s">
        <v>854</v>
      </c>
      <c r="B30" s="36"/>
      <c r="C30" s="36"/>
      <c r="D30" s="36"/>
      <c r="E30" s="36"/>
      <c r="F30" s="36"/>
      <c r="G30" s="36"/>
      <c r="H30" s="36"/>
      <c r="I30" s="36"/>
      <c r="J30"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5:J25"/>
    <mergeCell ref="A26:J26"/>
    <mergeCell ref="A27:J27"/>
    <mergeCell ref="A28:J28"/>
    <mergeCell ref="A29:J29"/>
    <mergeCell ref="A30:J30"/>
    <mergeCell ref="A10:A11"/>
    <mergeCell ref="G12:G13"/>
    <mergeCell ref="H12:H13"/>
    <mergeCell ref="I12:I13"/>
    <mergeCell ref="J12:J13"/>
    <mergeCell ref="A5:B9"/>
    <mergeCell ref="A22:G23"/>
  </mergeCells>
  <pageMargins left="0.75" right="0.75" top="1" bottom="1" header="0.5" footer="0.5"/>
  <pageSetup paperSize="9" scale="53" orientation="portrait"/>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Q35"/>
  <sheetViews>
    <sheetView topLeftCell="A15" workbookViewId="0">
      <selection activeCell="B11" sqref="B11:E11"/>
    </sheetView>
  </sheetViews>
  <sheetFormatPr defaultColWidth="9" defaultRowHeight="14.25"/>
  <cols>
    <col min="1" max="1" width="17.1083333333333" style="1" customWidth="1"/>
    <col min="2" max="2" width="18.8916666666667" style="1" customWidth="1"/>
    <col min="3" max="3" width="34.2166666666667" style="1" customWidth="1"/>
    <col min="4" max="5" width="11.3333333333333" style="1" customWidth="1"/>
    <col min="6" max="6" width="11.2166666666667" style="1" customWidth="1"/>
    <col min="7" max="7" width="23.8916666666667" style="1" customWidth="1"/>
    <col min="8" max="8" width="9" style="1"/>
    <col min="9" max="9" width="8.65833333333333" style="1" customWidth="1"/>
    <col min="10" max="10" width="11.4416666666667" style="1" customWidth="1"/>
    <col min="11" max="16362"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2037</v>
      </c>
    </row>
    <row r="3" s="3" customFormat="1" ht="18" customHeight="1" spans="1:225">
      <c r="A3" s="7" t="s">
        <v>784</v>
      </c>
      <c r="B3" s="7"/>
      <c r="C3" s="8" t="s">
        <v>2038</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row>
    <row r="4" s="4" customFormat="1" ht="18" customHeight="1" spans="1:225">
      <c r="A4" s="7" t="s">
        <v>786</v>
      </c>
      <c r="B4" s="7"/>
      <c r="C4" s="9" t="s">
        <v>706</v>
      </c>
      <c r="D4" s="9"/>
      <c r="E4" s="9"/>
      <c r="F4" s="7" t="s">
        <v>787</v>
      </c>
      <c r="G4" s="8" t="s">
        <v>706</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row>
    <row r="5" s="4" customFormat="1" ht="36" customHeight="1" spans="1:225">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row>
    <row r="6" s="4" customFormat="1" ht="36" customHeight="1" spans="1:225">
      <c r="A6" s="7"/>
      <c r="B6" s="7"/>
      <c r="C6" s="10" t="s">
        <v>715</v>
      </c>
      <c r="D6" s="11"/>
      <c r="E6" s="11">
        <v>23.7</v>
      </c>
      <c r="F6" s="11"/>
      <c r="G6" s="7">
        <v>10</v>
      </c>
      <c r="H6" s="11"/>
      <c r="I6" s="12"/>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row>
    <row r="7" s="4" customFormat="1" ht="36" customHeight="1" spans="1:225">
      <c r="A7" s="7"/>
      <c r="B7" s="7"/>
      <c r="C7" s="10" t="s">
        <v>793</v>
      </c>
      <c r="D7" s="11"/>
      <c r="E7" s="11">
        <v>23.7</v>
      </c>
      <c r="F7" s="11"/>
      <c r="G7" s="7" t="s">
        <v>624</v>
      </c>
      <c r="H7" s="11"/>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row>
    <row r="8" s="4" customFormat="1" ht="36" customHeight="1" spans="1:225">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338.1" customHeight="1" spans="1:10">
      <c r="A11" s="7"/>
      <c r="B11" s="44" t="s">
        <v>2039</v>
      </c>
      <c r="C11" s="45"/>
      <c r="D11" s="45"/>
      <c r="E11" s="46"/>
      <c r="F11" s="16" t="s">
        <v>2017</v>
      </c>
      <c r="G11" s="16"/>
      <c r="H11" s="16"/>
      <c r="I11" s="16"/>
      <c r="J11" s="16"/>
    </row>
    <row r="12" s="1" customFormat="1" ht="29.95"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2040</v>
      </c>
      <c r="D14" s="25" t="s">
        <v>734</v>
      </c>
      <c r="E14" s="25" t="s">
        <v>12</v>
      </c>
      <c r="F14" s="25" t="s">
        <v>2041</v>
      </c>
      <c r="G14" s="25" t="s">
        <v>1824</v>
      </c>
      <c r="H14" s="26">
        <v>5</v>
      </c>
      <c r="I14" s="26">
        <v>5</v>
      </c>
      <c r="J14" s="43" t="s">
        <v>11</v>
      </c>
    </row>
    <row r="15" s="1" customFormat="1" ht="18" customHeight="1" spans="1:10">
      <c r="A15" s="7" t="s">
        <v>731</v>
      </c>
      <c r="B15" s="24" t="s">
        <v>732</v>
      </c>
      <c r="C15" s="25" t="s">
        <v>2042</v>
      </c>
      <c r="D15" s="25" t="s">
        <v>734</v>
      </c>
      <c r="E15" s="25" t="s">
        <v>2043</v>
      </c>
      <c r="F15" s="25" t="s">
        <v>868</v>
      </c>
      <c r="G15" s="25" t="s">
        <v>1824</v>
      </c>
      <c r="H15" s="26">
        <v>5</v>
      </c>
      <c r="I15" s="26">
        <v>5</v>
      </c>
      <c r="J15" s="43" t="s">
        <v>11</v>
      </c>
    </row>
    <row r="16" s="1" customFormat="1" ht="18" customHeight="1" spans="1:10">
      <c r="A16" s="7" t="s">
        <v>731</v>
      </c>
      <c r="B16" s="24" t="s">
        <v>732</v>
      </c>
      <c r="C16" s="25" t="s">
        <v>2044</v>
      </c>
      <c r="D16" s="25" t="s">
        <v>734</v>
      </c>
      <c r="E16" s="25" t="s">
        <v>12</v>
      </c>
      <c r="F16" s="25" t="s">
        <v>2041</v>
      </c>
      <c r="G16" s="25" t="s">
        <v>1824</v>
      </c>
      <c r="H16" s="26">
        <v>5</v>
      </c>
      <c r="I16" s="26">
        <v>5</v>
      </c>
      <c r="J16" s="43" t="s">
        <v>11</v>
      </c>
    </row>
    <row r="17" s="1" customFormat="1" ht="18" customHeight="1" spans="1:10">
      <c r="A17" s="7" t="s">
        <v>731</v>
      </c>
      <c r="B17" s="24" t="s">
        <v>732</v>
      </c>
      <c r="C17" s="25" t="s">
        <v>2045</v>
      </c>
      <c r="D17" s="25" t="s">
        <v>734</v>
      </c>
      <c r="E17" s="25" t="s">
        <v>1424</v>
      </c>
      <c r="F17" s="25" t="s">
        <v>868</v>
      </c>
      <c r="G17" s="25" t="s">
        <v>1824</v>
      </c>
      <c r="H17" s="26">
        <v>5</v>
      </c>
      <c r="I17" s="26">
        <v>5</v>
      </c>
      <c r="J17" s="43" t="s">
        <v>11</v>
      </c>
    </row>
    <row r="18" s="1" customFormat="1" ht="18" customHeight="1" spans="1:10">
      <c r="A18" s="7" t="s">
        <v>731</v>
      </c>
      <c r="B18" s="24" t="s">
        <v>732</v>
      </c>
      <c r="C18" s="25" t="s">
        <v>2046</v>
      </c>
      <c r="D18" s="25" t="s">
        <v>734</v>
      </c>
      <c r="E18" s="25" t="s">
        <v>12</v>
      </c>
      <c r="F18" s="25" t="s">
        <v>806</v>
      </c>
      <c r="G18" s="25" t="s">
        <v>1824</v>
      </c>
      <c r="H18" s="26">
        <v>5</v>
      </c>
      <c r="I18" s="26">
        <v>5</v>
      </c>
      <c r="J18" s="43" t="s">
        <v>11</v>
      </c>
    </row>
    <row r="19" s="1" customFormat="1" ht="18" customHeight="1" spans="1:10">
      <c r="A19" s="7" t="s">
        <v>731</v>
      </c>
      <c r="B19" s="24" t="s">
        <v>732</v>
      </c>
      <c r="C19" s="25" t="s">
        <v>2047</v>
      </c>
      <c r="D19" s="25" t="s">
        <v>734</v>
      </c>
      <c r="E19" s="25" t="s">
        <v>2048</v>
      </c>
      <c r="F19" s="25" t="s">
        <v>868</v>
      </c>
      <c r="G19" s="25" t="s">
        <v>1824</v>
      </c>
      <c r="H19" s="26">
        <v>5</v>
      </c>
      <c r="I19" s="26">
        <v>5</v>
      </c>
      <c r="J19" s="43" t="s">
        <v>11</v>
      </c>
    </row>
    <row r="20" s="1" customFormat="1" ht="18" customHeight="1" spans="1:10">
      <c r="A20" s="7" t="s">
        <v>731</v>
      </c>
      <c r="B20" s="24" t="s">
        <v>755</v>
      </c>
      <c r="C20" s="25" t="s">
        <v>879</v>
      </c>
      <c r="D20" s="25" t="s">
        <v>734</v>
      </c>
      <c r="E20" s="25" t="s">
        <v>757</v>
      </c>
      <c r="F20" s="25" t="s">
        <v>758</v>
      </c>
      <c r="G20" s="25" t="s">
        <v>901</v>
      </c>
      <c r="H20" s="26">
        <v>10</v>
      </c>
      <c r="I20" s="26">
        <v>10</v>
      </c>
      <c r="J20" s="43" t="s">
        <v>11</v>
      </c>
    </row>
    <row r="21" s="1" customFormat="1" ht="18" customHeight="1" spans="1:10">
      <c r="A21" s="7" t="s">
        <v>731</v>
      </c>
      <c r="B21" s="24" t="s">
        <v>820</v>
      </c>
      <c r="C21" s="25" t="s">
        <v>821</v>
      </c>
      <c r="D21" s="25" t="s">
        <v>822</v>
      </c>
      <c r="E21" s="25" t="s">
        <v>82</v>
      </c>
      <c r="F21" s="25" t="s">
        <v>823</v>
      </c>
      <c r="G21" s="25" t="s">
        <v>1784</v>
      </c>
      <c r="H21" s="26">
        <v>10</v>
      </c>
      <c r="I21" s="26">
        <v>10</v>
      </c>
      <c r="J21" s="43" t="s">
        <v>11</v>
      </c>
    </row>
    <row r="22" s="1" customFormat="1" ht="18" customHeight="1" spans="1:10">
      <c r="A22" s="24" t="s">
        <v>760</v>
      </c>
      <c r="B22" s="24" t="s">
        <v>835</v>
      </c>
      <c r="C22" s="25" t="s">
        <v>836</v>
      </c>
      <c r="D22" s="25" t="s">
        <v>763</v>
      </c>
      <c r="E22" s="25" t="s">
        <v>769</v>
      </c>
      <c r="F22" s="25" t="s">
        <v>758</v>
      </c>
      <c r="G22" s="25" t="s">
        <v>1816</v>
      </c>
      <c r="H22" s="26">
        <v>10</v>
      </c>
      <c r="I22" s="26">
        <v>10</v>
      </c>
      <c r="J22" s="43" t="s">
        <v>11</v>
      </c>
    </row>
    <row r="23" s="1" customFormat="1" ht="18" customHeight="1" spans="1:10">
      <c r="A23" s="24" t="s">
        <v>760</v>
      </c>
      <c r="B23" s="24" t="s">
        <v>835</v>
      </c>
      <c r="C23" s="25" t="s">
        <v>958</v>
      </c>
      <c r="D23" s="25" t="s">
        <v>734</v>
      </c>
      <c r="E23" s="25" t="s">
        <v>884</v>
      </c>
      <c r="F23" s="25" t="s">
        <v>758</v>
      </c>
      <c r="G23" s="25" t="s">
        <v>2049</v>
      </c>
      <c r="H23" s="26">
        <v>10</v>
      </c>
      <c r="I23" s="26">
        <v>10</v>
      </c>
      <c r="J23" s="43" t="s">
        <v>11</v>
      </c>
    </row>
    <row r="24" s="1" customFormat="1" ht="24.05" customHeight="1" spans="1:10">
      <c r="A24" s="24" t="s">
        <v>760</v>
      </c>
      <c r="B24" s="7" t="s">
        <v>838</v>
      </c>
      <c r="C24" s="25" t="s">
        <v>839</v>
      </c>
      <c r="D24" s="25" t="s">
        <v>763</v>
      </c>
      <c r="E24" s="25" t="s">
        <v>38</v>
      </c>
      <c r="F24" s="25" t="s">
        <v>840</v>
      </c>
      <c r="G24" s="25" t="s">
        <v>1766</v>
      </c>
      <c r="H24" s="26">
        <v>10</v>
      </c>
      <c r="I24" s="26">
        <v>10</v>
      </c>
      <c r="J24" s="43" t="s">
        <v>11</v>
      </c>
    </row>
    <row r="25" s="1" customFormat="1" ht="28" customHeight="1" spans="1:10">
      <c r="A25" s="27" t="s">
        <v>772</v>
      </c>
      <c r="B25" s="28" t="s">
        <v>886</v>
      </c>
      <c r="C25" s="25" t="s">
        <v>843</v>
      </c>
      <c r="D25" s="25" t="s">
        <v>763</v>
      </c>
      <c r="E25" s="25" t="s">
        <v>775</v>
      </c>
      <c r="F25" s="25" t="s">
        <v>758</v>
      </c>
      <c r="G25" s="25" t="s">
        <v>1817</v>
      </c>
      <c r="H25" s="26">
        <v>10</v>
      </c>
      <c r="I25" s="26">
        <v>9</v>
      </c>
      <c r="J25" s="43" t="s">
        <v>11</v>
      </c>
    </row>
    <row r="26" s="1" customFormat="1" ht="42.05" customHeight="1" spans="1:10">
      <c r="A26" s="7" t="s">
        <v>888</v>
      </c>
      <c r="B26" s="7"/>
      <c r="C26" s="7"/>
      <c r="D26" s="29" t="s">
        <v>2017</v>
      </c>
      <c r="E26" s="29"/>
      <c r="F26" s="29"/>
      <c r="G26" s="29"/>
      <c r="H26" s="29"/>
      <c r="I26" s="29"/>
      <c r="J26" s="29"/>
    </row>
    <row r="27" s="1" customFormat="1" ht="25.55" customHeight="1" spans="1:10">
      <c r="A27" s="27" t="s">
        <v>846</v>
      </c>
      <c r="B27" s="30"/>
      <c r="C27" s="30"/>
      <c r="D27" s="30"/>
      <c r="E27" s="30"/>
      <c r="F27" s="30"/>
      <c r="G27" s="31"/>
      <c r="H27" s="7" t="s">
        <v>847</v>
      </c>
      <c r="I27" s="7" t="s">
        <v>848</v>
      </c>
      <c r="J27" s="41" t="s">
        <v>889</v>
      </c>
    </row>
    <row r="28" s="1" customFormat="1" ht="17.05" customHeight="1" spans="1:10">
      <c r="A28" s="32"/>
      <c r="B28" s="33"/>
      <c r="C28" s="33"/>
      <c r="D28" s="33"/>
      <c r="E28" s="33"/>
      <c r="F28" s="33"/>
      <c r="G28" s="34"/>
      <c r="H28" s="35">
        <v>100</v>
      </c>
      <c r="I28" s="35">
        <v>89</v>
      </c>
      <c r="J28" s="41" t="s">
        <v>890</v>
      </c>
    </row>
    <row r="29" s="1" customFormat="1" ht="29" customHeight="1" spans="1:10">
      <c r="A29" s="36" t="s">
        <v>778</v>
      </c>
      <c r="B29" s="37"/>
      <c r="C29" s="37"/>
      <c r="D29" s="37"/>
      <c r="E29" s="37"/>
      <c r="F29" s="37"/>
      <c r="G29" s="37"/>
      <c r="H29" s="37"/>
      <c r="I29" s="37"/>
      <c r="J29" s="42"/>
    </row>
    <row r="30" s="1" customFormat="1" ht="27" customHeight="1" spans="1:10">
      <c r="A30" s="36" t="s">
        <v>779</v>
      </c>
      <c r="B30" s="36"/>
      <c r="C30" s="36"/>
      <c r="D30" s="36"/>
      <c r="E30" s="36"/>
      <c r="F30" s="36"/>
      <c r="G30" s="36"/>
      <c r="H30" s="36"/>
      <c r="I30" s="36"/>
      <c r="J30" s="36"/>
    </row>
    <row r="31" s="1" customFormat="1" ht="19" customHeight="1" spans="1:10">
      <c r="A31" s="36" t="s">
        <v>780</v>
      </c>
      <c r="B31" s="36"/>
      <c r="C31" s="36"/>
      <c r="D31" s="36"/>
      <c r="E31" s="36"/>
      <c r="F31" s="36"/>
      <c r="G31" s="36"/>
      <c r="H31" s="36"/>
      <c r="I31" s="36"/>
      <c r="J31" s="36"/>
    </row>
    <row r="32" s="1" customFormat="1" ht="18" customHeight="1" spans="1:10">
      <c r="A32" s="36" t="s">
        <v>851</v>
      </c>
      <c r="B32" s="36"/>
      <c r="C32" s="36"/>
      <c r="D32" s="36"/>
      <c r="E32" s="36"/>
      <c r="F32" s="36"/>
      <c r="G32" s="36"/>
      <c r="H32" s="36"/>
      <c r="I32" s="36"/>
      <c r="J32" s="36"/>
    </row>
    <row r="33" s="1" customFormat="1" ht="18" customHeight="1" spans="1:10">
      <c r="A33" s="36" t="s">
        <v>852</v>
      </c>
      <c r="B33" s="36"/>
      <c r="C33" s="36"/>
      <c r="D33" s="36"/>
      <c r="E33" s="36"/>
      <c r="F33" s="36"/>
      <c r="G33" s="36"/>
      <c r="H33" s="36"/>
      <c r="I33" s="36"/>
      <c r="J33" s="36"/>
    </row>
    <row r="34" s="1" customFormat="1" ht="18" customHeight="1" spans="1:10">
      <c r="A34" s="36" t="s">
        <v>853</v>
      </c>
      <c r="B34" s="36"/>
      <c r="C34" s="36"/>
      <c r="D34" s="36"/>
      <c r="E34" s="36"/>
      <c r="F34" s="36"/>
      <c r="G34" s="36"/>
      <c r="H34" s="36"/>
      <c r="I34" s="36"/>
      <c r="J34" s="36"/>
    </row>
    <row r="35" s="1" customFormat="1" ht="24.05" customHeight="1" spans="1:10">
      <c r="A35" s="36" t="s">
        <v>854</v>
      </c>
      <c r="B35" s="36"/>
      <c r="C35" s="36"/>
      <c r="D35" s="36"/>
      <c r="E35" s="36"/>
      <c r="F35" s="36"/>
      <c r="G35" s="36"/>
      <c r="H35" s="36"/>
      <c r="I35" s="36"/>
      <c r="J35"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6:C26"/>
    <mergeCell ref="D26:J26"/>
    <mergeCell ref="A30:J30"/>
    <mergeCell ref="A31:J31"/>
    <mergeCell ref="A32:J32"/>
    <mergeCell ref="A33:J33"/>
    <mergeCell ref="A34:J34"/>
    <mergeCell ref="A35:J35"/>
    <mergeCell ref="A10:A11"/>
    <mergeCell ref="G12:G13"/>
    <mergeCell ref="H12:H13"/>
    <mergeCell ref="I12:I13"/>
    <mergeCell ref="J12:J13"/>
    <mergeCell ref="A5:B9"/>
    <mergeCell ref="A27:G28"/>
  </mergeCells>
  <pageMargins left="0.75" right="0.75" top="1" bottom="1" header="0.5" footer="0.5"/>
  <pageSetup paperSize="9" scale="51" orientation="portrait"/>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Q32"/>
  <sheetViews>
    <sheetView topLeftCell="A12" workbookViewId="0">
      <selection activeCell="B11" sqref="B11:E11"/>
    </sheetView>
  </sheetViews>
  <sheetFormatPr defaultColWidth="9" defaultRowHeight="14.25"/>
  <cols>
    <col min="1" max="1" width="15.1083333333333" style="1" customWidth="1"/>
    <col min="2" max="2" width="19.4416666666667" style="1" customWidth="1"/>
    <col min="3" max="3" width="26.4416666666667" style="1" customWidth="1"/>
    <col min="4" max="5" width="11.3333333333333" style="1" customWidth="1"/>
    <col min="6" max="6" width="11.2166666666667" style="1" customWidth="1"/>
    <col min="7" max="7" width="29.6583333333333" style="1" customWidth="1"/>
    <col min="8" max="8" width="9" style="1"/>
    <col min="9" max="9" width="8.65833333333333" style="1" customWidth="1"/>
    <col min="10" max="10" width="11.4416666666667" style="1" customWidth="1"/>
    <col min="11" max="16362"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2050</v>
      </c>
    </row>
    <row r="3" s="3" customFormat="1" ht="18" customHeight="1" spans="1:225">
      <c r="A3" s="7" t="s">
        <v>784</v>
      </c>
      <c r="B3" s="7"/>
      <c r="C3" s="8" t="s">
        <v>2051</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row>
    <row r="4" s="4" customFormat="1" ht="18" customHeight="1" spans="1:225">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row>
    <row r="5" s="4" customFormat="1" ht="36" customHeight="1" spans="1:225">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row>
    <row r="6" s="4" customFormat="1" ht="36" customHeight="1" spans="1:225">
      <c r="A6" s="7"/>
      <c r="B6" s="7"/>
      <c r="C6" s="10" t="s">
        <v>715</v>
      </c>
      <c r="D6" s="11"/>
      <c r="E6" s="11">
        <v>0.46</v>
      </c>
      <c r="F6" s="11">
        <v>0.46</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row>
    <row r="7" s="4" customFormat="1" ht="36" customHeight="1" spans="1:225">
      <c r="A7" s="7"/>
      <c r="B7" s="7"/>
      <c r="C7" s="10" t="s">
        <v>793</v>
      </c>
      <c r="D7" s="11"/>
      <c r="E7" s="11">
        <v>0.46</v>
      </c>
      <c r="F7" s="11">
        <v>0.46</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row>
    <row r="8" s="4" customFormat="1" ht="36" customHeight="1" spans="1:225">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280" customHeight="1" spans="1:10">
      <c r="A11" s="7"/>
      <c r="B11" s="13" t="s">
        <v>2052</v>
      </c>
      <c r="C11" s="14"/>
      <c r="D11" s="14"/>
      <c r="E11" s="15"/>
      <c r="F11" s="16" t="s">
        <v>2053</v>
      </c>
      <c r="G11" s="16"/>
      <c r="H11" s="16"/>
      <c r="I11" s="16"/>
      <c r="J11" s="16"/>
    </row>
    <row r="12" s="1" customFormat="1" ht="36"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2054</v>
      </c>
      <c r="D14" s="25" t="s">
        <v>734</v>
      </c>
      <c r="E14" s="25" t="s">
        <v>22</v>
      </c>
      <c r="F14" s="25" t="s">
        <v>1027</v>
      </c>
      <c r="G14" s="25" t="s">
        <v>2055</v>
      </c>
      <c r="H14" s="26">
        <v>10</v>
      </c>
      <c r="I14" s="26">
        <v>10</v>
      </c>
      <c r="J14" s="40" t="s">
        <v>11</v>
      </c>
    </row>
    <row r="15" s="1" customFormat="1" ht="18" customHeight="1" spans="1:10">
      <c r="A15" s="7" t="s">
        <v>731</v>
      </c>
      <c r="B15" s="24" t="s">
        <v>732</v>
      </c>
      <c r="C15" s="25" t="s">
        <v>2056</v>
      </c>
      <c r="D15" s="25" t="s">
        <v>734</v>
      </c>
      <c r="E15" s="25" t="s">
        <v>13</v>
      </c>
      <c r="F15" s="25" t="s">
        <v>812</v>
      </c>
      <c r="G15" s="25" t="s">
        <v>2057</v>
      </c>
      <c r="H15" s="26">
        <v>10</v>
      </c>
      <c r="I15" s="26">
        <v>10</v>
      </c>
      <c r="J15" s="40" t="s">
        <v>11</v>
      </c>
    </row>
    <row r="16" s="1" customFormat="1" ht="18" customHeight="1" spans="1:10">
      <c r="A16" s="7" t="s">
        <v>731</v>
      </c>
      <c r="B16" s="24" t="s">
        <v>732</v>
      </c>
      <c r="C16" s="25" t="s">
        <v>2058</v>
      </c>
      <c r="D16" s="25" t="s">
        <v>734</v>
      </c>
      <c r="E16" s="25" t="s">
        <v>12</v>
      </c>
      <c r="F16" s="25" t="s">
        <v>1027</v>
      </c>
      <c r="G16" s="25" t="s">
        <v>2059</v>
      </c>
      <c r="H16" s="26">
        <v>10</v>
      </c>
      <c r="I16" s="26">
        <v>10</v>
      </c>
      <c r="J16" s="40" t="s">
        <v>11</v>
      </c>
    </row>
    <row r="17" s="1" customFormat="1" ht="18" customHeight="1" spans="1:10">
      <c r="A17" s="7" t="s">
        <v>731</v>
      </c>
      <c r="B17" s="24" t="s">
        <v>732</v>
      </c>
      <c r="C17" s="25" t="s">
        <v>2060</v>
      </c>
      <c r="D17" s="25" t="s">
        <v>734</v>
      </c>
      <c r="E17" s="25" t="s">
        <v>12</v>
      </c>
      <c r="F17" s="25" t="s">
        <v>1027</v>
      </c>
      <c r="G17" s="25" t="s">
        <v>2059</v>
      </c>
      <c r="H17" s="26">
        <v>5</v>
      </c>
      <c r="I17" s="26">
        <v>4</v>
      </c>
      <c r="J17" s="40" t="s">
        <v>11</v>
      </c>
    </row>
    <row r="18" s="1" customFormat="1" ht="18" customHeight="1" spans="1:10">
      <c r="A18" s="7" t="s">
        <v>731</v>
      </c>
      <c r="B18" s="24" t="s">
        <v>732</v>
      </c>
      <c r="C18" s="25" t="s">
        <v>2061</v>
      </c>
      <c r="D18" s="25" t="s">
        <v>763</v>
      </c>
      <c r="E18" s="25" t="s">
        <v>66</v>
      </c>
      <c r="F18" s="25" t="s">
        <v>812</v>
      </c>
      <c r="G18" s="25" t="s">
        <v>2062</v>
      </c>
      <c r="H18" s="26">
        <v>5</v>
      </c>
      <c r="I18" s="26">
        <v>4</v>
      </c>
      <c r="J18" s="40" t="s">
        <v>11</v>
      </c>
    </row>
    <row r="19" s="1" customFormat="1" ht="18" customHeight="1" spans="1:10">
      <c r="A19" s="7" t="s">
        <v>731</v>
      </c>
      <c r="B19" s="24" t="s">
        <v>755</v>
      </c>
      <c r="C19" s="25" t="s">
        <v>2063</v>
      </c>
      <c r="D19" s="25" t="s">
        <v>763</v>
      </c>
      <c r="E19" s="25" t="s">
        <v>775</v>
      </c>
      <c r="F19" s="25" t="s">
        <v>758</v>
      </c>
      <c r="G19" s="25" t="s">
        <v>2064</v>
      </c>
      <c r="H19" s="26">
        <v>5</v>
      </c>
      <c r="I19" s="26">
        <v>4</v>
      </c>
      <c r="J19" s="40" t="s">
        <v>11</v>
      </c>
    </row>
    <row r="20" s="1" customFormat="1" ht="18" customHeight="1" spans="1:10">
      <c r="A20" s="7" t="s">
        <v>731</v>
      </c>
      <c r="B20" s="24" t="s">
        <v>820</v>
      </c>
      <c r="C20" s="25" t="s">
        <v>2065</v>
      </c>
      <c r="D20" s="25" t="s">
        <v>734</v>
      </c>
      <c r="E20" s="25" t="s">
        <v>42</v>
      </c>
      <c r="F20" s="25" t="s">
        <v>903</v>
      </c>
      <c r="G20" s="25" t="s">
        <v>2066</v>
      </c>
      <c r="H20" s="26">
        <v>5</v>
      </c>
      <c r="I20" s="26">
        <v>4</v>
      </c>
      <c r="J20" s="40" t="s">
        <v>11</v>
      </c>
    </row>
    <row r="21" s="1" customFormat="1" ht="18" customHeight="1" spans="1:10">
      <c r="A21" s="24" t="s">
        <v>760</v>
      </c>
      <c r="B21" s="24" t="s">
        <v>835</v>
      </c>
      <c r="C21" s="25" t="s">
        <v>2067</v>
      </c>
      <c r="D21" s="25" t="s">
        <v>734</v>
      </c>
      <c r="E21" s="25" t="s">
        <v>1552</v>
      </c>
      <c r="F21" s="25" t="s">
        <v>758</v>
      </c>
      <c r="G21" s="25" t="s">
        <v>2068</v>
      </c>
      <c r="H21" s="26">
        <v>30</v>
      </c>
      <c r="I21" s="26">
        <v>29</v>
      </c>
      <c r="J21" s="40" t="s">
        <v>11</v>
      </c>
    </row>
    <row r="22" s="1" customFormat="1" ht="29.95" customHeight="1" spans="1:10">
      <c r="A22" s="27" t="s">
        <v>772</v>
      </c>
      <c r="B22" s="28" t="s">
        <v>886</v>
      </c>
      <c r="C22" s="25" t="s">
        <v>2069</v>
      </c>
      <c r="D22" s="25" t="s">
        <v>763</v>
      </c>
      <c r="E22" s="25" t="s">
        <v>769</v>
      </c>
      <c r="F22" s="25" t="s">
        <v>758</v>
      </c>
      <c r="G22" s="25" t="s">
        <v>2070</v>
      </c>
      <c r="H22" s="26">
        <v>10</v>
      </c>
      <c r="I22" s="26">
        <v>10</v>
      </c>
      <c r="J22" s="40" t="s">
        <v>11</v>
      </c>
    </row>
    <row r="23" s="1" customFormat="1" ht="30.95" customHeight="1" spans="1:10">
      <c r="A23" s="7" t="s">
        <v>888</v>
      </c>
      <c r="B23" s="7"/>
      <c r="C23" s="7"/>
      <c r="D23" s="29" t="s">
        <v>701</v>
      </c>
      <c r="E23" s="29"/>
      <c r="F23" s="29"/>
      <c r="G23" s="29"/>
      <c r="H23" s="29"/>
      <c r="I23" s="29"/>
      <c r="J23" s="29"/>
    </row>
    <row r="24" s="1" customFormat="1" ht="23.1" customHeight="1" spans="1:10">
      <c r="A24" s="27" t="s">
        <v>846</v>
      </c>
      <c r="B24" s="30"/>
      <c r="C24" s="30"/>
      <c r="D24" s="30"/>
      <c r="E24" s="30"/>
      <c r="F24" s="30"/>
      <c r="G24" s="31"/>
      <c r="H24" s="7" t="s">
        <v>847</v>
      </c>
      <c r="I24" s="7" t="s">
        <v>848</v>
      </c>
      <c r="J24" s="41" t="s">
        <v>889</v>
      </c>
    </row>
    <row r="25" s="1" customFormat="1" ht="20" customHeight="1" spans="1:10">
      <c r="A25" s="32"/>
      <c r="B25" s="33"/>
      <c r="C25" s="33"/>
      <c r="D25" s="33"/>
      <c r="E25" s="33"/>
      <c r="F25" s="33"/>
      <c r="G25" s="34"/>
      <c r="H25" s="35">
        <v>100</v>
      </c>
      <c r="I25" s="35">
        <v>95</v>
      </c>
      <c r="J25" s="41" t="s">
        <v>850</v>
      </c>
    </row>
    <row r="26" s="1" customFormat="1" ht="29" customHeight="1" spans="1:10">
      <c r="A26" s="36" t="s">
        <v>778</v>
      </c>
      <c r="B26" s="37"/>
      <c r="C26" s="37"/>
      <c r="D26" s="37"/>
      <c r="E26" s="37"/>
      <c r="F26" s="37"/>
      <c r="G26" s="37"/>
      <c r="H26" s="37"/>
      <c r="I26" s="37"/>
      <c r="J26" s="42"/>
    </row>
    <row r="27" s="1" customFormat="1" ht="27" customHeight="1" spans="1:10">
      <c r="A27" s="36" t="s">
        <v>779</v>
      </c>
      <c r="B27" s="36"/>
      <c r="C27" s="36"/>
      <c r="D27" s="36"/>
      <c r="E27" s="36"/>
      <c r="F27" s="36"/>
      <c r="G27" s="36"/>
      <c r="H27" s="36"/>
      <c r="I27" s="36"/>
      <c r="J27" s="36"/>
    </row>
    <row r="28" s="1" customFormat="1" ht="19" customHeight="1" spans="1:10">
      <c r="A28" s="36" t="s">
        <v>780</v>
      </c>
      <c r="B28" s="36"/>
      <c r="C28" s="36"/>
      <c r="D28" s="36"/>
      <c r="E28" s="36"/>
      <c r="F28" s="36"/>
      <c r="G28" s="36"/>
      <c r="H28" s="36"/>
      <c r="I28" s="36"/>
      <c r="J28" s="36"/>
    </row>
    <row r="29" s="1" customFormat="1" ht="18" customHeight="1" spans="1:10">
      <c r="A29" s="36" t="s">
        <v>851</v>
      </c>
      <c r="B29" s="36"/>
      <c r="C29" s="36"/>
      <c r="D29" s="36"/>
      <c r="E29" s="36"/>
      <c r="F29" s="36"/>
      <c r="G29" s="36"/>
      <c r="H29" s="36"/>
      <c r="I29" s="36"/>
      <c r="J29" s="36"/>
    </row>
    <row r="30" s="1" customFormat="1" ht="18" customHeight="1" spans="1:10">
      <c r="A30" s="36" t="s">
        <v>852</v>
      </c>
      <c r="B30" s="36"/>
      <c r="C30" s="36"/>
      <c r="D30" s="36"/>
      <c r="E30" s="36"/>
      <c r="F30" s="36"/>
      <c r="G30" s="36"/>
      <c r="H30" s="36"/>
      <c r="I30" s="36"/>
      <c r="J30" s="36"/>
    </row>
    <row r="31" s="1" customFormat="1" ht="18" customHeight="1" spans="1:10">
      <c r="A31" s="36" t="s">
        <v>853</v>
      </c>
      <c r="B31" s="36"/>
      <c r="C31" s="36"/>
      <c r="D31" s="36"/>
      <c r="E31" s="36"/>
      <c r="F31" s="36"/>
      <c r="G31" s="36"/>
      <c r="H31" s="36"/>
      <c r="I31" s="36"/>
      <c r="J31" s="36"/>
    </row>
    <row r="32" s="1" customFormat="1" ht="24.05" customHeight="1" spans="1:10">
      <c r="A32" s="36" t="s">
        <v>854</v>
      </c>
      <c r="B32" s="36"/>
      <c r="C32" s="36"/>
      <c r="D32" s="36"/>
      <c r="E32" s="36"/>
      <c r="F32" s="36"/>
      <c r="G32" s="36"/>
      <c r="H32" s="36"/>
      <c r="I32" s="36"/>
      <c r="J32"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7:J27"/>
    <mergeCell ref="A28:J28"/>
    <mergeCell ref="A29:J29"/>
    <mergeCell ref="A30:J30"/>
    <mergeCell ref="A31:J31"/>
    <mergeCell ref="A32:J32"/>
    <mergeCell ref="A10:A11"/>
    <mergeCell ref="G12:G13"/>
    <mergeCell ref="H12:H13"/>
    <mergeCell ref="I12:I13"/>
    <mergeCell ref="J12:J13"/>
    <mergeCell ref="A5:B9"/>
    <mergeCell ref="A24:G25"/>
  </mergeCells>
  <pageMargins left="0.75" right="0.75" top="1" bottom="1" header="0.5" footer="0.5"/>
  <pageSetup paperSize="9" scale="52" orientation="portrait"/>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Q38"/>
  <sheetViews>
    <sheetView topLeftCell="A11" workbookViewId="0">
      <selection activeCell="B11" sqref="B11:E11"/>
    </sheetView>
  </sheetViews>
  <sheetFormatPr defaultColWidth="9" defaultRowHeight="14.25"/>
  <cols>
    <col min="1" max="1" width="16.3333333333333" style="1" customWidth="1"/>
    <col min="2" max="2" width="19.3333333333333" style="1" customWidth="1"/>
    <col min="3" max="3" width="31" style="1" customWidth="1"/>
    <col min="4" max="5" width="11.3333333333333" style="1" customWidth="1"/>
    <col min="6" max="6" width="11.2166666666667" style="1" customWidth="1"/>
    <col min="7" max="7" width="25.7833333333333" style="1" customWidth="1"/>
    <col min="8" max="8" width="11.1083333333333" style="1" customWidth="1"/>
    <col min="9" max="9" width="10.7833333333333" style="1" customWidth="1"/>
    <col min="10" max="10" width="11.4416666666667" style="1" customWidth="1"/>
    <col min="11" max="16362"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2071</v>
      </c>
    </row>
    <row r="3" s="3" customFormat="1" ht="18" customHeight="1" spans="1:225">
      <c r="A3" s="7" t="s">
        <v>784</v>
      </c>
      <c r="B3" s="7"/>
      <c r="C3" s="8" t="s">
        <v>2072</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row>
    <row r="4" s="4" customFormat="1" ht="18" customHeight="1" spans="1:225">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row>
    <row r="5" s="4" customFormat="1" ht="36" customHeight="1" spans="1:225">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row>
    <row r="6" s="4" customFormat="1" ht="36" customHeight="1" spans="1:225">
      <c r="A6" s="7"/>
      <c r="B6" s="7"/>
      <c r="C6" s="10" t="s">
        <v>715</v>
      </c>
      <c r="D6" s="11"/>
      <c r="E6" s="11">
        <v>50</v>
      </c>
      <c r="F6" s="11">
        <v>50</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row>
    <row r="7" s="4" customFormat="1" ht="36" customHeight="1" spans="1:225">
      <c r="A7" s="7"/>
      <c r="B7" s="7"/>
      <c r="C7" s="10" t="s">
        <v>793</v>
      </c>
      <c r="D7" s="11"/>
      <c r="E7" s="11">
        <v>50</v>
      </c>
      <c r="F7" s="11">
        <v>50</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row>
    <row r="8" s="4" customFormat="1" ht="36" customHeight="1" spans="1:225">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263" customHeight="1" spans="1:10">
      <c r="A11" s="7"/>
      <c r="B11" s="13" t="s">
        <v>2073</v>
      </c>
      <c r="C11" s="14"/>
      <c r="D11" s="14"/>
      <c r="E11" s="15"/>
      <c r="F11" s="16" t="s">
        <v>2074</v>
      </c>
      <c r="G11" s="16"/>
      <c r="H11" s="16"/>
      <c r="I11" s="16"/>
      <c r="J11" s="16"/>
    </row>
    <row r="12" s="1" customFormat="1" ht="36"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2075</v>
      </c>
      <c r="D14" s="25" t="s">
        <v>763</v>
      </c>
      <c r="E14" s="25" t="s">
        <v>2076</v>
      </c>
      <c r="F14" s="25" t="s">
        <v>816</v>
      </c>
      <c r="G14" s="25" t="s">
        <v>2077</v>
      </c>
      <c r="H14" s="26">
        <v>5</v>
      </c>
      <c r="I14" s="26">
        <v>4</v>
      </c>
      <c r="J14" s="43" t="s">
        <v>11</v>
      </c>
    </row>
    <row r="15" s="1" customFormat="1" ht="18" customHeight="1" spans="1:10">
      <c r="A15" s="7" t="s">
        <v>731</v>
      </c>
      <c r="B15" s="24" t="s">
        <v>732</v>
      </c>
      <c r="C15" s="25" t="s">
        <v>2078</v>
      </c>
      <c r="D15" s="25" t="s">
        <v>763</v>
      </c>
      <c r="E15" s="25" t="s">
        <v>2079</v>
      </c>
      <c r="F15" s="25" t="s">
        <v>944</v>
      </c>
      <c r="G15" s="25" t="s">
        <v>2077</v>
      </c>
      <c r="H15" s="26">
        <v>5</v>
      </c>
      <c r="I15" s="26">
        <v>4</v>
      </c>
      <c r="J15" s="43" t="s">
        <v>11</v>
      </c>
    </row>
    <row r="16" s="1" customFormat="1" ht="18" customHeight="1" spans="1:10">
      <c r="A16" s="7" t="s">
        <v>731</v>
      </c>
      <c r="B16" s="24" t="s">
        <v>732</v>
      </c>
      <c r="C16" s="25" t="s">
        <v>2080</v>
      </c>
      <c r="D16" s="25" t="s">
        <v>763</v>
      </c>
      <c r="E16" s="25" t="s">
        <v>1802</v>
      </c>
      <c r="F16" s="25" t="s">
        <v>816</v>
      </c>
      <c r="G16" s="25" t="s">
        <v>2077</v>
      </c>
      <c r="H16" s="26">
        <v>5</v>
      </c>
      <c r="I16" s="26">
        <v>4</v>
      </c>
      <c r="J16" s="43" t="s">
        <v>11</v>
      </c>
    </row>
    <row r="17" s="1" customFormat="1" ht="18" customHeight="1" spans="1:10">
      <c r="A17" s="7" t="s">
        <v>731</v>
      </c>
      <c r="B17" s="24" t="s">
        <v>732</v>
      </c>
      <c r="C17" s="25" t="s">
        <v>2081</v>
      </c>
      <c r="D17" s="25" t="s">
        <v>763</v>
      </c>
      <c r="E17" s="25" t="s">
        <v>1802</v>
      </c>
      <c r="F17" s="25" t="s">
        <v>816</v>
      </c>
      <c r="G17" s="25" t="s">
        <v>2077</v>
      </c>
      <c r="H17" s="26">
        <v>5</v>
      </c>
      <c r="I17" s="26">
        <v>4</v>
      </c>
      <c r="J17" s="43" t="s">
        <v>11</v>
      </c>
    </row>
    <row r="18" s="1" customFormat="1" ht="18" customHeight="1" spans="1:10">
      <c r="A18" s="7" t="s">
        <v>731</v>
      </c>
      <c r="B18" s="24" t="s">
        <v>732</v>
      </c>
      <c r="C18" s="25" t="s">
        <v>2082</v>
      </c>
      <c r="D18" s="25" t="s">
        <v>763</v>
      </c>
      <c r="E18" s="25" t="s">
        <v>2083</v>
      </c>
      <c r="F18" s="25" t="s">
        <v>944</v>
      </c>
      <c r="G18" s="25" t="s">
        <v>2077</v>
      </c>
      <c r="H18" s="26">
        <v>5</v>
      </c>
      <c r="I18" s="26">
        <v>4</v>
      </c>
      <c r="J18" s="43" t="s">
        <v>11</v>
      </c>
    </row>
    <row r="19" s="1" customFormat="1" ht="18" customHeight="1" spans="1:10">
      <c r="A19" s="7" t="s">
        <v>731</v>
      </c>
      <c r="B19" s="24" t="s">
        <v>755</v>
      </c>
      <c r="C19" s="25" t="s">
        <v>879</v>
      </c>
      <c r="D19" s="25" t="s">
        <v>734</v>
      </c>
      <c r="E19" s="25" t="s">
        <v>757</v>
      </c>
      <c r="F19" s="25" t="s">
        <v>758</v>
      </c>
      <c r="G19" s="25" t="s">
        <v>901</v>
      </c>
      <c r="H19" s="26">
        <v>5</v>
      </c>
      <c r="I19" s="26">
        <v>4</v>
      </c>
      <c r="J19" s="43" t="s">
        <v>11</v>
      </c>
    </row>
    <row r="20" s="1" customFormat="1" ht="18" customHeight="1" spans="1:10">
      <c r="A20" s="7" t="s">
        <v>731</v>
      </c>
      <c r="B20" s="24" t="s">
        <v>820</v>
      </c>
      <c r="C20" s="25" t="s">
        <v>902</v>
      </c>
      <c r="D20" s="25" t="s">
        <v>734</v>
      </c>
      <c r="E20" s="25" t="s">
        <v>19</v>
      </c>
      <c r="F20" s="25" t="s">
        <v>903</v>
      </c>
      <c r="G20" s="25" t="s">
        <v>957</v>
      </c>
      <c r="H20" s="26">
        <v>5</v>
      </c>
      <c r="I20" s="26">
        <v>4</v>
      </c>
      <c r="J20" s="43" t="s">
        <v>11</v>
      </c>
    </row>
    <row r="21" s="1" customFormat="1" ht="18" customHeight="1" spans="1:10">
      <c r="A21" s="7" t="s">
        <v>731</v>
      </c>
      <c r="B21" s="24" t="s">
        <v>825</v>
      </c>
      <c r="C21" s="25" t="s">
        <v>2084</v>
      </c>
      <c r="D21" s="25" t="s">
        <v>822</v>
      </c>
      <c r="E21" s="25" t="s">
        <v>2085</v>
      </c>
      <c r="F21" s="25" t="s">
        <v>1623</v>
      </c>
      <c r="G21" s="25" t="s">
        <v>828</v>
      </c>
      <c r="H21" s="26">
        <v>3</v>
      </c>
      <c r="I21" s="26">
        <v>3</v>
      </c>
      <c r="J21" s="43" t="s">
        <v>11</v>
      </c>
    </row>
    <row r="22" s="1" customFormat="1" ht="18" customHeight="1" spans="1:10">
      <c r="A22" s="7" t="s">
        <v>731</v>
      </c>
      <c r="B22" s="24" t="s">
        <v>825</v>
      </c>
      <c r="C22" s="25" t="s">
        <v>2086</v>
      </c>
      <c r="D22" s="25" t="s">
        <v>822</v>
      </c>
      <c r="E22" s="25" t="s">
        <v>2087</v>
      </c>
      <c r="F22" s="25" t="s">
        <v>2007</v>
      </c>
      <c r="G22" s="25" t="s">
        <v>828</v>
      </c>
      <c r="H22" s="26">
        <v>3</v>
      </c>
      <c r="I22" s="26">
        <v>3</v>
      </c>
      <c r="J22" s="43" t="s">
        <v>11</v>
      </c>
    </row>
    <row r="23" s="1" customFormat="1" ht="18" customHeight="1" spans="1:10">
      <c r="A23" s="7" t="s">
        <v>731</v>
      </c>
      <c r="B23" s="24" t="s">
        <v>825</v>
      </c>
      <c r="C23" s="25" t="s">
        <v>2088</v>
      </c>
      <c r="D23" s="25" t="s">
        <v>822</v>
      </c>
      <c r="E23" s="25" t="s">
        <v>2089</v>
      </c>
      <c r="F23" s="25" t="s">
        <v>1623</v>
      </c>
      <c r="G23" s="25" t="s">
        <v>828</v>
      </c>
      <c r="H23" s="26">
        <v>3</v>
      </c>
      <c r="I23" s="26">
        <v>3</v>
      </c>
      <c r="J23" s="43" t="s">
        <v>11</v>
      </c>
    </row>
    <row r="24" s="1" customFormat="1" ht="18" customHeight="1" spans="1:10">
      <c r="A24" s="7" t="s">
        <v>731</v>
      </c>
      <c r="B24" s="24" t="s">
        <v>825</v>
      </c>
      <c r="C24" s="25" t="s">
        <v>2090</v>
      </c>
      <c r="D24" s="25" t="s">
        <v>822</v>
      </c>
      <c r="E24" s="25" t="s">
        <v>54</v>
      </c>
      <c r="F24" s="25" t="s">
        <v>1623</v>
      </c>
      <c r="G24" s="25" t="s">
        <v>828</v>
      </c>
      <c r="H24" s="26">
        <v>3</v>
      </c>
      <c r="I24" s="26">
        <v>3</v>
      </c>
      <c r="J24" s="43" t="s">
        <v>11</v>
      </c>
    </row>
    <row r="25" s="1" customFormat="1" ht="18" customHeight="1" spans="1:10">
      <c r="A25" s="7" t="s">
        <v>731</v>
      </c>
      <c r="B25" s="24" t="s">
        <v>825</v>
      </c>
      <c r="C25" s="25" t="s">
        <v>2091</v>
      </c>
      <c r="D25" s="25" t="s">
        <v>822</v>
      </c>
      <c r="E25" s="25" t="s">
        <v>2092</v>
      </c>
      <c r="F25" s="25" t="s">
        <v>2007</v>
      </c>
      <c r="G25" s="25" t="s">
        <v>828</v>
      </c>
      <c r="H25" s="26">
        <v>3</v>
      </c>
      <c r="I25" s="26">
        <v>3</v>
      </c>
      <c r="J25" s="43" t="s">
        <v>11</v>
      </c>
    </row>
    <row r="26" s="1" customFormat="1" ht="18" customHeight="1" spans="1:10">
      <c r="A26" s="24" t="s">
        <v>760</v>
      </c>
      <c r="B26" s="24" t="s">
        <v>835</v>
      </c>
      <c r="C26" s="25" t="s">
        <v>836</v>
      </c>
      <c r="D26" s="25" t="s">
        <v>763</v>
      </c>
      <c r="E26" s="25" t="s">
        <v>775</v>
      </c>
      <c r="F26" s="25" t="s">
        <v>758</v>
      </c>
      <c r="G26" s="25" t="s">
        <v>2093</v>
      </c>
      <c r="H26" s="26">
        <v>15</v>
      </c>
      <c r="I26" s="26">
        <v>14</v>
      </c>
      <c r="J26" s="43" t="s">
        <v>11</v>
      </c>
    </row>
    <row r="27" s="1" customFormat="1" ht="29.95" customHeight="1" spans="1:10">
      <c r="A27" s="24" t="s">
        <v>760</v>
      </c>
      <c r="B27" s="7" t="s">
        <v>838</v>
      </c>
      <c r="C27" s="25" t="s">
        <v>839</v>
      </c>
      <c r="D27" s="25" t="s">
        <v>763</v>
      </c>
      <c r="E27" s="25" t="s">
        <v>1680</v>
      </c>
      <c r="F27" s="25" t="s">
        <v>840</v>
      </c>
      <c r="G27" s="25" t="s">
        <v>2036</v>
      </c>
      <c r="H27" s="26">
        <v>15</v>
      </c>
      <c r="I27" s="26">
        <v>14</v>
      </c>
      <c r="J27" s="43" t="s">
        <v>11</v>
      </c>
    </row>
    <row r="28" s="1" customFormat="1" ht="29.95" customHeight="1" spans="1:10">
      <c r="A28" s="27" t="s">
        <v>772</v>
      </c>
      <c r="B28" s="28" t="s">
        <v>886</v>
      </c>
      <c r="C28" s="25" t="s">
        <v>843</v>
      </c>
      <c r="D28" s="25" t="s">
        <v>763</v>
      </c>
      <c r="E28" s="25" t="s">
        <v>775</v>
      </c>
      <c r="F28" s="25" t="s">
        <v>758</v>
      </c>
      <c r="G28" s="25" t="s">
        <v>1965</v>
      </c>
      <c r="H28" s="26">
        <v>10</v>
      </c>
      <c r="I28" s="26">
        <v>10</v>
      </c>
      <c r="J28" s="43" t="s">
        <v>11</v>
      </c>
    </row>
    <row r="29" s="1" customFormat="1" ht="30.95" customHeight="1" spans="1:10">
      <c r="A29" s="7" t="s">
        <v>888</v>
      </c>
      <c r="B29" s="7"/>
      <c r="C29" s="7"/>
      <c r="D29" s="29" t="s">
        <v>701</v>
      </c>
      <c r="E29" s="29"/>
      <c r="F29" s="29"/>
      <c r="G29" s="29"/>
      <c r="H29" s="29"/>
      <c r="I29" s="29"/>
      <c r="J29" s="29"/>
    </row>
    <row r="30" s="1" customFormat="1" ht="25.55" customHeight="1" spans="1:10">
      <c r="A30" s="27" t="s">
        <v>846</v>
      </c>
      <c r="B30" s="30"/>
      <c r="C30" s="30"/>
      <c r="D30" s="30"/>
      <c r="E30" s="30"/>
      <c r="F30" s="30"/>
      <c r="G30" s="31"/>
      <c r="H30" s="7" t="s">
        <v>847</v>
      </c>
      <c r="I30" s="7" t="s">
        <v>848</v>
      </c>
      <c r="J30" s="41" t="s">
        <v>889</v>
      </c>
    </row>
    <row r="31" s="1" customFormat="1" ht="17.05" customHeight="1" spans="1:10">
      <c r="A31" s="32"/>
      <c r="B31" s="33"/>
      <c r="C31" s="33"/>
      <c r="D31" s="33"/>
      <c r="E31" s="33"/>
      <c r="F31" s="33"/>
      <c r="G31" s="34"/>
      <c r="H31" s="35">
        <v>100</v>
      </c>
      <c r="I31" s="35">
        <v>91</v>
      </c>
      <c r="J31" s="41" t="s">
        <v>850</v>
      </c>
    </row>
    <row r="32" s="1" customFormat="1" ht="29" customHeight="1" spans="1:10">
      <c r="A32" s="36" t="s">
        <v>778</v>
      </c>
      <c r="B32" s="37"/>
      <c r="C32" s="37"/>
      <c r="D32" s="37"/>
      <c r="E32" s="37"/>
      <c r="F32" s="37"/>
      <c r="G32" s="37"/>
      <c r="H32" s="37"/>
      <c r="I32" s="37"/>
      <c r="J32" s="42"/>
    </row>
    <row r="33" s="1" customFormat="1" ht="27" customHeight="1" spans="1:10">
      <c r="A33" s="36" t="s">
        <v>779</v>
      </c>
      <c r="B33" s="36"/>
      <c r="C33" s="36"/>
      <c r="D33" s="36"/>
      <c r="E33" s="36"/>
      <c r="F33" s="36"/>
      <c r="G33" s="36"/>
      <c r="H33" s="36"/>
      <c r="I33" s="36"/>
      <c r="J33" s="36"/>
    </row>
    <row r="34" s="1" customFormat="1" ht="19" customHeight="1" spans="1:10">
      <c r="A34" s="36" t="s">
        <v>780</v>
      </c>
      <c r="B34" s="36"/>
      <c r="C34" s="36"/>
      <c r="D34" s="36"/>
      <c r="E34" s="36"/>
      <c r="F34" s="36"/>
      <c r="G34" s="36"/>
      <c r="H34" s="36"/>
      <c r="I34" s="36"/>
      <c r="J34" s="36"/>
    </row>
    <row r="35" s="1" customFormat="1" ht="18" customHeight="1" spans="1:10">
      <c r="A35" s="36" t="s">
        <v>851</v>
      </c>
      <c r="B35" s="36"/>
      <c r="C35" s="36"/>
      <c r="D35" s="36"/>
      <c r="E35" s="36"/>
      <c r="F35" s="36"/>
      <c r="G35" s="36"/>
      <c r="H35" s="36"/>
      <c r="I35" s="36"/>
      <c r="J35" s="36"/>
    </row>
    <row r="36" s="1" customFormat="1" ht="18" customHeight="1" spans="1:10">
      <c r="A36" s="36" t="s">
        <v>852</v>
      </c>
      <c r="B36" s="36"/>
      <c r="C36" s="36"/>
      <c r="D36" s="36"/>
      <c r="E36" s="36"/>
      <c r="F36" s="36"/>
      <c r="G36" s="36"/>
      <c r="H36" s="36"/>
      <c r="I36" s="36"/>
      <c r="J36" s="36"/>
    </row>
    <row r="37" s="1" customFormat="1" ht="18" customHeight="1" spans="1:10">
      <c r="A37" s="36" t="s">
        <v>853</v>
      </c>
      <c r="B37" s="36"/>
      <c r="C37" s="36"/>
      <c r="D37" s="36"/>
      <c r="E37" s="36"/>
      <c r="F37" s="36"/>
      <c r="G37" s="36"/>
      <c r="H37" s="36"/>
      <c r="I37" s="36"/>
      <c r="J37" s="36"/>
    </row>
    <row r="38" s="1" customFormat="1" ht="24.05" customHeight="1" spans="1:10">
      <c r="A38" s="36" t="s">
        <v>854</v>
      </c>
      <c r="B38" s="36"/>
      <c r="C38" s="36"/>
      <c r="D38" s="36"/>
      <c r="E38" s="36"/>
      <c r="F38" s="36"/>
      <c r="G38" s="36"/>
      <c r="H38" s="36"/>
      <c r="I38" s="36"/>
      <c r="J38"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9:C29"/>
    <mergeCell ref="D29:J29"/>
    <mergeCell ref="A33:J33"/>
    <mergeCell ref="A34:J34"/>
    <mergeCell ref="A35:J35"/>
    <mergeCell ref="A36:J36"/>
    <mergeCell ref="A37:J37"/>
    <mergeCell ref="A38:J38"/>
    <mergeCell ref="A10:A11"/>
    <mergeCell ref="G12:G13"/>
    <mergeCell ref="H12:H13"/>
    <mergeCell ref="I12:I13"/>
    <mergeCell ref="J12:J13"/>
    <mergeCell ref="A5:B9"/>
    <mergeCell ref="A30:G31"/>
  </mergeCells>
  <pageMargins left="0.75" right="0.75" top="1" bottom="1" header="0.5" footer="0.5"/>
  <pageSetup paperSize="9" scale="50" orientation="portrait"/>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Q30"/>
  <sheetViews>
    <sheetView topLeftCell="A12" workbookViewId="0">
      <selection activeCell="B11" sqref="B11:E11"/>
    </sheetView>
  </sheetViews>
  <sheetFormatPr defaultColWidth="9" defaultRowHeight="14.25"/>
  <cols>
    <col min="1" max="1" width="15.6583333333333" style="1" customWidth="1"/>
    <col min="2" max="3" width="21.3333333333333" style="1" customWidth="1"/>
    <col min="4" max="5" width="13.2166666666667" style="1" customWidth="1"/>
    <col min="6" max="6" width="11.2166666666667" style="1" customWidth="1"/>
    <col min="7" max="7" width="24.1083333333333" style="1" customWidth="1"/>
    <col min="8" max="8" width="9" style="1"/>
    <col min="9" max="9" width="8.65833333333333" style="1" customWidth="1"/>
    <col min="10" max="10" width="11.4416666666667" style="1" customWidth="1"/>
    <col min="11" max="16362"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2094</v>
      </c>
    </row>
    <row r="3" s="3" customFormat="1" ht="18" customHeight="1" spans="1:225">
      <c r="A3" s="7" t="s">
        <v>784</v>
      </c>
      <c r="B3" s="7"/>
      <c r="C3" s="8" t="s">
        <v>2095</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row>
    <row r="4" s="4" customFormat="1" ht="18" customHeight="1" spans="1:225">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row>
    <row r="5" s="4" customFormat="1" ht="36" customHeight="1" spans="1:225">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row>
    <row r="6" s="4" customFormat="1" ht="36" customHeight="1" spans="1:225">
      <c r="A6" s="7"/>
      <c r="B6" s="7"/>
      <c r="C6" s="10" t="s">
        <v>715</v>
      </c>
      <c r="D6" s="11"/>
      <c r="E6" s="11">
        <v>3.6</v>
      </c>
      <c r="F6" s="11">
        <v>3.6</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row>
    <row r="7" s="4" customFormat="1" ht="36" customHeight="1" spans="1:225">
      <c r="A7" s="7"/>
      <c r="B7" s="7"/>
      <c r="C7" s="10" t="s">
        <v>793</v>
      </c>
      <c r="D7" s="11"/>
      <c r="E7" s="11">
        <v>3.6</v>
      </c>
      <c r="F7" s="11">
        <v>3.6</v>
      </c>
      <c r="G7" s="7" t="s">
        <v>624</v>
      </c>
      <c r="H7" s="11">
        <v>100</v>
      </c>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row>
    <row r="8" s="4" customFormat="1" ht="36" customHeight="1" spans="1:225">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90" customHeight="1" spans="1:10">
      <c r="A11" s="7"/>
      <c r="B11" s="13" t="s">
        <v>2096</v>
      </c>
      <c r="C11" s="14"/>
      <c r="D11" s="14"/>
      <c r="E11" s="15"/>
      <c r="F11" s="16" t="s">
        <v>2097</v>
      </c>
      <c r="G11" s="16"/>
      <c r="H11" s="16"/>
      <c r="I11" s="16"/>
      <c r="J11" s="16"/>
    </row>
    <row r="12" s="1" customFormat="1" ht="36"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2098</v>
      </c>
      <c r="D14" s="25" t="s">
        <v>734</v>
      </c>
      <c r="E14" s="25" t="s">
        <v>34</v>
      </c>
      <c r="F14" s="25" t="s">
        <v>812</v>
      </c>
      <c r="G14" s="25" t="s">
        <v>2099</v>
      </c>
      <c r="H14" s="26">
        <v>10</v>
      </c>
      <c r="I14" s="26">
        <v>9</v>
      </c>
      <c r="J14" s="43" t="s">
        <v>11</v>
      </c>
    </row>
    <row r="15" s="1" customFormat="1" ht="18" customHeight="1" spans="1:10">
      <c r="A15" s="7" t="s">
        <v>731</v>
      </c>
      <c r="B15" s="24" t="s">
        <v>755</v>
      </c>
      <c r="C15" s="25" t="s">
        <v>1218</v>
      </c>
      <c r="D15" s="25" t="s">
        <v>734</v>
      </c>
      <c r="E15" s="25" t="s">
        <v>757</v>
      </c>
      <c r="F15" s="25" t="s">
        <v>758</v>
      </c>
      <c r="G15" s="25" t="s">
        <v>2100</v>
      </c>
      <c r="H15" s="26">
        <v>10</v>
      </c>
      <c r="I15" s="26">
        <v>9</v>
      </c>
      <c r="J15" s="43" t="s">
        <v>11</v>
      </c>
    </row>
    <row r="16" s="1" customFormat="1" ht="18" customHeight="1" spans="1:10">
      <c r="A16" s="7" t="s">
        <v>731</v>
      </c>
      <c r="B16" s="24" t="s">
        <v>820</v>
      </c>
      <c r="C16" s="25" t="s">
        <v>1521</v>
      </c>
      <c r="D16" s="25" t="s">
        <v>822</v>
      </c>
      <c r="E16" s="25" t="s">
        <v>82</v>
      </c>
      <c r="F16" s="25" t="s">
        <v>758</v>
      </c>
      <c r="G16" s="25" t="s">
        <v>1522</v>
      </c>
      <c r="H16" s="26">
        <v>15</v>
      </c>
      <c r="I16" s="26">
        <v>14</v>
      </c>
      <c r="J16" s="43" t="s">
        <v>11</v>
      </c>
    </row>
    <row r="17" s="1" customFormat="1" ht="18" customHeight="1" spans="1:10">
      <c r="A17" s="7" t="s">
        <v>731</v>
      </c>
      <c r="B17" s="24" t="s">
        <v>825</v>
      </c>
      <c r="C17" s="25" t="s">
        <v>2101</v>
      </c>
      <c r="D17" s="25" t="s">
        <v>734</v>
      </c>
      <c r="E17" s="25" t="s">
        <v>1549</v>
      </c>
      <c r="F17" s="25" t="s">
        <v>2102</v>
      </c>
      <c r="G17" s="25" t="s">
        <v>1164</v>
      </c>
      <c r="H17" s="26">
        <v>15</v>
      </c>
      <c r="I17" s="26">
        <v>14</v>
      </c>
      <c r="J17" s="43" t="s">
        <v>11</v>
      </c>
    </row>
    <row r="18" s="1" customFormat="1" ht="18" customHeight="1" spans="1:10">
      <c r="A18" s="24" t="s">
        <v>760</v>
      </c>
      <c r="B18" s="24" t="s">
        <v>1331</v>
      </c>
      <c r="C18" s="25" t="s">
        <v>2103</v>
      </c>
      <c r="D18" s="25" t="s">
        <v>734</v>
      </c>
      <c r="E18" s="25" t="s">
        <v>2104</v>
      </c>
      <c r="F18" s="25" t="s">
        <v>2105</v>
      </c>
      <c r="G18" s="25" t="s">
        <v>2103</v>
      </c>
      <c r="H18" s="26">
        <v>15</v>
      </c>
      <c r="I18" s="26">
        <v>14</v>
      </c>
      <c r="J18" s="43" t="s">
        <v>11</v>
      </c>
    </row>
    <row r="19" s="1" customFormat="1" ht="23.1" customHeight="1" spans="1:10">
      <c r="A19" s="24" t="s">
        <v>760</v>
      </c>
      <c r="B19" s="24" t="s">
        <v>835</v>
      </c>
      <c r="C19" s="25" t="s">
        <v>2106</v>
      </c>
      <c r="D19" s="25" t="s">
        <v>734</v>
      </c>
      <c r="E19" s="25" t="s">
        <v>884</v>
      </c>
      <c r="F19" s="25" t="s">
        <v>758</v>
      </c>
      <c r="G19" s="25" t="s">
        <v>2107</v>
      </c>
      <c r="H19" s="26">
        <v>15</v>
      </c>
      <c r="I19" s="26">
        <v>13</v>
      </c>
      <c r="J19" s="43" t="s">
        <v>11</v>
      </c>
    </row>
    <row r="20" s="1" customFormat="1" ht="29.95" customHeight="1" spans="1:10">
      <c r="A20" s="27" t="s">
        <v>772</v>
      </c>
      <c r="B20" s="28" t="s">
        <v>886</v>
      </c>
      <c r="C20" s="25" t="s">
        <v>1140</v>
      </c>
      <c r="D20" s="25" t="s">
        <v>763</v>
      </c>
      <c r="E20" s="25" t="s">
        <v>775</v>
      </c>
      <c r="F20" s="25" t="s">
        <v>758</v>
      </c>
      <c r="G20" s="25" t="s">
        <v>1965</v>
      </c>
      <c r="H20" s="26">
        <v>10</v>
      </c>
      <c r="I20" s="26">
        <v>8</v>
      </c>
      <c r="J20" s="43" t="s">
        <v>11</v>
      </c>
    </row>
    <row r="21" s="1" customFormat="1" ht="29.95" customHeight="1" spans="1:10">
      <c r="A21" s="7" t="s">
        <v>888</v>
      </c>
      <c r="B21" s="7"/>
      <c r="C21" s="7"/>
      <c r="D21" s="29" t="s">
        <v>701</v>
      </c>
      <c r="E21" s="29"/>
      <c r="F21" s="29"/>
      <c r="G21" s="29"/>
      <c r="H21" s="29"/>
      <c r="I21" s="29"/>
      <c r="J21" s="29"/>
    </row>
    <row r="22" s="1" customFormat="1" ht="23.1" customHeight="1" spans="1:10">
      <c r="A22" s="27" t="s">
        <v>846</v>
      </c>
      <c r="B22" s="30"/>
      <c r="C22" s="30"/>
      <c r="D22" s="30"/>
      <c r="E22" s="30"/>
      <c r="F22" s="30"/>
      <c r="G22" s="31"/>
      <c r="H22" s="7" t="s">
        <v>847</v>
      </c>
      <c r="I22" s="7" t="s">
        <v>848</v>
      </c>
      <c r="J22" s="41" t="s">
        <v>889</v>
      </c>
    </row>
    <row r="23" s="1" customFormat="1" ht="17.05" customHeight="1" spans="1:10">
      <c r="A23" s="32"/>
      <c r="B23" s="33"/>
      <c r="C23" s="33"/>
      <c r="D23" s="33"/>
      <c r="E23" s="33"/>
      <c r="F23" s="33"/>
      <c r="G23" s="34"/>
      <c r="H23" s="35">
        <v>100</v>
      </c>
      <c r="I23" s="35">
        <v>91</v>
      </c>
      <c r="J23" s="41" t="s">
        <v>850</v>
      </c>
    </row>
    <row r="24" s="1" customFormat="1" ht="29" customHeight="1" spans="1:10">
      <c r="A24" s="36" t="s">
        <v>778</v>
      </c>
      <c r="B24" s="37"/>
      <c r="C24" s="37"/>
      <c r="D24" s="37"/>
      <c r="E24" s="37"/>
      <c r="F24" s="37"/>
      <c r="G24" s="37"/>
      <c r="H24" s="37"/>
      <c r="I24" s="37"/>
      <c r="J24" s="42"/>
    </row>
    <row r="25" s="1" customFormat="1" ht="27" customHeight="1" spans="1:10">
      <c r="A25" s="36" t="s">
        <v>779</v>
      </c>
      <c r="B25" s="36"/>
      <c r="C25" s="36"/>
      <c r="D25" s="36"/>
      <c r="E25" s="36"/>
      <c r="F25" s="36"/>
      <c r="G25" s="36"/>
      <c r="H25" s="36"/>
      <c r="I25" s="36"/>
      <c r="J25" s="36"/>
    </row>
    <row r="26" s="1" customFormat="1" ht="19" customHeight="1" spans="1:10">
      <c r="A26" s="36" t="s">
        <v>780</v>
      </c>
      <c r="B26" s="36"/>
      <c r="C26" s="36"/>
      <c r="D26" s="36"/>
      <c r="E26" s="36"/>
      <c r="F26" s="36"/>
      <c r="G26" s="36"/>
      <c r="H26" s="36"/>
      <c r="I26" s="36"/>
      <c r="J26" s="36"/>
    </row>
    <row r="27" s="1" customFormat="1" ht="18" customHeight="1" spans="1:10">
      <c r="A27" s="36" t="s">
        <v>851</v>
      </c>
      <c r="B27" s="36"/>
      <c r="C27" s="36"/>
      <c r="D27" s="36"/>
      <c r="E27" s="36"/>
      <c r="F27" s="36"/>
      <c r="G27" s="36"/>
      <c r="H27" s="36"/>
      <c r="I27" s="36"/>
      <c r="J27" s="36"/>
    </row>
    <row r="28" s="1" customFormat="1" ht="18" customHeight="1" spans="1:10">
      <c r="A28" s="36" t="s">
        <v>852</v>
      </c>
      <c r="B28" s="36"/>
      <c r="C28" s="36"/>
      <c r="D28" s="36"/>
      <c r="E28" s="36"/>
      <c r="F28" s="36"/>
      <c r="G28" s="36"/>
      <c r="H28" s="36"/>
      <c r="I28" s="36"/>
      <c r="J28" s="36"/>
    </row>
    <row r="29" s="1" customFormat="1" ht="18" customHeight="1" spans="1:10">
      <c r="A29" s="36" t="s">
        <v>853</v>
      </c>
      <c r="B29" s="36"/>
      <c r="C29" s="36"/>
      <c r="D29" s="36"/>
      <c r="E29" s="36"/>
      <c r="F29" s="36"/>
      <c r="G29" s="36"/>
      <c r="H29" s="36"/>
      <c r="I29" s="36"/>
      <c r="J29" s="36"/>
    </row>
    <row r="30" s="1" customFormat="1" ht="24.05" customHeight="1" spans="1:10">
      <c r="A30" s="36" t="s">
        <v>854</v>
      </c>
      <c r="B30" s="36"/>
      <c r="C30" s="36"/>
      <c r="D30" s="36"/>
      <c r="E30" s="36"/>
      <c r="F30" s="36"/>
      <c r="G30" s="36"/>
      <c r="H30" s="36"/>
      <c r="I30" s="36"/>
      <c r="J30"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5:J25"/>
    <mergeCell ref="A26:J26"/>
    <mergeCell ref="A27:J27"/>
    <mergeCell ref="A28:J28"/>
    <mergeCell ref="A29:J29"/>
    <mergeCell ref="A30:J30"/>
    <mergeCell ref="A10:A11"/>
    <mergeCell ref="G12:G13"/>
    <mergeCell ref="H12:H13"/>
    <mergeCell ref="I12:I13"/>
    <mergeCell ref="J12:J13"/>
    <mergeCell ref="A5:B9"/>
    <mergeCell ref="A22:G23"/>
  </mergeCells>
  <pageMargins left="0.75" right="0.75" top="1" bottom="1" header="0.5" footer="0.5"/>
  <pageSetup paperSize="9" scale="54" orientation="portrait"/>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Q32"/>
  <sheetViews>
    <sheetView topLeftCell="A11" workbookViewId="0">
      <selection activeCell="K16" sqref="K16"/>
    </sheetView>
  </sheetViews>
  <sheetFormatPr defaultColWidth="9" defaultRowHeight="14.25"/>
  <cols>
    <col min="1" max="1" width="11.1083333333333" style="1" customWidth="1"/>
    <col min="2" max="2" width="12.625" style="1" customWidth="1"/>
    <col min="3" max="3" width="22.3333333333333" style="1" customWidth="1"/>
    <col min="4" max="4" width="12.8916666666667" style="1" customWidth="1"/>
    <col min="5" max="5" width="12.4416666666667" style="1" customWidth="1"/>
    <col min="6" max="6" width="12.8916666666667" style="1" customWidth="1"/>
    <col min="7" max="7" width="23.4416666666667" style="1" customWidth="1"/>
    <col min="8" max="8" width="10.2166666666667" style="1" customWidth="1"/>
    <col min="9" max="9" width="8.65833333333333" style="1" customWidth="1"/>
    <col min="10" max="10" width="11.4416666666667" style="1" customWidth="1"/>
    <col min="11" max="16362"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2108</v>
      </c>
    </row>
    <row r="3" s="3" customFormat="1" ht="18" customHeight="1" spans="1:225">
      <c r="A3" s="7" t="s">
        <v>784</v>
      </c>
      <c r="B3" s="7"/>
      <c r="C3" s="8" t="s">
        <v>2109</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row>
    <row r="4" s="4" customFormat="1" ht="18" customHeight="1" spans="1:225">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row>
    <row r="5" s="4" customFormat="1" ht="36" customHeight="1" spans="1:225">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row>
    <row r="6" s="4" customFormat="1" ht="36" customHeight="1" spans="1:225">
      <c r="A6" s="7"/>
      <c r="B6" s="7"/>
      <c r="C6" s="10" t="s">
        <v>715</v>
      </c>
      <c r="D6" s="11"/>
      <c r="E6" s="11">
        <v>20</v>
      </c>
      <c r="F6" s="11"/>
      <c r="G6" s="7">
        <v>10</v>
      </c>
      <c r="H6" s="11"/>
      <c r="I6" s="12"/>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row>
    <row r="7" s="4" customFormat="1" ht="36" customHeight="1" spans="1:225">
      <c r="A7" s="7"/>
      <c r="B7" s="7"/>
      <c r="C7" s="10" t="s">
        <v>793</v>
      </c>
      <c r="D7" s="11"/>
      <c r="E7" s="11">
        <v>20</v>
      </c>
      <c r="F7" s="11"/>
      <c r="G7" s="7" t="s">
        <v>624</v>
      </c>
      <c r="H7" s="11"/>
      <c r="I7" s="12" t="s">
        <v>624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row>
    <row r="8" s="4" customFormat="1" ht="36" customHeight="1" spans="1:225">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381.95" customHeight="1" spans="1:10">
      <c r="A11" s="7"/>
      <c r="B11" s="13" t="s">
        <v>2110</v>
      </c>
      <c r="C11" s="14"/>
      <c r="D11" s="14"/>
      <c r="E11" s="15"/>
      <c r="F11" s="16" t="s">
        <v>2111</v>
      </c>
      <c r="G11" s="16"/>
      <c r="H11" s="16"/>
      <c r="I11" s="16"/>
      <c r="J11" s="16"/>
    </row>
    <row r="12" s="1" customFormat="1" ht="36"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2112</v>
      </c>
      <c r="D14" s="25" t="s">
        <v>734</v>
      </c>
      <c r="E14" s="25" t="s">
        <v>2113</v>
      </c>
      <c r="F14" s="25" t="s">
        <v>944</v>
      </c>
      <c r="G14" s="25" t="s">
        <v>2077</v>
      </c>
      <c r="H14" s="26">
        <v>10</v>
      </c>
      <c r="I14" s="26">
        <v>8</v>
      </c>
      <c r="J14" s="40" t="s">
        <v>11</v>
      </c>
    </row>
    <row r="15" s="1" customFormat="1" ht="18" customHeight="1" spans="1:10">
      <c r="A15" s="7" t="s">
        <v>731</v>
      </c>
      <c r="B15" s="24" t="s">
        <v>732</v>
      </c>
      <c r="C15" s="25" t="s">
        <v>2114</v>
      </c>
      <c r="D15" s="25" t="s">
        <v>734</v>
      </c>
      <c r="E15" s="25" t="s">
        <v>2115</v>
      </c>
      <c r="F15" s="25" t="s">
        <v>816</v>
      </c>
      <c r="G15" s="25" t="s">
        <v>2077</v>
      </c>
      <c r="H15" s="26">
        <v>10</v>
      </c>
      <c r="I15" s="26">
        <v>8</v>
      </c>
      <c r="J15" s="40" t="s">
        <v>11</v>
      </c>
    </row>
    <row r="16" s="1" customFormat="1" ht="18" customHeight="1" spans="1:10">
      <c r="A16" s="7" t="s">
        <v>731</v>
      </c>
      <c r="B16" s="24" t="s">
        <v>732</v>
      </c>
      <c r="C16" s="25" t="s">
        <v>2116</v>
      </c>
      <c r="D16" s="25" t="s">
        <v>734</v>
      </c>
      <c r="E16" s="25" t="s">
        <v>2117</v>
      </c>
      <c r="F16" s="25" t="s">
        <v>816</v>
      </c>
      <c r="G16" s="25" t="s">
        <v>2077</v>
      </c>
      <c r="H16" s="26">
        <v>10</v>
      </c>
      <c r="I16" s="26">
        <v>10</v>
      </c>
      <c r="J16" s="40" t="s">
        <v>11</v>
      </c>
    </row>
    <row r="17" s="1" customFormat="1" ht="18" customHeight="1" spans="1:10">
      <c r="A17" s="7" t="s">
        <v>731</v>
      </c>
      <c r="B17" s="24" t="s">
        <v>755</v>
      </c>
      <c r="C17" s="25" t="s">
        <v>879</v>
      </c>
      <c r="D17" s="25" t="s">
        <v>734</v>
      </c>
      <c r="E17" s="25" t="s">
        <v>757</v>
      </c>
      <c r="F17" s="25" t="s">
        <v>758</v>
      </c>
      <c r="G17" s="25" t="s">
        <v>901</v>
      </c>
      <c r="H17" s="26">
        <v>10</v>
      </c>
      <c r="I17" s="26">
        <v>10</v>
      </c>
      <c r="J17" s="40" t="s">
        <v>11</v>
      </c>
    </row>
    <row r="18" s="1" customFormat="1" ht="18" customHeight="1" spans="1:10">
      <c r="A18" s="7" t="s">
        <v>731</v>
      </c>
      <c r="B18" s="24" t="s">
        <v>820</v>
      </c>
      <c r="C18" s="25" t="s">
        <v>2118</v>
      </c>
      <c r="D18" s="25" t="s">
        <v>822</v>
      </c>
      <c r="E18" s="25" t="s">
        <v>82</v>
      </c>
      <c r="F18" s="25" t="s">
        <v>823</v>
      </c>
      <c r="G18" s="25" t="s">
        <v>1696</v>
      </c>
      <c r="H18" s="26">
        <v>10</v>
      </c>
      <c r="I18" s="26">
        <v>10</v>
      </c>
      <c r="J18" s="40" t="s">
        <v>11</v>
      </c>
    </row>
    <row r="19" s="1" customFormat="1" ht="18" customHeight="1" spans="1:10">
      <c r="A19" s="24" t="s">
        <v>760</v>
      </c>
      <c r="B19" s="24" t="s">
        <v>835</v>
      </c>
      <c r="C19" s="25" t="s">
        <v>2119</v>
      </c>
      <c r="D19" s="25" t="s">
        <v>734</v>
      </c>
      <c r="E19" s="25" t="s">
        <v>1086</v>
      </c>
      <c r="F19" s="25" t="s">
        <v>758</v>
      </c>
      <c r="G19" s="25" t="s">
        <v>2120</v>
      </c>
      <c r="H19" s="26">
        <v>10</v>
      </c>
      <c r="I19" s="26">
        <v>10</v>
      </c>
      <c r="J19" s="40" t="s">
        <v>11</v>
      </c>
    </row>
    <row r="20" s="1" customFormat="1" ht="18" customHeight="1" spans="1:10">
      <c r="A20" s="24" t="s">
        <v>760</v>
      </c>
      <c r="B20" s="24" t="s">
        <v>835</v>
      </c>
      <c r="C20" s="25" t="s">
        <v>2121</v>
      </c>
      <c r="D20" s="25" t="s">
        <v>734</v>
      </c>
      <c r="E20" s="25" t="s">
        <v>884</v>
      </c>
      <c r="F20" s="25" t="s">
        <v>758</v>
      </c>
      <c r="G20" s="25" t="s">
        <v>2122</v>
      </c>
      <c r="H20" s="26">
        <v>10</v>
      </c>
      <c r="I20" s="26">
        <v>10</v>
      </c>
      <c r="J20" s="40" t="s">
        <v>11</v>
      </c>
    </row>
    <row r="21" s="1" customFormat="1" ht="25.05" customHeight="1" spans="1:10">
      <c r="A21" s="24" t="s">
        <v>760</v>
      </c>
      <c r="B21" s="7" t="s">
        <v>838</v>
      </c>
      <c r="C21" s="25" t="s">
        <v>839</v>
      </c>
      <c r="D21" s="25" t="s">
        <v>734</v>
      </c>
      <c r="E21" s="25" t="s">
        <v>38</v>
      </c>
      <c r="F21" s="25" t="s">
        <v>840</v>
      </c>
      <c r="G21" s="25" t="s">
        <v>2093</v>
      </c>
      <c r="H21" s="26">
        <v>10</v>
      </c>
      <c r="I21" s="26">
        <v>10</v>
      </c>
      <c r="J21" s="40" t="s">
        <v>11</v>
      </c>
    </row>
    <row r="22" s="1" customFormat="1" ht="27" customHeight="1" spans="1:10">
      <c r="A22" s="27" t="s">
        <v>772</v>
      </c>
      <c r="B22" s="28" t="s">
        <v>886</v>
      </c>
      <c r="C22" s="25" t="s">
        <v>843</v>
      </c>
      <c r="D22" s="25" t="s">
        <v>763</v>
      </c>
      <c r="E22" s="25" t="s">
        <v>775</v>
      </c>
      <c r="F22" s="25" t="s">
        <v>758</v>
      </c>
      <c r="G22" s="25" t="s">
        <v>1965</v>
      </c>
      <c r="H22" s="26">
        <v>10</v>
      </c>
      <c r="I22" s="26">
        <v>10</v>
      </c>
      <c r="J22" s="40" t="s">
        <v>11</v>
      </c>
    </row>
    <row r="23" s="1" customFormat="1" ht="41.1" customHeight="1" spans="1:10">
      <c r="A23" s="7" t="s">
        <v>888</v>
      </c>
      <c r="B23" s="7"/>
      <c r="C23" s="7"/>
      <c r="D23" s="29" t="s">
        <v>2123</v>
      </c>
      <c r="E23" s="29"/>
      <c r="F23" s="29"/>
      <c r="G23" s="29"/>
      <c r="H23" s="29"/>
      <c r="I23" s="29"/>
      <c r="J23" s="29"/>
    </row>
    <row r="24" s="1" customFormat="1" ht="25.55" customHeight="1" spans="1:10">
      <c r="A24" s="27" t="s">
        <v>846</v>
      </c>
      <c r="B24" s="30"/>
      <c r="C24" s="30"/>
      <c r="D24" s="30"/>
      <c r="E24" s="30"/>
      <c r="F24" s="30"/>
      <c r="G24" s="31"/>
      <c r="H24" s="7" t="s">
        <v>847</v>
      </c>
      <c r="I24" s="7" t="s">
        <v>848</v>
      </c>
      <c r="J24" s="41" t="s">
        <v>889</v>
      </c>
    </row>
    <row r="25" s="1" customFormat="1" ht="17.05" customHeight="1" spans="1:10">
      <c r="A25" s="32"/>
      <c r="B25" s="33"/>
      <c r="C25" s="33"/>
      <c r="D25" s="33"/>
      <c r="E25" s="33"/>
      <c r="F25" s="33"/>
      <c r="G25" s="34"/>
      <c r="H25" s="35">
        <v>100</v>
      </c>
      <c r="I25" s="35">
        <v>86</v>
      </c>
      <c r="J25" s="41" t="s">
        <v>890</v>
      </c>
    </row>
    <row r="26" s="1" customFormat="1" ht="29" customHeight="1" spans="1:10">
      <c r="A26" s="36" t="s">
        <v>778</v>
      </c>
      <c r="B26" s="37"/>
      <c r="C26" s="37"/>
      <c r="D26" s="37"/>
      <c r="E26" s="37"/>
      <c r="F26" s="37"/>
      <c r="G26" s="37"/>
      <c r="H26" s="37"/>
      <c r="I26" s="37"/>
      <c r="J26" s="42"/>
    </row>
    <row r="27" s="1" customFormat="1" ht="27" customHeight="1" spans="1:10">
      <c r="A27" s="36" t="s">
        <v>779</v>
      </c>
      <c r="B27" s="36"/>
      <c r="C27" s="36"/>
      <c r="D27" s="36"/>
      <c r="E27" s="36"/>
      <c r="F27" s="36"/>
      <c r="G27" s="36"/>
      <c r="H27" s="36"/>
      <c r="I27" s="36"/>
      <c r="J27" s="36"/>
    </row>
    <row r="28" s="1" customFormat="1" ht="19" customHeight="1" spans="1:10">
      <c r="A28" s="36" t="s">
        <v>780</v>
      </c>
      <c r="B28" s="36"/>
      <c r="C28" s="36"/>
      <c r="D28" s="36"/>
      <c r="E28" s="36"/>
      <c r="F28" s="36"/>
      <c r="G28" s="36"/>
      <c r="H28" s="36"/>
      <c r="I28" s="36"/>
      <c r="J28" s="36"/>
    </row>
    <row r="29" s="1" customFormat="1" ht="18" customHeight="1" spans="1:10">
      <c r="A29" s="36" t="s">
        <v>851</v>
      </c>
      <c r="B29" s="36"/>
      <c r="C29" s="36"/>
      <c r="D29" s="36"/>
      <c r="E29" s="36"/>
      <c r="F29" s="36"/>
      <c r="G29" s="36"/>
      <c r="H29" s="36"/>
      <c r="I29" s="36"/>
      <c r="J29" s="36"/>
    </row>
    <row r="30" s="1" customFormat="1" ht="18" customHeight="1" spans="1:10">
      <c r="A30" s="36" t="s">
        <v>852</v>
      </c>
      <c r="B30" s="36"/>
      <c r="C30" s="36"/>
      <c r="D30" s="36"/>
      <c r="E30" s="36"/>
      <c r="F30" s="36"/>
      <c r="G30" s="36"/>
      <c r="H30" s="36"/>
      <c r="I30" s="36"/>
      <c r="J30" s="36"/>
    </row>
    <row r="31" s="1" customFormat="1" ht="18" customHeight="1" spans="1:10">
      <c r="A31" s="36" t="s">
        <v>853</v>
      </c>
      <c r="B31" s="36"/>
      <c r="C31" s="36"/>
      <c r="D31" s="36"/>
      <c r="E31" s="36"/>
      <c r="F31" s="36"/>
      <c r="G31" s="36"/>
      <c r="H31" s="36"/>
      <c r="I31" s="36"/>
      <c r="J31" s="36"/>
    </row>
    <row r="32" s="1" customFormat="1" ht="24.05" customHeight="1" spans="1:10">
      <c r="A32" s="36" t="s">
        <v>854</v>
      </c>
      <c r="B32" s="36"/>
      <c r="C32" s="36"/>
      <c r="D32" s="36"/>
      <c r="E32" s="36"/>
      <c r="F32" s="36"/>
      <c r="G32" s="36"/>
      <c r="H32" s="36"/>
      <c r="I32" s="36"/>
      <c r="J32"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7:J27"/>
    <mergeCell ref="A28:J28"/>
    <mergeCell ref="A29:J29"/>
    <mergeCell ref="A30:J30"/>
    <mergeCell ref="A31:J31"/>
    <mergeCell ref="A32:J32"/>
    <mergeCell ref="A10:A11"/>
    <mergeCell ref="G12:G13"/>
    <mergeCell ref="H12:H13"/>
    <mergeCell ref="I12:I13"/>
    <mergeCell ref="J12:J13"/>
    <mergeCell ref="A5:B9"/>
    <mergeCell ref="A24:G25"/>
  </mergeCells>
  <pageMargins left="0.75" right="0.75" top="1" bottom="1" header="0.5" footer="0.5"/>
  <pageSetup paperSize="9" scale="58" orientation="portrait"/>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Q34"/>
  <sheetViews>
    <sheetView workbookViewId="0">
      <selection activeCell="A32" sqref="A32:J32"/>
    </sheetView>
  </sheetViews>
  <sheetFormatPr defaultColWidth="9" defaultRowHeight="14.25"/>
  <cols>
    <col min="1" max="1" width="14.4416666666667" style="1" customWidth="1"/>
    <col min="2" max="2" width="21.2166666666667" style="1" customWidth="1"/>
    <col min="3" max="3" width="23.8916666666667" style="1" customWidth="1"/>
    <col min="4" max="5" width="11.3333333333333" style="1" customWidth="1"/>
    <col min="6" max="6" width="11.2166666666667" style="1" customWidth="1"/>
    <col min="7" max="7" width="23" style="1" customWidth="1"/>
    <col min="8" max="8" width="9" style="1"/>
    <col min="9" max="9" width="8.65833333333333" style="1" customWidth="1"/>
    <col min="10" max="10" width="11.4416666666667" style="1" customWidth="1"/>
    <col min="11" max="16362" width="9" style="1"/>
  </cols>
  <sheetData>
    <row r="1" s="1" customFormat="1" ht="26.05" customHeight="1" spans="1:10">
      <c r="A1" s="5" t="s">
        <v>782</v>
      </c>
      <c r="B1" s="5"/>
      <c r="C1" s="5"/>
      <c r="D1" s="5"/>
      <c r="E1" s="5"/>
      <c r="F1" s="5"/>
      <c r="G1" s="5"/>
      <c r="H1" s="5"/>
      <c r="I1" s="5"/>
      <c r="J1" s="5"/>
    </row>
    <row r="2" s="2" customFormat="1" ht="12.95" customHeight="1" spans="1:10">
      <c r="A2" s="6"/>
      <c r="B2" s="6"/>
      <c r="C2" s="6"/>
      <c r="D2" s="6"/>
      <c r="E2" s="6"/>
      <c r="F2" s="6"/>
      <c r="G2" s="6"/>
      <c r="H2" s="6"/>
      <c r="I2" s="6"/>
      <c r="J2" s="38" t="s">
        <v>2124</v>
      </c>
    </row>
    <row r="3" s="3" customFormat="1" ht="18" customHeight="1" spans="1:225">
      <c r="A3" s="7" t="s">
        <v>784</v>
      </c>
      <c r="B3" s="7"/>
      <c r="C3" s="8" t="s">
        <v>2125</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row>
    <row r="4" s="4" customFormat="1" ht="18" customHeight="1" spans="1:225">
      <c r="A4" s="7" t="s">
        <v>786</v>
      </c>
      <c r="B4" s="7"/>
      <c r="C4" s="9" t="s">
        <v>706</v>
      </c>
      <c r="D4" s="9"/>
      <c r="E4" s="9"/>
      <c r="F4" s="7" t="s">
        <v>787</v>
      </c>
      <c r="G4" s="9" t="s">
        <v>706</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row>
    <row r="5" s="4" customFormat="1" ht="36" customHeight="1" spans="1:225">
      <c r="A5" s="7" t="s">
        <v>788</v>
      </c>
      <c r="B5" s="7"/>
      <c r="C5" s="7"/>
      <c r="D5" s="7" t="s">
        <v>709</v>
      </c>
      <c r="E5" s="7" t="s">
        <v>620</v>
      </c>
      <c r="F5" s="7" t="s">
        <v>789</v>
      </c>
      <c r="G5" s="7" t="s">
        <v>790</v>
      </c>
      <c r="H5" s="7" t="s">
        <v>791</v>
      </c>
      <c r="I5" s="7" t="s">
        <v>792</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row>
    <row r="6" s="4" customFormat="1" ht="36" customHeight="1" spans="1:225">
      <c r="A6" s="7"/>
      <c r="B6" s="7"/>
      <c r="C6" s="10" t="s">
        <v>715</v>
      </c>
      <c r="D6" s="11"/>
      <c r="E6" s="11">
        <v>5</v>
      </c>
      <c r="F6" s="11"/>
      <c r="G6" s="7">
        <v>10</v>
      </c>
      <c r="H6" s="11"/>
      <c r="I6" s="12"/>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row>
    <row r="7" s="4" customFormat="1" ht="36" customHeight="1" spans="1:225">
      <c r="A7" s="7"/>
      <c r="B7" s="7"/>
      <c r="C7" s="10" t="s">
        <v>793</v>
      </c>
      <c r="D7" s="11"/>
      <c r="E7" s="11">
        <v>5</v>
      </c>
      <c r="F7" s="11"/>
      <c r="G7" s="7" t="s">
        <v>624</v>
      </c>
      <c r="H7" s="11"/>
      <c r="I7" s="12" t="s">
        <v>624</v>
      </c>
      <c r="J7" s="12"/>
      <c r="K7" s="1"/>
      <c r="L7" s="39"/>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row>
    <row r="8" s="4" customFormat="1" ht="36" customHeight="1" spans="1:225">
      <c r="A8" s="7"/>
      <c r="B8" s="7"/>
      <c r="C8" s="10" t="s">
        <v>794</v>
      </c>
      <c r="D8" s="11"/>
      <c r="E8" s="11"/>
      <c r="F8" s="11"/>
      <c r="G8" s="7" t="s">
        <v>624</v>
      </c>
      <c r="H8" s="11"/>
      <c r="I8" s="12" t="s">
        <v>624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row>
    <row r="9" s="1" customFormat="1" ht="36" customHeight="1" spans="1:10">
      <c r="A9" s="7"/>
      <c r="B9" s="7"/>
      <c r="C9" s="10" t="s">
        <v>795</v>
      </c>
      <c r="D9" s="12" t="s">
        <v>624</v>
      </c>
      <c r="E9" s="12" t="s">
        <v>624</v>
      </c>
      <c r="F9" s="12" t="s">
        <v>624</v>
      </c>
      <c r="G9" s="7" t="s">
        <v>624</v>
      </c>
      <c r="H9" s="11"/>
      <c r="I9" s="12" t="s">
        <v>624</v>
      </c>
      <c r="J9" s="12"/>
    </row>
    <row r="10" s="1" customFormat="1" ht="18" customHeight="1" spans="1:10">
      <c r="A10" s="7" t="s">
        <v>796</v>
      </c>
      <c r="B10" s="7" t="s">
        <v>797</v>
      </c>
      <c r="C10" s="7"/>
      <c r="D10" s="7"/>
      <c r="E10" s="7"/>
      <c r="F10" s="12" t="s">
        <v>798</v>
      </c>
      <c r="G10" s="12"/>
      <c r="H10" s="12"/>
      <c r="I10" s="12"/>
      <c r="J10" s="12"/>
    </row>
    <row r="11" s="1" customFormat="1" ht="398.95" customHeight="1" spans="1:10">
      <c r="A11" s="7"/>
      <c r="B11" s="13" t="s">
        <v>2126</v>
      </c>
      <c r="C11" s="14"/>
      <c r="D11" s="14"/>
      <c r="E11" s="15"/>
      <c r="F11" s="16" t="s">
        <v>2127</v>
      </c>
      <c r="G11" s="16"/>
      <c r="H11" s="16"/>
      <c r="I11" s="16"/>
      <c r="J11" s="16"/>
    </row>
    <row r="12" s="1" customFormat="1" ht="27" customHeight="1" spans="1:10">
      <c r="A12" s="17" t="s">
        <v>722</v>
      </c>
      <c r="B12" s="18"/>
      <c r="C12" s="19"/>
      <c r="D12" s="17" t="s">
        <v>801</v>
      </c>
      <c r="E12" s="18"/>
      <c r="F12" s="19"/>
      <c r="G12" s="20" t="s">
        <v>726</v>
      </c>
      <c r="H12" s="20" t="s">
        <v>790</v>
      </c>
      <c r="I12" s="20" t="s">
        <v>792</v>
      </c>
      <c r="J12" s="20" t="s">
        <v>727</v>
      </c>
    </row>
    <row r="13" s="1" customFormat="1" ht="36" customHeight="1" spans="1:10">
      <c r="A13" s="21" t="s">
        <v>728</v>
      </c>
      <c r="B13" s="7" t="s">
        <v>729</v>
      </c>
      <c r="C13" s="7" t="s">
        <v>730</v>
      </c>
      <c r="D13" s="7" t="s">
        <v>723</v>
      </c>
      <c r="E13" s="7" t="s">
        <v>724</v>
      </c>
      <c r="F13" s="22" t="s">
        <v>725</v>
      </c>
      <c r="G13" s="23"/>
      <c r="H13" s="23"/>
      <c r="I13" s="23"/>
      <c r="J13" s="23"/>
    </row>
    <row r="14" s="1" customFormat="1" ht="18" customHeight="1" spans="1:10">
      <c r="A14" s="7" t="s">
        <v>731</v>
      </c>
      <c r="B14" s="24" t="s">
        <v>732</v>
      </c>
      <c r="C14" s="25" t="s">
        <v>2128</v>
      </c>
      <c r="D14" s="25" t="s">
        <v>734</v>
      </c>
      <c r="E14" s="25" t="s">
        <v>28</v>
      </c>
      <c r="F14" s="25" t="s">
        <v>806</v>
      </c>
      <c r="G14" s="25" t="s">
        <v>1824</v>
      </c>
      <c r="H14" s="26">
        <v>10</v>
      </c>
      <c r="I14" s="26">
        <v>9</v>
      </c>
      <c r="J14" s="40" t="s">
        <v>11</v>
      </c>
    </row>
    <row r="15" s="1" customFormat="1" ht="18" customHeight="1" spans="1:10">
      <c r="A15" s="7" t="s">
        <v>731</v>
      </c>
      <c r="B15" s="24" t="s">
        <v>732</v>
      </c>
      <c r="C15" s="25" t="s">
        <v>2129</v>
      </c>
      <c r="D15" s="25" t="s">
        <v>734</v>
      </c>
      <c r="E15" s="25" t="s">
        <v>36</v>
      </c>
      <c r="F15" s="25" t="s">
        <v>806</v>
      </c>
      <c r="G15" s="25" t="s">
        <v>1824</v>
      </c>
      <c r="H15" s="26">
        <v>10</v>
      </c>
      <c r="I15" s="26">
        <v>9</v>
      </c>
      <c r="J15" s="40" t="s">
        <v>11</v>
      </c>
    </row>
    <row r="16" s="1" customFormat="1" ht="18" customHeight="1" spans="1:10">
      <c r="A16" s="7" t="s">
        <v>731</v>
      </c>
      <c r="B16" s="24" t="s">
        <v>732</v>
      </c>
      <c r="C16" s="25" t="s">
        <v>2130</v>
      </c>
      <c r="D16" s="25" t="s">
        <v>734</v>
      </c>
      <c r="E16" s="25" t="s">
        <v>28</v>
      </c>
      <c r="F16" s="25" t="s">
        <v>100</v>
      </c>
      <c r="G16" s="25" t="s">
        <v>1824</v>
      </c>
      <c r="H16" s="26">
        <v>10</v>
      </c>
      <c r="I16" s="26">
        <v>9</v>
      </c>
      <c r="J16" s="40" t="s">
        <v>11</v>
      </c>
    </row>
    <row r="17" s="1" customFormat="1" ht="18" customHeight="1" spans="1:10">
      <c r="A17" s="7" t="s">
        <v>731</v>
      </c>
      <c r="B17" s="24" t="s">
        <v>732</v>
      </c>
      <c r="C17" s="25" t="s">
        <v>2131</v>
      </c>
      <c r="D17" s="25" t="s">
        <v>734</v>
      </c>
      <c r="E17" s="25" t="s">
        <v>36</v>
      </c>
      <c r="F17" s="25" t="s">
        <v>100</v>
      </c>
      <c r="G17" s="25" t="s">
        <v>1824</v>
      </c>
      <c r="H17" s="26">
        <v>5</v>
      </c>
      <c r="I17" s="26">
        <v>5</v>
      </c>
      <c r="J17" s="40" t="s">
        <v>11</v>
      </c>
    </row>
    <row r="18" s="1" customFormat="1" ht="18" customHeight="1" spans="1:10">
      <c r="A18" s="7" t="s">
        <v>731</v>
      </c>
      <c r="B18" s="24" t="s">
        <v>732</v>
      </c>
      <c r="C18" s="25" t="s">
        <v>2132</v>
      </c>
      <c r="D18" s="25" t="s">
        <v>734</v>
      </c>
      <c r="E18" s="25" t="s">
        <v>2133</v>
      </c>
      <c r="F18" s="25" t="s">
        <v>816</v>
      </c>
      <c r="G18" s="25" t="s">
        <v>1824</v>
      </c>
      <c r="H18" s="26">
        <v>5</v>
      </c>
      <c r="I18" s="26">
        <v>5</v>
      </c>
      <c r="J18" s="40" t="s">
        <v>11</v>
      </c>
    </row>
    <row r="19" s="1" customFormat="1" ht="18" customHeight="1" spans="1:10">
      <c r="A19" s="7" t="s">
        <v>731</v>
      </c>
      <c r="B19" s="24" t="s">
        <v>755</v>
      </c>
      <c r="C19" s="25" t="s">
        <v>879</v>
      </c>
      <c r="D19" s="25" t="s">
        <v>734</v>
      </c>
      <c r="E19" s="25" t="s">
        <v>757</v>
      </c>
      <c r="F19" s="25" t="s">
        <v>758</v>
      </c>
      <c r="G19" s="25" t="s">
        <v>901</v>
      </c>
      <c r="H19" s="26">
        <v>5</v>
      </c>
      <c r="I19" s="26">
        <v>5</v>
      </c>
      <c r="J19" s="40" t="s">
        <v>11</v>
      </c>
    </row>
    <row r="20" s="1" customFormat="1" ht="18" customHeight="1" spans="1:10">
      <c r="A20" s="7" t="s">
        <v>731</v>
      </c>
      <c r="B20" s="24" t="s">
        <v>820</v>
      </c>
      <c r="C20" s="25" t="s">
        <v>821</v>
      </c>
      <c r="D20" s="25" t="s">
        <v>822</v>
      </c>
      <c r="E20" s="25" t="s">
        <v>82</v>
      </c>
      <c r="F20" s="25" t="s">
        <v>823</v>
      </c>
      <c r="G20" s="25" t="s">
        <v>1309</v>
      </c>
      <c r="H20" s="26">
        <v>5</v>
      </c>
      <c r="I20" s="26">
        <v>5</v>
      </c>
      <c r="J20" s="40" t="s">
        <v>11</v>
      </c>
    </row>
    <row r="21" s="1" customFormat="1" ht="18" customHeight="1" spans="1:10">
      <c r="A21" s="24" t="s">
        <v>760</v>
      </c>
      <c r="B21" s="24" t="s">
        <v>835</v>
      </c>
      <c r="C21" s="25" t="s">
        <v>836</v>
      </c>
      <c r="D21" s="25" t="s">
        <v>763</v>
      </c>
      <c r="E21" s="25" t="s">
        <v>775</v>
      </c>
      <c r="F21" s="25" t="s">
        <v>758</v>
      </c>
      <c r="G21" s="25" t="s">
        <v>1935</v>
      </c>
      <c r="H21" s="26">
        <v>10</v>
      </c>
      <c r="I21" s="26">
        <v>9</v>
      </c>
      <c r="J21" s="40" t="s">
        <v>11</v>
      </c>
    </row>
    <row r="22" s="1" customFormat="1" ht="18" customHeight="1" spans="1:10">
      <c r="A22" s="24" t="s">
        <v>760</v>
      </c>
      <c r="B22" s="24" t="s">
        <v>835</v>
      </c>
      <c r="C22" s="25" t="s">
        <v>2134</v>
      </c>
      <c r="D22" s="25" t="s">
        <v>734</v>
      </c>
      <c r="E22" s="25" t="s">
        <v>2135</v>
      </c>
      <c r="F22" s="25" t="s">
        <v>758</v>
      </c>
      <c r="G22" s="25" t="s">
        <v>2136</v>
      </c>
      <c r="H22" s="26">
        <v>10</v>
      </c>
      <c r="I22" s="26">
        <v>9</v>
      </c>
      <c r="J22" s="40" t="s">
        <v>11</v>
      </c>
    </row>
    <row r="23" s="1" customFormat="1" ht="29.95" customHeight="1" spans="1:10">
      <c r="A23" s="24" t="s">
        <v>760</v>
      </c>
      <c r="B23" s="7" t="s">
        <v>838</v>
      </c>
      <c r="C23" s="25" t="s">
        <v>839</v>
      </c>
      <c r="D23" s="25" t="s">
        <v>734</v>
      </c>
      <c r="E23" s="25" t="s">
        <v>38</v>
      </c>
      <c r="F23" s="25" t="s">
        <v>840</v>
      </c>
      <c r="G23" s="25" t="s">
        <v>1831</v>
      </c>
      <c r="H23" s="26">
        <v>10</v>
      </c>
      <c r="I23" s="26">
        <v>9</v>
      </c>
      <c r="J23" s="40" t="s">
        <v>11</v>
      </c>
    </row>
    <row r="24" s="1" customFormat="1" ht="29.95" customHeight="1" spans="1:10">
      <c r="A24" s="27" t="s">
        <v>772</v>
      </c>
      <c r="B24" s="28" t="s">
        <v>886</v>
      </c>
      <c r="C24" s="25" t="s">
        <v>843</v>
      </c>
      <c r="D24" s="25" t="s">
        <v>763</v>
      </c>
      <c r="E24" s="25" t="s">
        <v>775</v>
      </c>
      <c r="F24" s="25" t="s">
        <v>758</v>
      </c>
      <c r="G24" s="25" t="s">
        <v>1817</v>
      </c>
      <c r="H24" s="26">
        <v>10</v>
      </c>
      <c r="I24" s="26">
        <v>9</v>
      </c>
      <c r="J24" s="40" t="s">
        <v>11</v>
      </c>
    </row>
    <row r="25" s="1" customFormat="1" ht="44.05" customHeight="1" spans="1:10">
      <c r="A25" s="7" t="s">
        <v>888</v>
      </c>
      <c r="B25" s="7"/>
      <c r="C25" s="7"/>
      <c r="D25" s="29" t="s">
        <v>2127</v>
      </c>
      <c r="E25" s="29"/>
      <c r="F25" s="29"/>
      <c r="G25" s="29"/>
      <c r="H25" s="29"/>
      <c r="I25" s="29"/>
      <c r="J25" s="29"/>
    </row>
    <row r="26" s="1" customFormat="1" ht="25.55" customHeight="1" spans="1:10">
      <c r="A26" s="27" t="s">
        <v>846</v>
      </c>
      <c r="B26" s="30"/>
      <c r="C26" s="30"/>
      <c r="D26" s="30"/>
      <c r="E26" s="30"/>
      <c r="F26" s="30"/>
      <c r="G26" s="31"/>
      <c r="H26" s="7" t="s">
        <v>847</v>
      </c>
      <c r="I26" s="7" t="s">
        <v>848</v>
      </c>
      <c r="J26" s="41" t="s">
        <v>889</v>
      </c>
    </row>
    <row r="27" s="1" customFormat="1" ht="17.05" customHeight="1" spans="1:10">
      <c r="A27" s="32"/>
      <c r="B27" s="33"/>
      <c r="C27" s="33"/>
      <c r="D27" s="33"/>
      <c r="E27" s="33"/>
      <c r="F27" s="33"/>
      <c r="G27" s="34"/>
      <c r="H27" s="35">
        <v>100</v>
      </c>
      <c r="I27" s="35">
        <v>83</v>
      </c>
      <c r="J27" s="41" t="s">
        <v>890</v>
      </c>
    </row>
    <row r="28" s="1" customFormat="1" ht="29" customHeight="1" spans="1:10">
      <c r="A28" s="36" t="s">
        <v>778</v>
      </c>
      <c r="B28" s="37"/>
      <c r="C28" s="37"/>
      <c r="D28" s="37"/>
      <c r="E28" s="37"/>
      <c r="F28" s="37"/>
      <c r="G28" s="37"/>
      <c r="H28" s="37"/>
      <c r="I28" s="37"/>
      <c r="J28" s="42"/>
    </row>
    <row r="29" s="1" customFormat="1" ht="27" customHeight="1" spans="1:10">
      <c r="A29" s="36" t="s">
        <v>779</v>
      </c>
      <c r="B29" s="36"/>
      <c r="C29" s="36"/>
      <c r="D29" s="36"/>
      <c r="E29" s="36"/>
      <c r="F29" s="36"/>
      <c r="G29" s="36"/>
      <c r="H29" s="36"/>
      <c r="I29" s="36"/>
      <c r="J29" s="36"/>
    </row>
    <row r="30" s="1" customFormat="1" ht="19" customHeight="1" spans="1:10">
      <c r="A30" s="36" t="s">
        <v>780</v>
      </c>
      <c r="B30" s="36"/>
      <c r="C30" s="36"/>
      <c r="D30" s="36"/>
      <c r="E30" s="36"/>
      <c r="F30" s="36"/>
      <c r="G30" s="36"/>
      <c r="H30" s="36"/>
      <c r="I30" s="36"/>
      <c r="J30" s="36"/>
    </row>
    <row r="31" s="1" customFormat="1" ht="18" customHeight="1" spans="1:10">
      <c r="A31" s="36" t="s">
        <v>851</v>
      </c>
      <c r="B31" s="36"/>
      <c r="C31" s="36"/>
      <c r="D31" s="36"/>
      <c r="E31" s="36"/>
      <c r="F31" s="36"/>
      <c r="G31" s="36"/>
      <c r="H31" s="36"/>
      <c r="I31" s="36"/>
      <c r="J31" s="36"/>
    </row>
    <row r="32" s="1" customFormat="1" ht="18" customHeight="1" spans="1:10">
      <c r="A32" s="36" t="s">
        <v>852</v>
      </c>
      <c r="B32" s="36"/>
      <c r="C32" s="36"/>
      <c r="D32" s="36"/>
      <c r="E32" s="36"/>
      <c r="F32" s="36"/>
      <c r="G32" s="36"/>
      <c r="H32" s="36"/>
      <c r="I32" s="36"/>
      <c r="J32" s="36"/>
    </row>
    <row r="33" s="1" customFormat="1" ht="18" customHeight="1" spans="1:10">
      <c r="A33" s="36" t="s">
        <v>853</v>
      </c>
      <c r="B33" s="36"/>
      <c r="C33" s="36"/>
      <c r="D33" s="36"/>
      <c r="E33" s="36"/>
      <c r="F33" s="36"/>
      <c r="G33" s="36"/>
      <c r="H33" s="36"/>
      <c r="I33" s="36"/>
      <c r="J33" s="36"/>
    </row>
    <row r="34" s="1" customFormat="1" ht="24.05" customHeight="1" spans="1:10">
      <c r="A34" s="36" t="s">
        <v>854</v>
      </c>
      <c r="B34" s="36"/>
      <c r="C34" s="36"/>
      <c r="D34" s="36"/>
      <c r="E34" s="36"/>
      <c r="F34" s="36"/>
      <c r="G34" s="36"/>
      <c r="H34" s="36"/>
      <c r="I34" s="36"/>
      <c r="J34"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9:J29"/>
    <mergeCell ref="A30:J30"/>
    <mergeCell ref="A31:J31"/>
    <mergeCell ref="A32:J32"/>
    <mergeCell ref="A33:J33"/>
    <mergeCell ref="A34:J34"/>
    <mergeCell ref="A10:A11"/>
    <mergeCell ref="G12:G13"/>
    <mergeCell ref="H12:H13"/>
    <mergeCell ref="I12:I13"/>
    <mergeCell ref="J12:J13"/>
    <mergeCell ref="A5:B9"/>
    <mergeCell ref="A26:G27"/>
  </mergeCells>
  <pageMargins left="0.75" right="0.75" top="1" bottom="1" header="0.5" footer="0.5"/>
  <pageSetup paperSize="9" scale="55"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96</vt:i4>
      </vt:variant>
    </vt:vector>
  </HeadingPairs>
  <TitlesOfParts>
    <vt:vector size="96" baseType="lpstr">
      <vt:lpstr>GK01 收入支出决算表</vt:lpstr>
      <vt:lpstr>GK02收入决算表</vt:lpstr>
      <vt:lpstr>GK03支出决算表</vt:lpstr>
      <vt:lpstr>GK04财政拨款收入支出决算表</vt:lpstr>
      <vt:lpstr>GK05一般公共预算财政拨款收入支出决算表</vt:lpstr>
      <vt:lpstr>GK06一般公共预算财政拨款基本支出决算表</vt:lpstr>
      <vt:lpstr>GK07一般公共预算财政拨款项目支出决算表</vt:lpstr>
      <vt:lpstr>GK08政府性基金预算拨款收入支出决算表</vt:lpstr>
      <vt:lpstr>GK09国有资本经营预算财政拨款收入支出决算表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GK15-3项目支出绩效自评表3</vt:lpstr>
      <vt:lpstr>GK15-4 项目支出绩效自评表4</vt:lpstr>
      <vt:lpstr>GK15-5 项目支出绩效自评表5</vt:lpstr>
      <vt:lpstr>GK15-6项目支出绩效自评表6</vt:lpstr>
      <vt:lpstr>GK15-7 项目支出绩效自评表7</vt:lpstr>
      <vt:lpstr>GK15-8 项目支出绩效自评表8</vt:lpstr>
      <vt:lpstr>GK15-9 项目支出绩效自评表9</vt:lpstr>
      <vt:lpstr>GK15-10 项目支出绩效自评表10</vt:lpstr>
      <vt:lpstr>GK15-11 项目支出绩效自评表11</vt:lpstr>
      <vt:lpstr>GK15-12 项目支出绩效自评表12</vt:lpstr>
      <vt:lpstr>GK15-13 项目支出绩效自评表13</vt:lpstr>
      <vt:lpstr>GK15-14项目支出绩效自评表14</vt:lpstr>
      <vt:lpstr>GK15-15 项目支出绩效自评表15</vt:lpstr>
      <vt:lpstr>GK15-16 项目支出绩效自评表16</vt:lpstr>
      <vt:lpstr>GK15-17 项目支出绩效自评表17</vt:lpstr>
      <vt:lpstr>GK15-18 项目支出绩效自评表18</vt:lpstr>
      <vt:lpstr>GK15-19 项目支出绩效自评表19</vt:lpstr>
      <vt:lpstr>GK15-20 项目支出绩效自评表20</vt:lpstr>
      <vt:lpstr>GK15-21 项目支出绩效自评表21</vt:lpstr>
      <vt:lpstr>GK15-22 项目支出绩效自评表22</vt:lpstr>
      <vt:lpstr>GK15-23 项目支出绩效自评表23</vt:lpstr>
      <vt:lpstr>GK15-24 项目支出绩效自评表24</vt:lpstr>
      <vt:lpstr>GK15-25 项目支出绩效自评表25</vt:lpstr>
      <vt:lpstr>GK15-26 项目支出绩效自评表26</vt:lpstr>
      <vt:lpstr>GK15-27 项目支出绩效自评表27</vt:lpstr>
      <vt:lpstr>GK15-28 项目支出绩效自评表28</vt:lpstr>
      <vt:lpstr>GK15-29 项目支出绩效自评表29</vt:lpstr>
      <vt:lpstr>GK15-30 项目支出绩效自评表30</vt:lpstr>
      <vt:lpstr>GK15-31项目支出绩效自评表31</vt:lpstr>
      <vt:lpstr>GK15-32项目支出绩效自评表32</vt:lpstr>
      <vt:lpstr>GK15-33项目支出绩效自评表33</vt:lpstr>
      <vt:lpstr>GK15-34项目支出绩效自评表34</vt:lpstr>
      <vt:lpstr>GK15-35项目支出绩效自评表35</vt:lpstr>
      <vt:lpstr>GK15-36项目支出绩效自评表 36</vt:lpstr>
      <vt:lpstr>GK15-37项目支出绩效自评表 37</vt:lpstr>
      <vt:lpstr>GK15-38项目支出绩效自评表 38</vt:lpstr>
      <vt:lpstr>GK15-39项目支出绩效自评表 39</vt:lpstr>
      <vt:lpstr>GK15-40项目支出绩效自评表 40</vt:lpstr>
      <vt:lpstr>GK15-41项目支出绩效自评表 41</vt:lpstr>
      <vt:lpstr>GK15-42项目支出绩效自评表 42</vt:lpstr>
      <vt:lpstr>GK15-43项目支出绩效自评表 43</vt:lpstr>
      <vt:lpstr>GK15-44项目支出绩效自评表44</vt:lpstr>
      <vt:lpstr>GK15-45项目支出绩效自评表 45</vt:lpstr>
      <vt:lpstr>GK15-46项目支出绩效自评表 46</vt:lpstr>
      <vt:lpstr>GK15-47项目支出绩效自评表 47</vt:lpstr>
      <vt:lpstr>GK15-48项目支出绩效自评表 48</vt:lpstr>
      <vt:lpstr>GK15-49项目支出绩效自评表 49</vt:lpstr>
      <vt:lpstr>GK15-50项目支出绩效自评表 50</vt:lpstr>
      <vt:lpstr>GK15-51项目支出绩效自评表 51</vt:lpstr>
      <vt:lpstr>GK15-52项目支出绩效自评表 52</vt:lpstr>
      <vt:lpstr>GK15-53项目支出绩效自评表 53</vt:lpstr>
      <vt:lpstr>GK15-54项目支出绩效自评表 54</vt:lpstr>
      <vt:lpstr>GK15-55项目支出绩效自评表 55</vt:lpstr>
      <vt:lpstr>GK15-56项目支出绩效自评表 56</vt:lpstr>
      <vt:lpstr>GK15-57项目支出绩效自评表 57</vt:lpstr>
      <vt:lpstr>GK15-58项目支出绩效自评表 58</vt:lpstr>
      <vt:lpstr>GK15-59项目支出绩效自评表 59</vt:lpstr>
      <vt:lpstr>GK15-60项目支出绩效自评表 60</vt:lpstr>
      <vt:lpstr>GK15-61项目支出绩效自评表 61</vt:lpstr>
      <vt:lpstr>GK15-62项目支出绩效自评表 62</vt:lpstr>
      <vt:lpstr>GK15-63项目支出绩效自评表 63</vt:lpstr>
      <vt:lpstr>GK15-64项目支出绩效自评表 64</vt:lpstr>
      <vt:lpstr>GK15-65项目支出绩效自评表 65</vt:lpstr>
      <vt:lpstr>GK15-66项目支出绩效自评表 66</vt:lpstr>
      <vt:lpstr>GK15-67项目支出绩效自评表 67</vt:lpstr>
      <vt:lpstr>GK15-68项目支出绩效自评表 68</vt:lpstr>
      <vt:lpstr>GK15-69项目支出绩效自评表 69</vt:lpstr>
      <vt:lpstr>GK15-70项目支出绩效自评表 70</vt:lpstr>
      <vt:lpstr>GK15-71项目支出绩效自评表 71</vt:lpstr>
      <vt:lpstr>GK15-72项目支出绩效自评表 72</vt:lpstr>
      <vt:lpstr>GK15-73项目支出绩效自评表 73</vt:lpstr>
      <vt:lpstr>GK15-74项目支出绩效自评表 74</vt:lpstr>
      <vt:lpstr>GK15-75项目支出绩效自评表 75</vt:lpstr>
      <vt:lpstr>GK15-76项目支出绩效自评表 76</vt:lpstr>
      <vt:lpstr>GK15-77项目支出绩效自评表 77</vt:lpstr>
      <vt:lpstr>GK15-78项目支出绩效自评表 78</vt:lpstr>
      <vt:lpstr>GK15-79项目支出绩效自评表 79</vt:lpstr>
      <vt:lpstr>GK15-80项目支出绩效自评表 80</vt:lpstr>
      <vt:lpstr>GK15-81项目支出绩效自评表 81</vt:lpstr>
      <vt:lpstr>GK15-82项目支出绩效自评表 82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张馨月</cp:lastModifiedBy>
  <cp:revision>1</cp:revision>
  <dcterms:created xsi:type="dcterms:W3CDTF">2006-02-13T05:15:00Z</dcterms:created>
  <cp:lastPrinted>2024-10-18T09:54:00Z</cp:lastPrinted>
  <dcterms:modified xsi:type="dcterms:W3CDTF">2024-11-25T07:04:08Z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KSOReadingLayout">
    <vt:bool>true</vt:bool>
  </property>
  <property fmtid="{D5CDD505-2E9C-101B-9397-08002B2CF9AE}" pid="4" name="ICV">
    <vt:lpwstr>1ED8CDA2C5074A8A8F99B4B0E3930DF4_13</vt:lpwstr>
  </property>
</Properties>
</file>