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9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<sst xmlns="http://schemas.openxmlformats.org/spreadsheetml/2006/main" count="1323" uniqueCount="452">
  <si>
    <t>预算01-1表</t>
  </si>
  <si>
    <t>2025年财务收支预算总表</t>
  </si>
  <si>
    <t>单位名称：中国人民政治协商会议云南省新平彝族傣族自治县委员会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</si>
  <si>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</si>
  <si>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</si>
  <si>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</si>
  <si>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</si>
  <si>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</si>
  <si>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</si>
  <si>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</si>
  <si>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</si>
  <si>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</si>
  <si>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</si>
  <si>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</si>
  <si>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</si>
  <si>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</si>
  <si>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</si>
  <si>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</si>
  <si>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</si>
  <si>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</si>
  <si>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</si>
  <si>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</si>
  <si>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</si>
  <si>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</si>
  <si>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</si>
  <si>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</si>
  <si>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</si>
  <si>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</si>
  <si>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</si>
  <si>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</si>
  <si>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</si>
  <si>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</si>
  <si>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</si>
  <si>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</si>
  <si>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</si>
  <si>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</si>
  <si>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</si>
  <si>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</si>
  <si>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</si>
  <si>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</si>
  <si>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</si>
  <si>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</si>
  <si>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</si>
  <si>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</si>
  <si>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</si>
  <si>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</si>
  <si>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200001</t>
  </si>
  <si>
    <t>中国人民政治协商会议云南省新平彝族傣族自治县委员会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</si>
  <si>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</si>
  <si>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</si>
  <si>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</si>
  <si>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</si>
  <si>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</si>
  <si>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</si>
  <si>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</si>
  <si>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</si>
  <si>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</si>
  <si>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</si>
  <si>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</si>
  <si>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</si>
  <si>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</si>
  <si>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</si>
  <si>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</si>
  <si>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</si>
  <si>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</si>
  <si>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</si>
  <si>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</si>
  <si>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</si>
  <si>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</si>
  <si>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2010299</t>
  </si>
  <si>
    <t>其他政协事务支出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</si>
  <si>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</si>
  <si>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</si>
  <si>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</si>
  <si>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</si>
  <si>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</si>
  <si>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</si>
  <si>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</si>
  <si>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</si>
  <si>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</si>
  <si>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</si>
  <si>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</si>
  <si>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</si>
  <si>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</si>
  <si>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</si>
  <si>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</si>
  <si>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</si>
  <si>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</si>
  <si>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</si>
  <si>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</si>
  <si>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</si>
  <si>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</si>
  <si>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</si>
  <si>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</si>
  <si>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</si>
  <si>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</si>
  <si>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</si>
  <si>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</si>
  <si>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</si>
  <si>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</si>
  <si>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</si>
  <si>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</si>
  <si>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</si>
  <si>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</si>
  <si>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</si>
  <si>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</si>
  <si>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</si>
  <si>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</si>
  <si>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</si>
  <si>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</si>
  <si>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</si>
  <si>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</si>
  <si>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</si>
  <si>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</si>
  <si>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</si>
  <si>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</si>
  <si>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</si>
  <si>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</si>
  <si>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</si>
  <si>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</si>
  <si>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</si>
  <si>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</si>
  <si>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</si>
  <si>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</si>
  <si>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</si>
  <si>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</si>
  <si>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</si>
  <si>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</si>
  <si>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</si>
  <si>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</si>
  <si>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</si>
  <si>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</si>
  <si>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</si>
  <si>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</si>
  <si>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</si>
  <si>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</si>
  <si>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</si>
  <si>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</si>
  <si>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</si>
  <si>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</si>
  <si>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</si>
  <si>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</si>
  <si>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</si>
  <si>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</si>
  <si>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</si>
  <si>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</si>
  <si>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</si>
  <si>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</si>
  <si>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</si>
  <si>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</si>
  <si>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</si>
  <si>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</si>
  <si>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</si>
  <si>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530427210000000015321</t>
  </si>
  <si>
    <t>行政人员工资支出</t>
  </si>
  <si>
    <t>30101</t>
  </si>
  <si>
    <t>基本工资</t>
  </si>
  <si>
    <t>30102</t>
  </si>
  <si>
    <t>津贴补贴</t>
  </si>
  <si>
    <t>530427210000000015322</t>
  </si>
  <si>
    <t>社会保障缴费</t>
  </si>
  <si>
    <t>30110</t>
  </si>
  <si>
    <t>职工基本医疗保险缴费</t>
  </si>
  <si>
    <t>530427210000000015323</t>
  </si>
  <si>
    <t>30113</t>
  </si>
  <si>
    <t>530427210000000015326</t>
  </si>
  <si>
    <t>公车购置及运维费</t>
  </si>
  <si>
    <t>30231</t>
  </si>
  <si>
    <t>公务用车运行维护费</t>
  </si>
  <si>
    <t>530427210000000015327</t>
  </si>
  <si>
    <t>行政人员公务交通补贴</t>
  </si>
  <si>
    <t>30239</t>
  </si>
  <si>
    <t>其他交通费用</t>
  </si>
  <si>
    <t>530427210000000015328</t>
  </si>
  <si>
    <t>工会经费</t>
  </si>
  <si>
    <t>30228</t>
  </si>
  <si>
    <t>530427210000000016171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</si>
  <si>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</si>
  <si>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</si>
  <si>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</si>
  <si>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</si>
  <si>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</si>
  <si>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</si>
  <si>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</si>
  <si>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</si>
  <si>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</si>
  <si>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</si>
  <si>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</si>
  <si>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530427221100000291924</t>
  </si>
  <si>
    <t>事业人员工资支出</t>
  </si>
  <si>
    <t>30107</t>
  </si>
  <si>
    <t>绩效工资</t>
  </si>
  <si>
    <t>530427221100000355353</t>
  </si>
  <si>
    <t>30217</t>
  </si>
  <si>
    <t>530427231100001456400</t>
  </si>
  <si>
    <t>公务员基础绩效奖</t>
  </si>
  <si>
    <t>30103</t>
  </si>
  <si>
    <t>奖金</t>
  </si>
  <si>
    <t>530427231100001456417</t>
  </si>
  <si>
    <t>退休干部公用经费</t>
  </si>
  <si>
    <t>530427241100002209981</t>
  </si>
  <si>
    <t>社会保障缴费资金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</si>
  <si>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</si>
  <si>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</si>
  <si>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</si>
  <si>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</si>
  <si>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</si>
  <si>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</si>
  <si>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530427241100002217434</t>
  </si>
  <si>
    <t>部门临聘人员支出</t>
  </si>
  <si>
    <t>30199</t>
  </si>
  <si>
    <t>其他工资福利支出</t>
  </si>
  <si>
    <t>530427251100003594595</t>
  </si>
  <si>
    <t>奖励性绩效工资(地方)</t>
  </si>
  <si>
    <t>530427241100002216292</t>
  </si>
  <si>
    <t>邮电费资金</t>
  </si>
  <si>
    <t>530427210000000019849</t>
  </si>
  <si>
    <t>驻村工作队员生活补助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</si>
  <si>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</si>
  <si>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</si>
  <si>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</si>
  <si>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</si>
  <si>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</si>
  <si>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</si>
  <si>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</si>
  <si>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2023至2025年计算机更新项目资金</t>
  </si>
  <si>
    <t>313 事业发展类</t>
  </si>
  <si>
    <t>530427241100003183819</t>
  </si>
  <si>
    <t>中国人民政治协商会议云南省新平彝族傣族自治县委员会办公室</t>
  </si>
  <si>
    <t>31002</t>
  </si>
  <si>
    <t>办公设备购置</t>
  </si>
  <si>
    <t>机关事业单位职工及军人抚恤补助经费</t>
  </si>
  <si>
    <t>530427231100001340759</t>
  </si>
  <si>
    <t>30305</t>
  </si>
  <si>
    <t>新平县政协党建工作专项经费</t>
  </si>
  <si>
    <t>312 民生类</t>
  </si>
  <si>
    <t>530427210000000016790</t>
  </si>
  <si>
    <t>业务工作保障经费</t>
  </si>
  <si>
    <t>530427210000000015391</t>
  </si>
  <si>
    <t>30215</t>
  </si>
  <si>
    <t>会议费</t>
  </si>
  <si>
    <t>30216</t>
  </si>
  <si>
    <t>培训费</t>
  </si>
  <si>
    <t>政协提案办理专项经费</t>
  </si>
  <si>
    <t>530427210000000015395</t>
  </si>
  <si>
    <t>31005</t>
  </si>
  <si>
    <t>基础设施建设</t>
  </si>
  <si>
    <t>新平县政协“双推”协商工作经费</t>
  </si>
  <si>
    <t>530427241100003223270</t>
  </si>
  <si>
    <t>2024年省级第一批基层政协履职能力提升及政协工作业务经费</t>
  </si>
  <si>
    <t>311专项业务类</t>
  </si>
  <si>
    <t>530427241100003312400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</si>
  <si>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</si>
  <si>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</si>
  <si>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</si>
  <si>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</si>
  <si>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</si>
  <si>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</si>
  <si>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</si>
  <si>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</si>
  <si>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</si>
  <si>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</si>
  <si>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</si>
  <si>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</si>
  <si>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项目资金的政策目标：关于贯彻落实《中共玉溪市委关于加强和改进全市机关党的建设的实施意见》的通知（新办通〔2020〕10号）及《中国共产党党和国家机关基层组织工作条例》。
项目用途：加强党员教育管理、丰富组织生活、开展党员集体活动和服务党员。
项目使用范围：党员政治理论、实用技术等培训和管理。
项目预算支出内容的：2025年3-5月开展爱国主义教育基地主题实践教育活动等支出8,000.00元；2025年6月，观看红色经典革命片支出1,280.00元；2025年12月，订购党报党刊支4,800.00元；2025年1-12月按月发放退休支部书记和两委生活补助3,120.00元。
项目预期效果：增强党员政治站位和政治理论，提高党组织凝聚力。</t>
  </si>
  <si>
    <t>产出指标</t>
  </si>
  <si>
    <t>数量指标</t>
  </si>
  <si>
    <t>订阅党报党刊数量</t>
  </si>
  <si>
    <t>&gt;=</t>
  </si>
  <si>
    <t>40</t>
  </si>
  <si>
    <t>份</t>
  </si>
  <si>
    <t>定量指标</t>
  </si>
  <si>
    <t>每个党员订阅党刊党报不少于1份</t>
  </si>
  <si>
    <t>开展主题实践教育活动人数</t>
  </si>
  <si>
    <t>60</t>
  </si>
  <si>
    <t>人</t>
  </si>
  <si>
    <t>在职党员13名，退休党员27名</t>
  </si>
  <si>
    <t>组织红色经典革命电影</t>
  </si>
  <si>
    <t>场</t>
  </si>
  <si>
    <t>组织观看两场红色经典革命电影</t>
  </si>
  <si>
    <t>质量指标</t>
  </si>
  <si>
    <t>教育活动人员到位率</t>
  </si>
  <si>
    <t>=</t>
  </si>
  <si>
    <t>95</t>
  </si>
  <si>
    <t>%</t>
  </si>
  <si>
    <t>按要求每年开展主题日2次以上</t>
  </si>
  <si>
    <t>时效指标</t>
  </si>
  <si>
    <t>主题实践教育活动时间</t>
  </si>
  <si>
    <t>天</t>
  </si>
  <si>
    <t>2024年3-5月到爱国主义教育基地开展主题实践教育活动</t>
  </si>
  <si>
    <t>效益指标</t>
  </si>
  <si>
    <t>社会效益</t>
  </si>
  <si>
    <t>提升党员综合服务能力</t>
  </si>
  <si>
    <t>提升</t>
  </si>
  <si>
    <t>定性指标</t>
  </si>
  <si>
    <t>每位党员应自觉遵守党规党章</t>
  </si>
  <si>
    <t>满意度指标</t>
  </si>
  <si>
    <t>服务对象满意度</t>
  </si>
  <si>
    <t>党组织、党员满意度</t>
  </si>
  <si>
    <t>党组织满意率达95以上</t>
  </si>
  <si>
    <t>做好本部门人员、公用经费保障，按规定落实干部职工各项待遇，支持部门正常履职。</t>
  </si>
  <si>
    <t>公用经费保障人数</t>
  </si>
  <si>
    <t>25</t>
  </si>
  <si>
    <t>反映公用经费保障部门（单位）正常运转的在职人数情况。在职人数主要指办公、会议、培训、差旅、水费、电费等公用经费中服务保障的人数。</t>
  </si>
  <si>
    <t>办公电脑</t>
  </si>
  <si>
    <t>20</t>
  </si>
  <si>
    <t>台</t>
  </si>
  <si>
    <t>反映公用经费保障部门（单位）正常使用电脑数量。</t>
  </si>
  <si>
    <t>部门运转</t>
  </si>
  <si>
    <t>正常运转</t>
  </si>
  <si>
    <t>反映部门（单位）正常运转情况。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</si>
  <si>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</si>
  <si>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</si>
  <si>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</si>
  <si>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</si>
  <si>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</si>
  <si>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>项目资金的政策目标：中共新平县委《关于加强各改进人民政协工作的实施意见》（新发〔2020〕29号）及中共新平县委《关于加强人民政协协商民主建设的实施意见》（新发〔2016〕20号）。
项目用途：提升履职能力，增强政治把握能力、调查研究能力、联系群众能力、合作共事能力。
项目使用范围：提案资金补助。
项目预算支出内容的：计划选取10-16件左右“急难小”提案给予100.00万元资金补助。
项目预期产出和效果：群众关心、关注的急难小问题得到解决，提升群众幸福感。得到群众优质好评。</t>
  </si>
  <si>
    <t>完成提案案件件数</t>
  </si>
  <si>
    <t>16</t>
  </si>
  <si>
    <t>件</t>
  </si>
  <si>
    <t>根据全会期间委员提案分配</t>
  </si>
  <si>
    <t>提案办结率</t>
  </si>
  <si>
    <t>提案办结情况</t>
  </si>
  <si>
    <t>项目实施时间</t>
  </si>
  <si>
    <t>月</t>
  </si>
  <si>
    <t>2024年1月召开全会收集政协委员提案，2-5月选出10-12件左右“急难小”提案给予补助，2024年5-6月下达各承办单位</t>
  </si>
  <si>
    <t>资金到位后经费发放时限</t>
  </si>
  <si>
    <t>&lt;=</t>
  </si>
  <si>
    <t>30</t>
  </si>
  <si>
    <t>资金发放及时率</t>
  </si>
  <si>
    <t>政协常委作用</t>
  </si>
  <si>
    <t>发挥</t>
  </si>
  <si>
    <t>发挥政协常委作用</t>
  </si>
  <si>
    <t>服务对象满意度指标</t>
  </si>
  <si>
    <t>所提提案所解决问题的对象满意程度</t>
  </si>
  <si>
    <t>项目资金的政策目标：中共新平县委《关于加强人民政协协商民主建设的实施意见》（新发〔2016〕20号）及中共新平县委《关于新时代加强和改进人民政协工作的实施意见》（新发〔2020〕29号）。项目用途：提升履职能力，增强政治把握能力、调查研究能力、联系群众能力、合作共事能力。项目使用范围：会议费、培训费、调研工作经费。项目预算支出内容的：1.调研视察协商会议费按8.75万元/次，共17.50万元。2.外出培训费：47.00万元(其中：培训费550.00元×90人×5天=24.75万元；5.交通费（新平往返昆明)130.00元×90人=1.17万元；机票：2,343.00元/人×90人=21.08万元）。3.文史资料编辑费，包括征集文字、图片稿酬、印刷费等共计18.50万元。4.征稿、审稿会会议费共计1.50万元。5.支持乡村振兴联系村开展民族团结示范创建经费6.00万元。9.开展三大宗教共计18个寺堂（点）走访活动，走访活动经费1.70万元。6.召开宗教界代表人士及少数民族代表座谈会，会议经费每人每天100.00元，会议天数1天，30人参会，共0.30万元。7.用于订阅人民政协报刊杂志170人×900.00元=15.30万元。8.组织委员开展调研视察和学习活动170人×2次×550.00元=18.70万元。9.组织政协委员与各民主党派团体和各族各界人士的团结联谊2次×1.00万元=2.00万元。10.调研视察协商会议费按0.50万元/次×25个界别组=12.50万元。11.委员履职实践中心开展委员活动工作经费5.00万元。</t>
  </si>
  <si>
    <t>专题协商会议预计召开</t>
  </si>
  <si>
    <t>次</t>
  </si>
  <si>
    <t>2024年专题协商会议召开次数</t>
  </si>
  <si>
    <t>六委一室各开展专题调研活动</t>
  </si>
  <si>
    <t>21</t>
  </si>
  <si>
    <t>2024年六委一室各开展专题调研活动次数</t>
  </si>
  <si>
    <t>界别组、乡镇（街道）活动组开展考察调研活动</t>
  </si>
  <si>
    <t>24</t>
  </si>
  <si>
    <t>2024年专业组、乡镇（街道）活动组开展考察调研活动次数</t>
  </si>
  <si>
    <t>开展协商课题调研活动</t>
  </si>
  <si>
    <t>2024年开展协商课题调研活动次数</t>
  </si>
  <si>
    <t>参会人员到位率</t>
  </si>
  <si>
    <t>会议参会人数</t>
  </si>
  <si>
    <t>持续开展政协业务工作时间</t>
  </si>
  <si>
    <t>12</t>
  </si>
  <si>
    <t>开展政协业务工作计划于2024年1月开始实施，于2024年12月结束。</t>
  </si>
  <si>
    <t>政协委员履职能力</t>
  </si>
  <si>
    <t>提高</t>
  </si>
  <si>
    <t>履职政协委员满意度</t>
  </si>
  <si>
    <t>所要达到的履职政协委员满意度标准</t>
  </si>
  <si>
    <t>工资福利发放行政人数</t>
  </si>
  <si>
    <t>23</t>
  </si>
  <si>
    <t>反映部门（单位）实际发放工资人员数量。工资福利包括：行政人员工资、社会保险、住房公积金、职业年金等。</t>
  </si>
  <si>
    <t>供养离（退）休人员数</t>
  </si>
  <si>
    <t>32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</si>
  <si>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</si>
  <si>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</si>
  <si>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</si>
  <si>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>项目资金的政策目标：《玉溪市财政局关于下达新平县政协“双推”协商工作业务经费的通知》（玉财行〔2024〕156号）、《玉溪市财政局关于下达2024年中央支持地方公共文化服务体系建设补助资金预算的通知》（玉财教〔2024〕153号）。
项目用途：提升履职能力，增强政治把握能力、调查研究能力、联系群众能力、合作共事能力及助力铸牢中华民族共同体意识成果，做好成果展示及推进会相关组织工作。
项目使用范围：办公工作经费。
项目预算支出内容的：完善履职实践中心功能室建设及书香政协氛围营造55,636.10元；“双推”活动书籍费28,000.00元；履职纪实宣传片20,000.00元；“双推”协商活动资料打印费6,363.90元。</t>
  </si>
  <si>
    <t>实际保障人数/应保障人数×指标分值</t>
  </si>
  <si>
    <t>县政协委员保障人数</t>
  </si>
  <si>
    <t>履职纪实宣传片</t>
  </si>
  <si>
    <t>个</t>
  </si>
  <si>
    <t>完成得分，未完成不得分。</t>
  </si>
  <si>
    <t>履职实践中心提升改造</t>
  </si>
  <si>
    <t>平方米</t>
  </si>
  <si>
    <t>完成得分，未完成不得分</t>
  </si>
  <si>
    <t>部门全年正常运转，得分，反之，不得分。</t>
  </si>
  <si>
    <t>履职能力得到提升</t>
  </si>
  <si>
    <t>得到提升</t>
  </si>
  <si>
    <t>① 满意度≥90%，得满分；
② 满意度介于85%（含）至70%（不含）之间，满意度×指标分值；
③ 满意度＜60%，不得分。</t>
  </si>
  <si>
    <t>① 满意度≥90%，得满分；② 满意度介于60%（含）至90%（不含）之间，满意度×指标分值；③ 满意度＜60%，不得分。</t>
  </si>
  <si>
    <t>项目资金的政策目标：中共新平县委全面深化改革委员会关于印发《新平县政协新时代履职实践中心工作规则（试行）》的通知（新改委发〔2024〕6号）；中共新平县委《关于加强人民政协协商民主建设的实施意见》（新发〔2016〕20号）；中共新平县委《关于新时代加强和改进人民政协工作的实施意见》（新发〔2020〕29号）及《玉溪市财政局关于下达新平县政协工作业务经费的通知》（玉财行〔2024〕221号）、《玉溪市财政局关于下达2024年省级第一批基层政协履职能力提升专项资金的通知》（玉财行〔2024〕165号）下达资金文件精神。
项目用途：提升履职能力及提高工作效力，增强政治把握能力、调查研究能力、联系群众能力、合作共事能力。
项目使用范围：办公用品购置、办公经费。
项目预算支出内容的：办公用品购置16,720.00元（其中：办公椅3把1,500.00元；办公桌4张3,920.00元；定制书柜2组7,000.00元；碎纸机5个4,300.00元；12个乡镇（街道）政协活动室及委员工作室规范化建设资金23,280.00元。</t>
  </si>
  <si>
    <t>购置设备数量</t>
  </si>
  <si>
    <t>批</t>
  </si>
  <si>
    <t>完成目标任务得满分，未完成不得分</t>
  </si>
  <si>
    <t>验收通过率</t>
  </si>
  <si>
    <t>达到年度指标值得满分，未达到得：实际完成数/年度指标值*指标分指。</t>
  </si>
  <si>
    <t>可持续影响</t>
  </si>
  <si>
    <t>设备使用年限</t>
  </si>
  <si>
    <t>年</t>
  </si>
  <si>
    <t>根据实际情况酌情得分</t>
  </si>
  <si>
    <t>使用人员满意度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</si>
  <si>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</si>
  <si>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</si>
  <si>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</si>
  <si>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</si>
  <si>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</si>
  <si>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</si>
  <si>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</si>
  <si>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</si>
  <si>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</si>
  <si>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</si>
  <si>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</si>
  <si>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</si>
  <si>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</si>
  <si>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</si>
  <si>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</si>
  <si>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</si>
  <si>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公务用车油款</t>
  </si>
  <si>
    <t>元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</si>
  <si>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</si>
  <si>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</si>
  <si>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</si>
  <si>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</si>
  <si>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</si>
  <si>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</si>
  <si>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</si>
  <si>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</si>
  <si>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</si>
  <si>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</si>
  <si>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</si>
  <si>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</si>
  <si>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</si>
  <si>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</si>
  <si>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</si>
  <si>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</si>
  <si>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</si>
  <si>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</si>
  <si>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</si>
  <si>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</si>
  <si>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</si>
  <si>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</si>
  <si>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</si>
  <si>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</si>
  <si>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</si>
  <si>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</si>
  <si>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</si>
  <si>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</si>
  <si>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</si>
  <si>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</si>
  <si>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</si>
  <si>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</si>
  <si>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</si>
  <si>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</si>
  <si>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</si>
  <si>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</si>
  <si>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</si>
  <si>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</si>
  <si>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</si>
  <si>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</si>
  <si>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</si>
  <si>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</si>
  <si>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</si>
  <si>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</si>
  <si>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上级</t>
  </si>
</sst>
</file>

<file path=xl/styles.xml><?xml version="1.0" encoding="utf-8"?>
<styleSheet xmlns="http://schemas.openxmlformats.org/spreadsheetml/2006/main">
  <numFmts count="11">
    <numFmt numFmtId="176" formatCode="yyyy\-mm\-dd"/>
    <numFmt numFmtId="177" formatCode="#,##0.00;\-#,##0.00;;@"/>
    <numFmt numFmtId="178" formatCode="yyyy\-mm\-dd\ hh:mm:ss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hh:mm:ss"/>
    <numFmt numFmtId="42" formatCode="_ &quot;￥&quot;* #,##0_ ;_ &quot;￥&quot;* \-#,##0_ ;_ &quot;￥&quot;* &quot;-&quot;_ ;_ @_ "/>
    <numFmt numFmtId="180" formatCode="#,##0;\-#,##0;;@"/>
    <numFmt numFmtId="181" formatCode="#,##0_ "/>
    <numFmt numFmtId="182" formatCode="#,##0_ ;[Red]\-#,##0\ 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sz val="9"/>
      <color theme="1"/>
      <name val="SimSun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b/>
      <sz val="22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0" fillId="0" borderId="9">
      <alignment horizontal="right"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0" fillId="0" borderId="9">
      <alignment horizontal="right" vertical="center"/>
    </xf>
    <xf numFmtId="0" fontId="41" fillId="0" borderId="0" applyNumberFormat="0" applyFill="0" applyBorder="0" applyAlignment="0" applyProtection="0">
      <alignment vertical="center"/>
    </xf>
    <xf numFmtId="0" fontId="0" fillId="16" borderId="26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11" borderId="29" applyNumberFormat="0" applyAlignment="0" applyProtection="0">
      <alignment vertical="center"/>
    </xf>
    <xf numFmtId="0" fontId="29" fillId="11" borderId="24" applyNumberFormat="0" applyAlignment="0" applyProtection="0">
      <alignment vertical="center"/>
    </xf>
    <xf numFmtId="0" fontId="32" fillId="20" borderId="2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0" fontId="10" fillId="0" borderId="9">
      <alignment horizontal="right" vertical="center"/>
    </xf>
    <xf numFmtId="0" fontId="25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80" fontId="10" fillId="0" borderId="9">
      <alignment horizontal="right" vertical="center"/>
    </xf>
    <xf numFmtId="177" fontId="10" fillId="0" borderId="9">
      <alignment horizontal="right" vertical="center"/>
    </xf>
    <xf numFmtId="177" fontId="10" fillId="0" borderId="9">
      <alignment horizontal="right" vertical="center"/>
    </xf>
    <xf numFmtId="49" fontId="10" fillId="0" borderId="9">
      <alignment horizontal="left" vertical="center" wrapText="1"/>
    </xf>
    <xf numFmtId="179" fontId="10" fillId="0" borderId="9">
      <alignment horizontal="right" vertical="center"/>
    </xf>
    <xf numFmtId="0" fontId="10" fillId="0" borderId="0">
      <alignment vertical="top"/>
      <protection locked="0"/>
    </xf>
  </cellStyleXfs>
  <cellXfs count="254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177" fontId="5" fillId="0" borderId="8" xfId="0" applyNumberFormat="1" applyFont="1" applyFill="1" applyBorder="1" applyAlignment="1">
      <alignment horizontal="right" vertical="center"/>
    </xf>
    <xf numFmtId="177" fontId="6" fillId="0" borderId="8" xfId="53" applyFont="1" applyBorder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177" fontId="7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177" fontId="6" fillId="0" borderId="9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10" xfId="55" applyNumberFormat="1" applyBorder="1" applyAlignment="1">
      <alignment horizontal="left" vertical="center" wrapText="1"/>
    </xf>
    <xf numFmtId="0" fontId="10" fillId="0" borderId="5" xfId="55" applyNumberFormat="1" applyBorder="1" applyAlignment="1">
      <alignment horizontal="left" vertical="center" wrapText="1"/>
    </xf>
    <xf numFmtId="0" fontId="10" fillId="0" borderId="11" xfId="55" applyNumberFormat="1" applyBorder="1" applyAlignment="1">
      <alignment horizontal="left" vertical="center" wrapText="1"/>
    </xf>
    <xf numFmtId="49" fontId="12" fillId="0" borderId="9" xfId="55" applyFont="1" applyAlignment="1">
      <alignment horizontal="center" vertical="center" wrapText="1"/>
    </xf>
    <xf numFmtId="49" fontId="5" fillId="0" borderId="9" xfId="55" applyFont="1" applyAlignment="1">
      <alignment horizontal="center" vertical="center" wrapText="1"/>
    </xf>
    <xf numFmtId="49" fontId="12" fillId="0" borderId="9" xfId="55" applyFont="1">
      <alignment horizontal="left" vertical="center" wrapText="1"/>
    </xf>
    <xf numFmtId="180" fontId="10" fillId="0" borderId="9" xfId="52">
      <alignment horizontal="right" vertical="center"/>
    </xf>
    <xf numFmtId="177" fontId="10" fillId="0" borderId="9" xfId="53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57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6" fillId="0" borderId="9" xfId="53" applyFo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10" fillId="0" borderId="9" xfId="55" applyNumberFormat="1" applyFont="1" applyBorder="1">
      <alignment horizontal="left" vertical="center" wrapText="1"/>
    </xf>
    <xf numFmtId="49" fontId="10" fillId="0" borderId="9" xfId="55" applyNumberFormat="1" applyFont="1" applyBorder="1">
      <alignment horizontal="left" vertical="center" wrapText="1"/>
    </xf>
    <xf numFmtId="177" fontId="10" fillId="0" borderId="9" xfId="55" applyNumberFormat="1" applyFont="1" applyBorder="1" applyAlignment="1">
      <alignment horizontal="right" vertical="center" wrapText="1"/>
    </xf>
    <xf numFmtId="177" fontId="10" fillId="0" borderId="9" xfId="55" applyNumberFormat="1" applyFont="1" applyBorder="1" applyAlignment="1">
      <alignment horizontal="center" vertical="center" wrapText="1"/>
    </xf>
    <xf numFmtId="49" fontId="10" fillId="0" borderId="9" xfId="55" applyNumberFormat="1" applyFont="1" applyBorder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  <protection locked="0"/>
    </xf>
    <xf numFmtId="49" fontId="6" fillId="0" borderId="9" xfId="55" applyNumberFormat="1" applyFont="1" applyBorder="1">
      <alignment horizontal="left" vertical="center" wrapText="1"/>
    </xf>
    <xf numFmtId="49" fontId="6" fillId="0" borderId="9" xfId="55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177" fontId="6" fillId="0" borderId="9" xfId="55" applyNumberFormat="1" applyFont="1" applyBorder="1" applyAlignment="1">
      <alignment horizontal="center" vertical="center" wrapText="1"/>
    </xf>
    <xf numFmtId="49" fontId="6" fillId="0" borderId="9" xfId="55" applyNumberFormat="1" applyFont="1" applyBorder="1" applyAlignment="1">
      <alignment horizontal="justify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Border="1" applyAlignment="1">
      <alignment horizontal="justify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justify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7" fontId="6" fillId="0" borderId="9" xfId="53" applyFont="1" applyAlignment="1">
      <alignment horizontal="center" vertical="center" wrapText="1"/>
    </xf>
    <xf numFmtId="49" fontId="6" fillId="0" borderId="9" xfId="55" applyFont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81" fontId="6" fillId="0" borderId="9" xfId="53" applyNumberFormat="1" applyFont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2" xfId="55" applyFont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justify" vertical="center" wrapText="1"/>
    </xf>
    <xf numFmtId="49" fontId="6" fillId="0" borderId="20" xfId="0" applyNumberFormat="1" applyFont="1" applyFill="1" applyBorder="1" applyAlignment="1">
      <alignment horizontal="justify" vertical="center" wrapText="1"/>
    </xf>
    <xf numFmtId="182" fontId="6" fillId="0" borderId="9" xfId="53" applyNumberFormat="1" applyFont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justify" vertical="center" wrapText="1"/>
    </xf>
    <xf numFmtId="0" fontId="6" fillId="0" borderId="0" xfId="0" applyFont="1" applyAlignment="1" applyProtection="1">
      <alignment horizontal="right" vertical="center"/>
      <protection locked="0"/>
    </xf>
    <xf numFmtId="177" fontId="6" fillId="0" borderId="9" xfId="55" applyNumberFormat="1" applyFont="1" applyBorder="1" applyAlignment="1">
      <alignment horizontal="right" vertical="center" wrapText="1"/>
    </xf>
    <xf numFmtId="177" fontId="6" fillId="0" borderId="9" xfId="55" applyNumberFormat="1" applyFont="1" applyBorder="1">
      <alignment horizontal="left" vertical="center" wrapText="1"/>
    </xf>
    <xf numFmtId="177" fontId="6" fillId="0" borderId="9" xfId="0" applyNumberFormat="1" applyFont="1" applyFill="1" applyBorder="1" applyAlignment="1">
      <alignment horizontal="left" vertical="center" wrapText="1"/>
    </xf>
    <xf numFmtId="49" fontId="6" fillId="0" borderId="9" xfId="55" applyFont="1" applyAlignment="1">
      <alignment horizontal="left" vertical="center" wrapText="1"/>
    </xf>
    <xf numFmtId="0" fontId="0" fillId="2" borderId="0" xfId="0" applyFill="1"/>
    <xf numFmtId="0" fontId="6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49" fontId="10" fillId="2" borderId="8" xfId="55" applyNumberFormat="1" applyFont="1" applyFill="1" applyBorder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top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8" xfId="0" applyNumberFormat="1" applyFont="1" applyBorder="1" applyAlignment="1" applyProtection="1">
      <alignment horizontal="right" vertical="center" wrapText="1"/>
      <protection locked="0"/>
    </xf>
    <xf numFmtId="177" fontId="5" fillId="2" borderId="8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Border="1"/>
    <xf numFmtId="0" fontId="0" fillId="2" borderId="8" xfId="0" applyFill="1" applyBorder="1"/>
    <xf numFmtId="177" fontId="7" fillId="2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4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 applyProtection="1">
      <alignment horizontal="right" vertical="center"/>
      <protection locked="0"/>
    </xf>
    <xf numFmtId="0" fontId="18" fillId="0" borderId="9" xfId="0" applyFont="1" applyBorder="1" applyAlignment="1">
      <alignment horizont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177" fontId="10" fillId="0" borderId="7" xfId="53" applyNumberFormat="1" applyFont="1" applyBorder="1">
      <alignment horizontal="right" vertical="center"/>
    </xf>
    <xf numFmtId="177" fontId="10" fillId="0" borderId="8" xfId="53" applyNumberFormat="1" applyFont="1" applyBorder="1">
      <alignment horizontal="right" vertical="center"/>
    </xf>
    <xf numFmtId="177" fontId="6" fillId="0" borderId="8" xfId="53" applyNumberFormat="1" applyFont="1" applyBorder="1">
      <alignment horizontal="right" vertical="center"/>
    </xf>
    <xf numFmtId="177" fontId="6" fillId="0" borderId="7" xfId="53" applyFont="1" applyBorder="1">
      <alignment horizontal="right" vertical="center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177" fontId="10" fillId="0" borderId="9" xfId="53" applyNumberFormat="1" applyFont="1" applyBorder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177" fontId="6" fillId="0" borderId="22" xfId="53" applyFont="1" applyBorder="1">
      <alignment horizontal="right" vertical="center"/>
    </xf>
    <xf numFmtId="177" fontId="6" fillId="0" borderId="4" xfId="53" applyFont="1" applyBorder="1">
      <alignment horizontal="right" vertical="center"/>
    </xf>
    <xf numFmtId="177" fontId="6" fillId="0" borderId="9" xfId="53" applyNumberFormat="1" applyFont="1" applyBorder="1">
      <alignment horizontal="right" vertical="center"/>
    </xf>
    <xf numFmtId="0" fontId="10" fillId="0" borderId="9" xfId="0" applyFont="1" applyFill="1" applyBorder="1" applyAlignment="1">
      <alignment horizontal="left" vertical="center" wrapText="1" indent="1"/>
    </xf>
    <xf numFmtId="177" fontId="6" fillId="0" borderId="23" xfId="53" applyFont="1" applyBorder="1">
      <alignment horizontal="right" vertical="center"/>
    </xf>
    <xf numFmtId="0" fontId="10" fillId="0" borderId="9" xfId="0" applyFont="1" applyFill="1" applyBorder="1" applyAlignment="1">
      <alignment horizontal="left" vertical="center" wrapText="1" indent="2"/>
    </xf>
    <xf numFmtId="0" fontId="10" fillId="0" borderId="9" xfId="0" applyFont="1" applyFill="1" applyBorder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vertical="center"/>
    </xf>
    <xf numFmtId="4" fontId="23" fillId="0" borderId="9" xfId="0" applyNumberFormat="1" applyFont="1" applyBorder="1" applyAlignment="1" applyProtection="1">
      <alignment horizontal="right" vertical="center"/>
      <protection locked="0"/>
    </xf>
    <xf numFmtId="0" fontId="10" fillId="0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23" fillId="0" borderId="9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177" fontId="10" fillId="0" borderId="2" xfId="53" applyNumberFormat="1" applyFont="1" applyBorder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49" fontId="6" fillId="0" borderId="9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177" fontId="23" fillId="0" borderId="9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zoomScale="90" zoomScaleNormal="90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4" width="32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11" t="s">
        <v>0</v>
      </c>
    </row>
    <row r="3" ht="36" customHeight="1" spans="1:4">
      <c r="A3" s="51" t="s">
        <v>1</v>
      </c>
      <c r="B3" s="245"/>
      <c r="C3" s="245"/>
      <c r="D3" s="245"/>
    </row>
    <row r="4" ht="20.95" customHeight="1" spans="1:4">
      <c r="A4" s="101" t="s">
        <v>2</v>
      </c>
      <c r="B4" s="206"/>
      <c r="C4" s="206"/>
      <c r="D4" s="110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217" t="s">
        <v>9</v>
      </c>
      <c r="B8" s="189">
        <v>8427644</v>
      </c>
      <c r="C8" s="210" t="str">
        <f>"一"&amp;"、"&amp;"一般公共服务支出"</f>
        <v>一、一般公共服务支出</v>
      </c>
      <c r="D8" s="189">
        <v>6563532</v>
      </c>
    </row>
    <row r="9" ht="25.4" customHeight="1" spans="1:4">
      <c r="A9" s="217" t="s">
        <v>10</v>
      </c>
      <c r="B9" s="187"/>
      <c r="C9" s="210" t="str">
        <f>"二"&amp;"、"&amp;"社会保障和就业支出"</f>
        <v>二、社会保障和就业支出</v>
      </c>
      <c r="D9" s="189">
        <v>644931</v>
      </c>
    </row>
    <row r="10" ht="25.4" customHeight="1" spans="1:4">
      <c r="A10" s="217" t="s">
        <v>11</v>
      </c>
      <c r="B10" s="187"/>
      <c r="C10" s="210" t="str">
        <f>"三"&amp;"、"&amp;"卫生健康支出"</f>
        <v>三、卫生健康支出</v>
      </c>
      <c r="D10" s="189">
        <v>534317</v>
      </c>
    </row>
    <row r="11" ht="25.4" customHeight="1" spans="1:4">
      <c r="A11" s="217" t="s">
        <v>12</v>
      </c>
      <c r="B11" s="100"/>
      <c r="C11" s="210" t="str">
        <f>"四"&amp;"、"&amp;"住房保障支出"</f>
        <v>四、住房保障支出</v>
      </c>
      <c r="D11" s="189">
        <v>684864</v>
      </c>
    </row>
    <row r="12" ht="25.4" customHeight="1" spans="1:4">
      <c r="A12" s="217" t="s">
        <v>13</v>
      </c>
      <c r="B12" s="187"/>
      <c r="C12" s="246"/>
      <c r="D12" s="187"/>
    </row>
    <row r="13" ht="25.4" customHeight="1" spans="1:4">
      <c r="A13" s="217" t="s">
        <v>14</v>
      </c>
      <c r="B13" s="100"/>
      <c r="C13" s="246"/>
      <c r="D13" s="187"/>
    </row>
    <row r="14" ht="25.4" customHeight="1" spans="1:4">
      <c r="A14" s="217" t="s">
        <v>15</v>
      </c>
      <c r="B14" s="100"/>
      <c r="C14" s="246"/>
      <c r="D14" s="187"/>
    </row>
    <row r="15" ht="25.4" customHeight="1" spans="1:4">
      <c r="A15" s="217" t="s">
        <v>16</v>
      </c>
      <c r="B15" s="100"/>
      <c r="C15" s="246"/>
      <c r="D15" s="187"/>
    </row>
    <row r="16" ht="25.4" customHeight="1" spans="1:4">
      <c r="A16" s="247" t="s">
        <v>17</v>
      </c>
      <c r="B16" s="100"/>
      <c r="C16" s="246"/>
      <c r="D16" s="187"/>
    </row>
    <row r="17" ht="25.4" customHeight="1" spans="1:4">
      <c r="A17" s="247" t="s">
        <v>18</v>
      </c>
      <c r="B17" s="187"/>
      <c r="C17" s="246"/>
      <c r="D17" s="187"/>
    </row>
    <row r="18" ht="25.4" customHeight="1" spans="1:4">
      <c r="A18" s="248" t="s">
        <v>19</v>
      </c>
      <c r="B18" s="213">
        <v>8427644</v>
      </c>
      <c r="C18" s="214" t="s">
        <v>20</v>
      </c>
      <c r="D18" s="213">
        <v>8427644</v>
      </c>
    </row>
    <row r="19" ht="25.4" customHeight="1" spans="1:4">
      <c r="A19" s="249" t="s">
        <v>21</v>
      </c>
      <c r="B19" s="213"/>
      <c r="C19" s="250" t="s">
        <v>22</v>
      </c>
      <c r="D19" s="251"/>
    </row>
    <row r="20" ht="25.4" customHeight="1" spans="1:4">
      <c r="A20" s="252" t="s">
        <v>23</v>
      </c>
      <c r="B20" s="187"/>
      <c r="C20" s="215" t="s">
        <v>23</v>
      </c>
      <c r="D20" s="100"/>
    </row>
    <row r="21" ht="25.4" customHeight="1" spans="1:4">
      <c r="A21" s="252" t="s">
        <v>24</v>
      </c>
      <c r="B21" s="187"/>
      <c r="C21" s="215" t="s">
        <v>25</v>
      </c>
      <c r="D21" s="100"/>
    </row>
    <row r="22" ht="25.4" customHeight="1" spans="1:4">
      <c r="A22" s="253" t="s">
        <v>26</v>
      </c>
      <c r="B22" s="213">
        <v>8427644</v>
      </c>
      <c r="C22" s="214" t="s">
        <v>27</v>
      </c>
      <c r="D22" s="213">
        <v>8427644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21.1083333333333" customWidth="1"/>
    <col min="2" max="2" width="35.225" customWidth="1"/>
    <col min="3" max="19" width="16.2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223"/>
      <c r="J2" s="235"/>
      <c r="R2" s="3" t="s">
        <v>28</v>
      </c>
    </row>
    <row r="3" ht="36" customHeight="1" spans="1:19">
      <c r="A3" s="224" t="s">
        <v>29</v>
      </c>
      <c r="B3" s="29"/>
      <c r="C3" s="29"/>
      <c r="D3" s="29"/>
      <c r="E3" s="29"/>
      <c r="F3" s="29"/>
      <c r="G3" s="29"/>
      <c r="H3" s="29"/>
      <c r="I3" s="29"/>
      <c r="J3" s="52"/>
      <c r="K3" s="29"/>
      <c r="L3" s="29"/>
      <c r="M3" s="29"/>
      <c r="N3" s="29"/>
      <c r="O3" s="29"/>
      <c r="P3" s="29"/>
      <c r="Q3" s="29"/>
      <c r="R3" s="29"/>
      <c r="S3" s="29"/>
    </row>
    <row r="4" ht="20.3" customHeight="1" spans="1:19">
      <c r="A4" s="101" t="str">
        <f>'部门财务收支预算总表01-1'!A4</f>
        <v>单位名称：中国人民政治协商会议云南省新平彝族傣族自治县委员会</v>
      </c>
      <c r="B4" s="7"/>
      <c r="C4" s="7"/>
      <c r="D4" s="7"/>
      <c r="E4" s="7"/>
      <c r="F4" s="7"/>
      <c r="G4" s="7"/>
      <c r="H4" s="7"/>
      <c r="I4" s="7"/>
      <c r="J4" s="236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225" t="s">
        <v>30</v>
      </c>
      <c r="B5" s="226" t="s">
        <v>31</v>
      </c>
      <c r="C5" s="226" t="s">
        <v>32</v>
      </c>
      <c r="D5" s="227" t="s">
        <v>33</v>
      </c>
      <c r="E5" s="228"/>
      <c r="F5" s="228"/>
      <c r="G5" s="228"/>
      <c r="H5" s="228"/>
      <c r="I5" s="228"/>
      <c r="J5" s="237"/>
      <c r="K5" s="228"/>
      <c r="L5" s="228"/>
      <c r="M5" s="228"/>
      <c r="N5" s="238"/>
      <c r="O5" s="238" t="s">
        <v>21</v>
      </c>
      <c r="P5" s="238"/>
      <c r="Q5" s="238"/>
      <c r="R5" s="238"/>
      <c r="S5" s="238"/>
    </row>
    <row r="6" ht="18" customHeight="1" spans="1:19">
      <c r="A6" s="229"/>
      <c r="B6" s="230"/>
      <c r="C6" s="230"/>
      <c r="D6" s="230" t="s">
        <v>34</v>
      </c>
      <c r="E6" s="230" t="s">
        <v>35</v>
      </c>
      <c r="F6" s="230" t="s">
        <v>36</v>
      </c>
      <c r="G6" s="230" t="s">
        <v>37</v>
      </c>
      <c r="H6" s="230" t="s">
        <v>38</v>
      </c>
      <c r="I6" s="239" t="s">
        <v>39</v>
      </c>
      <c r="J6" s="240"/>
      <c r="K6" s="239" t="s">
        <v>40</v>
      </c>
      <c r="L6" s="239" t="s">
        <v>41</v>
      </c>
      <c r="M6" s="239" t="s">
        <v>42</v>
      </c>
      <c r="N6" s="241" t="s">
        <v>43</v>
      </c>
      <c r="O6" s="242" t="s">
        <v>34</v>
      </c>
      <c r="P6" s="242" t="s">
        <v>35</v>
      </c>
      <c r="Q6" s="242" t="s">
        <v>36</v>
      </c>
      <c r="R6" s="242" t="s">
        <v>37</v>
      </c>
      <c r="S6" s="242" t="s">
        <v>44</v>
      </c>
    </row>
    <row r="7" ht="29.3" customHeight="1" spans="1:19">
      <c r="A7" s="231"/>
      <c r="B7" s="232"/>
      <c r="C7" s="232"/>
      <c r="D7" s="232"/>
      <c r="E7" s="232"/>
      <c r="F7" s="232"/>
      <c r="G7" s="232"/>
      <c r="H7" s="232"/>
      <c r="I7" s="243" t="s">
        <v>34</v>
      </c>
      <c r="J7" s="243" t="s">
        <v>45</v>
      </c>
      <c r="K7" s="243" t="s">
        <v>40</v>
      </c>
      <c r="L7" s="243" t="s">
        <v>41</v>
      </c>
      <c r="M7" s="243" t="s">
        <v>42</v>
      </c>
      <c r="N7" s="243" t="s">
        <v>43</v>
      </c>
      <c r="O7" s="243"/>
      <c r="P7" s="243"/>
      <c r="Q7" s="243"/>
      <c r="R7" s="243"/>
      <c r="S7" s="243"/>
    </row>
    <row r="8" ht="16.55" customHeight="1" spans="1:19">
      <c r="A8" s="233">
        <v>1</v>
      </c>
      <c r="B8" s="31">
        <v>2</v>
      </c>
      <c r="C8" s="31">
        <v>3</v>
      </c>
      <c r="D8" s="31">
        <v>4</v>
      </c>
      <c r="E8" s="233">
        <v>5</v>
      </c>
      <c r="F8" s="31">
        <v>6</v>
      </c>
      <c r="G8" s="31">
        <v>7</v>
      </c>
      <c r="H8" s="233">
        <v>8</v>
      </c>
      <c r="I8" s="31">
        <v>9</v>
      </c>
      <c r="J8" s="38">
        <v>10</v>
      </c>
      <c r="K8" s="38">
        <v>11</v>
      </c>
      <c r="L8" s="244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ht="31.45" customHeight="1" spans="1:19">
      <c r="A9" s="200" t="s">
        <v>46</v>
      </c>
      <c r="B9" s="200" t="s">
        <v>47</v>
      </c>
      <c r="C9" s="189">
        <v>8427644</v>
      </c>
      <c r="D9" s="189">
        <v>8427644</v>
      </c>
      <c r="E9" s="189">
        <v>8427644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ht="24" customHeight="1" spans="1:19">
      <c r="A10" s="234" t="s">
        <v>32</v>
      </c>
      <c r="B10" s="200" t="s">
        <v>47</v>
      </c>
      <c r="C10" s="189">
        <v>8427644</v>
      </c>
      <c r="D10" s="189">
        <v>8427644</v>
      </c>
      <c r="E10" s="189">
        <v>8427644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Zeros="0" workbookViewId="0">
      <pane ySplit="1" topLeftCell="A2" activePane="bottomLeft" state="frozen"/>
      <selection/>
      <selection pane="bottomLeft" activeCell="A4" sqref="A4:L4"/>
    </sheetView>
  </sheetViews>
  <sheetFormatPr defaultColWidth="9.10833333333333" defaultRowHeight="14.25" customHeight="1"/>
  <cols>
    <col min="1" max="1" width="14.225" customWidth="1"/>
    <col min="2" max="2" width="32.55" customWidth="1"/>
    <col min="3" max="6" width="18.8916666666667" customWidth="1"/>
    <col min="7" max="7" width="21.225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61" t="s">
        <v>48</v>
      </c>
    </row>
    <row r="3" ht="28.5" customHeight="1" spans="1:15">
      <c r="A3" s="29" t="s">
        <v>49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.05" customHeight="1" spans="1:15">
      <c r="A4" s="112" t="str">
        <f>'部门财务收支预算总表01-1'!A4</f>
        <v>单位名称：中国人民政治协商会议云南省新平彝族傣族自治县委员会</v>
      </c>
      <c r="B4" s="113"/>
      <c r="C4" s="64"/>
      <c r="D4" s="64"/>
      <c r="E4" s="64"/>
      <c r="F4" s="64"/>
      <c r="G4" s="7"/>
      <c r="H4" s="64"/>
      <c r="I4" s="64"/>
      <c r="J4" s="7"/>
      <c r="K4" s="64"/>
      <c r="L4" s="64"/>
      <c r="M4" s="7"/>
      <c r="N4" s="7"/>
      <c r="O4" s="114" t="s">
        <v>3</v>
      </c>
    </row>
    <row r="5" ht="18.85" customHeight="1" spans="1:15">
      <c r="A5" s="10" t="s">
        <v>50</v>
      </c>
      <c r="B5" s="10" t="s">
        <v>51</v>
      </c>
      <c r="C5" s="16" t="s">
        <v>32</v>
      </c>
      <c r="D5" s="69" t="s">
        <v>35</v>
      </c>
      <c r="E5" s="69"/>
      <c r="F5" s="69"/>
      <c r="G5" s="218" t="s">
        <v>36</v>
      </c>
      <c r="H5" s="10" t="s">
        <v>37</v>
      </c>
      <c r="I5" s="10" t="s">
        <v>52</v>
      </c>
      <c r="J5" s="11" t="s">
        <v>53</v>
      </c>
      <c r="K5" s="78" t="s">
        <v>54</v>
      </c>
      <c r="L5" s="78" t="s">
        <v>55</v>
      </c>
      <c r="M5" s="78" t="s">
        <v>56</v>
      </c>
      <c r="N5" s="78" t="s">
        <v>57</v>
      </c>
      <c r="O5" s="95" t="s">
        <v>58</v>
      </c>
    </row>
    <row r="6" ht="29.95" customHeight="1" spans="1:15">
      <c r="A6" s="19"/>
      <c r="B6" s="19"/>
      <c r="C6" s="19"/>
      <c r="D6" s="69" t="s">
        <v>34</v>
      </c>
      <c r="E6" s="69" t="s">
        <v>59</v>
      </c>
      <c r="F6" s="69" t="s">
        <v>60</v>
      </c>
      <c r="G6" s="19"/>
      <c r="H6" s="19"/>
      <c r="I6" s="19"/>
      <c r="J6" s="69" t="s">
        <v>34</v>
      </c>
      <c r="K6" s="99" t="s">
        <v>54</v>
      </c>
      <c r="L6" s="99" t="s">
        <v>55</v>
      </c>
      <c r="M6" s="99" t="s">
        <v>56</v>
      </c>
      <c r="N6" s="99" t="s">
        <v>57</v>
      </c>
      <c r="O6" s="99" t="s">
        <v>58</v>
      </c>
    </row>
    <row r="7" ht="16.55" customHeight="1" spans="1:1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11">
        <v>6</v>
      </c>
      <c r="G7" s="219">
        <v>7</v>
      </c>
      <c r="H7" s="220">
        <v>8</v>
      </c>
      <c r="I7" s="220">
        <v>9</v>
      </c>
      <c r="J7" s="220">
        <v>10</v>
      </c>
      <c r="K7" s="220">
        <v>11</v>
      </c>
      <c r="L7" s="220">
        <v>12</v>
      </c>
      <c r="M7" s="220">
        <v>13</v>
      </c>
      <c r="N7" s="220">
        <v>14</v>
      </c>
      <c r="O7" s="219">
        <v>15</v>
      </c>
    </row>
    <row r="8" ht="20.3" customHeight="1" spans="1:15">
      <c r="A8" s="196" t="s">
        <v>61</v>
      </c>
      <c r="B8" s="196" t="s">
        <v>62</v>
      </c>
      <c r="C8" s="189">
        <f t="shared" ref="C8:F8" si="0">C9+C13</f>
        <v>6563532</v>
      </c>
      <c r="D8" s="189">
        <f t="shared" si="0"/>
        <v>6563532</v>
      </c>
      <c r="E8" s="189">
        <v>3987712</v>
      </c>
      <c r="F8" s="221">
        <f t="shared" si="0"/>
        <v>2575820</v>
      </c>
      <c r="G8" s="173"/>
      <c r="H8" s="222"/>
      <c r="I8" s="222"/>
      <c r="J8" s="222"/>
      <c r="K8" s="222"/>
      <c r="L8" s="222"/>
      <c r="M8" s="173"/>
      <c r="N8" s="222"/>
      <c r="O8" s="222"/>
    </row>
    <row r="9" ht="17.2" customHeight="1" spans="1:15">
      <c r="A9" s="200" t="s">
        <v>63</v>
      </c>
      <c r="B9" s="200" t="s">
        <v>64</v>
      </c>
      <c r="C9" s="189">
        <v>6546412</v>
      </c>
      <c r="D9" s="189">
        <v>6546412</v>
      </c>
      <c r="E9" s="189">
        <v>3987712</v>
      </c>
      <c r="F9" s="221">
        <v>2558700</v>
      </c>
      <c r="G9" s="173"/>
      <c r="H9" s="222"/>
      <c r="I9" s="222"/>
      <c r="J9" s="222"/>
      <c r="K9" s="222"/>
      <c r="L9" s="222"/>
      <c r="M9" s="173"/>
      <c r="N9" s="222"/>
      <c r="O9" s="222"/>
    </row>
    <row r="10" customHeight="1" spans="1:15">
      <c r="A10" s="202" t="s">
        <v>65</v>
      </c>
      <c r="B10" s="202" t="s">
        <v>66</v>
      </c>
      <c r="C10" s="189">
        <v>4036412</v>
      </c>
      <c r="D10" s="189">
        <v>4036412</v>
      </c>
      <c r="E10" s="189">
        <v>3987712</v>
      </c>
      <c r="F10" s="221">
        <v>48700</v>
      </c>
      <c r="G10" s="168"/>
      <c r="H10" s="168"/>
      <c r="I10" s="168"/>
      <c r="J10" s="168"/>
      <c r="K10" s="168"/>
      <c r="L10" s="168"/>
      <c r="M10" s="168"/>
      <c r="N10" s="168"/>
      <c r="O10" s="168"/>
    </row>
    <row r="11" customHeight="1" spans="1:15">
      <c r="A11" s="202" t="s">
        <v>67</v>
      </c>
      <c r="B11" s="202" t="s">
        <v>68</v>
      </c>
      <c r="C11" s="189">
        <v>1000000</v>
      </c>
      <c r="D11" s="189">
        <v>1000000</v>
      </c>
      <c r="E11" s="189"/>
      <c r="F11" s="221">
        <v>1000000</v>
      </c>
      <c r="G11" s="168"/>
      <c r="H11" s="168"/>
      <c r="I11" s="168"/>
      <c r="J11" s="168"/>
      <c r="K11" s="168"/>
      <c r="L11" s="168"/>
      <c r="M11" s="168"/>
      <c r="N11" s="168"/>
      <c r="O11" s="168"/>
    </row>
    <row r="12" customHeight="1" spans="1:15">
      <c r="A12" s="202" t="s">
        <v>69</v>
      </c>
      <c r="B12" s="202" t="s">
        <v>70</v>
      </c>
      <c r="C12" s="189">
        <v>1510000</v>
      </c>
      <c r="D12" s="189">
        <v>1510000</v>
      </c>
      <c r="E12" s="189"/>
      <c r="F12" s="221">
        <v>1510000</v>
      </c>
      <c r="G12" s="168"/>
      <c r="H12" s="168"/>
      <c r="I12" s="168"/>
      <c r="J12" s="168"/>
      <c r="K12" s="168"/>
      <c r="L12" s="168"/>
      <c r="M12" s="168"/>
      <c r="N12" s="168"/>
      <c r="O12" s="168"/>
    </row>
    <row r="13" customHeight="1" spans="1:15">
      <c r="A13" s="200" t="s">
        <v>71</v>
      </c>
      <c r="B13" s="200" t="s">
        <v>72</v>
      </c>
      <c r="C13" s="189">
        <v>17120</v>
      </c>
      <c r="D13" s="189">
        <v>17120</v>
      </c>
      <c r="E13" s="189"/>
      <c r="F13" s="221">
        <v>17120</v>
      </c>
      <c r="G13" s="168"/>
      <c r="H13" s="168"/>
      <c r="I13" s="168"/>
      <c r="J13" s="168"/>
      <c r="K13" s="168"/>
      <c r="L13" s="168"/>
      <c r="M13" s="168"/>
      <c r="N13" s="168"/>
      <c r="O13" s="168"/>
    </row>
    <row r="14" customHeight="1" spans="1:15">
      <c r="A14" s="202" t="s">
        <v>73</v>
      </c>
      <c r="B14" s="202" t="s">
        <v>72</v>
      </c>
      <c r="C14" s="189">
        <v>17120</v>
      </c>
      <c r="D14" s="189">
        <v>17120</v>
      </c>
      <c r="E14" s="189"/>
      <c r="F14" s="221">
        <v>17120</v>
      </c>
      <c r="G14" s="168"/>
      <c r="H14" s="168"/>
      <c r="I14" s="168"/>
      <c r="J14" s="168"/>
      <c r="K14" s="168"/>
      <c r="L14" s="168"/>
      <c r="M14" s="168"/>
      <c r="N14" s="168"/>
      <c r="O14" s="168"/>
    </row>
    <row r="15" customHeight="1" spans="1:15">
      <c r="A15" s="196" t="s">
        <v>74</v>
      </c>
      <c r="B15" s="196" t="s">
        <v>75</v>
      </c>
      <c r="C15" s="189">
        <v>644931</v>
      </c>
      <c r="D15" s="189">
        <v>644931</v>
      </c>
      <c r="E15" s="189">
        <v>636615</v>
      </c>
      <c r="F15" s="221">
        <v>8316</v>
      </c>
      <c r="G15" s="168"/>
      <c r="H15" s="168"/>
      <c r="I15" s="168"/>
      <c r="J15" s="168"/>
      <c r="K15" s="168"/>
      <c r="L15" s="168"/>
      <c r="M15" s="168"/>
      <c r="N15" s="168"/>
      <c r="O15" s="168"/>
    </row>
    <row r="16" customHeight="1" spans="1:15">
      <c r="A16" s="200" t="s">
        <v>76</v>
      </c>
      <c r="B16" s="200" t="s">
        <v>77</v>
      </c>
      <c r="C16" s="189">
        <v>636615</v>
      </c>
      <c r="D16" s="189">
        <v>636615</v>
      </c>
      <c r="E16" s="189">
        <v>636615</v>
      </c>
      <c r="F16" s="221"/>
      <c r="G16" s="168"/>
      <c r="H16" s="168"/>
      <c r="I16" s="168"/>
      <c r="J16" s="168"/>
      <c r="K16" s="168"/>
      <c r="L16" s="168"/>
      <c r="M16" s="168"/>
      <c r="N16" s="168"/>
      <c r="O16" s="168"/>
    </row>
    <row r="17" customHeight="1" spans="1:15">
      <c r="A17" s="202" t="s">
        <v>78</v>
      </c>
      <c r="B17" s="202" t="s">
        <v>79</v>
      </c>
      <c r="C17" s="189">
        <v>6600</v>
      </c>
      <c r="D17" s="189">
        <v>6600</v>
      </c>
      <c r="E17" s="189">
        <v>6600</v>
      </c>
      <c r="F17" s="221"/>
      <c r="G17" s="168"/>
      <c r="H17" s="168"/>
      <c r="I17" s="168"/>
      <c r="J17" s="168"/>
      <c r="K17" s="168"/>
      <c r="L17" s="168"/>
      <c r="M17" s="168"/>
      <c r="N17" s="168"/>
      <c r="O17" s="168"/>
    </row>
    <row r="18" customHeight="1" spans="1:15">
      <c r="A18" s="202" t="s">
        <v>80</v>
      </c>
      <c r="B18" s="202" t="s">
        <v>81</v>
      </c>
      <c r="C18" s="189">
        <v>630015</v>
      </c>
      <c r="D18" s="189">
        <v>630015</v>
      </c>
      <c r="E18" s="189">
        <v>630015</v>
      </c>
      <c r="F18" s="221"/>
      <c r="G18" s="168"/>
      <c r="H18" s="168"/>
      <c r="I18" s="168"/>
      <c r="J18" s="168"/>
      <c r="K18" s="168"/>
      <c r="L18" s="168"/>
      <c r="M18" s="168"/>
      <c r="N18" s="168"/>
      <c r="O18" s="168"/>
    </row>
    <row r="19" customHeight="1" spans="1:15">
      <c r="A19" s="200" t="s">
        <v>82</v>
      </c>
      <c r="B19" s="200" t="s">
        <v>83</v>
      </c>
      <c r="C19" s="189">
        <v>8316</v>
      </c>
      <c r="D19" s="189">
        <v>8316</v>
      </c>
      <c r="E19" s="189"/>
      <c r="F19" s="221">
        <v>8316</v>
      </c>
      <c r="G19" s="168"/>
      <c r="H19" s="168"/>
      <c r="I19" s="168"/>
      <c r="J19" s="168"/>
      <c r="K19" s="168"/>
      <c r="L19" s="168"/>
      <c r="M19" s="168"/>
      <c r="N19" s="168"/>
      <c r="O19" s="168"/>
    </row>
    <row r="20" customHeight="1" spans="1:15">
      <c r="A20" s="202" t="s">
        <v>84</v>
      </c>
      <c r="B20" s="202" t="s">
        <v>85</v>
      </c>
      <c r="C20" s="189">
        <v>8316</v>
      </c>
      <c r="D20" s="189">
        <v>8316</v>
      </c>
      <c r="E20" s="189"/>
      <c r="F20" s="221">
        <v>8316</v>
      </c>
      <c r="G20" s="168"/>
      <c r="H20" s="168"/>
      <c r="I20" s="168"/>
      <c r="J20" s="168"/>
      <c r="K20" s="168"/>
      <c r="L20" s="168"/>
      <c r="M20" s="168"/>
      <c r="N20" s="168"/>
      <c r="O20" s="168"/>
    </row>
    <row r="21" customHeight="1" spans="1:15">
      <c r="A21" s="196" t="s">
        <v>86</v>
      </c>
      <c r="B21" s="196" t="s">
        <v>87</v>
      </c>
      <c r="C21" s="189">
        <v>534317</v>
      </c>
      <c r="D21" s="189">
        <v>534317</v>
      </c>
      <c r="E21" s="189">
        <v>534317</v>
      </c>
      <c r="F21" s="221"/>
      <c r="G21" s="168"/>
      <c r="H21" s="168"/>
      <c r="I21" s="168"/>
      <c r="J21" s="168"/>
      <c r="K21" s="168"/>
      <c r="L21" s="168"/>
      <c r="M21" s="168"/>
      <c r="N21" s="168"/>
      <c r="O21" s="168"/>
    </row>
    <row r="22" customHeight="1" spans="1:15">
      <c r="A22" s="200" t="s">
        <v>88</v>
      </c>
      <c r="B22" s="200" t="s">
        <v>89</v>
      </c>
      <c r="C22" s="189">
        <v>534317</v>
      </c>
      <c r="D22" s="189">
        <v>534317</v>
      </c>
      <c r="E22" s="189">
        <v>534317</v>
      </c>
      <c r="F22" s="221"/>
      <c r="G22" s="168"/>
      <c r="H22" s="168"/>
      <c r="I22" s="168"/>
      <c r="J22" s="168"/>
      <c r="K22" s="168"/>
      <c r="L22" s="168"/>
      <c r="M22" s="168"/>
      <c r="N22" s="168"/>
      <c r="O22" s="168"/>
    </row>
    <row r="23" customHeight="1" spans="1:15">
      <c r="A23" s="202" t="s">
        <v>90</v>
      </c>
      <c r="B23" s="202" t="s">
        <v>91</v>
      </c>
      <c r="C23" s="189">
        <v>280895</v>
      </c>
      <c r="D23" s="189">
        <v>280895</v>
      </c>
      <c r="E23" s="189">
        <v>280895</v>
      </c>
      <c r="F23" s="221"/>
      <c r="G23" s="168"/>
      <c r="H23" s="168"/>
      <c r="I23" s="168"/>
      <c r="J23" s="168"/>
      <c r="K23" s="168"/>
      <c r="L23" s="168"/>
      <c r="M23" s="168"/>
      <c r="N23" s="168"/>
      <c r="O23" s="168"/>
    </row>
    <row r="24" customHeight="1" spans="1:15">
      <c r="A24" s="202" t="s">
        <v>92</v>
      </c>
      <c r="B24" s="202" t="s">
        <v>93</v>
      </c>
      <c r="C24" s="189">
        <v>706</v>
      </c>
      <c r="D24" s="189">
        <v>706</v>
      </c>
      <c r="E24" s="189">
        <v>706</v>
      </c>
      <c r="F24" s="221"/>
      <c r="G24" s="168"/>
      <c r="H24" s="168"/>
      <c r="I24" s="168"/>
      <c r="J24" s="168"/>
      <c r="K24" s="168"/>
      <c r="L24" s="168"/>
      <c r="M24" s="168"/>
      <c r="N24" s="168"/>
      <c r="O24" s="168"/>
    </row>
    <row r="25" customHeight="1" spans="1:15">
      <c r="A25" s="202" t="s">
        <v>94</v>
      </c>
      <c r="B25" s="202" t="s">
        <v>95</v>
      </c>
      <c r="C25" s="189">
        <v>241404</v>
      </c>
      <c r="D25" s="189">
        <v>241404</v>
      </c>
      <c r="E25" s="189">
        <v>241404</v>
      </c>
      <c r="F25" s="221"/>
      <c r="G25" s="168"/>
      <c r="H25" s="168"/>
      <c r="I25" s="168"/>
      <c r="J25" s="168"/>
      <c r="K25" s="168"/>
      <c r="L25" s="168"/>
      <c r="M25" s="168"/>
      <c r="N25" s="168"/>
      <c r="O25" s="168"/>
    </row>
    <row r="26" customHeight="1" spans="1:15">
      <c r="A26" s="202" t="s">
        <v>96</v>
      </c>
      <c r="B26" s="202" t="s">
        <v>97</v>
      </c>
      <c r="C26" s="189">
        <v>11312</v>
      </c>
      <c r="D26" s="189">
        <v>11312</v>
      </c>
      <c r="E26" s="189">
        <v>11312</v>
      </c>
      <c r="F26" s="221"/>
      <c r="G26" s="168"/>
      <c r="H26" s="168"/>
      <c r="I26" s="168"/>
      <c r="J26" s="168"/>
      <c r="K26" s="168"/>
      <c r="L26" s="168"/>
      <c r="M26" s="168"/>
      <c r="N26" s="168"/>
      <c r="O26" s="168"/>
    </row>
    <row r="27" customHeight="1" spans="1:15">
      <c r="A27" s="196" t="s">
        <v>98</v>
      </c>
      <c r="B27" s="196" t="s">
        <v>99</v>
      </c>
      <c r="C27" s="189">
        <v>684864</v>
      </c>
      <c r="D27" s="189">
        <v>684864</v>
      </c>
      <c r="E27" s="189">
        <v>684864</v>
      </c>
      <c r="F27" s="221"/>
      <c r="G27" s="168"/>
      <c r="H27" s="168"/>
      <c r="I27" s="168"/>
      <c r="J27" s="168"/>
      <c r="K27" s="168"/>
      <c r="L27" s="168"/>
      <c r="M27" s="168"/>
      <c r="N27" s="168"/>
      <c r="O27" s="168"/>
    </row>
    <row r="28" customHeight="1" spans="1:15">
      <c r="A28" s="200" t="s">
        <v>100</v>
      </c>
      <c r="B28" s="200" t="s">
        <v>101</v>
      </c>
      <c r="C28" s="189">
        <v>684864</v>
      </c>
      <c r="D28" s="189">
        <v>684864</v>
      </c>
      <c r="E28" s="189">
        <v>684864</v>
      </c>
      <c r="F28" s="221"/>
      <c r="G28" s="168"/>
      <c r="H28" s="168"/>
      <c r="I28" s="168"/>
      <c r="J28" s="168"/>
      <c r="K28" s="168"/>
      <c r="L28" s="168"/>
      <c r="M28" s="168"/>
      <c r="N28" s="168"/>
      <c r="O28" s="168"/>
    </row>
    <row r="29" customHeight="1" spans="1:15">
      <c r="A29" s="202" t="s">
        <v>102</v>
      </c>
      <c r="B29" s="202" t="s">
        <v>103</v>
      </c>
      <c r="C29" s="189">
        <v>684864</v>
      </c>
      <c r="D29" s="189">
        <v>684864</v>
      </c>
      <c r="E29" s="189">
        <v>684864</v>
      </c>
      <c r="F29" s="221"/>
      <c r="G29" s="168"/>
      <c r="H29" s="168"/>
      <c r="I29" s="168"/>
      <c r="J29" s="168"/>
      <c r="K29" s="168"/>
      <c r="L29" s="168"/>
      <c r="M29" s="168"/>
      <c r="N29" s="168"/>
      <c r="O29" s="168"/>
    </row>
    <row r="30" customHeight="1" spans="1:15">
      <c r="A30" s="203" t="s">
        <v>104</v>
      </c>
      <c r="B30" s="203"/>
      <c r="C30" s="189">
        <f t="shared" ref="C30:F30" si="1">C8+C15+C21+C27</f>
        <v>8427644</v>
      </c>
      <c r="D30" s="189">
        <f t="shared" si="1"/>
        <v>8427644</v>
      </c>
      <c r="E30" s="189">
        <f t="shared" si="1"/>
        <v>5843508</v>
      </c>
      <c r="F30" s="221">
        <f t="shared" si="1"/>
        <v>2584136</v>
      </c>
      <c r="G30" s="168"/>
      <c r="H30" s="168"/>
      <c r="I30" s="168"/>
      <c r="J30" s="168"/>
      <c r="K30" s="168"/>
      <c r="L30" s="168"/>
      <c r="M30" s="168"/>
      <c r="N30" s="168"/>
      <c r="O30" s="168"/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G11" sqref="G11"/>
    </sheetView>
  </sheetViews>
  <sheetFormatPr defaultColWidth="9.10833333333333" defaultRowHeight="14.25" customHeight="1" outlineLevelCol="3"/>
  <cols>
    <col min="1" max="4" width="35.225" customWidth="1"/>
  </cols>
  <sheetData>
    <row r="1" customHeight="1" spans="1:4">
      <c r="A1" s="1"/>
      <c r="B1" s="1"/>
      <c r="C1" s="1"/>
      <c r="D1" s="1"/>
    </row>
    <row r="2" customHeight="1" spans="4:4">
      <c r="D2" s="110" t="s">
        <v>105</v>
      </c>
    </row>
    <row r="3" ht="31.6" customHeight="1" spans="1:4">
      <c r="A3" s="51" t="s">
        <v>106</v>
      </c>
      <c r="B3" s="205"/>
      <c r="C3" s="205"/>
      <c r="D3" s="205"/>
    </row>
    <row r="4" ht="17.2" customHeight="1" spans="1:4">
      <c r="A4" s="5" t="str">
        <f>'部门财务收支预算总表01-1'!A4</f>
        <v>单位名称：中国人民政治协商会议云南省新平彝族傣族自治县委员会</v>
      </c>
      <c r="B4" s="206"/>
      <c r="C4" s="206"/>
      <c r="D4" s="111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207" t="s">
        <v>7</v>
      </c>
      <c r="C6" s="16" t="s">
        <v>107</v>
      </c>
      <c r="D6" s="207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208" t="s">
        <v>108</v>
      </c>
      <c r="B8" s="209">
        <v>8427644</v>
      </c>
      <c r="C8" s="210" t="s">
        <v>109</v>
      </c>
      <c r="D8" s="189">
        <f>SUM(D9:D12)</f>
        <v>8427644</v>
      </c>
    </row>
    <row r="9" ht="29.15" customHeight="1" spans="1:4">
      <c r="A9" s="211" t="s">
        <v>110</v>
      </c>
      <c r="B9" s="100">
        <v>8427644</v>
      </c>
      <c r="C9" s="210" t="str">
        <f>"（"&amp;"一"&amp;"）"&amp;"一般公共服务支出"</f>
        <v>（一）一般公共服务支出</v>
      </c>
      <c r="D9" s="199">
        <v>6563532</v>
      </c>
    </row>
    <row r="10" ht="29.15" customHeight="1" spans="1:4">
      <c r="A10" s="211" t="s">
        <v>111</v>
      </c>
      <c r="B10" s="100"/>
      <c r="C10" s="210" t="str">
        <f>"（"&amp;"二"&amp;"）"&amp;"社会保障和就业支出"</f>
        <v>（二）社会保障和就业支出</v>
      </c>
      <c r="D10" s="189">
        <v>644931</v>
      </c>
    </row>
    <row r="11" ht="29.15" customHeight="1" spans="1:4">
      <c r="A11" s="211" t="s">
        <v>112</v>
      </c>
      <c r="B11" s="100"/>
      <c r="C11" s="210" t="str">
        <f>"（"&amp;"三"&amp;"）"&amp;"卫生健康支出"</f>
        <v>（三）卫生健康支出</v>
      </c>
      <c r="D11" s="189">
        <v>534317</v>
      </c>
    </row>
    <row r="12" ht="29.15" customHeight="1" spans="1:4">
      <c r="A12" s="212" t="s">
        <v>113</v>
      </c>
      <c r="B12" s="213"/>
      <c r="C12" s="210" t="str">
        <f>"（"&amp;"四"&amp;"）"&amp;"住房保障支出"</f>
        <v>（四）住房保障支出</v>
      </c>
      <c r="D12" s="189">
        <v>684864</v>
      </c>
    </row>
    <row r="13" ht="29.15" customHeight="1" spans="1:4">
      <c r="A13" s="211" t="s">
        <v>110</v>
      </c>
      <c r="B13" s="187"/>
      <c r="C13" s="214"/>
      <c r="D13" s="213"/>
    </row>
    <row r="14" ht="29.15" customHeight="1" spans="1:4">
      <c r="A14" s="215" t="s">
        <v>111</v>
      </c>
      <c r="B14" s="187"/>
      <c r="C14" s="214"/>
      <c r="D14" s="213"/>
    </row>
    <row r="15" ht="29.15" customHeight="1" spans="1:4">
      <c r="A15" s="215" t="s">
        <v>112</v>
      </c>
      <c r="B15" s="213"/>
      <c r="C15" s="214"/>
      <c r="D15" s="213"/>
    </row>
    <row r="16" ht="29.15" customHeight="1" spans="1:4">
      <c r="A16" s="216"/>
      <c r="B16" s="213"/>
      <c r="C16" s="217" t="s">
        <v>114</v>
      </c>
      <c r="D16" s="213"/>
    </row>
    <row r="17" ht="29.15" customHeight="1" spans="1:4">
      <c r="A17" s="216" t="s">
        <v>115</v>
      </c>
      <c r="B17" s="213">
        <v>8427644</v>
      </c>
      <c r="C17" s="214" t="s">
        <v>27</v>
      </c>
      <c r="D17" s="213">
        <v>8427644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4" activePane="bottomLeft" state="frozen"/>
      <selection/>
      <selection pane="bottomLeft" activeCell="H20" sqref="H20"/>
    </sheetView>
  </sheetViews>
  <sheetFormatPr defaultColWidth="9.10833333333333" defaultRowHeight="14.25" customHeight="1" outlineLevelCol="6"/>
  <cols>
    <col min="1" max="1" width="17.6666666666667" customWidth="1"/>
    <col min="2" max="2" width="34.8916666666667" customWidth="1"/>
    <col min="3" max="3" width="24.225" customWidth="1"/>
    <col min="4" max="6" width="25" customWidth="1"/>
    <col min="7" max="7" width="24.2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71"/>
      <c r="F2" s="61"/>
      <c r="G2" s="61" t="s">
        <v>116</v>
      </c>
    </row>
    <row r="3" ht="38.95" customHeight="1" spans="1:7">
      <c r="A3" s="4" t="s">
        <v>117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单位名称：中国人民政治协商会议云南省新平彝族傣族自治县委员会</v>
      </c>
      <c r="F4" s="114"/>
      <c r="G4" s="114" t="s">
        <v>3</v>
      </c>
    </row>
    <row r="5" ht="20.3" customHeight="1" spans="1:7">
      <c r="A5" s="190" t="s">
        <v>118</v>
      </c>
      <c r="B5" s="191"/>
      <c r="C5" s="192" t="s">
        <v>32</v>
      </c>
      <c r="D5" s="12" t="s">
        <v>59</v>
      </c>
      <c r="E5" s="12"/>
      <c r="F5" s="13"/>
      <c r="G5" s="192" t="s">
        <v>60</v>
      </c>
    </row>
    <row r="6" ht="20.3" customHeight="1" spans="1:7">
      <c r="A6" s="193" t="s">
        <v>50</v>
      </c>
      <c r="B6" s="194" t="s">
        <v>51</v>
      </c>
      <c r="C6" s="102"/>
      <c r="D6" s="102" t="s">
        <v>34</v>
      </c>
      <c r="E6" s="102" t="s">
        <v>119</v>
      </c>
      <c r="F6" s="102" t="s">
        <v>120</v>
      </c>
      <c r="G6" s="102"/>
    </row>
    <row r="7" ht="13.6" customHeight="1" spans="1:7">
      <c r="A7" s="195" t="s">
        <v>121</v>
      </c>
      <c r="B7" s="195" t="s">
        <v>122</v>
      </c>
      <c r="C7" s="195" t="s">
        <v>123</v>
      </c>
      <c r="D7" s="69"/>
      <c r="E7" s="195" t="s">
        <v>124</v>
      </c>
      <c r="F7" s="195" t="s">
        <v>125</v>
      </c>
      <c r="G7" s="195" t="s">
        <v>126</v>
      </c>
    </row>
    <row r="8" ht="18" customHeight="1" spans="1:7">
      <c r="A8" s="196" t="s">
        <v>61</v>
      </c>
      <c r="B8" s="196" t="s">
        <v>62</v>
      </c>
      <c r="C8" s="197">
        <v>6563532</v>
      </c>
      <c r="D8" s="182">
        <v>3987712</v>
      </c>
      <c r="E8" s="198">
        <v>3482112</v>
      </c>
      <c r="F8" s="70">
        <v>505600</v>
      </c>
      <c r="G8" s="199">
        <f>G9+G13</f>
        <v>2575820</v>
      </c>
    </row>
    <row r="9" ht="18" customHeight="1" spans="1:7">
      <c r="A9" s="200" t="s">
        <v>63</v>
      </c>
      <c r="B9" s="200" t="s">
        <v>64</v>
      </c>
      <c r="C9" s="201">
        <v>6546412</v>
      </c>
      <c r="D9" s="24">
        <v>3987712</v>
      </c>
      <c r="E9" s="198">
        <v>3482112</v>
      </c>
      <c r="F9" s="70">
        <v>505600</v>
      </c>
      <c r="G9" s="199">
        <f>SUM(G10:G12)</f>
        <v>2558700</v>
      </c>
    </row>
    <row r="10" customHeight="1" spans="1:7">
      <c r="A10" s="202" t="s">
        <v>65</v>
      </c>
      <c r="B10" s="202" t="s">
        <v>66</v>
      </c>
      <c r="C10" s="201">
        <v>4036412</v>
      </c>
      <c r="D10" s="201">
        <v>3987712</v>
      </c>
      <c r="E10" s="198">
        <v>3482112</v>
      </c>
      <c r="F10" s="198">
        <v>505600</v>
      </c>
      <c r="G10" s="199">
        <v>48700</v>
      </c>
    </row>
    <row r="11" customHeight="1" spans="1:7">
      <c r="A11" s="202" t="s">
        <v>67</v>
      </c>
      <c r="B11" s="202" t="s">
        <v>68</v>
      </c>
      <c r="C11" s="201">
        <v>1000000</v>
      </c>
      <c r="D11" s="201"/>
      <c r="E11" s="198"/>
      <c r="F11" s="198"/>
      <c r="G11" s="199">
        <v>1000000</v>
      </c>
    </row>
    <row r="12" customHeight="1" spans="1:7">
      <c r="A12" s="202" t="s">
        <v>69</v>
      </c>
      <c r="B12" s="202" t="s">
        <v>70</v>
      </c>
      <c r="C12" s="201">
        <v>1510000</v>
      </c>
      <c r="D12" s="201"/>
      <c r="E12" s="198"/>
      <c r="F12" s="198"/>
      <c r="G12" s="199">
        <v>1510000</v>
      </c>
    </row>
    <row r="13" customHeight="1" spans="1:7">
      <c r="A13" s="200" t="s">
        <v>71</v>
      </c>
      <c r="B13" s="200" t="s">
        <v>72</v>
      </c>
      <c r="C13" s="201">
        <v>17120</v>
      </c>
      <c r="D13" s="201"/>
      <c r="E13" s="198"/>
      <c r="F13" s="198"/>
      <c r="G13" s="189">
        <v>17120</v>
      </c>
    </row>
    <row r="14" customHeight="1" spans="1:7">
      <c r="A14" s="202" t="s">
        <v>73</v>
      </c>
      <c r="B14" s="202" t="s">
        <v>72</v>
      </c>
      <c r="C14" s="201">
        <v>17120</v>
      </c>
      <c r="D14" s="201"/>
      <c r="E14" s="198"/>
      <c r="F14" s="198"/>
      <c r="G14" s="189">
        <v>17120</v>
      </c>
    </row>
    <row r="15" customHeight="1" spans="1:7">
      <c r="A15" s="196" t="s">
        <v>74</v>
      </c>
      <c r="B15" s="196" t="s">
        <v>75</v>
      </c>
      <c r="C15" s="201">
        <v>644931</v>
      </c>
      <c r="D15" s="201">
        <v>636615</v>
      </c>
      <c r="E15" s="198">
        <v>630015</v>
      </c>
      <c r="F15" s="198">
        <v>6600</v>
      </c>
      <c r="G15" s="189">
        <v>8316</v>
      </c>
    </row>
    <row r="16" customHeight="1" spans="1:7">
      <c r="A16" s="200" t="s">
        <v>76</v>
      </c>
      <c r="B16" s="200" t="s">
        <v>77</v>
      </c>
      <c r="C16" s="201">
        <v>636615</v>
      </c>
      <c r="D16" s="201">
        <v>636615</v>
      </c>
      <c r="E16" s="198">
        <v>630015</v>
      </c>
      <c r="F16" s="198">
        <v>6600</v>
      </c>
      <c r="G16" s="189"/>
    </row>
    <row r="17" customHeight="1" spans="1:7">
      <c r="A17" s="202" t="s">
        <v>78</v>
      </c>
      <c r="B17" s="202" t="s">
        <v>79</v>
      </c>
      <c r="C17" s="201">
        <v>6600</v>
      </c>
      <c r="D17" s="201">
        <v>6600</v>
      </c>
      <c r="E17" s="198"/>
      <c r="F17" s="198">
        <v>6600</v>
      </c>
      <c r="G17" s="189"/>
    </row>
    <row r="18" customHeight="1" spans="1:7">
      <c r="A18" s="202" t="s">
        <v>80</v>
      </c>
      <c r="B18" s="202" t="s">
        <v>81</v>
      </c>
      <c r="C18" s="201">
        <v>630015</v>
      </c>
      <c r="D18" s="201">
        <v>630015</v>
      </c>
      <c r="E18" s="198">
        <v>630015</v>
      </c>
      <c r="F18" s="198"/>
      <c r="G18" s="189"/>
    </row>
    <row r="19" customHeight="1" spans="1:7">
      <c r="A19" s="200" t="s">
        <v>82</v>
      </c>
      <c r="B19" s="200" t="s">
        <v>83</v>
      </c>
      <c r="C19" s="201">
        <v>8316</v>
      </c>
      <c r="D19" s="201"/>
      <c r="E19" s="198"/>
      <c r="F19" s="198"/>
      <c r="G19" s="189">
        <v>8316</v>
      </c>
    </row>
    <row r="20" customHeight="1" spans="1:7">
      <c r="A20" s="202" t="s">
        <v>84</v>
      </c>
      <c r="B20" s="202" t="s">
        <v>85</v>
      </c>
      <c r="C20" s="201">
        <v>8316</v>
      </c>
      <c r="D20" s="201"/>
      <c r="E20" s="198"/>
      <c r="F20" s="198"/>
      <c r="G20" s="189">
        <v>8316</v>
      </c>
    </row>
    <row r="21" customHeight="1" spans="1:7">
      <c r="A21" s="196" t="s">
        <v>86</v>
      </c>
      <c r="B21" s="196" t="s">
        <v>87</v>
      </c>
      <c r="C21" s="201">
        <v>534317</v>
      </c>
      <c r="D21" s="201">
        <v>534317</v>
      </c>
      <c r="E21" s="198">
        <v>534317</v>
      </c>
      <c r="F21" s="198"/>
      <c r="G21" s="189"/>
    </row>
    <row r="22" customHeight="1" spans="1:7">
      <c r="A22" s="200" t="s">
        <v>88</v>
      </c>
      <c r="B22" s="200" t="s">
        <v>89</v>
      </c>
      <c r="C22" s="201">
        <v>534317</v>
      </c>
      <c r="D22" s="201">
        <v>534317</v>
      </c>
      <c r="E22" s="198">
        <v>534317</v>
      </c>
      <c r="F22" s="198"/>
      <c r="G22" s="189"/>
    </row>
    <row r="23" customHeight="1" spans="1:7">
      <c r="A23" s="202" t="s">
        <v>90</v>
      </c>
      <c r="B23" s="202" t="s">
        <v>91</v>
      </c>
      <c r="C23" s="201">
        <v>280895</v>
      </c>
      <c r="D23" s="201">
        <v>280895</v>
      </c>
      <c r="E23" s="198">
        <v>280895</v>
      </c>
      <c r="F23" s="198"/>
      <c r="G23" s="189"/>
    </row>
    <row r="24" customHeight="1" spans="1:7">
      <c r="A24" s="202" t="s">
        <v>92</v>
      </c>
      <c r="B24" s="202" t="s">
        <v>93</v>
      </c>
      <c r="C24" s="201">
        <v>706</v>
      </c>
      <c r="D24" s="201">
        <v>706</v>
      </c>
      <c r="E24" s="198">
        <v>706</v>
      </c>
      <c r="F24" s="198"/>
      <c r="G24" s="189"/>
    </row>
    <row r="25" customHeight="1" spans="1:7">
      <c r="A25" s="202" t="s">
        <v>94</v>
      </c>
      <c r="B25" s="202" t="s">
        <v>95</v>
      </c>
      <c r="C25" s="201">
        <v>241404</v>
      </c>
      <c r="D25" s="201">
        <v>241404</v>
      </c>
      <c r="E25" s="198">
        <v>241404</v>
      </c>
      <c r="F25" s="198"/>
      <c r="G25" s="189"/>
    </row>
    <row r="26" customHeight="1" spans="1:7">
      <c r="A26" s="202" t="s">
        <v>96</v>
      </c>
      <c r="B26" s="202" t="s">
        <v>97</v>
      </c>
      <c r="C26" s="201">
        <v>11312</v>
      </c>
      <c r="D26" s="201">
        <v>11312</v>
      </c>
      <c r="E26" s="198">
        <v>11312</v>
      </c>
      <c r="F26" s="198"/>
      <c r="G26" s="189"/>
    </row>
    <row r="27" customHeight="1" spans="1:7">
      <c r="A27" s="196" t="s">
        <v>98</v>
      </c>
      <c r="B27" s="196" t="s">
        <v>99</v>
      </c>
      <c r="C27" s="201">
        <v>684864</v>
      </c>
      <c r="D27" s="201">
        <v>684864</v>
      </c>
      <c r="E27" s="198">
        <v>684864</v>
      </c>
      <c r="F27" s="198"/>
      <c r="G27" s="189"/>
    </row>
    <row r="28" customHeight="1" spans="1:7">
      <c r="A28" s="200" t="s">
        <v>100</v>
      </c>
      <c r="B28" s="200" t="s">
        <v>101</v>
      </c>
      <c r="C28" s="201">
        <v>684864</v>
      </c>
      <c r="D28" s="201">
        <v>684864</v>
      </c>
      <c r="E28" s="198">
        <v>684864</v>
      </c>
      <c r="F28" s="198"/>
      <c r="G28" s="189"/>
    </row>
    <row r="29" customHeight="1" spans="1:7">
      <c r="A29" s="202" t="s">
        <v>102</v>
      </c>
      <c r="B29" s="202" t="s">
        <v>103</v>
      </c>
      <c r="C29" s="201">
        <v>684864</v>
      </c>
      <c r="D29" s="201">
        <v>684864</v>
      </c>
      <c r="E29" s="198">
        <v>684864</v>
      </c>
      <c r="F29" s="198"/>
      <c r="G29" s="189"/>
    </row>
    <row r="30" customHeight="1" spans="1:7">
      <c r="A30" s="203" t="s">
        <v>104</v>
      </c>
      <c r="B30" s="203"/>
      <c r="C30" s="201">
        <v>8427644</v>
      </c>
      <c r="D30" s="201">
        <v>5843508</v>
      </c>
      <c r="E30" s="198">
        <v>5331308</v>
      </c>
      <c r="F30" s="198">
        <v>512200</v>
      </c>
      <c r="G30" s="204">
        <f>G8+G15+G21+G27</f>
        <v>2584136</v>
      </c>
    </row>
  </sheetData>
  <mergeCells count="7">
    <mergeCell ref="A3:G3"/>
    <mergeCell ref="A4:E4"/>
    <mergeCell ref="A5:B5"/>
    <mergeCell ref="D5:F5"/>
    <mergeCell ref="A30:B30"/>
    <mergeCell ref="C5:C6"/>
    <mergeCell ref="G5:G6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25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83"/>
      <c r="B2" s="183"/>
      <c r="C2" s="73"/>
      <c r="F2" s="65" t="s">
        <v>127</v>
      </c>
    </row>
    <row r="3" ht="25.55" customHeight="1" spans="1:6">
      <c r="A3" s="184" t="s">
        <v>128</v>
      </c>
      <c r="B3" s="184"/>
      <c r="C3" s="184"/>
      <c r="D3" s="184"/>
      <c r="E3" s="184"/>
      <c r="F3" s="184"/>
    </row>
    <row r="4" ht="15.75" customHeight="1" spans="1:6">
      <c r="A4" s="5" t="str">
        <f>'部门财务收支预算总表01-1'!A4</f>
        <v>单位名称：中国人民政治协商会议云南省新平彝族傣族自治县委员会</v>
      </c>
      <c r="B4" s="183"/>
      <c r="C4" s="73"/>
      <c r="F4" s="65" t="s">
        <v>129</v>
      </c>
    </row>
    <row r="5" ht="19.5" customHeight="1" spans="1:6">
      <c r="A5" s="10" t="s">
        <v>130</v>
      </c>
      <c r="B5" s="16" t="s">
        <v>131</v>
      </c>
      <c r="C5" s="11" t="s">
        <v>132</v>
      </c>
      <c r="D5" s="12"/>
      <c r="E5" s="13"/>
      <c r="F5" s="16" t="s">
        <v>133</v>
      </c>
    </row>
    <row r="6" ht="19.5" customHeight="1" spans="1:6">
      <c r="A6" s="18"/>
      <c r="B6" s="19"/>
      <c r="C6" s="69" t="s">
        <v>34</v>
      </c>
      <c r="D6" s="69" t="s">
        <v>134</v>
      </c>
      <c r="E6" s="69" t="s">
        <v>135</v>
      </c>
      <c r="F6" s="19"/>
    </row>
    <row r="7" ht="18.85" customHeight="1" spans="1:6">
      <c r="A7" s="185">
        <v>1</v>
      </c>
      <c r="B7" s="185">
        <v>2</v>
      </c>
      <c r="C7" s="186">
        <v>3</v>
      </c>
      <c r="D7" s="185">
        <v>4</v>
      </c>
      <c r="E7" s="185">
        <v>5</v>
      </c>
      <c r="F7" s="185">
        <v>6</v>
      </c>
    </row>
    <row r="8" ht="18.85" customHeight="1" spans="1:6">
      <c r="A8" s="187">
        <f>C8+F8</f>
        <v>252000</v>
      </c>
      <c r="B8" s="187"/>
      <c r="C8" s="188">
        <f>D8+E8</f>
        <v>180000</v>
      </c>
      <c r="D8" s="187"/>
      <c r="E8" s="189">
        <v>180000</v>
      </c>
      <c r="F8" s="189">
        <v>72000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2"/>
  <sheetViews>
    <sheetView showZeros="0" workbookViewId="0">
      <pane ySplit="1" topLeftCell="A12" activePane="bottomLeft" state="frozen"/>
      <selection/>
      <selection pane="bottomLeft" activeCell="L40" sqref="L40"/>
    </sheetView>
  </sheetViews>
  <sheetFormatPr defaultColWidth="9.10833333333333" defaultRowHeight="14.25" customHeight="1"/>
  <cols>
    <col min="1" max="1" width="41.75" customWidth="1"/>
    <col min="2" max="2" width="20.3333333333333" customWidth="1"/>
    <col min="3" max="3" width="19.225" customWidth="1"/>
    <col min="4" max="4" width="8.33333333333333" customWidth="1"/>
    <col min="5" max="5" width="27.6666666666667" customWidth="1"/>
    <col min="6" max="6" width="7.33333333333333" customWidth="1"/>
    <col min="7" max="7" width="24.8916666666667" customWidth="1"/>
    <col min="8" max="13" width="15.3333333333333" customWidth="1"/>
    <col min="14" max="16" width="14.775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71"/>
      <c r="W2" s="61" t="s">
        <v>136</v>
      </c>
    </row>
    <row r="3" ht="27.85" customHeight="1" spans="1:23">
      <c r="A3" s="29" t="s">
        <v>137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6" customHeight="1" spans="1:23">
      <c r="A4" s="5" t="str">
        <f>'部门财务收支预算总表01-1'!A4</f>
        <v>单位名称：中国人民政治协商会议云南省新平彝族傣族自治县委员会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71"/>
      <c r="W4" s="114" t="s">
        <v>129</v>
      </c>
    </row>
    <row r="5" ht="21.8" customHeight="1" spans="1:23">
      <c r="A5" s="9" t="s">
        <v>138</v>
      </c>
      <c r="B5" s="9" t="s">
        <v>139</v>
      </c>
      <c r="C5" s="9" t="s">
        <v>140</v>
      </c>
      <c r="D5" s="10" t="s">
        <v>141</v>
      </c>
      <c r="E5" s="10" t="s">
        <v>142</v>
      </c>
      <c r="F5" s="10" t="s">
        <v>143</v>
      </c>
      <c r="G5" s="10" t="s">
        <v>144</v>
      </c>
      <c r="H5" s="69" t="s">
        <v>145</v>
      </c>
      <c r="I5" s="69"/>
      <c r="J5" s="69"/>
      <c r="K5" s="69"/>
      <c r="L5" s="161"/>
      <c r="M5" s="161"/>
      <c r="N5" s="161"/>
      <c r="O5" s="161"/>
      <c r="P5" s="161"/>
      <c r="Q5" s="53"/>
      <c r="R5" s="69"/>
      <c r="S5" s="69"/>
      <c r="T5" s="69"/>
      <c r="U5" s="69"/>
      <c r="V5" s="69"/>
      <c r="W5" s="69"/>
    </row>
    <row r="6" ht="21.8" customHeight="1" spans="1:23">
      <c r="A6" s="14"/>
      <c r="B6" s="14"/>
      <c r="C6" s="14"/>
      <c r="D6" s="15"/>
      <c r="E6" s="15"/>
      <c r="F6" s="15"/>
      <c r="G6" s="15"/>
      <c r="H6" s="69" t="s">
        <v>32</v>
      </c>
      <c r="I6" s="53" t="s">
        <v>35</v>
      </c>
      <c r="J6" s="53"/>
      <c r="K6" s="53"/>
      <c r="L6" s="161"/>
      <c r="M6" s="161"/>
      <c r="N6" s="161" t="s">
        <v>146</v>
      </c>
      <c r="O6" s="161"/>
      <c r="P6" s="161"/>
      <c r="Q6" s="53" t="s">
        <v>38</v>
      </c>
      <c r="R6" s="69" t="s">
        <v>53</v>
      </c>
      <c r="S6" s="53"/>
      <c r="T6" s="53"/>
      <c r="U6" s="53"/>
      <c r="V6" s="53"/>
      <c r="W6" s="53"/>
    </row>
    <row r="7" ht="15.05" customHeight="1" spans="1:23">
      <c r="A7" s="17"/>
      <c r="B7" s="17"/>
      <c r="C7" s="17"/>
      <c r="D7" s="18"/>
      <c r="E7" s="18"/>
      <c r="F7" s="18"/>
      <c r="G7" s="18"/>
      <c r="H7" s="69"/>
      <c r="I7" s="53" t="s">
        <v>147</v>
      </c>
      <c r="J7" s="53" t="s">
        <v>148</v>
      </c>
      <c r="K7" s="53" t="s">
        <v>149</v>
      </c>
      <c r="L7" s="124" t="s">
        <v>150</v>
      </c>
      <c r="M7" s="124" t="s">
        <v>151</v>
      </c>
      <c r="N7" s="124" t="s">
        <v>35</v>
      </c>
      <c r="O7" s="124" t="s">
        <v>36</v>
      </c>
      <c r="P7" s="124" t="s">
        <v>37</v>
      </c>
      <c r="Q7" s="53"/>
      <c r="R7" s="53" t="s">
        <v>34</v>
      </c>
      <c r="S7" s="53" t="s">
        <v>45</v>
      </c>
      <c r="T7" s="53" t="s">
        <v>152</v>
      </c>
      <c r="U7" s="53" t="s">
        <v>41</v>
      </c>
      <c r="V7" s="53" t="s">
        <v>42</v>
      </c>
      <c r="W7" s="53" t="s">
        <v>43</v>
      </c>
    </row>
    <row r="8" ht="27.85" customHeight="1" spans="1:23">
      <c r="A8" s="17"/>
      <c r="B8" s="17"/>
      <c r="C8" s="17"/>
      <c r="D8" s="18"/>
      <c r="E8" s="18"/>
      <c r="F8" s="18"/>
      <c r="G8" s="18"/>
      <c r="H8" s="69"/>
      <c r="I8" s="53"/>
      <c r="J8" s="53"/>
      <c r="K8" s="53"/>
      <c r="L8" s="124"/>
      <c r="M8" s="124"/>
      <c r="N8" s="124"/>
      <c r="O8" s="124"/>
      <c r="P8" s="124"/>
      <c r="Q8" s="53"/>
      <c r="R8" s="53"/>
      <c r="S8" s="53"/>
      <c r="T8" s="53"/>
      <c r="U8" s="53"/>
      <c r="V8" s="53"/>
      <c r="W8" s="53"/>
    </row>
    <row r="9" ht="15.05" customHeight="1" spans="1:23">
      <c r="A9" s="175">
        <v>1</v>
      </c>
      <c r="B9" s="175">
        <v>2</v>
      </c>
      <c r="C9" s="175">
        <v>3</v>
      </c>
      <c r="D9" s="175">
        <v>4</v>
      </c>
      <c r="E9" s="175">
        <v>5</v>
      </c>
      <c r="F9" s="175">
        <v>6</v>
      </c>
      <c r="G9" s="175">
        <v>7</v>
      </c>
      <c r="H9" s="175">
        <v>8</v>
      </c>
      <c r="I9" s="175">
        <v>9</v>
      </c>
      <c r="J9" s="175">
        <v>10</v>
      </c>
      <c r="K9" s="175">
        <v>11</v>
      </c>
      <c r="L9" s="175">
        <v>12</v>
      </c>
      <c r="M9" s="175">
        <v>13</v>
      </c>
      <c r="N9" s="175">
        <v>14</v>
      </c>
      <c r="O9" s="175">
        <v>15</v>
      </c>
      <c r="P9" s="175">
        <v>16</v>
      </c>
      <c r="Q9" s="175">
        <v>17</v>
      </c>
      <c r="R9" s="175">
        <v>18</v>
      </c>
      <c r="S9" s="175">
        <v>19</v>
      </c>
      <c r="T9" s="175">
        <v>20</v>
      </c>
      <c r="U9" s="175">
        <v>21</v>
      </c>
      <c r="V9" s="175">
        <v>22</v>
      </c>
      <c r="W9" s="175">
        <v>23</v>
      </c>
    </row>
    <row r="10" ht="18.85" customHeight="1" spans="1:23">
      <c r="A10" s="176" t="s">
        <v>47</v>
      </c>
      <c r="B10" s="177" t="s">
        <v>153</v>
      </c>
      <c r="C10" s="178" t="s">
        <v>154</v>
      </c>
      <c r="D10" s="177" t="s">
        <v>65</v>
      </c>
      <c r="E10" s="177" t="s">
        <v>66</v>
      </c>
      <c r="F10" s="177" t="s">
        <v>155</v>
      </c>
      <c r="G10" s="177" t="s">
        <v>156</v>
      </c>
      <c r="H10" s="179">
        <v>1134312</v>
      </c>
      <c r="I10" s="179">
        <v>1134312</v>
      </c>
      <c r="J10" s="182"/>
      <c r="K10" s="182"/>
      <c r="L10" s="179">
        <v>1134312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ht="16" customHeight="1" spans="1:23">
      <c r="A11" s="176" t="s">
        <v>47</v>
      </c>
      <c r="B11" s="21" t="s">
        <v>153</v>
      </c>
      <c r="C11" s="22" t="s">
        <v>154</v>
      </c>
      <c r="D11" s="21" t="s">
        <v>65</v>
      </c>
      <c r="E11" s="21" t="s">
        <v>66</v>
      </c>
      <c r="F11" s="21" t="s">
        <v>157</v>
      </c>
      <c r="G11" s="21" t="s">
        <v>158</v>
      </c>
      <c r="H11" s="180">
        <v>1507716</v>
      </c>
      <c r="I11" s="180">
        <v>1507716</v>
      </c>
      <c r="J11" s="24"/>
      <c r="K11" s="24"/>
      <c r="L11" s="180">
        <v>1507716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85" customHeight="1" spans="1:23">
      <c r="A12" s="176" t="s">
        <v>47</v>
      </c>
      <c r="B12" s="21" t="s">
        <v>159</v>
      </c>
      <c r="C12" s="22" t="s">
        <v>160</v>
      </c>
      <c r="D12" s="21" t="s">
        <v>90</v>
      </c>
      <c r="E12" s="21" t="s">
        <v>91</v>
      </c>
      <c r="F12" s="21" t="s">
        <v>161</v>
      </c>
      <c r="G12" s="21" t="s">
        <v>162</v>
      </c>
      <c r="H12" s="180">
        <v>19415</v>
      </c>
      <c r="I12" s="180">
        <v>19415</v>
      </c>
      <c r="J12" s="24"/>
      <c r="K12" s="24"/>
      <c r="L12" s="180">
        <v>19415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customHeight="1" spans="1:23">
      <c r="A13" s="176" t="s">
        <v>47</v>
      </c>
      <c r="B13" s="21" t="s">
        <v>159</v>
      </c>
      <c r="C13" s="22" t="s">
        <v>160</v>
      </c>
      <c r="D13" s="21" t="s">
        <v>92</v>
      </c>
      <c r="E13" s="21" t="s">
        <v>93</v>
      </c>
      <c r="F13" s="21" t="s">
        <v>161</v>
      </c>
      <c r="G13" s="21" t="s">
        <v>162</v>
      </c>
      <c r="H13" s="180">
        <v>706</v>
      </c>
      <c r="I13" s="180">
        <v>706</v>
      </c>
      <c r="J13" s="168"/>
      <c r="K13" s="168"/>
      <c r="L13" s="180">
        <v>706</v>
      </c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</row>
    <row r="14" customHeight="1" spans="1:23">
      <c r="A14" s="176" t="s">
        <v>47</v>
      </c>
      <c r="B14" s="21" t="s">
        <v>163</v>
      </c>
      <c r="C14" s="22" t="s">
        <v>103</v>
      </c>
      <c r="D14" s="21" t="s">
        <v>102</v>
      </c>
      <c r="E14" s="21" t="s">
        <v>103</v>
      </c>
      <c r="F14" s="21" t="s">
        <v>164</v>
      </c>
      <c r="G14" s="21" t="s">
        <v>103</v>
      </c>
      <c r="H14" s="180">
        <v>684864</v>
      </c>
      <c r="I14" s="180">
        <v>684864</v>
      </c>
      <c r="J14" s="168"/>
      <c r="K14" s="168"/>
      <c r="L14" s="180">
        <v>684864</v>
      </c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</row>
    <row r="15" customHeight="1" spans="1:23">
      <c r="A15" s="176" t="s">
        <v>47</v>
      </c>
      <c r="B15" s="21" t="s">
        <v>165</v>
      </c>
      <c r="C15" s="22" t="s">
        <v>166</v>
      </c>
      <c r="D15" s="21" t="s">
        <v>65</v>
      </c>
      <c r="E15" s="21" t="s">
        <v>66</v>
      </c>
      <c r="F15" s="21" t="s">
        <v>167</v>
      </c>
      <c r="G15" s="21" t="s">
        <v>168</v>
      </c>
      <c r="H15" s="180">
        <v>58000</v>
      </c>
      <c r="I15" s="180">
        <v>58000</v>
      </c>
      <c r="J15" s="168"/>
      <c r="K15" s="168"/>
      <c r="L15" s="180">
        <v>58000</v>
      </c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</row>
    <row r="16" customHeight="1" spans="1:23">
      <c r="A16" s="176" t="s">
        <v>47</v>
      </c>
      <c r="B16" s="21" t="s">
        <v>169</v>
      </c>
      <c r="C16" s="22" t="s">
        <v>170</v>
      </c>
      <c r="D16" s="21" t="s">
        <v>65</v>
      </c>
      <c r="E16" s="21" t="s">
        <v>66</v>
      </c>
      <c r="F16" s="21" t="s">
        <v>171</v>
      </c>
      <c r="G16" s="21" t="s">
        <v>172</v>
      </c>
      <c r="H16" s="180">
        <v>234600</v>
      </c>
      <c r="I16" s="180">
        <v>234600</v>
      </c>
      <c r="J16" s="168"/>
      <c r="K16" s="168"/>
      <c r="L16" s="180">
        <v>234600</v>
      </c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</row>
    <row r="17" customHeight="1" spans="1:23">
      <c r="A17" s="176" t="s">
        <v>47</v>
      </c>
      <c r="B17" s="21" t="s">
        <v>173</v>
      </c>
      <c r="C17" s="22" t="s">
        <v>174</v>
      </c>
      <c r="D17" s="21" t="s">
        <v>65</v>
      </c>
      <c r="E17" s="21" t="s">
        <v>66</v>
      </c>
      <c r="F17" s="21" t="s">
        <v>175</v>
      </c>
      <c r="G17" s="21" t="s">
        <v>174</v>
      </c>
      <c r="H17" s="180">
        <v>40000</v>
      </c>
      <c r="I17" s="180">
        <v>40000</v>
      </c>
      <c r="J17" s="168"/>
      <c r="K17" s="168"/>
      <c r="L17" s="180">
        <v>40000</v>
      </c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</row>
    <row r="18" customHeight="1" spans="1:23">
      <c r="A18" s="176" t="s">
        <v>47</v>
      </c>
      <c r="B18" s="21" t="s">
        <v>176</v>
      </c>
      <c r="C18" s="22" t="s">
        <v>177</v>
      </c>
      <c r="D18" s="21" t="s">
        <v>65</v>
      </c>
      <c r="E18" s="21" t="s">
        <v>66</v>
      </c>
      <c r="F18" s="21" t="s">
        <v>178</v>
      </c>
      <c r="G18" s="21" t="s">
        <v>179</v>
      </c>
      <c r="H18" s="180">
        <v>22540</v>
      </c>
      <c r="I18" s="180">
        <v>22540</v>
      </c>
      <c r="J18" s="168"/>
      <c r="K18" s="168"/>
      <c r="L18" s="180">
        <v>22540</v>
      </c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</row>
    <row r="19" customHeight="1" spans="1:23">
      <c r="A19" s="176" t="s">
        <v>47</v>
      </c>
      <c r="B19" s="21" t="s">
        <v>176</v>
      </c>
      <c r="C19" s="22" t="s">
        <v>177</v>
      </c>
      <c r="D19" s="21" t="s">
        <v>65</v>
      </c>
      <c r="E19" s="21" t="s">
        <v>66</v>
      </c>
      <c r="F19" s="21" t="s">
        <v>180</v>
      </c>
      <c r="G19" s="21" t="s">
        <v>181</v>
      </c>
      <c r="H19" s="180">
        <v>1960</v>
      </c>
      <c r="I19" s="180">
        <v>1960</v>
      </c>
      <c r="J19" s="168"/>
      <c r="K19" s="168"/>
      <c r="L19" s="180">
        <v>1960</v>
      </c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</row>
    <row r="20" customHeight="1" spans="1:23">
      <c r="A20" s="176" t="s">
        <v>47</v>
      </c>
      <c r="B20" s="21" t="s">
        <v>176</v>
      </c>
      <c r="C20" s="22" t="s">
        <v>177</v>
      </c>
      <c r="D20" s="21" t="s">
        <v>65</v>
      </c>
      <c r="E20" s="21" t="s">
        <v>66</v>
      </c>
      <c r="F20" s="21" t="s">
        <v>182</v>
      </c>
      <c r="G20" s="21" t="s">
        <v>183</v>
      </c>
      <c r="H20" s="180">
        <v>40000</v>
      </c>
      <c r="I20" s="180">
        <v>40000</v>
      </c>
      <c r="J20" s="168"/>
      <c r="K20" s="168"/>
      <c r="L20" s="180">
        <v>40000</v>
      </c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</row>
    <row r="21" customHeight="1" spans="1:23">
      <c r="A21" s="176" t="s">
        <v>47</v>
      </c>
      <c r="B21" s="21" t="s">
        <v>176</v>
      </c>
      <c r="C21" s="22" t="s">
        <v>177</v>
      </c>
      <c r="D21" s="21" t="s">
        <v>65</v>
      </c>
      <c r="E21" s="21" t="s">
        <v>66</v>
      </c>
      <c r="F21" s="21" t="s">
        <v>184</v>
      </c>
      <c r="G21" s="21" t="s">
        <v>185</v>
      </c>
      <c r="H21" s="180">
        <v>17500</v>
      </c>
      <c r="I21" s="180">
        <v>17500</v>
      </c>
      <c r="J21" s="168"/>
      <c r="K21" s="168"/>
      <c r="L21" s="180">
        <v>17500</v>
      </c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</row>
    <row r="22" customHeight="1" spans="1:23">
      <c r="A22" s="176" t="s">
        <v>47</v>
      </c>
      <c r="B22" s="21" t="s">
        <v>176</v>
      </c>
      <c r="C22" s="22" t="s">
        <v>177</v>
      </c>
      <c r="D22" s="21" t="s">
        <v>65</v>
      </c>
      <c r="E22" s="21" t="s">
        <v>66</v>
      </c>
      <c r="F22" s="21" t="s">
        <v>186</v>
      </c>
      <c r="G22" s="21" t="s">
        <v>187</v>
      </c>
      <c r="H22" s="180">
        <v>33000</v>
      </c>
      <c r="I22" s="180">
        <v>33000</v>
      </c>
      <c r="J22" s="168"/>
      <c r="K22" s="168"/>
      <c r="L22" s="180">
        <v>33000</v>
      </c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</row>
    <row r="23" customHeight="1" spans="1:23">
      <c r="A23" s="176" t="s">
        <v>47</v>
      </c>
      <c r="B23" s="21" t="s">
        <v>188</v>
      </c>
      <c r="C23" s="22" t="s">
        <v>189</v>
      </c>
      <c r="D23" s="21" t="s">
        <v>65</v>
      </c>
      <c r="E23" s="21" t="s">
        <v>66</v>
      </c>
      <c r="F23" s="21" t="s">
        <v>155</v>
      </c>
      <c r="G23" s="21" t="s">
        <v>156</v>
      </c>
      <c r="H23" s="180">
        <v>64344</v>
      </c>
      <c r="I23" s="180">
        <v>64344</v>
      </c>
      <c r="J23" s="168"/>
      <c r="K23" s="168"/>
      <c r="L23" s="180">
        <v>64344</v>
      </c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</row>
    <row r="24" customHeight="1" spans="1:23">
      <c r="A24" s="176" t="s">
        <v>47</v>
      </c>
      <c r="B24" s="21" t="s">
        <v>188</v>
      </c>
      <c r="C24" s="22" t="s">
        <v>189</v>
      </c>
      <c r="D24" s="21" t="s">
        <v>65</v>
      </c>
      <c r="E24" s="21" t="s">
        <v>66</v>
      </c>
      <c r="F24" s="21" t="s">
        <v>157</v>
      </c>
      <c r="G24" s="21" t="s">
        <v>158</v>
      </c>
      <c r="H24" s="180">
        <v>9000</v>
      </c>
      <c r="I24" s="180">
        <v>9000</v>
      </c>
      <c r="J24" s="168"/>
      <c r="K24" s="168"/>
      <c r="L24" s="180">
        <v>9000</v>
      </c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</row>
    <row r="25" customHeight="1" spans="1:23">
      <c r="A25" s="176" t="s">
        <v>47</v>
      </c>
      <c r="B25" s="21" t="s">
        <v>188</v>
      </c>
      <c r="C25" s="22" t="s">
        <v>189</v>
      </c>
      <c r="D25" s="21" t="s">
        <v>65</v>
      </c>
      <c r="E25" s="21" t="s">
        <v>66</v>
      </c>
      <c r="F25" s="21" t="s">
        <v>190</v>
      </c>
      <c r="G25" s="21" t="s">
        <v>191</v>
      </c>
      <c r="H25" s="180">
        <v>60000</v>
      </c>
      <c r="I25" s="180">
        <v>60000</v>
      </c>
      <c r="J25" s="168"/>
      <c r="K25" s="168"/>
      <c r="L25" s="180">
        <v>60000</v>
      </c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</row>
    <row r="26" customHeight="1" spans="1:23">
      <c r="A26" s="176" t="s">
        <v>47</v>
      </c>
      <c r="B26" s="21" t="s">
        <v>188</v>
      </c>
      <c r="C26" s="22" t="s">
        <v>189</v>
      </c>
      <c r="D26" s="21" t="s">
        <v>65</v>
      </c>
      <c r="E26" s="21" t="s">
        <v>66</v>
      </c>
      <c r="F26" s="21" t="s">
        <v>190</v>
      </c>
      <c r="G26" s="21" t="s">
        <v>191</v>
      </c>
      <c r="H26" s="180">
        <v>30000</v>
      </c>
      <c r="I26" s="180">
        <v>30000</v>
      </c>
      <c r="J26" s="168"/>
      <c r="K26" s="168"/>
      <c r="L26" s="180">
        <v>30000</v>
      </c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</row>
    <row r="27" customHeight="1" spans="1:23">
      <c r="A27" s="176" t="s">
        <v>47</v>
      </c>
      <c r="B27" s="21" t="s">
        <v>192</v>
      </c>
      <c r="C27" s="22" t="s">
        <v>133</v>
      </c>
      <c r="D27" s="21" t="s">
        <v>65</v>
      </c>
      <c r="E27" s="21" t="s">
        <v>66</v>
      </c>
      <c r="F27" s="21" t="s">
        <v>193</v>
      </c>
      <c r="G27" s="21" t="s">
        <v>133</v>
      </c>
      <c r="H27" s="180">
        <v>40000</v>
      </c>
      <c r="I27" s="180">
        <v>40000</v>
      </c>
      <c r="J27" s="168"/>
      <c r="K27" s="168"/>
      <c r="L27" s="180">
        <v>40000</v>
      </c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</row>
    <row r="28" customHeight="1" spans="1:23">
      <c r="A28" s="176" t="s">
        <v>47</v>
      </c>
      <c r="B28" s="21" t="s">
        <v>194</v>
      </c>
      <c r="C28" s="22" t="s">
        <v>195</v>
      </c>
      <c r="D28" s="21" t="s">
        <v>65</v>
      </c>
      <c r="E28" s="21" t="s">
        <v>66</v>
      </c>
      <c r="F28" s="21" t="s">
        <v>196</v>
      </c>
      <c r="G28" s="21" t="s">
        <v>197</v>
      </c>
      <c r="H28" s="180">
        <v>448068</v>
      </c>
      <c r="I28" s="180">
        <v>448068</v>
      </c>
      <c r="J28" s="168"/>
      <c r="K28" s="168"/>
      <c r="L28" s="180">
        <v>448068</v>
      </c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</row>
    <row r="29" customHeight="1" spans="1:23">
      <c r="A29" s="176" t="s">
        <v>47</v>
      </c>
      <c r="B29" s="21" t="s">
        <v>198</v>
      </c>
      <c r="C29" s="22" t="s">
        <v>199</v>
      </c>
      <c r="D29" s="21" t="s">
        <v>78</v>
      </c>
      <c r="E29" s="21" t="s">
        <v>79</v>
      </c>
      <c r="F29" s="21" t="s">
        <v>178</v>
      </c>
      <c r="G29" s="21" t="s">
        <v>179</v>
      </c>
      <c r="H29" s="180">
        <v>6600</v>
      </c>
      <c r="I29" s="180">
        <v>6600</v>
      </c>
      <c r="J29" s="168"/>
      <c r="K29" s="168"/>
      <c r="L29" s="180">
        <v>6600</v>
      </c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</row>
    <row r="30" customHeight="1" spans="1:23">
      <c r="A30" s="176" t="s">
        <v>47</v>
      </c>
      <c r="B30" s="21" t="s">
        <v>200</v>
      </c>
      <c r="C30" s="22" t="s">
        <v>201</v>
      </c>
      <c r="D30" s="21" t="s">
        <v>65</v>
      </c>
      <c r="E30" s="21" t="s">
        <v>66</v>
      </c>
      <c r="F30" s="21" t="s">
        <v>202</v>
      </c>
      <c r="G30" s="21" t="s">
        <v>203</v>
      </c>
      <c r="H30" s="180">
        <v>4692</v>
      </c>
      <c r="I30" s="180">
        <v>4692</v>
      </c>
      <c r="J30" s="168"/>
      <c r="K30" s="168"/>
      <c r="L30" s="180">
        <v>4692</v>
      </c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</row>
    <row r="31" customHeight="1" spans="1:23">
      <c r="A31" s="176" t="s">
        <v>47</v>
      </c>
      <c r="B31" s="21" t="s">
        <v>200</v>
      </c>
      <c r="C31" s="22" t="s">
        <v>201</v>
      </c>
      <c r="D31" s="21" t="s">
        <v>80</v>
      </c>
      <c r="E31" s="21" t="s">
        <v>81</v>
      </c>
      <c r="F31" s="21" t="s">
        <v>204</v>
      </c>
      <c r="G31" s="21" t="s">
        <v>205</v>
      </c>
      <c r="H31" s="180">
        <v>630015</v>
      </c>
      <c r="I31" s="180">
        <v>630015</v>
      </c>
      <c r="J31" s="168"/>
      <c r="K31" s="168"/>
      <c r="L31" s="180">
        <v>630015</v>
      </c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</row>
    <row r="32" customHeight="1" spans="1:23">
      <c r="A32" s="176" t="s">
        <v>47</v>
      </c>
      <c r="B32" s="21" t="s">
        <v>200</v>
      </c>
      <c r="C32" s="22" t="s">
        <v>201</v>
      </c>
      <c r="D32" s="21" t="s">
        <v>90</v>
      </c>
      <c r="E32" s="21" t="s">
        <v>91</v>
      </c>
      <c r="F32" s="21" t="s">
        <v>161</v>
      </c>
      <c r="G32" s="21" t="s">
        <v>162</v>
      </c>
      <c r="H32" s="180">
        <v>252024</v>
      </c>
      <c r="I32" s="180">
        <v>252024</v>
      </c>
      <c r="J32" s="168"/>
      <c r="K32" s="168"/>
      <c r="L32" s="180">
        <v>252024</v>
      </c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</row>
    <row r="33" customHeight="1" spans="1:23">
      <c r="A33" s="176" t="s">
        <v>47</v>
      </c>
      <c r="B33" s="21" t="s">
        <v>200</v>
      </c>
      <c r="C33" s="22" t="s">
        <v>201</v>
      </c>
      <c r="D33" s="21" t="s">
        <v>90</v>
      </c>
      <c r="E33" s="21" t="s">
        <v>91</v>
      </c>
      <c r="F33" s="21" t="s">
        <v>161</v>
      </c>
      <c r="G33" s="21" t="s">
        <v>162</v>
      </c>
      <c r="H33" s="180">
        <v>9456</v>
      </c>
      <c r="I33" s="180">
        <v>9456</v>
      </c>
      <c r="J33" s="168"/>
      <c r="K33" s="168"/>
      <c r="L33" s="180">
        <v>9456</v>
      </c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</row>
    <row r="34" customHeight="1" spans="1:23">
      <c r="A34" s="176" t="s">
        <v>47</v>
      </c>
      <c r="B34" s="21" t="s">
        <v>200</v>
      </c>
      <c r="C34" s="22" t="s">
        <v>201</v>
      </c>
      <c r="D34" s="21" t="s">
        <v>94</v>
      </c>
      <c r="E34" s="21" t="s">
        <v>95</v>
      </c>
      <c r="F34" s="21" t="s">
        <v>206</v>
      </c>
      <c r="G34" s="21" t="s">
        <v>207</v>
      </c>
      <c r="H34" s="180">
        <v>241404</v>
      </c>
      <c r="I34" s="180">
        <v>241404</v>
      </c>
      <c r="J34" s="168"/>
      <c r="K34" s="168"/>
      <c r="L34" s="180">
        <v>241404</v>
      </c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</row>
    <row r="35" customHeight="1" spans="1:23">
      <c r="A35" s="176" t="s">
        <v>47</v>
      </c>
      <c r="B35" s="21" t="s">
        <v>200</v>
      </c>
      <c r="C35" s="22" t="s">
        <v>201</v>
      </c>
      <c r="D35" s="21" t="s">
        <v>96</v>
      </c>
      <c r="E35" s="21" t="s">
        <v>97</v>
      </c>
      <c r="F35" s="21" t="s">
        <v>202</v>
      </c>
      <c r="G35" s="21" t="s">
        <v>203</v>
      </c>
      <c r="H35" s="180">
        <v>6312</v>
      </c>
      <c r="I35" s="180">
        <v>6312</v>
      </c>
      <c r="J35" s="168"/>
      <c r="K35" s="168"/>
      <c r="L35" s="180">
        <v>6312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</row>
    <row r="36" customHeight="1" spans="1:23">
      <c r="A36" s="176" t="s">
        <v>47</v>
      </c>
      <c r="B36" s="21" t="s">
        <v>200</v>
      </c>
      <c r="C36" s="22" t="s">
        <v>201</v>
      </c>
      <c r="D36" s="21" t="s">
        <v>96</v>
      </c>
      <c r="E36" s="21" t="s">
        <v>97</v>
      </c>
      <c r="F36" s="21" t="s">
        <v>202</v>
      </c>
      <c r="G36" s="21" t="s">
        <v>203</v>
      </c>
      <c r="H36" s="180">
        <v>5000</v>
      </c>
      <c r="I36" s="180">
        <v>5000</v>
      </c>
      <c r="J36" s="168"/>
      <c r="K36" s="168"/>
      <c r="L36" s="180">
        <v>5000</v>
      </c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</row>
    <row r="37" customHeight="1" spans="1:23">
      <c r="A37" s="176" t="s">
        <v>47</v>
      </c>
      <c r="B37" s="21" t="s">
        <v>208</v>
      </c>
      <c r="C37" s="22" t="s">
        <v>209</v>
      </c>
      <c r="D37" s="21" t="s">
        <v>65</v>
      </c>
      <c r="E37" s="21" t="s">
        <v>66</v>
      </c>
      <c r="F37" s="21" t="s">
        <v>210</v>
      </c>
      <c r="G37" s="21" t="s">
        <v>211</v>
      </c>
      <c r="H37" s="180">
        <v>183600</v>
      </c>
      <c r="I37" s="180">
        <v>183600</v>
      </c>
      <c r="J37" s="168"/>
      <c r="K37" s="168"/>
      <c r="L37" s="180">
        <v>183600</v>
      </c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</row>
    <row r="38" customHeight="1" spans="1:23">
      <c r="A38" s="176" t="s">
        <v>47</v>
      </c>
      <c r="B38" s="21" t="s">
        <v>212</v>
      </c>
      <c r="C38" s="22" t="s">
        <v>213</v>
      </c>
      <c r="D38" s="21" t="s">
        <v>65</v>
      </c>
      <c r="E38" s="21" t="s">
        <v>66</v>
      </c>
      <c r="F38" s="21" t="s">
        <v>190</v>
      </c>
      <c r="G38" s="21" t="s">
        <v>191</v>
      </c>
      <c r="H38" s="180">
        <v>12000</v>
      </c>
      <c r="I38" s="180">
        <v>12000</v>
      </c>
      <c r="J38" s="168"/>
      <c r="K38" s="168"/>
      <c r="L38" s="180">
        <v>12000</v>
      </c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customHeight="1" spans="1:23">
      <c r="A39" s="176" t="s">
        <v>47</v>
      </c>
      <c r="B39" s="21" t="s">
        <v>212</v>
      </c>
      <c r="C39" s="22" t="s">
        <v>213</v>
      </c>
      <c r="D39" s="21" t="s">
        <v>65</v>
      </c>
      <c r="E39" s="21" t="s">
        <v>66</v>
      </c>
      <c r="F39" s="21" t="s">
        <v>190</v>
      </c>
      <c r="G39" s="21" t="s">
        <v>191</v>
      </c>
      <c r="H39" s="180">
        <v>24000</v>
      </c>
      <c r="I39" s="180">
        <v>24000</v>
      </c>
      <c r="J39" s="168"/>
      <c r="K39" s="168"/>
      <c r="L39" s="180">
        <v>24000</v>
      </c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</row>
    <row r="40" customHeight="1" spans="1:23">
      <c r="A40" s="176" t="s">
        <v>47</v>
      </c>
      <c r="B40" s="254" t="s">
        <v>214</v>
      </c>
      <c r="C40" s="26" t="s">
        <v>215</v>
      </c>
      <c r="D40" s="25">
        <v>2010201</v>
      </c>
      <c r="E40" s="25" t="s">
        <v>66</v>
      </c>
      <c r="F40" s="25">
        <v>30207</v>
      </c>
      <c r="G40" s="25" t="s">
        <v>181</v>
      </c>
      <c r="H40" s="181">
        <f>I40</f>
        <v>18000</v>
      </c>
      <c r="I40" s="181">
        <f>SUM(J40:L40)</f>
        <v>18000</v>
      </c>
      <c r="J40" s="168"/>
      <c r="K40" s="168"/>
      <c r="L40" s="181">
        <v>18000</v>
      </c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</row>
    <row r="41" customHeight="1" spans="1:23">
      <c r="A41" s="176" t="s">
        <v>47</v>
      </c>
      <c r="B41" s="254" t="s">
        <v>216</v>
      </c>
      <c r="C41" s="26" t="s">
        <v>217</v>
      </c>
      <c r="D41" s="25">
        <v>2010201</v>
      </c>
      <c r="E41" s="25" t="s">
        <v>66</v>
      </c>
      <c r="F41" s="25">
        <v>30305</v>
      </c>
      <c r="G41" s="25" t="s">
        <v>218</v>
      </c>
      <c r="H41" s="181">
        <f>I41</f>
        <v>4380</v>
      </c>
      <c r="I41" s="181">
        <f>SUM(J41:L41)</f>
        <v>4380</v>
      </c>
      <c r="J41" s="168"/>
      <c r="K41" s="168"/>
      <c r="L41" s="181">
        <v>4380</v>
      </c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customHeight="1" spans="1:23">
      <c r="A42" s="28" t="s">
        <v>32</v>
      </c>
      <c r="B42" s="28"/>
      <c r="C42" s="28"/>
      <c r="D42" s="28"/>
      <c r="E42" s="28"/>
      <c r="F42" s="28"/>
      <c r="G42" s="28"/>
      <c r="H42" s="180">
        <f t="shared" ref="H42:L42" si="0">SUM(H10:H41)</f>
        <v>5843508</v>
      </c>
      <c r="I42" s="180">
        <f t="shared" si="0"/>
        <v>5843508</v>
      </c>
      <c r="J42" s="168"/>
      <c r="K42" s="168"/>
      <c r="L42" s="180">
        <f t="shared" si="0"/>
        <v>5843508</v>
      </c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</sheetData>
  <mergeCells count="30">
    <mergeCell ref="A3:W3"/>
    <mergeCell ref="A4:G4"/>
    <mergeCell ref="H5:W5"/>
    <mergeCell ref="I6:M6"/>
    <mergeCell ref="N6:P6"/>
    <mergeCell ref="R6:W6"/>
    <mergeCell ref="A42:G4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6"/>
  <sheetViews>
    <sheetView showZeros="0" workbookViewId="0">
      <pane ySplit="1" topLeftCell="A23" activePane="bottomLeft" state="frozen"/>
      <selection/>
      <selection pane="bottomLeft" activeCell="I42" sqref="I9 I11 I13 I18 I38 I40 I42"/>
    </sheetView>
  </sheetViews>
  <sheetFormatPr defaultColWidth="9.10833333333333" defaultRowHeight="14.25" customHeight="1"/>
  <cols>
    <col min="1" max="1" width="13.775" customWidth="1"/>
    <col min="2" max="2" width="19.5583333333333" customWidth="1"/>
    <col min="3" max="3" width="31.375" customWidth="1"/>
    <col min="4" max="4" width="42.875" customWidth="1"/>
    <col min="5" max="5" width="7.10833333333333" customWidth="1"/>
    <col min="6" max="6" width="16" customWidth="1"/>
    <col min="7" max="7" width="6.44166666666667" customWidth="1"/>
    <col min="8" max="8" width="16.1083333333333" customWidth="1"/>
    <col min="9" max="16" width="14.225" customWidth="1"/>
    <col min="17" max="17" width="13.55" customWidth="1"/>
    <col min="18" max="23" width="15.2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1" customHeight="1" spans="5:23">
      <c r="E2" s="2"/>
      <c r="F2" s="2"/>
      <c r="G2" s="2"/>
      <c r="H2" s="2"/>
      <c r="U2" s="171"/>
      <c r="W2" s="61" t="s">
        <v>219</v>
      </c>
    </row>
    <row r="3" ht="21" customHeight="1" spans="1:23">
      <c r="A3" s="29" t="s">
        <v>220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21" customHeight="1" spans="1:23">
      <c r="A4" s="5" t="str">
        <f>'部门财务收支预算总表01-1'!A4</f>
        <v>单位名称：中国人民政治协商会议云南省新平彝族傣族自治县委员会</v>
      </c>
      <c r="B4" s="152" t="str">
        <f t="shared" ref="B4" si="0">"单位名称："&amp;"绩效评价中心"</f>
        <v>单位名称：绩效评价中心</v>
      </c>
      <c r="C4" s="152"/>
      <c r="D4" s="152"/>
      <c r="E4" s="152"/>
      <c r="F4" s="152"/>
      <c r="G4" s="152"/>
      <c r="H4" s="152"/>
      <c r="I4" s="152"/>
      <c r="J4" s="7"/>
      <c r="K4" s="7"/>
      <c r="L4" s="7"/>
      <c r="M4" s="7"/>
      <c r="N4" s="7"/>
      <c r="O4" s="7"/>
      <c r="P4" s="7"/>
      <c r="Q4" s="7"/>
      <c r="U4" s="171"/>
      <c r="W4" s="114" t="s">
        <v>129</v>
      </c>
    </row>
    <row r="5" ht="21" customHeight="1" spans="1:23">
      <c r="A5" s="9" t="s">
        <v>221</v>
      </c>
      <c r="B5" s="9" t="s">
        <v>139</v>
      </c>
      <c r="C5" s="9" t="s">
        <v>140</v>
      </c>
      <c r="D5" s="9" t="s">
        <v>222</v>
      </c>
      <c r="E5" s="10" t="s">
        <v>141</v>
      </c>
      <c r="F5" s="10" t="s">
        <v>142</v>
      </c>
      <c r="G5" s="10" t="s">
        <v>143</v>
      </c>
      <c r="H5" s="10" t="s">
        <v>144</v>
      </c>
      <c r="I5" s="69" t="s">
        <v>32</v>
      </c>
      <c r="J5" s="69" t="s">
        <v>223</v>
      </c>
      <c r="K5" s="69"/>
      <c r="L5" s="69"/>
      <c r="M5" s="69"/>
      <c r="N5" s="161" t="s">
        <v>146</v>
      </c>
      <c r="O5" s="161"/>
      <c r="P5" s="161"/>
      <c r="Q5" s="10" t="s">
        <v>38</v>
      </c>
      <c r="R5" s="11" t="s">
        <v>53</v>
      </c>
      <c r="S5" s="12"/>
      <c r="T5" s="12"/>
      <c r="U5" s="12"/>
      <c r="V5" s="12"/>
      <c r="W5" s="13"/>
    </row>
    <row r="6" ht="21" customHeight="1" spans="1:23">
      <c r="A6" s="14"/>
      <c r="B6" s="14"/>
      <c r="C6" s="14"/>
      <c r="D6" s="14"/>
      <c r="E6" s="15"/>
      <c r="F6" s="15"/>
      <c r="G6" s="15"/>
      <c r="H6" s="15"/>
      <c r="I6" s="69"/>
      <c r="J6" s="53" t="s">
        <v>35</v>
      </c>
      <c r="K6" s="53"/>
      <c r="L6" s="53" t="s">
        <v>36</v>
      </c>
      <c r="M6" s="53" t="s">
        <v>37</v>
      </c>
      <c r="N6" s="162" t="s">
        <v>35</v>
      </c>
      <c r="O6" s="162" t="s">
        <v>36</v>
      </c>
      <c r="P6" s="162" t="s">
        <v>37</v>
      </c>
      <c r="Q6" s="15"/>
      <c r="R6" s="10" t="s">
        <v>34</v>
      </c>
      <c r="S6" s="10" t="s">
        <v>45</v>
      </c>
      <c r="T6" s="10" t="s">
        <v>152</v>
      </c>
      <c r="U6" s="10" t="s">
        <v>41</v>
      </c>
      <c r="V6" s="10" t="s">
        <v>42</v>
      </c>
      <c r="W6" s="10" t="s">
        <v>43</v>
      </c>
    </row>
    <row r="7" ht="21" customHeight="1" spans="1:23">
      <c r="A7" s="17"/>
      <c r="B7" s="17"/>
      <c r="C7" s="17"/>
      <c r="D7" s="17"/>
      <c r="E7" s="18"/>
      <c r="F7" s="18"/>
      <c r="G7" s="18"/>
      <c r="H7" s="18"/>
      <c r="I7" s="69"/>
      <c r="J7" s="53" t="s">
        <v>34</v>
      </c>
      <c r="K7" s="53" t="s">
        <v>224</v>
      </c>
      <c r="L7" s="53"/>
      <c r="M7" s="53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21" customHeight="1" spans="1:23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</row>
    <row r="9" s="151" customFormat="1" ht="21" customHeight="1" spans="1:23">
      <c r="A9" s="153"/>
      <c r="B9" s="153"/>
      <c r="C9" s="154" t="s">
        <v>225</v>
      </c>
      <c r="D9" s="153"/>
      <c r="E9" s="153"/>
      <c r="F9" s="153"/>
      <c r="G9" s="153"/>
      <c r="H9" s="153"/>
      <c r="I9" s="163">
        <v>48700</v>
      </c>
      <c r="J9" s="163">
        <v>48700</v>
      </c>
      <c r="K9" s="163">
        <v>48700</v>
      </c>
      <c r="L9" s="164"/>
      <c r="M9" s="164"/>
      <c r="N9" s="164"/>
      <c r="O9" s="164"/>
      <c r="P9" s="164"/>
      <c r="Q9" s="164"/>
      <c r="R9" s="164"/>
      <c r="S9" s="164"/>
      <c r="T9" s="164"/>
      <c r="U9" s="172"/>
      <c r="V9" s="164"/>
      <c r="W9" s="164"/>
    </row>
    <row r="10" ht="21" customHeight="1" spans="1:23">
      <c r="A10" s="21" t="s">
        <v>226</v>
      </c>
      <c r="B10" s="21" t="s">
        <v>227</v>
      </c>
      <c r="C10" s="22" t="s">
        <v>225</v>
      </c>
      <c r="D10" s="21" t="s">
        <v>228</v>
      </c>
      <c r="E10" s="21" t="s">
        <v>65</v>
      </c>
      <c r="F10" s="21" t="s">
        <v>66</v>
      </c>
      <c r="G10" s="21" t="s">
        <v>229</v>
      </c>
      <c r="H10" s="21" t="s">
        <v>230</v>
      </c>
      <c r="I10" s="23">
        <v>48700</v>
      </c>
      <c r="J10" s="23">
        <v>48700</v>
      </c>
      <c r="K10" s="23">
        <v>48700</v>
      </c>
      <c r="L10" s="165"/>
      <c r="M10" s="165"/>
      <c r="N10" s="165"/>
      <c r="O10" s="165"/>
      <c r="P10" s="165"/>
      <c r="Q10" s="165"/>
      <c r="R10" s="165"/>
      <c r="S10" s="165"/>
      <c r="T10" s="165"/>
      <c r="U10" s="173"/>
      <c r="V10" s="165"/>
      <c r="W10" s="165"/>
    </row>
    <row r="11" s="151" customFormat="1" ht="21" customHeight="1" spans="1:23">
      <c r="A11" s="155"/>
      <c r="B11" s="155"/>
      <c r="C11" s="156" t="s">
        <v>231</v>
      </c>
      <c r="D11" s="155"/>
      <c r="E11" s="155"/>
      <c r="F11" s="155"/>
      <c r="G11" s="155"/>
      <c r="H11" s="155"/>
      <c r="I11" s="166">
        <v>8316</v>
      </c>
      <c r="J11" s="166">
        <v>8316</v>
      </c>
      <c r="K11" s="166">
        <v>8316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74"/>
      <c r="V11" s="167"/>
      <c r="W11" s="167"/>
    </row>
    <row r="12" ht="21" customHeight="1" spans="1:23">
      <c r="A12" s="21" t="s">
        <v>226</v>
      </c>
      <c r="B12" s="21" t="s">
        <v>232</v>
      </c>
      <c r="C12" s="22" t="s">
        <v>231</v>
      </c>
      <c r="D12" s="21" t="s">
        <v>228</v>
      </c>
      <c r="E12" s="21" t="s">
        <v>84</v>
      </c>
      <c r="F12" s="21" t="s">
        <v>85</v>
      </c>
      <c r="G12" s="21" t="s">
        <v>233</v>
      </c>
      <c r="H12" s="21" t="s">
        <v>218</v>
      </c>
      <c r="I12" s="23">
        <v>8316</v>
      </c>
      <c r="J12" s="23">
        <v>8316</v>
      </c>
      <c r="K12" s="23">
        <v>8316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</row>
    <row r="13" s="151" customFormat="1" ht="21" customHeight="1" spans="1:23">
      <c r="A13" s="155"/>
      <c r="B13" s="155"/>
      <c r="C13" s="156" t="s">
        <v>234</v>
      </c>
      <c r="D13" s="155"/>
      <c r="E13" s="155"/>
      <c r="F13" s="155"/>
      <c r="G13" s="155"/>
      <c r="H13" s="155"/>
      <c r="I13" s="166">
        <v>17120</v>
      </c>
      <c r="J13" s="166">
        <v>17120</v>
      </c>
      <c r="K13" s="166">
        <v>17120</v>
      </c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</row>
    <row r="14" ht="21" customHeight="1" spans="1:23">
      <c r="A14" s="21" t="s">
        <v>235</v>
      </c>
      <c r="B14" s="21" t="s">
        <v>236</v>
      </c>
      <c r="C14" s="22" t="s">
        <v>234</v>
      </c>
      <c r="D14" s="21" t="s">
        <v>228</v>
      </c>
      <c r="E14" s="21" t="s">
        <v>73</v>
      </c>
      <c r="F14" s="21" t="s">
        <v>72</v>
      </c>
      <c r="G14" s="21" t="s">
        <v>178</v>
      </c>
      <c r="H14" s="21" t="s">
        <v>179</v>
      </c>
      <c r="I14" s="23">
        <v>4800</v>
      </c>
      <c r="J14" s="23">
        <v>4800</v>
      </c>
      <c r="K14" s="23">
        <v>4800</v>
      </c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</row>
    <row r="15" ht="21" customHeight="1" spans="1:23">
      <c r="A15" s="21" t="s">
        <v>235</v>
      </c>
      <c r="B15" s="21" t="s">
        <v>236</v>
      </c>
      <c r="C15" s="22" t="s">
        <v>234</v>
      </c>
      <c r="D15" s="21" t="s">
        <v>228</v>
      </c>
      <c r="E15" s="21" t="s">
        <v>73</v>
      </c>
      <c r="F15" s="21" t="s">
        <v>72</v>
      </c>
      <c r="G15" s="21" t="s">
        <v>178</v>
      </c>
      <c r="H15" s="21" t="s">
        <v>179</v>
      </c>
      <c r="I15" s="23">
        <v>8000</v>
      </c>
      <c r="J15" s="23">
        <v>8000</v>
      </c>
      <c r="K15" s="23">
        <v>8000</v>
      </c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</row>
    <row r="16" ht="21" customHeight="1" spans="1:23">
      <c r="A16" s="21" t="s">
        <v>235</v>
      </c>
      <c r="B16" s="21" t="s">
        <v>236</v>
      </c>
      <c r="C16" s="22" t="s">
        <v>234</v>
      </c>
      <c r="D16" s="21" t="s">
        <v>228</v>
      </c>
      <c r="E16" s="21" t="s">
        <v>73</v>
      </c>
      <c r="F16" s="21" t="s">
        <v>72</v>
      </c>
      <c r="G16" s="21" t="s">
        <v>178</v>
      </c>
      <c r="H16" s="21" t="s">
        <v>179</v>
      </c>
      <c r="I16" s="23">
        <v>1200</v>
      </c>
      <c r="J16" s="23">
        <v>1200</v>
      </c>
      <c r="K16" s="23">
        <v>1200</v>
      </c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</row>
    <row r="17" ht="21" customHeight="1" spans="1:23">
      <c r="A17" s="21" t="s">
        <v>235</v>
      </c>
      <c r="B17" s="21" t="s">
        <v>236</v>
      </c>
      <c r="C17" s="22" t="s">
        <v>234</v>
      </c>
      <c r="D17" s="21" t="s">
        <v>228</v>
      </c>
      <c r="E17" s="21" t="s">
        <v>73</v>
      </c>
      <c r="F17" s="21" t="s">
        <v>72</v>
      </c>
      <c r="G17" s="21" t="s">
        <v>233</v>
      </c>
      <c r="H17" s="21" t="s">
        <v>218</v>
      </c>
      <c r="I17" s="23">
        <v>3120</v>
      </c>
      <c r="J17" s="23">
        <v>3120</v>
      </c>
      <c r="K17" s="23">
        <v>3120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</row>
    <row r="18" s="151" customFormat="1" ht="21" customHeight="1" spans="1:23">
      <c r="A18" s="155"/>
      <c r="B18" s="155"/>
      <c r="C18" s="156" t="s">
        <v>237</v>
      </c>
      <c r="D18" s="155"/>
      <c r="E18" s="155"/>
      <c r="F18" s="155"/>
      <c r="G18" s="155"/>
      <c r="H18" s="155"/>
      <c r="I18" s="166">
        <v>1460000</v>
      </c>
      <c r="J18" s="166">
        <v>1460000</v>
      </c>
      <c r="K18" s="166">
        <v>1460000</v>
      </c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</row>
    <row r="19" ht="21" customHeight="1" spans="1:23">
      <c r="A19" s="21" t="s">
        <v>226</v>
      </c>
      <c r="B19" s="21" t="s">
        <v>238</v>
      </c>
      <c r="C19" s="22" t="s">
        <v>237</v>
      </c>
      <c r="D19" s="21" t="s">
        <v>228</v>
      </c>
      <c r="E19" s="21" t="s">
        <v>69</v>
      </c>
      <c r="F19" s="21" t="s">
        <v>70</v>
      </c>
      <c r="G19" s="21" t="s">
        <v>178</v>
      </c>
      <c r="H19" s="21" t="s">
        <v>179</v>
      </c>
      <c r="I19" s="23">
        <v>69000</v>
      </c>
      <c r="J19" s="23">
        <v>69000</v>
      </c>
      <c r="K19" s="23">
        <v>69000</v>
      </c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</row>
    <row r="20" ht="21" customHeight="1" spans="1:23">
      <c r="A20" s="21" t="s">
        <v>226</v>
      </c>
      <c r="B20" s="21" t="s">
        <v>238</v>
      </c>
      <c r="C20" s="22" t="s">
        <v>237</v>
      </c>
      <c r="D20" s="21" t="s">
        <v>228</v>
      </c>
      <c r="E20" s="21" t="s">
        <v>69</v>
      </c>
      <c r="F20" s="21" t="s">
        <v>70</v>
      </c>
      <c r="G20" s="21" t="s">
        <v>178</v>
      </c>
      <c r="H20" s="21" t="s">
        <v>179</v>
      </c>
      <c r="I20" s="23">
        <v>60000</v>
      </c>
      <c r="J20" s="23">
        <v>60000</v>
      </c>
      <c r="K20" s="23">
        <v>60000</v>
      </c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</row>
    <row r="21" ht="21" customHeight="1" spans="1:23">
      <c r="A21" s="21" t="s">
        <v>226</v>
      </c>
      <c r="B21" s="21" t="s">
        <v>238</v>
      </c>
      <c r="C21" s="22" t="s">
        <v>237</v>
      </c>
      <c r="D21" s="21" t="s">
        <v>228</v>
      </c>
      <c r="E21" s="21" t="s">
        <v>69</v>
      </c>
      <c r="F21" s="21" t="s">
        <v>70</v>
      </c>
      <c r="G21" s="21" t="s">
        <v>178</v>
      </c>
      <c r="H21" s="21" t="s">
        <v>179</v>
      </c>
      <c r="I21" s="23">
        <v>50000</v>
      </c>
      <c r="J21" s="23">
        <v>50000</v>
      </c>
      <c r="K21" s="23">
        <v>50000</v>
      </c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</row>
    <row r="22" ht="21" customHeight="1" spans="1:23">
      <c r="A22" s="21" t="s">
        <v>226</v>
      </c>
      <c r="B22" s="21" t="s">
        <v>238</v>
      </c>
      <c r="C22" s="22" t="s">
        <v>237</v>
      </c>
      <c r="D22" s="21" t="s">
        <v>228</v>
      </c>
      <c r="E22" s="21" t="s">
        <v>69</v>
      </c>
      <c r="F22" s="21" t="s">
        <v>70</v>
      </c>
      <c r="G22" s="21" t="s">
        <v>178</v>
      </c>
      <c r="H22" s="21" t="s">
        <v>179</v>
      </c>
      <c r="I22" s="23">
        <v>182000</v>
      </c>
      <c r="J22" s="23">
        <v>182000</v>
      </c>
      <c r="K22" s="23">
        <v>182000</v>
      </c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</row>
    <row r="23" ht="21" customHeight="1" spans="1:23">
      <c r="A23" s="21" t="s">
        <v>226</v>
      </c>
      <c r="B23" s="21" t="s">
        <v>238</v>
      </c>
      <c r="C23" s="22" t="s">
        <v>237</v>
      </c>
      <c r="D23" s="21" t="s">
        <v>228</v>
      </c>
      <c r="E23" s="21" t="s">
        <v>69</v>
      </c>
      <c r="F23" s="21" t="s">
        <v>70</v>
      </c>
      <c r="G23" s="21" t="s">
        <v>178</v>
      </c>
      <c r="H23" s="21" t="s">
        <v>179</v>
      </c>
      <c r="I23" s="23">
        <v>200000</v>
      </c>
      <c r="J23" s="23">
        <v>200000</v>
      </c>
      <c r="K23" s="23">
        <v>200000</v>
      </c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</row>
    <row r="24" ht="21" customHeight="1" spans="1:23">
      <c r="A24" s="21" t="s">
        <v>226</v>
      </c>
      <c r="B24" s="21" t="s">
        <v>238</v>
      </c>
      <c r="C24" s="22" t="s">
        <v>237</v>
      </c>
      <c r="D24" s="21" t="s">
        <v>228</v>
      </c>
      <c r="E24" s="21" t="s">
        <v>69</v>
      </c>
      <c r="F24" s="21" t="s">
        <v>70</v>
      </c>
      <c r="G24" s="21" t="s">
        <v>178</v>
      </c>
      <c r="H24" s="21" t="s">
        <v>179</v>
      </c>
      <c r="I24" s="23">
        <v>80000</v>
      </c>
      <c r="J24" s="23">
        <v>80000</v>
      </c>
      <c r="K24" s="23">
        <v>80000</v>
      </c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</row>
    <row r="25" ht="21" customHeight="1" spans="1:23">
      <c r="A25" s="21" t="s">
        <v>226</v>
      </c>
      <c r="B25" s="21" t="s">
        <v>238</v>
      </c>
      <c r="C25" s="22" t="s">
        <v>237</v>
      </c>
      <c r="D25" s="21" t="s">
        <v>228</v>
      </c>
      <c r="E25" s="21" t="s">
        <v>69</v>
      </c>
      <c r="F25" s="21" t="s">
        <v>70</v>
      </c>
      <c r="G25" s="21" t="s">
        <v>182</v>
      </c>
      <c r="H25" s="21" t="s">
        <v>183</v>
      </c>
      <c r="I25" s="23">
        <v>10000</v>
      </c>
      <c r="J25" s="23">
        <v>10000</v>
      </c>
      <c r="K25" s="23">
        <v>10000</v>
      </c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</row>
    <row r="26" ht="21" customHeight="1" spans="1:23">
      <c r="A26" s="21" t="s">
        <v>226</v>
      </c>
      <c r="B26" s="21" t="s">
        <v>238</v>
      </c>
      <c r="C26" s="22" t="s">
        <v>237</v>
      </c>
      <c r="D26" s="21" t="s">
        <v>228</v>
      </c>
      <c r="E26" s="21" t="s">
        <v>69</v>
      </c>
      <c r="F26" s="21" t="s">
        <v>70</v>
      </c>
      <c r="G26" s="21" t="s">
        <v>182</v>
      </c>
      <c r="H26" s="21" t="s">
        <v>183</v>
      </c>
      <c r="I26" s="23">
        <v>30000</v>
      </c>
      <c r="J26" s="23">
        <v>30000</v>
      </c>
      <c r="K26" s="23">
        <v>30000</v>
      </c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</row>
    <row r="27" ht="21" customHeight="1" spans="1:23">
      <c r="A27" s="21" t="s">
        <v>226</v>
      </c>
      <c r="B27" s="21" t="s">
        <v>238</v>
      </c>
      <c r="C27" s="22" t="s">
        <v>237</v>
      </c>
      <c r="D27" s="21" t="s">
        <v>228</v>
      </c>
      <c r="E27" s="21" t="s">
        <v>69</v>
      </c>
      <c r="F27" s="21" t="s">
        <v>70</v>
      </c>
      <c r="G27" s="21" t="s">
        <v>239</v>
      </c>
      <c r="H27" s="21" t="s">
        <v>240</v>
      </c>
      <c r="I27" s="23">
        <v>155000</v>
      </c>
      <c r="J27" s="23">
        <v>155000</v>
      </c>
      <c r="K27" s="23">
        <v>155000</v>
      </c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</row>
    <row r="28" ht="21" customHeight="1" spans="1:23">
      <c r="A28" s="21" t="s">
        <v>226</v>
      </c>
      <c r="B28" s="21" t="s">
        <v>238</v>
      </c>
      <c r="C28" s="22" t="s">
        <v>237</v>
      </c>
      <c r="D28" s="21" t="s">
        <v>228</v>
      </c>
      <c r="E28" s="21" t="s">
        <v>69</v>
      </c>
      <c r="F28" s="21" t="s">
        <v>70</v>
      </c>
      <c r="G28" s="21" t="s">
        <v>239</v>
      </c>
      <c r="H28" s="21" t="s">
        <v>240</v>
      </c>
      <c r="I28" s="23">
        <v>30000</v>
      </c>
      <c r="J28" s="23">
        <v>30000</v>
      </c>
      <c r="K28" s="23">
        <v>30000</v>
      </c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</row>
    <row r="29" ht="21" customHeight="1" spans="1:23">
      <c r="A29" s="21" t="s">
        <v>226</v>
      </c>
      <c r="B29" s="21" t="s">
        <v>238</v>
      </c>
      <c r="C29" s="22" t="s">
        <v>237</v>
      </c>
      <c r="D29" s="21" t="s">
        <v>228</v>
      </c>
      <c r="E29" s="21" t="s">
        <v>69</v>
      </c>
      <c r="F29" s="21" t="s">
        <v>70</v>
      </c>
      <c r="G29" s="21" t="s">
        <v>239</v>
      </c>
      <c r="H29" s="21" t="s">
        <v>240</v>
      </c>
      <c r="I29" s="23">
        <v>271000</v>
      </c>
      <c r="J29" s="23">
        <v>271000</v>
      </c>
      <c r="K29" s="23">
        <v>271000</v>
      </c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</row>
    <row r="30" ht="21" customHeight="1" spans="1:23">
      <c r="A30" s="21" t="s">
        <v>226</v>
      </c>
      <c r="B30" s="21" t="s">
        <v>238</v>
      </c>
      <c r="C30" s="22" t="s">
        <v>237</v>
      </c>
      <c r="D30" s="21" t="s">
        <v>228</v>
      </c>
      <c r="E30" s="21" t="s">
        <v>69</v>
      </c>
      <c r="F30" s="21" t="s">
        <v>70</v>
      </c>
      <c r="G30" s="21" t="s">
        <v>239</v>
      </c>
      <c r="H30" s="21" t="s">
        <v>240</v>
      </c>
      <c r="I30" s="23">
        <v>68000</v>
      </c>
      <c r="J30" s="23">
        <v>68000</v>
      </c>
      <c r="K30" s="23">
        <v>68000</v>
      </c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</row>
    <row r="31" ht="21" customHeight="1" spans="1:23">
      <c r="A31" s="21" t="s">
        <v>226</v>
      </c>
      <c r="B31" s="21" t="s">
        <v>238</v>
      </c>
      <c r="C31" s="22" t="s">
        <v>237</v>
      </c>
      <c r="D31" s="21" t="s">
        <v>228</v>
      </c>
      <c r="E31" s="21" t="s">
        <v>69</v>
      </c>
      <c r="F31" s="21" t="s">
        <v>70</v>
      </c>
      <c r="G31" s="21" t="s">
        <v>241</v>
      </c>
      <c r="H31" s="21" t="s">
        <v>242</v>
      </c>
      <c r="I31" s="23">
        <v>68000</v>
      </c>
      <c r="J31" s="23">
        <v>68000</v>
      </c>
      <c r="K31" s="23">
        <v>68000</v>
      </c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</row>
    <row r="32" ht="21" customHeight="1" spans="1:23">
      <c r="A32" s="21" t="s">
        <v>226</v>
      </c>
      <c r="B32" s="21" t="s">
        <v>238</v>
      </c>
      <c r="C32" s="22" t="s">
        <v>237</v>
      </c>
      <c r="D32" s="21" t="s">
        <v>228</v>
      </c>
      <c r="E32" s="21" t="s">
        <v>69</v>
      </c>
      <c r="F32" s="21" t="s">
        <v>70</v>
      </c>
      <c r="G32" s="21" t="s">
        <v>193</v>
      </c>
      <c r="H32" s="21" t="s">
        <v>133</v>
      </c>
      <c r="I32" s="23">
        <v>20000</v>
      </c>
      <c r="J32" s="23">
        <v>20000</v>
      </c>
      <c r="K32" s="23">
        <v>20000</v>
      </c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</row>
    <row r="33" ht="21" customHeight="1" spans="1:23">
      <c r="A33" s="21" t="s">
        <v>226</v>
      </c>
      <c r="B33" s="21" t="s">
        <v>238</v>
      </c>
      <c r="C33" s="22" t="s">
        <v>237</v>
      </c>
      <c r="D33" s="21" t="s">
        <v>228</v>
      </c>
      <c r="E33" s="21" t="s">
        <v>69</v>
      </c>
      <c r="F33" s="21" t="s">
        <v>70</v>
      </c>
      <c r="G33" s="21" t="s">
        <v>193</v>
      </c>
      <c r="H33" s="21" t="s">
        <v>133</v>
      </c>
      <c r="I33" s="23">
        <v>12000</v>
      </c>
      <c r="J33" s="23">
        <v>12000</v>
      </c>
      <c r="K33" s="23">
        <v>12000</v>
      </c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</row>
    <row r="34" ht="21" customHeight="1" spans="1:23">
      <c r="A34" s="21" t="s">
        <v>226</v>
      </c>
      <c r="B34" s="21" t="s">
        <v>238</v>
      </c>
      <c r="C34" s="22" t="s">
        <v>237</v>
      </c>
      <c r="D34" s="21" t="s">
        <v>228</v>
      </c>
      <c r="E34" s="21" t="s">
        <v>69</v>
      </c>
      <c r="F34" s="21" t="s">
        <v>70</v>
      </c>
      <c r="G34" s="21" t="s">
        <v>167</v>
      </c>
      <c r="H34" s="21" t="s">
        <v>168</v>
      </c>
      <c r="I34" s="23">
        <v>97000</v>
      </c>
      <c r="J34" s="23">
        <v>97000</v>
      </c>
      <c r="K34" s="23">
        <v>97000</v>
      </c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</row>
    <row r="35" ht="21" customHeight="1" spans="1:23">
      <c r="A35" s="21" t="s">
        <v>226</v>
      </c>
      <c r="B35" s="21" t="s">
        <v>238</v>
      </c>
      <c r="C35" s="22" t="s">
        <v>237</v>
      </c>
      <c r="D35" s="21" t="s">
        <v>228</v>
      </c>
      <c r="E35" s="21" t="s">
        <v>69</v>
      </c>
      <c r="F35" s="21" t="s">
        <v>70</v>
      </c>
      <c r="G35" s="21" t="s">
        <v>167</v>
      </c>
      <c r="H35" s="21" t="s">
        <v>168</v>
      </c>
      <c r="I35" s="23">
        <v>25000</v>
      </c>
      <c r="J35" s="23">
        <v>25000</v>
      </c>
      <c r="K35" s="23">
        <v>25000</v>
      </c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</row>
    <row r="36" ht="21" customHeight="1" spans="1:23">
      <c r="A36" s="21" t="s">
        <v>226</v>
      </c>
      <c r="B36" s="21" t="s">
        <v>238</v>
      </c>
      <c r="C36" s="22" t="s">
        <v>237</v>
      </c>
      <c r="D36" s="21" t="s">
        <v>228</v>
      </c>
      <c r="E36" s="21" t="s">
        <v>69</v>
      </c>
      <c r="F36" s="21" t="s">
        <v>70</v>
      </c>
      <c r="G36" s="21" t="s">
        <v>171</v>
      </c>
      <c r="H36" s="21" t="s">
        <v>172</v>
      </c>
      <c r="I36" s="23">
        <v>20000</v>
      </c>
      <c r="J36" s="23">
        <v>20000</v>
      </c>
      <c r="K36" s="23">
        <v>20000</v>
      </c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</row>
    <row r="37" ht="21" customHeight="1" spans="1:23">
      <c r="A37" s="21" t="s">
        <v>226</v>
      </c>
      <c r="B37" s="21" t="s">
        <v>238</v>
      </c>
      <c r="C37" s="22" t="s">
        <v>237</v>
      </c>
      <c r="D37" s="21" t="s">
        <v>228</v>
      </c>
      <c r="E37" s="21" t="s">
        <v>69</v>
      </c>
      <c r="F37" s="21" t="s">
        <v>70</v>
      </c>
      <c r="G37" s="21" t="s">
        <v>229</v>
      </c>
      <c r="H37" s="21" t="s">
        <v>230</v>
      </c>
      <c r="I37" s="23">
        <v>13000</v>
      </c>
      <c r="J37" s="23">
        <v>13000</v>
      </c>
      <c r="K37" s="23">
        <v>13000</v>
      </c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</row>
    <row r="38" s="151" customFormat="1" ht="21" customHeight="1" spans="1:23">
      <c r="A38" s="155"/>
      <c r="B38" s="155"/>
      <c r="C38" s="156" t="s">
        <v>243</v>
      </c>
      <c r="D38" s="155"/>
      <c r="E38" s="155"/>
      <c r="F38" s="155"/>
      <c r="G38" s="155"/>
      <c r="H38" s="155"/>
      <c r="I38" s="166">
        <v>1000000</v>
      </c>
      <c r="J38" s="166">
        <v>1000000</v>
      </c>
      <c r="K38" s="166">
        <v>1000000</v>
      </c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</row>
    <row r="39" ht="21" customHeight="1" spans="1:23">
      <c r="A39" s="21" t="s">
        <v>226</v>
      </c>
      <c r="B39" s="21" t="s">
        <v>244</v>
      </c>
      <c r="C39" s="22" t="s">
        <v>243</v>
      </c>
      <c r="D39" s="21" t="s">
        <v>228</v>
      </c>
      <c r="E39" s="21" t="s">
        <v>67</v>
      </c>
      <c r="F39" s="21" t="s">
        <v>68</v>
      </c>
      <c r="G39" s="21" t="s">
        <v>245</v>
      </c>
      <c r="H39" s="21" t="s">
        <v>246</v>
      </c>
      <c r="I39" s="23">
        <v>1000000</v>
      </c>
      <c r="J39" s="23">
        <v>1000000</v>
      </c>
      <c r="K39" s="23">
        <v>1000000</v>
      </c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</row>
    <row r="40" s="151" customFormat="1" ht="21" customHeight="1" spans="1:23">
      <c r="A40" s="157"/>
      <c r="B40" s="157"/>
      <c r="C40" s="158" t="s">
        <v>247</v>
      </c>
      <c r="D40" s="157"/>
      <c r="E40" s="157"/>
      <c r="F40" s="157"/>
      <c r="G40" s="157"/>
      <c r="H40" s="157"/>
      <c r="I40" s="166">
        <f t="shared" ref="I40:K40" si="1">SUM(I41)</f>
        <v>10000</v>
      </c>
      <c r="J40" s="166">
        <f t="shared" si="1"/>
        <v>10000</v>
      </c>
      <c r="K40" s="166">
        <f t="shared" si="1"/>
        <v>10000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</row>
    <row r="41" ht="21" customHeight="1" spans="1:23">
      <c r="A41" s="25" t="s">
        <v>226</v>
      </c>
      <c r="B41" s="254" t="s">
        <v>248</v>
      </c>
      <c r="C41" s="26" t="s">
        <v>247</v>
      </c>
      <c r="D41" s="25" t="s">
        <v>228</v>
      </c>
      <c r="E41" s="25">
        <v>2010299</v>
      </c>
      <c r="F41" s="25" t="s">
        <v>70</v>
      </c>
      <c r="G41" s="25">
        <v>30201</v>
      </c>
      <c r="H41" s="25" t="s">
        <v>179</v>
      </c>
      <c r="I41" s="27">
        <f t="shared" ref="I41:I45" si="2">J41</f>
        <v>10000</v>
      </c>
      <c r="J41" s="27">
        <f t="shared" ref="J41:J45" si="3">K41</f>
        <v>10000</v>
      </c>
      <c r="K41" s="27">
        <v>10000</v>
      </c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="151" customFormat="1" ht="23" customHeight="1" spans="1:23">
      <c r="A42" s="159"/>
      <c r="B42" s="160"/>
      <c r="C42" s="158" t="s">
        <v>249</v>
      </c>
      <c r="D42" s="159"/>
      <c r="E42" s="159"/>
      <c r="F42" s="159"/>
      <c r="G42" s="159"/>
      <c r="H42" s="159"/>
      <c r="I42" s="170">
        <f t="shared" ref="I42:K42" si="4">SUM(I43:I45)</f>
        <v>40000</v>
      </c>
      <c r="J42" s="170">
        <f t="shared" si="4"/>
        <v>40000</v>
      </c>
      <c r="K42" s="170">
        <f t="shared" si="4"/>
        <v>40000</v>
      </c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</row>
    <row r="43" ht="25" customHeight="1" spans="1:23">
      <c r="A43" s="25" t="s">
        <v>250</v>
      </c>
      <c r="B43" s="254" t="s">
        <v>251</v>
      </c>
      <c r="C43" s="26" t="s">
        <v>249</v>
      </c>
      <c r="D43" s="25" t="s">
        <v>228</v>
      </c>
      <c r="E43" s="25">
        <v>2010299</v>
      </c>
      <c r="F43" s="25" t="s">
        <v>70</v>
      </c>
      <c r="G43" s="25">
        <v>30201</v>
      </c>
      <c r="H43" s="25" t="s">
        <v>179</v>
      </c>
      <c r="I43" s="27">
        <f t="shared" si="2"/>
        <v>3280</v>
      </c>
      <c r="J43" s="27">
        <f t="shared" si="3"/>
        <v>3280</v>
      </c>
      <c r="K43" s="27">
        <v>3280</v>
      </c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ht="25" customHeight="1" spans="1:23">
      <c r="A44" s="25" t="s">
        <v>250</v>
      </c>
      <c r="B44" s="254" t="s">
        <v>251</v>
      </c>
      <c r="C44" s="26" t="s">
        <v>249</v>
      </c>
      <c r="D44" s="25" t="s">
        <v>228</v>
      </c>
      <c r="E44" s="25">
        <v>2010299</v>
      </c>
      <c r="F44" s="25" t="s">
        <v>70</v>
      </c>
      <c r="G44" s="25">
        <v>30201</v>
      </c>
      <c r="H44" s="25" t="s">
        <v>179</v>
      </c>
      <c r="I44" s="27">
        <f t="shared" si="2"/>
        <v>20000</v>
      </c>
      <c r="J44" s="27">
        <f t="shared" si="3"/>
        <v>20000</v>
      </c>
      <c r="K44" s="27">
        <v>20000</v>
      </c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ht="22" customHeight="1" spans="1:23">
      <c r="A45" s="25" t="s">
        <v>250</v>
      </c>
      <c r="B45" s="254" t="s">
        <v>251</v>
      </c>
      <c r="C45" s="26" t="s">
        <v>249</v>
      </c>
      <c r="D45" s="25" t="s">
        <v>228</v>
      </c>
      <c r="E45" s="25">
        <v>2010299</v>
      </c>
      <c r="F45" s="25" t="s">
        <v>70</v>
      </c>
      <c r="G45" s="25">
        <v>31002</v>
      </c>
      <c r="H45" s="25" t="s">
        <v>230</v>
      </c>
      <c r="I45" s="27">
        <f t="shared" si="2"/>
        <v>16720</v>
      </c>
      <c r="J45" s="27">
        <f t="shared" si="3"/>
        <v>16720</v>
      </c>
      <c r="K45" s="27">
        <v>16720</v>
      </c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ht="21" customHeight="1" spans="1:23">
      <c r="A46" s="28" t="s">
        <v>32</v>
      </c>
      <c r="B46" s="28"/>
      <c r="C46" s="28"/>
      <c r="D46" s="28"/>
      <c r="E46" s="28"/>
      <c r="F46" s="28"/>
      <c r="G46" s="28"/>
      <c r="H46" s="28"/>
      <c r="I46" s="23">
        <f t="shared" ref="I46:K46" si="5">I9+I11+I13+I18+I38+I40+I42</f>
        <v>2584136</v>
      </c>
      <c r="J46" s="23">
        <f t="shared" si="5"/>
        <v>2584136</v>
      </c>
      <c r="K46" s="23">
        <f t="shared" si="5"/>
        <v>2584136</v>
      </c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</sheetData>
  <mergeCells count="28">
    <mergeCell ref="A3:W3"/>
    <mergeCell ref="A4:I4"/>
    <mergeCell ref="J5:M5"/>
    <mergeCell ref="N5:P5"/>
    <mergeCell ref="R5:W5"/>
    <mergeCell ref="J6:K6"/>
    <mergeCell ref="A46:H4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5"/>
  <sheetViews>
    <sheetView showZeros="0" zoomScale="90" zoomScaleNormal="90" workbookViewId="0">
      <pane ySplit="1" topLeftCell="A47" activePane="bottomLeft" state="frozen"/>
      <selection/>
      <selection pane="bottomLeft" activeCell="K16" sqref="K16"/>
    </sheetView>
  </sheetViews>
  <sheetFormatPr defaultColWidth="9.10833333333333" defaultRowHeight="33" customHeight="1"/>
  <cols>
    <col min="1" max="1" width="26.4416666666667" style="117" customWidth="1"/>
    <col min="2" max="2" width="42.8916666666667" style="117" customWidth="1"/>
    <col min="3" max="3" width="17.225" style="117" customWidth="1"/>
    <col min="4" max="4" width="21" style="117" customWidth="1"/>
    <col min="5" max="5" width="23.55" style="117" customWidth="1"/>
    <col min="6" max="6" width="11.225" style="118" customWidth="1"/>
    <col min="7" max="7" width="10.3333333333333" style="118" customWidth="1"/>
    <col min="8" max="8" width="9.33333333333333" style="118" customWidth="1"/>
    <col min="9" max="9" width="12.4666666666667" style="118" customWidth="1"/>
    <col min="10" max="10" width="27.4416666666667" style="117" customWidth="1"/>
    <col min="11" max="16384" width="9.10833333333333" style="117"/>
  </cols>
  <sheetData>
    <row r="1" customHeight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customHeight="1" spans="10:10">
      <c r="J2" s="146" t="s">
        <v>252</v>
      </c>
    </row>
    <row r="3" customHeight="1" spans="1:10">
      <c r="A3" s="120" t="s">
        <v>253</v>
      </c>
      <c r="B3" s="121"/>
      <c r="C3" s="121"/>
      <c r="D3" s="121"/>
      <c r="E3" s="121"/>
      <c r="F3" s="122"/>
      <c r="G3" s="121"/>
      <c r="H3" s="122"/>
      <c r="I3" s="122"/>
      <c r="J3" s="121"/>
    </row>
    <row r="4" customHeight="1" spans="1:1">
      <c r="A4" s="123" t="str">
        <f>'部门财务收支预算总表01-1'!A4</f>
        <v>单位名称：中国人民政治协商会议云南省新平彝族傣族自治县委员会</v>
      </c>
    </row>
    <row r="5" customHeight="1" spans="1:10">
      <c r="A5" s="124" t="s">
        <v>254</v>
      </c>
      <c r="B5" s="124" t="s">
        <v>255</v>
      </c>
      <c r="C5" s="124" t="s">
        <v>256</v>
      </c>
      <c r="D5" s="124" t="s">
        <v>257</v>
      </c>
      <c r="E5" s="124" t="s">
        <v>258</v>
      </c>
      <c r="F5" s="125" t="s">
        <v>259</v>
      </c>
      <c r="G5" s="124" t="s">
        <v>260</v>
      </c>
      <c r="H5" s="125" t="s">
        <v>261</v>
      </c>
      <c r="I5" s="125" t="s">
        <v>262</v>
      </c>
      <c r="J5" s="124" t="s">
        <v>263</v>
      </c>
    </row>
    <row r="6" customHeight="1" spans="1:10">
      <c r="A6" s="124">
        <v>1</v>
      </c>
      <c r="B6" s="124">
        <v>2</v>
      </c>
      <c r="C6" s="124">
        <v>3</v>
      </c>
      <c r="D6" s="124">
        <v>4</v>
      </c>
      <c r="E6" s="124">
        <v>5</v>
      </c>
      <c r="F6" s="125">
        <v>6</v>
      </c>
      <c r="G6" s="124">
        <v>7</v>
      </c>
      <c r="H6" s="125">
        <v>8</v>
      </c>
      <c r="I6" s="125">
        <v>9</v>
      </c>
      <c r="J6" s="124">
        <v>10</v>
      </c>
    </row>
    <row r="7" customHeight="1" spans="1:10">
      <c r="A7" s="126" t="s">
        <v>47</v>
      </c>
      <c r="B7" s="126"/>
      <c r="C7" s="127"/>
      <c r="D7" s="128"/>
      <c r="E7" s="129"/>
      <c r="F7" s="129"/>
      <c r="G7" s="129"/>
      <c r="H7" s="129"/>
      <c r="I7" s="129"/>
      <c r="J7" s="147"/>
    </row>
    <row r="8" customHeight="1" spans="1:10">
      <c r="A8" s="127" t="s">
        <v>234</v>
      </c>
      <c r="B8" s="130" t="s">
        <v>264</v>
      </c>
      <c r="C8" s="127" t="s">
        <v>265</v>
      </c>
      <c r="D8" s="131" t="s">
        <v>266</v>
      </c>
      <c r="E8" s="129" t="s">
        <v>267</v>
      </c>
      <c r="F8" s="129" t="s">
        <v>268</v>
      </c>
      <c r="G8" s="127" t="s">
        <v>269</v>
      </c>
      <c r="H8" s="129" t="s">
        <v>270</v>
      </c>
      <c r="I8" s="129" t="s">
        <v>271</v>
      </c>
      <c r="J8" s="148" t="s">
        <v>272</v>
      </c>
    </row>
    <row r="9" customHeight="1" spans="1:10">
      <c r="A9" s="127"/>
      <c r="B9" s="130"/>
      <c r="C9" s="127" t="s">
        <v>265</v>
      </c>
      <c r="D9" s="131" t="s">
        <v>266</v>
      </c>
      <c r="E9" s="129" t="s">
        <v>273</v>
      </c>
      <c r="F9" s="129" t="s">
        <v>268</v>
      </c>
      <c r="G9" s="127" t="s">
        <v>274</v>
      </c>
      <c r="H9" s="129" t="s">
        <v>275</v>
      </c>
      <c r="I9" s="129" t="s">
        <v>271</v>
      </c>
      <c r="J9" s="148" t="s">
        <v>276</v>
      </c>
    </row>
    <row r="10" customHeight="1" spans="1:10">
      <c r="A10" s="127"/>
      <c r="B10" s="130"/>
      <c r="C10" s="127" t="s">
        <v>265</v>
      </c>
      <c r="D10" s="131" t="s">
        <v>266</v>
      </c>
      <c r="E10" s="129" t="s">
        <v>277</v>
      </c>
      <c r="F10" s="129" t="s">
        <v>268</v>
      </c>
      <c r="G10" s="127" t="s">
        <v>121</v>
      </c>
      <c r="H10" s="129" t="s">
        <v>278</v>
      </c>
      <c r="I10" s="129" t="s">
        <v>271</v>
      </c>
      <c r="J10" s="148" t="s">
        <v>279</v>
      </c>
    </row>
    <row r="11" customHeight="1" spans="1:10">
      <c r="A11" s="127"/>
      <c r="B11" s="130"/>
      <c r="C11" s="127" t="s">
        <v>265</v>
      </c>
      <c r="D11" s="131" t="s">
        <v>280</v>
      </c>
      <c r="E11" s="129" t="s">
        <v>281</v>
      </c>
      <c r="F11" s="129" t="s">
        <v>282</v>
      </c>
      <c r="G11" s="127" t="s">
        <v>283</v>
      </c>
      <c r="H11" s="129" t="s">
        <v>284</v>
      </c>
      <c r="I11" s="129" t="s">
        <v>271</v>
      </c>
      <c r="J11" s="148" t="s">
        <v>285</v>
      </c>
    </row>
    <row r="12" customHeight="1" spans="1:10">
      <c r="A12" s="127"/>
      <c r="B12" s="130"/>
      <c r="C12" s="127" t="s">
        <v>265</v>
      </c>
      <c r="D12" s="131" t="s">
        <v>286</v>
      </c>
      <c r="E12" s="129" t="s">
        <v>287</v>
      </c>
      <c r="F12" s="129" t="s">
        <v>282</v>
      </c>
      <c r="G12" s="127" t="s">
        <v>121</v>
      </c>
      <c r="H12" s="129" t="s">
        <v>288</v>
      </c>
      <c r="I12" s="129" t="s">
        <v>271</v>
      </c>
      <c r="J12" s="148" t="s">
        <v>289</v>
      </c>
    </row>
    <row r="13" customHeight="1" spans="1:10">
      <c r="A13" s="127"/>
      <c r="B13" s="130"/>
      <c r="C13" s="127" t="s">
        <v>290</v>
      </c>
      <c r="D13" s="131" t="s">
        <v>291</v>
      </c>
      <c r="E13" s="129" t="s">
        <v>292</v>
      </c>
      <c r="F13" s="129" t="s">
        <v>282</v>
      </c>
      <c r="G13" s="127" t="s">
        <v>293</v>
      </c>
      <c r="H13" s="129" t="s">
        <v>284</v>
      </c>
      <c r="I13" s="129" t="s">
        <v>294</v>
      </c>
      <c r="J13" s="148" t="s">
        <v>295</v>
      </c>
    </row>
    <row r="14" customHeight="1" spans="1:10">
      <c r="A14" s="127"/>
      <c r="B14" s="130"/>
      <c r="C14" s="127" t="s">
        <v>296</v>
      </c>
      <c r="D14" s="131" t="s">
        <v>297</v>
      </c>
      <c r="E14" s="129" t="s">
        <v>298</v>
      </c>
      <c r="F14" s="129" t="s">
        <v>268</v>
      </c>
      <c r="G14" s="127" t="s">
        <v>283</v>
      </c>
      <c r="H14" s="129" t="s">
        <v>284</v>
      </c>
      <c r="I14" s="129" t="s">
        <v>271</v>
      </c>
      <c r="J14" s="148" t="s">
        <v>299</v>
      </c>
    </row>
    <row r="15" ht="56" customHeight="1" spans="1:10">
      <c r="A15" s="127" t="s">
        <v>225</v>
      </c>
      <c r="B15" s="130" t="s">
        <v>300</v>
      </c>
      <c r="C15" s="127" t="s">
        <v>265</v>
      </c>
      <c r="D15" s="131" t="s">
        <v>266</v>
      </c>
      <c r="E15" s="129" t="s">
        <v>301</v>
      </c>
      <c r="F15" s="129" t="s">
        <v>282</v>
      </c>
      <c r="G15" s="127" t="s">
        <v>302</v>
      </c>
      <c r="H15" s="129" t="s">
        <v>275</v>
      </c>
      <c r="I15" s="129" t="s">
        <v>271</v>
      </c>
      <c r="J15" s="148" t="s">
        <v>303</v>
      </c>
    </row>
    <row r="16" customHeight="1" spans="1:10">
      <c r="A16" s="127"/>
      <c r="B16" s="130"/>
      <c r="C16" s="127" t="s">
        <v>265</v>
      </c>
      <c r="D16" s="131" t="s">
        <v>266</v>
      </c>
      <c r="E16" s="129" t="s">
        <v>304</v>
      </c>
      <c r="F16" s="129" t="s">
        <v>282</v>
      </c>
      <c r="G16" s="127" t="s">
        <v>305</v>
      </c>
      <c r="H16" s="129" t="s">
        <v>306</v>
      </c>
      <c r="I16" s="129" t="s">
        <v>271</v>
      </c>
      <c r="J16" s="148" t="s">
        <v>307</v>
      </c>
    </row>
    <row r="17" customHeight="1" spans="1:10">
      <c r="A17" s="127"/>
      <c r="B17" s="130"/>
      <c r="C17" s="127" t="s">
        <v>290</v>
      </c>
      <c r="D17" s="131" t="s">
        <v>291</v>
      </c>
      <c r="E17" s="129" t="s">
        <v>308</v>
      </c>
      <c r="F17" s="129" t="s">
        <v>282</v>
      </c>
      <c r="G17" s="127" t="s">
        <v>309</v>
      </c>
      <c r="H17" s="129"/>
      <c r="I17" s="129" t="s">
        <v>294</v>
      </c>
      <c r="J17" s="148" t="s">
        <v>310</v>
      </c>
    </row>
    <row r="18" customHeight="1" spans="1:10">
      <c r="A18" s="127"/>
      <c r="B18" s="130"/>
      <c r="C18" s="127" t="s">
        <v>296</v>
      </c>
      <c r="D18" s="131" t="s">
        <v>297</v>
      </c>
      <c r="E18" s="129" t="s">
        <v>311</v>
      </c>
      <c r="F18" s="129" t="s">
        <v>268</v>
      </c>
      <c r="G18" s="127" t="s">
        <v>312</v>
      </c>
      <c r="H18" s="129" t="s">
        <v>284</v>
      </c>
      <c r="I18" s="129" t="s">
        <v>271</v>
      </c>
      <c r="J18" s="148" t="s">
        <v>313</v>
      </c>
    </row>
    <row r="19" customHeight="1" spans="1:10">
      <c r="A19" s="127"/>
      <c r="B19" s="130"/>
      <c r="C19" s="127" t="s">
        <v>296</v>
      </c>
      <c r="D19" s="131" t="s">
        <v>297</v>
      </c>
      <c r="E19" s="129" t="s">
        <v>314</v>
      </c>
      <c r="F19" s="129" t="s">
        <v>268</v>
      </c>
      <c r="G19" s="127" t="s">
        <v>312</v>
      </c>
      <c r="H19" s="129" t="s">
        <v>284</v>
      </c>
      <c r="I19" s="129" t="s">
        <v>271</v>
      </c>
      <c r="J19" s="148" t="s">
        <v>315</v>
      </c>
    </row>
    <row r="20" customHeight="1" spans="1:10">
      <c r="A20" s="127" t="s">
        <v>243</v>
      </c>
      <c r="B20" s="130" t="s">
        <v>316</v>
      </c>
      <c r="C20" s="127" t="s">
        <v>265</v>
      </c>
      <c r="D20" s="131" t="s">
        <v>266</v>
      </c>
      <c r="E20" s="129" t="s">
        <v>317</v>
      </c>
      <c r="F20" s="129" t="s">
        <v>268</v>
      </c>
      <c r="G20" s="127" t="s">
        <v>318</v>
      </c>
      <c r="H20" s="129" t="s">
        <v>319</v>
      </c>
      <c r="I20" s="129" t="s">
        <v>271</v>
      </c>
      <c r="J20" s="148" t="s">
        <v>320</v>
      </c>
    </row>
    <row r="21" customHeight="1" spans="1:10">
      <c r="A21" s="127"/>
      <c r="B21" s="130"/>
      <c r="C21" s="127" t="s">
        <v>265</v>
      </c>
      <c r="D21" s="131" t="s">
        <v>280</v>
      </c>
      <c r="E21" s="129" t="s">
        <v>321</v>
      </c>
      <c r="F21" s="129" t="s">
        <v>268</v>
      </c>
      <c r="G21" s="127" t="s">
        <v>312</v>
      </c>
      <c r="H21" s="129" t="s">
        <v>284</v>
      </c>
      <c r="I21" s="129" t="s">
        <v>271</v>
      </c>
      <c r="J21" s="148" t="s">
        <v>322</v>
      </c>
    </row>
    <row r="22" ht="61" customHeight="1" spans="1:10">
      <c r="A22" s="127"/>
      <c r="B22" s="130"/>
      <c r="C22" s="127" t="s">
        <v>265</v>
      </c>
      <c r="D22" s="131" t="s">
        <v>286</v>
      </c>
      <c r="E22" s="129" t="s">
        <v>323</v>
      </c>
      <c r="F22" s="129" t="s">
        <v>282</v>
      </c>
      <c r="G22" s="127" t="s">
        <v>125</v>
      </c>
      <c r="H22" s="129" t="s">
        <v>324</v>
      </c>
      <c r="I22" s="129" t="s">
        <v>271</v>
      </c>
      <c r="J22" s="148" t="s">
        <v>325</v>
      </c>
    </row>
    <row r="23" customHeight="1" spans="1:10">
      <c r="A23" s="127"/>
      <c r="B23" s="130"/>
      <c r="C23" s="127" t="s">
        <v>265</v>
      </c>
      <c r="D23" s="131" t="s">
        <v>286</v>
      </c>
      <c r="E23" s="129" t="s">
        <v>326</v>
      </c>
      <c r="F23" s="129" t="s">
        <v>327</v>
      </c>
      <c r="G23" s="127" t="s">
        <v>328</v>
      </c>
      <c r="H23" s="129" t="s">
        <v>288</v>
      </c>
      <c r="I23" s="129" t="s">
        <v>271</v>
      </c>
      <c r="J23" s="148" t="s">
        <v>329</v>
      </c>
    </row>
    <row r="24" customHeight="1" spans="1:10">
      <c r="A24" s="127"/>
      <c r="B24" s="130"/>
      <c r="C24" s="127" t="s">
        <v>290</v>
      </c>
      <c r="D24" s="131" t="s">
        <v>291</v>
      </c>
      <c r="E24" s="129" t="s">
        <v>330</v>
      </c>
      <c r="F24" s="129" t="s">
        <v>282</v>
      </c>
      <c r="G24" s="127" t="s">
        <v>331</v>
      </c>
      <c r="H24" s="129" t="s">
        <v>284</v>
      </c>
      <c r="I24" s="129" t="s">
        <v>294</v>
      </c>
      <c r="J24" s="148" t="s">
        <v>332</v>
      </c>
    </row>
    <row r="25" customHeight="1" spans="1:10">
      <c r="A25" s="127"/>
      <c r="B25" s="130"/>
      <c r="C25" s="127" t="s">
        <v>296</v>
      </c>
      <c r="D25" s="131" t="s">
        <v>297</v>
      </c>
      <c r="E25" s="129" t="s">
        <v>333</v>
      </c>
      <c r="F25" s="129" t="s">
        <v>268</v>
      </c>
      <c r="G25" s="127" t="s">
        <v>283</v>
      </c>
      <c r="H25" s="129" t="s">
        <v>284</v>
      </c>
      <c r="I25" s="129" t="s">
        <v>271</v>
      </c>
      <c r="J25" s="148" t="s">
        <v>334</v>
      </c>
    </row>
    <row r="26" customHeight="1" spans="1:10">
      <c r="A26" s="127" t="s">
        <v>237</v>
      </c>
      <c r="B26" s="130" t="s">
        <v>335</v>
      </c>
      <c r="C26" s="127" t="s">
        <v>265</v>
      </c>
      <c r="D26" s="131" t="s">
        <v>266</v>
      </c>
      <c r="E26" s="129" t="s">
        <v>336</v>
      </c>
      <c r="F26" s="129" t="s">
        <v>282</v>
      </c>
      <c r="G26" s="127" t="s">
        <v>123</v>
      </c>
      <c r="H26" s="129" t="s">
        <v>337</v>
      </c>
      <c r="I26" s="129" t="s">
        <v>271</v>
      </c>
      <c r="J26" s="148" t="s">
        <v>338</v>
      </c>
    </row>
    <row r="27" customHeight="1" spans="1:10">
      <c r="A27" s="127"/>
      <c r="B27" s="130"/>
      <c r="C27" s="127" t="s">
        <v>265</v>
      </c>
      <c r="D27" s="131" t="s">
        <v>266</v>
      </c>
      <c r="E27" s="129" t="s">
        <v>339</v>
      </c>
      <c r="F27" s="129" t="s">
        <v>268</v>
      </c>
      <c r="G27" s="127" t="s">
        <v>340</v>
      </c>
      <c r="H27" s="129" t="s">
        <v>337</v>
      </c>
      <c r="I27" s="129" t="s">
        <v>271</v>
      </c>
      <c r="J27" s="148" t="s">
        <v>341</v>
      </c>
    </row>
    <row r="28" customHeight="1" spans="1:10">
      <c r="A28" s="127"/>
      <c r="B28" s="130"/>
      <c r="C28" s="127" t="s">
        <v>265</v>
      </c>
      <c r="D28" s="131" t="s">
        <v>266</v>
      </c>
      <c r="E28" s="129" t="s">
        <v>342</v>
      </c>
      <c r="F28" s="129" t="s">
        <v>268</v>
      </c>
      <c r="G28" s="127" t="s">
        <v>343</v>
      </c>
      <c r="H28" s="129" t="s">
        <v>337</v>
      </c>
      <c r="I28" s="129" t="s">
        <v>271</v>
      </c>
      <c r="J28" s="148" t="s">
        <v>344</v>
      </c>
    </row>
    <row r="29" customHeight="1" spans="1:10">
      <c r="A29" s="127"/>
      <c r="B29" s="130"/>
      <c r="C29" s="127" t="s">
        <v>265</v>
      </c>
      <c r="D29" s="131" t="s">
        <v>266</v>
      </c>
      <c r="E29" s="129" t="s">
        <v>345</v>
      </c>
      <c r="F29" s="129" t="s">
        <v>268</v>
      </c>
      <c r="G29" s="127" t="s">
        <v>123</v>
      </c>
      <c r="H29" s="129" t="s">
        <v>337</v>
      </c>
      <c r="I29" s="129" t="s">
        <v>271</v>
      </c>
      <c r="J29" s="148" t="s">
        <v>346</v>
      </c>
    </row>
    <row r="30" customHeight="1" spans="1:10">
      <c r="A30" s="127"/>
      <c r="B30" s="130"/>
      <c r="C30" s="127" t="s">
        <v>265</v>
      </c>
      <c r="D30" s="131" t="s">
        <v>280</v>
      </c>
      <c r="E30" s="129" t="s">
        <v>347</v>
      </c>
      <c r="F30" s="129" t="s">
        <v>282</v>
      </c>
      <c r="G30" s="127" t="s">
        <v>312</v>
      </c>
      <c r="H30" s="129" t="s">
        <v>284</v>
      </c>
      <c r="I30" s="129" t="s">
        <v>294</v>
      </c>
      <c r="J30" s="148" t="s">
        <v>348</v>
      </c>
    </row>
    <row r="31" customHeight="1" spans="1:10">
      <c r="A31" s="127"/>
      <c r="B31" s="130"/>
      <c r="C31" s="127" t="s">
        <v>265</v>
      </c>
      <c r="D31" s="131" t="s">
        <v>286</v>
      </c>
      <c r="E31" s="129" t="s">
        <v>349</v>
      </c>
      <c r="F31" s="129" t="s">
        <v>282</v>
      </c>
      <c r="G31" s="127" t="s">
        <v>350</v>
      </c>
      <c r="H31" s="129" t="s">
        <v>324</v>
      </c>
      <c r="I31" s="129" t="s">
        <v>271</v>
      </c>
      <c r="J31" s="148" t="s">
        <v>351</v>
      </c>
    </row>
    <row r="32" customHeight="1" spans="1:10">
      <c r="A32" s="127"/>
      <c r="B32" s="130"/>
      <c r="C32" s="127" t="s">
        <v>290</v>
      </c>
      <c r="D32" s="131" t="s">
        <v>291</v>
      </c>
      <c r="E32" s="129" t="s">
        <v>352</v>
      </c>
      <c r="F32" s="129" t="s">
        <v>282</v>
      </c>
      <c r="G32" s="127" t="s">
        <v>353</v>
      </c>
      <c r="H32" s="129" t="s">
        <v>284</v>
      </c>
      <c r="I32" s="129" t="s">
        <v>294</v>
      </c>
      <c r="J32" s="148" t="s">
        <v>352</v>
      </c>
    </row>
    <row r="33" ht="43" customHeight="1" spans="1:10">
      <c r="A33" s="127"/>
      <c r="B33" s="130"/>
      <c r="C33" s="127" t="s">
        <v>296</v>
      </c>
      <c r="D33" s="131" t="s">
        <v>297</v>
      </c>
      <c r="E33" s="129" t="s">
        <v>354</v>
      </c>
      <c r="F33" s="129" t="s">
        <v>268</v>
      </c>
      <c r="G33" s="127" t="s">
        <v>312</v>
      </c>
      <c r="H33" s="129" t="s">
        <v>284</v>
      </c>
      <c r="I33" s="129" t="s">
        <v>271</v>
      </c>
      <c r="J33" s="148" t="s">
        <v>355</v>
      </c>
    </row>
    <row r="34" ht="52" customHeight="1" spans="1:10">
      <c r="A34" s="127" t="s">
        <v>231</v>
      </c>
      <c r="B34" s="130" t="s">
        <v>300</v>
      </c>
      <c r="C34" s="127" t="s">
        <v>265</v>
      </c>
      <c r="D34" s="131" t="s">
        <v>266</v>
      </c>
      <c r="E34" s="129" t="s">
        <v>356</v>
      </c>
      <c r="F34" s="129" t="s">
        <v>282</v>
      </c>
      <c r="G34" s="127" t="s">
        <v>357</v>
      </c>
      <c r="H34" s="129" t="s">
        <v>275</v>
      </c>
      <c r="I34" s="129" t="s">
        <v>271</v>
      </c>
      <c r="J34" s="148" t="s">
        <v>358</v>
      </c>
    </row>
    <row r="35" customHeight="1" spans="1:10">
      <c r="A35" s="127"/>
      <c r="B35" s="130"/>
      <c r="C35" s="127" t="s">
        <v>265</v>
      </c>
      <c r="D35" s="131" t="s">
        <v>266</v>
      </c>
      <c r="E35" s="129" t="s">
        <v>359</v>
      </c>
      <c r="F35" s="129" t="s">
        <v>282</v>
      </c>
      <c r="G35" s="127" t="s">
        <v>360</v>
      </c>
      <c r="H35" s="129" t="s">
        <v>275</v>
      </c>
      <c r="I35" s="129" t="s">
        <v>271</v>
      </c>
      <c r="J35" s="148" t="s">
        <v>361</v>
      </c>
    </row>
    <row r="36" customHeight="1" spans="1:10">
      <c r="A36" s="127"/>
      <c r="B36" s="130"/>
      <c r="C36" s="127" t="s">
        <v>290</v>
      </c>
      <c r="D36" s="131" t="s">
        <v>291</v>
      </c>
      <c r="E36" s="129" t="s">
        <v>308</v>
      </c>
      <c r="F36" s="129" t="s">
        <v>282</v>
      </c>
      <c r="G36" s="127" t="s">
        <v>309</v>
      </c>
      <c r="H36" s="129"/>
      <c r="I36" s="129" t="s">
        <v>294</v>
      </c>
      <c r="J36" s="148" t="s">
        <v>362</v>
      </c>
    </row>
    <row r="37" customHeight="1" spans="1:10">
      <c r="A37" s="127"/>
      <c r="B37" s="130"/>
      <c r="C37" s="127" t="s">
        <v>296</v>
      </c>
      <c r="D37" s="131" t="s">
        <v>297</v>
      </c>
      <c r="E37" s="129" t="s">
        <v>314</v>
      </c>
      <c r="F37" s="129" t="s">
        <v>268</v>
      </c>
      <c r="G37" s="127" t="s">
        <v>312</v>
      </c>
      <c r="H37" s="129" t="s">
        <v>284</v>
      </c>
      <c r="I37" s="129" t="s">
        <v>271</v>
      </c>
      <c r="J37" s="148" t="s">
        <v>363</v>
      </c>
    </row>
    <row r="38" customHeight="1" spans="1:10">
      <c r="A38" s="127"/>
      <c r="B38" s="132"/>
      <c r="C38" s="127" t="s">
        <v>296</v>
      </c>
      <c r="D38" s="131" t="s">
        <v>297</v>
      </c>
      <c r="E38" s="129" t="s">
        <v>311</v>
      </c>
      <c r="F38" s="129" t="s">
        <v>268</v>
      </c>
      <c r="G38" s="127" t="s">
        <v>312</v>
      </c>
      <c r="H38" s="129" t="s">
        <v>284</v>
      </c>
      <c r="I38" s="129" t="s">
        <v>271</v>
      </c>
      <c r="J38" s="148" t="s">
        <v>313</v>
      </c>
    </row>
    <row r="39" customHeight="1" spans="1:10">
      <c r="A39" s="133" t="s">
        <v>247</v>
      </c>
      <c r="B39" s="134" t="s">
        <v>364</v>
      </c>
      <c r="C39" s="135" t="s">
        <v>265</v>
      </c>
      <c r="D39" s="136" t="s">
        <v>266</v>
      </c>
      <c r="E39" s="137" t="s">
        <v>301</v>
      </c>
      <c r="F39" s="131" t="s">
        <v>282</v>
      </c>
      <c r="G39" s="136" t="s">
        <v>302</v>
      </c>
      <c r="H39" s="137" t="s">
        <v>275</v>
      </c>
      <c r="I39" s="131" t="s">
        <v>271</v>
      </c>
      <c r="J39" s="149" t="s">
        <v>365</v>
      </c>
    </row>
    <row r="40" customHeight="1" spans="1:10">
      <c r="A40" s="138"/>
      <c r="B40" s="134"/>
      <c r="C40" s="135" t="s">
        <v>265</v>
      </c>
      <c r="D40" s="136" t="s">
        <v>266</v>
      </c>
      <c r="E40" s="131" t="s">
        <v>366</v>
      </c>
      <c r="F40" s="131" t="s">
        <v>282</v>
      </c>
      <c r="G40" s="139">
        <v>170</v>
      </c>
      <c r="H40" s="131" t="s">
        <v>275</v>
      </c>
      <c r="I40" s="131" t="s">
        <v>271</v>
      </c>
      <c r="J40" s="149" t="s">
        <v>365</v>
      </c>
    </row>
    <row r="41" customHeight="1" spans="1:10">
      <c r="A41" s="138"/>
      <c r="B41" s="134"/>
      <c r="C41" s="135" t="s">
        <v>265</v>
      </c>
      <c r="D41" s="136" t="s">
        <v>266</v>
      </c>
      <c r="E41" s="131" t="s">
        <v>367</v>
      </c>
      <c r="F41" s="131" t="s">
        <v>282</v>
      </c>
      <c r="G41" s="139">
        <v>1</v>
      </c>
      <c r="H41" s="131" t="s">
        <v>368</v>
      </c>
      <c r="I41" s="131" t="s">
        <v>271</v>
      </c>
      <c r="J41" s="149" t="s">
        <v>369</v>
      </c>
    </row>
    <row r="42" customHeight="1" spans="1:10">
      <c r="A42" s="138"/>
      <c r="B42" s="134"/>
      <c r="C42" s="135" t="s">
        <v>265</v>
      </c>
      <c r="D42" s="136" t="s">
        <v>266</v>
      </c>
      <c r="E42" s="131" t="s">
        <v>370</v>
      </c>
      <c r="F42" s="131" t="s">
        <v>268</v>
      </c>
      <c r="G42" s="136">
        <v>126.29</v>
      </c>
      <c r="H42" s="131" t="s">
        <v>371</v>
      </c>
      <c r="I42" s="131" t="s">
        <v>271</v>
      </c>
      <c r="J42" s="149" t="s">
        <v>372</v>
      </c>
    </row>
    <row r="43" customHeight="1" spans="1:10">
      <c r="A43" s="138"/>
      <c r="B43" s="134"/>
      <c r="C43" s="135" t="s">
        <v>290</v>
      </c>
      <c r="D43" s="136" t="s">
        <v>291</v>
      </c>
      <c r="E43" s="131" t="s">
        <v>308</v>
      </c>
      <c r="F43" s="131" t="s">
        <v>282</v>
      </c>
      <c r="G43" s="136" t="s">
        <v>309</v>
      </c>
      <c r="H43" s="131" t="s">
        <v>284</v>
      </c>
      <c r="I43" s="131" t="s">
        <v>294</v>
      </c>
      <c r="J43" s="149" t="s">
        <v>373</v>
      </c>
    </row>
    <row r="44" ht="54" customHeight="1" spans="1:10">
      <c r="A44" s="138"/>
      <c r="B44" s="134"/>
      <c r="C44" s="135" t="s">
        <v>290</v>
      </c>
      <c r="D44" s="136" t="s">
        <v>291</v>
      </c>
      <c r="E44" s="131" t="s">
        <v>374</v>
      </c>
      <c r="F44" s="131" t="s">
        <v>268</v>
      </c>
      <c r="G44" s="136" t="s">
        <v>375</v>
      </c>
      <c r="H44" s="131" t="s">
        <v>284</v>
      </c>
      <c r="I44" s="131" t="s">
        <v>294</v>
      </c>
      <c r="J44" s="149" t="s">
        <v>376</v>
      </c>
    </row>
    <row r="45" ht="58" customHeight="1" spans="1:10">
      <c r="A45" s="138"/>
      <c r="B45" s="134"/>
      <c r="C45" s="135" t="s">
        <v>296</v>
      </c>
      <c r="D45" s="136" t="s">
        <v>297</v>
      </c>
      <c r="E45" s="131" t="s">
        <v>311</v>
      </c>
      <c r="F45" s="131" t="s">
        <v>268</v>
      </c>
      <c r="G45" s="136" t="s">
        <v>312</v>
      </c>
      <c r="H45" s="131" t="s">
        <v>284</v>
      </c>
      <c r="I45" s="131" t="s">
        <v>271</v>
      </c>
      <c r="J45" s="149" t="s">
        <v>377</v>
      </c>
    </row>
    <row r="46" ht="58" customHeight="1" spans="1:10">
      <c r="A46" s="140"/>
      <c r="B46" s="134"/>
      <c r="C46" s="135" t="s">
        <v>296</v>
      </c>
      <c r="D46" s="136" t="s">
        <v>297</v>
      </c>
      <c r="E46" s="131" t="s">
        <v>314</v>
      </c>
      <c r="F46" s="131" t="s">
        <v>268</v>
      </c>
      <c r="G46" s="136" t="s">
        <v>312</v>
      </c>
      <c r="H46" s="131" t="s">
        <v>284</v>
      </c>
      <c r="I46" s="131" t="s">
        <v>271</v>
      </c>
      <c r="J46" s="149" t="s">
        <v>377</v>
      </c>
    </row>
    <row r="47" customHeight="1" spans="1:10">
      <c r="A47" s="141" t="s">
        <v>249</v>
      </c>
      <c r="B47" s="142" t="s">
        <v>378</v>
      </c>
      <c r="C47" s="135" t="s">
        <v>265</v>
      </c>
      <c r="D47" s="136" t="s">
        <v>266</v>
      </c>
      <c r="E47" s="131" t="s">
        <v>301</v>
      </c>
      <c r="F47" s="131" t="s">
        <v>282</v>
      </c>
      <c r="G47" s="139">
        <v>24</v>
      </c>
      <c r="H47" s="137" t="s">
        <v>275</v>
      </c>
      <c r="I47" s="131" t="s">
        <v>271</v>
      </c>
      <c r="J47" s="149" t="s">
        <v>365</v>
      </c>
    </row>
    <row r="48" customHeight="1" spans="1:10">
      <c r="A48" s="141"/>
      <c r="B48" s="143"/>
      <c r="C48" s="135" t="s">
        <v>265</v>
      </c>
      <c r="D48" s="136" t="s">
        <v>266</v>
      </c>
      <c r="E48" s="137" t="s">
        <v>366</v>
      </c>
      <c r="F48" s="131" t="s">
        <v>268</v>
      </c>
      <c r="G48" s="139">
        <v>170</v>
      </c>
      <c r="H48" s="131" t="s">
        <v>275</v>
      </c>
      <c r="I48" s="131" t="s">
        <v>271</v>
      </c>
      <c r="J48" s="149" t="s">
        <v>365</v>
      </c>
    </row>
    <row r="49" customHeight="1" spans="1:10">
      <c r="A49" s="141"/>
      <c r="B49" s="143"/>
      <c r="C49" s="135" t="s">
        <v>265</v>
      </c>
      <c r="D49" s="136" t="s">
        <v>266</v>
      </c>
      <c r="E49" s="137" t="s">
        <v>379</v>
      </c>
      <c r="F49" s="131" t="s">
        <v>282</v>
      </c>
      <c r="G49" s="139">
        <v>1</v>
      </c>
      <c r="H49" s="137" t="s">
        <v>380</v>
      </c>
      <c r="I49" s="131" t="s">
        <v>271</v>
      </c>
      <c r="J49" s="149" t="s">
        <v>381</v>
      </c>
    </row>
    <row r="50" customHeight="1" spans="1:10">
      <c r="A50" s="141"/>
      <c r="B50" s="143"/>
      <c r="C50" s="135" t="s">
        <v>265</v>
      </c>
      <c r="D50" s="136" t="s">
        <v>280</v>
      </c>
      <c r="E50" s="131" t="s">
        <v>382</v>
      </c>
      <c r="F50" s="131" t="s">
        <v>268</v>
      </c>
      <c r="G50" s="144">
        <v>100</v>
      </c>
      <c r="H50" s="131" t="s">
        <v>284</v>
      </c>
      <c r="I50" s="131" t="s">
        <v>271</v>
      </c>
      <c r="J50" s="149" t="s">
        <v>383</v>
      </c>
    </row>
    <row r="51" customHeight="1" spans="1:10">
      <c r="A51" s="141"/>
      <c r="B51" s="143"/>
      <c r="C51" s="135" t="s">
        <v>265</v>
      </c>
      <c r="D51" s="136" t="s">
        <v>280</v>
      </c>
      <c r="E51" s="131" t="s">
        <v>379</v>
      </c>
      <c r="F51" s="131" t="s">
        <v>268</v>
      </c>
      <c r="G51" s="144">
        <v>100</v>
      </c>
      <c r="H51" s="131" t="s">
        <v>284</v>
      </c>
      <c r="I51" s="131" t="s">
        <v>271</v>
      </c>
      <c r="J51" s="149" t="s">
        <v>383</v>
      </c>
    </row>
    <row r="52" ht="55" customHeight="1" spans="1:10">
      <c r="A52" s="141"/>
      <c r="B52" s="143"/>
      <c r="C52" s="135" t="s">
        <v>290</v>
      </c>
      <c r="D52" s="136" t="s">
        <v>291</v>
      </c>
      <c r="E52" s="131" t="s">
        <v>374</v>
      </c>
      <c r="F52" s="131" t="s">
        <v>268</v>
      </c>
      <c r="G52" s="136" t="s">
        <v>312</v>
      </c>
      <c r="H52" s="131" t="s">
        <v>284</v>
      </c>
      <c r="I52" s="131" t="s">
        <v>271</v>
      </c>
      <c r="J52" s="150" t="s">
        <v>376</v>
      </c>
    </row>
    <row r="53" customHeight="1" spans="1:10">
      <c r="A53" s="141"/>
      <c r="B53" s="143"/>
      <c r="C53" s="135" t="s">
        <v>290</v>
      </c>
      <c r="D53" s="136" t="s">
        <v>384</v>
      </c>
      <c r="E53" s="131" t="s">
        <v>385</v>
      </c>
      <c r="F53" s="131" t="s">
        <v>268</v>
      </c>
      <c r="G53" s="139">
        <v>15</v>
      </c>
      <c r="H53" s="131" t="s">
        <v>386</v>
      </c>
      <c r="I53" s="131" t="s">
        <v>271</v>
      </c>
      <c r="J53" s="149" t="s">
        <v>387</v>
      </c>
    </row>
    <row r="54" customHeight="1" spans="1:10">
      <c r="A54" s="141"/>
      <c r="B54" s="143"/>
      <c r="C54" s="135" t="s">
        <v>296</v>
      </c>
      <c r="D54" s="136" t="s">
        <v>297</v>
      </c>
      <c r="E54" s="137" t="s">
        <v>388</v>
      </c>
      <c r="F54" s="131" t="s">
        <v>268</v>
      </c>
      <c r="G54" s="144">
        <v>95</v>
      </c>
      <c r="H54" s="131" t="s">
        <v>284</v>
      </c>
      <c r="I54" s="131" t="s">
        <v>271</v>
      </c>
      <c r="J54" s="149" t="s">
        <v>383</v>
      </c>
    </row>
    <row r="55" ht="53" customHeight="1" spans="1:10">
      <c r="A55" s="141"/>
      <c r="B55" s="145"/>
      <c r="C55" s="135" t="s">
        <v>296</v>
      </c>
      <c r="D55" s="136" t="s">
        <v>297</v>
      </c>
      <c r="E55" s="131" t="s">
        <v>311</v>
      </c>
      <c r="F55" s="131" t="s">
        <v>268</v>
      </c>
      <c r="G55" s="136" t="s">
        <v>312</v>
      </c>
      <c r="H55" s="131" t="s">
        <v>284</v>
      </c>
      <c r="I55" s="131" t="s">
        <v>271</v>
      </c>
      <c r="J55" s="149" t="s">
        <v>377</v>
      </c>
    </row>
  </sheetData>
  <mergeCells count="16">
    <mergeCell ref="A3:J3"/>
    <mergeCell ref="A4:H4"/>
    <mergeCell ref="A8:A14"/>
    <mergeCell ref="A15:A19"/>
    <mergeCell ref="A20:A25"/>
    <mergeCell ref="A26:A33"/>
    <mergeCell ref="A34:A38"/>
    <mergeCell ref="A39:A46"/>
    <mergeCell ref="A47:A55"/>
    <mergeCell ref="B8:B14"/>
    <mergeCell ref="B15:B19"/>
    <mergeCell ref="B20:B25"/>
    <mergeCell ref="B26:B33"/>
    <mergeCell ref="B34:B38"/>
    <mergeCell ref="B39:B46"/>
    <mergeCell ref="B47:B55"/>
  </mergeCells>
  <pageMargins left="0.75" right="0.75" top="1" bottom="1" header="0.5" footer="0.5"/>
  <pageSetup paperSize="9" scale="3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1" t="s">
        <v>389</v>
      </c>
    </row>
    <row r="3" ht="28.5" customHeight="1" spans="1:6">
      <c r="A3" s="29" t="s">
        <v>390</v>
      </c>
      <c r="B3" s="29"/>
      <c r="C3" s="29"/>
      <c r="D3" s="29"/>
      <c r="E3" s="29"/>
      <c r="F3" s="29"/>
    </row>
    <row r="4" ht="15.05" customHeight="1" spans="1:6">
      <c r="A4" s="112" t="str">
        <f>'部门财务收支预算总表01-1'!A4</f>
        <v>单位名称：中国人民政治协商会议云南省新平彝族傣族自治县委员会</v>
      </c>
      <c r="B4" s="112"/>
      <c r="C4" s="113"/>
      <c r="D4" s="64"/>
      <c r="E4" s="64"/>
      <c r="F4" s="114" t="s">
        <v>3</v>
      </c>
    </row>
    <row r="5" ht="18.85" customHeight="1" spans="1:6">
      <c r="A5" s="10" t="s">
        <v>138</v>
      </c>
      <c r="B5" s="10" t="s">
        <v>50</v>
      </c>
      <c r="C5" s="10" t="s">
        <v>51</v>
      </c>
      <c r="D5" s="16" t="s">
        <v>391</v>
      </c>
      <c r="E5" s="69"/>
      <c r="F5" s="69"/>
    </row>
    <row r="6" ht="29.95" customHeight="1" spans="1:6">
      <c r="A6" s="19"/>
      <c r="B6" s="19"/>
      <c r="C6" s="19"/>
      <c r="D6" s="16" t="s">
        <v>32</v>
      </c>
      <c r="E6" s="69" t="s">
        <v>59</v>
      </c>
      <c r="F6" s="69" t="s">
        <v>60</v>
      </c>
    </row>
    <row r="7" ht="16.55" customHeight="1" spans="1:6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</row>
    <row r="8" ht="20.3" customHeight="1" spans="1:6">
      <c r="A8" s="32"/>
      <c r="B8" s="32"/>
      <c r="C8" s="32"/>
      <c r="D8" s="70"/>
      <c r="E8" s="70"/>
      <c r="F8" s="70"/>
    </row>
    <row r="9" ht="17.2" customHeight="1" spans="1:6">
      <c r="A9" s="115" t="s">
        <v>104</v>
      </c>
      <c r="B9" s="116"/>
      <c r="C9" s="116"/>
      <c r="D9" s="70"/>
      <c r="E9" s="70"/>
      <c r="F9" s="70"/>
    </row>
    <row r="10" customHeight="1" spans="1:1">
      <c r="A10" t="s">
        <v>392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zoomScale="90" zoomScaleNormal="90" workbookViewId="0">
      <pane ySplit="1" topLeftCell="A2" activePane="bottomLeft" state="frozen"/>
      <selection/>
      <selection pane="bottomLeft" activeCell="G24" sqref="G24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25" customWidth="1"/>
    <col min="4" max="4" width="7.65833333333333" customWidth="1"/>
    <col min="5" max="5" width="10.225" customWidth="1"/>
    <col min="6" max="11" width="14.775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60"/>
      <c r="P2" s="60"/>
      <c r="Q2" s="110" t="s">
        <v>393</v>
      </c>
    </row>
    <row r="3" ht="27.85" customHeight="1" spans="1:17">
      <c r="A3" s="62" t="s">
        <v>394</v>
      </c>
      <c r="B3" s="29"/>
      <c r="C3" s="29"/>
      <c r="D3" s="29"/>
      <c r="E3" s="29"/>
      <c r="F3" s="29"/>
      <c r="G3" s="29"/>
      <c r="H3" s="29"/>
      <c r="I3" s="29"/>
      <c r="J3" s="29"/>
      <c r="K3" s="52"/>
      <c r="L3" s="29"/>
      <c r="M3" s="29"/>
      <c r="N3" s="29"/>
      <c r="O3" s="52"/>
      <c r="P3" s="52"/>
      <c r="Q3" s="29"/>
    </row>
    <row r="4" ht="18.85" customHeight="1" spans="1:17">
      <c r="A4" s="101" t="str">
        <f>'部门财务收支预算总表01-1'!A4</f>
        <v>单位名称：中国人民政治协商会议云南省新平彝族傣族自治县委员会</v>
      </c>
      <c r="B4" s="7"/>
      <c r="C4" s="7"/>
      <c r="D4" s="7"/>
      <c r="E4" s="7"/>
      <c r="F4" s="7"/>
      <c r="G4" s="7"/>
      <c r="H4" s="7"/>
      <c r="I4" s="7"/>
      <c r="J4" s="7"/>
      <c r="O4" s="71"/>
      <c r="P4" s="71"/>
      <c r="Q4" s="111" t="s">
        <v>129</v>
      </c>
    </row>
    <row r="5" ht="15.75" customHeight="1" spans="1:17">
      <c r="A5" s="10" t="s">
        <v>395</v>
      </c>
      <c r="B5" s="77" t="s">
        <v>396</v>
      </c>
      <c r="C5" s="77" t="s">
        <v>397</v>
      </c>
      <c r="D5" s="77" t="s">
        <v>398</v>
      </c>
      <c r="E5" s="77" t="s">
        <v>399</v>
      </c>
      <c r="F5" s="77" t="s">
        <v>400</v>
      </c>
      <c r="G5" s="78" t="s">
        <v>145</v>
      </c>
      <c r="H5" s="78"/>
      <c r="I5" s="78"/>
      <c r="J5" s="78"/>
      <c r="K5" s="79"/>
      <c r="L5" s="78"/>
      <c r="M5" s="78"/>
      <c r="N5" s="78"/>
      <c r="O5" s="94"/>
      <c r="P5" s="79"/>
      <c r="Q5" s="95"/>
    </row>
    <row r="6" ht="17.2" customHeight="1" spans="1:17">
      <c r="A6" s="15"/>
      <c r="B6" s="80"/>
      <c r="C6" s="80"/>
      <c r="D6" s="80"/>
      <c r="E6" s="80"/>
      <c r="F6" s="80"/>
      <c r="G6" s="80" t="s">
        <v>32</v>
      </c>
      <c r="H6" s="80" t="s">
        <v>35</v>
      </c>
      <c r="I6" s="80" t="s">
        <v>401</v>
      </c>
      <c r="J6" s="80" t="s">
        <v>402</v>
      </c>
      <c r="K6" s="81" t="s">
        <v>403</v>
      </c>
      <c r="L6" s="96" t="s">
        <v>404</v>
      </c>
      <c r="M6" s="96"/>
      <c r="N6" s="96"/>
      <c r="O6" s="97"/>
      <c r="P6" s="98"/>
      <c r="Q6" s="82"/>
    </row>
    <row r="7" ht="54" customHeight="1" spans="1:17">
      <c r="A7" s="18"/>
      <c r="B7" s="82"/>
      <c r="C7" s="82"/>
      <c r="D7" s="82"/>
      <c r="E7" s="82"/>
      <c r="F7" s="82"/>
      <c r="G7" s="82"/>
      <c r="H7" s="82" t="s">
        <v>34</v>
      </c>
      <c r="I7" s="82"/>
      <c r="J7" s="82"/>
      <c r="K7" s="83"/>
      <c r="L7" s="82" t="s">
        <v>34</v>
      </c>
      <c r="M7" s="82" t="s">
        <v>45</v>
      </c>
      <c r="N7" s="82" t="s">
        <v>152</v>
      </c>
      <c r="O7" s="99" t="s">
        <v>41</v>
      </c>
      <c r="P7" s="83" t="s">
        <v>42</v>
      </c>
      <c r="Q7" s="82" t="s">
        <v>43</v>
      </c>
    </row>
    <row r="8" ht="15.05" customHeight="1" spans="1:17">
      <c r="A8" s="19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ht="20.95" customHeight="1" spans="1:17">
      <c r="A9" s="104" t="s">
        <v>166</v>
      </c>
      <c r="B9" s="105"/>
      <c r="C9" s="105"/>
      <c r="D9" s="106"/>
      <c r="E9" s="106"/>
      <c r="F9" s="106"/>
      <c r="G9" s="106">
        <v>50000</v>
      </c>
      <c r="H9" s="106">
        <v>50000</v>
      </c>
      <c r="I9" s="70"/>
      <c r="J9" s="70"/>
      <c r="K9" s="70"/>
      <c r="L9" s="70"/>
      <c r="M9" s="70"/>
      <c r="N9" s="70"/>
      <c r="O9" s="70"/>
      <c r="P9" s="70"/>
      <c r="Q9" s="70"/>
    </row>
    <row r="10" ht="20.95" customHeight="1" spans="1:17">
      <c r="A10" s="105"/>
      <c r="B10" s="105" t="s">
        <v>405</v>
      </c>
      <c r="C10" s="105" t="str">
        <f>"C23120300"&amp;"  "&amp;"车辆维修和保养服务"</f>
        <v>C23120300  车辆维修和保养服务</v>
      </c>
      <c r="D10" s="107" t="s">
        <v>406</v>
      </c>
      <c r="E10" s="108">
        <v>1</v>
      </c>
      <c r="F10" s="106"/>
      <c r="G10" s="106">
        <v>50000</v>
      </c>
      <c r="H10" s="109">
        <v>50000</v>
      </c>
      <c r="I10" s="70"/>
      <c r="J10" s="70"/>
      <c r="K10" s="70"/>
      <c r="L10" s="70"/>
      <c r="M10" s="70"/>
      <c r="N10" s="70"/>
      <c r="O10" s="70"/>
      <c r="P10" s="70"/>
      <c r="Q10" s="70"/>
    </row>
    <row r="11" ht="20.95" customHeight="1" spans="1:17">
      <c r="A11" s="108" t="s">
        <v>32</v>
      </c>
      <c r="B11" s="108"/>
      <c r="C11" s="108"/>
      <c r="D11" s="107"/>
      <c r="E11" s="107"/>
      <c r="F11" s="106"/>
      <c r="G11" s="106">
        <v>50000</v>
      </c>
      <c r="H11" s="106">
        <v>50000</v>
      </c>
      <c r="I11" s="70"/>
      <c r="J11" s="70"/>
      <c r="K11" s="70"/>
      <c r="L11" s="70"/>
      <c r="M11" s="70"/>
      <c r="N11" s="70"/>
      <c r="O11" s="70"/>
      <c r="P11" s="70"/>
      <c r="Q11" s="70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9.10833333333333" defaultRowHeight="14.25" customHeight="1"/>
  <cols>
    <col min="1" max="14" width="11.7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73"/>
      <c r="B2" s="73"/>
      <c r="C2" s="73"/>
      <c r="D2" s="73"/>
      <c r="E2" s="73"/>
      <c r="F2" s="73"/>
      <c r="G2" s="73"/>
      <c r="H2" s="74"/>
      <c r="I2" s="73"/>
      <c r="J2" s="73"/>
      <c r="K2" s="73"/>
      <c r="L2" s="60"/>
      <c r="M2" s="90"/>
      <c r="N2" s="91" t="s">
        <v>407</v>
      </c>
    </row>
    <row r="3" ht="27.85" customHeight="1" spans="1:14">
      <c r="A3" s="62" t="s">
        <v>408</v>
      </c>
      <c r="B3" s="75"/>
      <c r="C3" s="75"/>
      <c r="D3" s="75"/>
      <c r="E3" s="75"/>
      <c r="F3" s="75"/>
      <c r="G3" s="75"/>
      <c r="H3" s="76"/>
      <c r="I3" s="75"/>
      <c r="J3" s="75"/>
      <c r="K3" s="75"/>
      <c r="L3" s="52"/>
      <c r="M3" s="76"/>
      <c r="N3" s="75"/>
    </row>
    <row r="4" ht="18.85" customHeight="1" spans="1:14">
      <c r="A4" s="63" t="str">
        <f>'部门财务收支预算总表01-1'!A4</f>
        <v>单位名称：中国人民政治协商会议云南省新平彝族傣族自治县委员会</v>
      </c>
      <c r="B4" s="63"/>
      <c r="C4" s="63"/>
      <c r="D4" s="63"/>
      <c r="E4" s="63"/>
      <c r="F4" s="63"/>
      <c r="G4" s="64"/>
      <c r="H4" s="74"/>
      <c r="I4" s="73"/>
      <c r="J4" s="73"/>
      <c r="K4" s="73"/>
      <c r="L4" s="71"/>
      <c r="M4" s="92"/>
      <c r="N4" s="93" t="s">
        <v>129</v>
      </c>
    </row>
    <row r="5" ht="15.75" customHeight="1" spans="1:14">
      <c r="A5" s="10" t="s">
        <v>395</v>
      </c>
      <c r="B5" s="77" t="s">
        <v>409</v>
      </c>
      <c r="C5" s="77" t="s">
        <v>410</v>
      </c>
      <c r="D5" s="78" t="s">
        <v>145</v>
      </c>
      <c r="E5" s="78"/>
      <c r="F5" s="78"/>
      <c r="G5" s="78"/>
      <c r="H5" s="79"/>
      <c r="I5" s="78"/>
      <c r="J5" s="78"/>
      <c r="K5" s="78"/>
      <c r="L5" s="94"/>
      <c r="M5" s="79"/>
      <c r="N5" s="95"/>
    </row>
    <row r="6" ht="17.2" customHeight="1" spans="1:14">
      <c r="A6" s="15"/>
      <c r="B6" s="80"/>
      <c r="C6" s="80"/>
      <c r="D6" s="80" t="s">
        <v>32</v>
      </c>
      <c r="E6" s="80" t="s">
        <v>35</v>
      </c>
      <c r="F6" s="80" t="s">
        <v>401</v>
      </c>
      <c r="G6" s="80" t="s">
        <v>402</v>
      </c>
      <c r="H6" s="81" t="s">
        <v>403</v>
      </c>
      <c r="I6" s="96" t="s">
        <v>404</v>
      </c>
      <c r="J6" s="96"/>
      <c r="K6" s="96"/>
      <c r="L6" s="97"/>
      <c r="M6" s="98"/>
      <c r="N6" s="82"/>
    </row>
    <row r="7" ht="54" customHeight="1" spans="1:14">
      <c r="A7" s="18"/>
      <c r="B7" s="82"/>
      <c r="C7" s="82"/>
      <c r="D7" s="82"/>
      <c r="E7" s="82"/>
      <c r="F7" s="82"/>
      <c r="G7" s="82"/>
      <c r="H7" s="83"/>
      <c r="I7" s="82" t="s">
        <v>34</v>
      </c>
      <c r="J7" s="82" t="s">
        <v>45</v>
      </c>
      <c r="K7" s="82" t="s">
        <v>152</v>
      </c>
      <c r="L7" s="99" t="s">
        <v>41</v>
      </c>
      <c r="M7" s="83" t="s">
        <v>42</v>
      </c>
      <c r="N7" s="82" t="s">
        <v>43</v>
      </c>
    </row>
    <row r="8" ht="15.05" customHeight="1" spans="1:14">
      <c r="A8" s="18">
        <v>1</v>
      </c>
      <c r="B8" s="82">
        <v>2</v>
      </c>
      <c r="C8" s="82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</row>
    <row r="9" ht="20.95" customHeight="1" spans="1:14">
      <c r="A9" s="84"/>
      <c r="B9" s="85"/>
      <c r="C9" s="85"/>
      <c r="D9" s="86"/>
      <c r="E9" s="86"/>
      <c r="F9" s="86"/>
      <c r="G9" s="86"/>
      <c r="H9" s="86"/>
      <c r="I9" s="86"/>
      <c r="J9" s="86"/>
      <c r="K9" s="86"/>
      <c r="L9" s="100"/>
      <c r="M9" s="86"/>
      <c r="N9" s="86"/>
    </row>
    <row r="10" ht="20.95" customHeight="1" spans="1:14">
      <c r="A10" s="84"/>
      <c r="B10" s="85"/>
      <c r="C10" s="85"/>
      <c r="D10" s="86"/>
      <c r="E10" s="86"/>
      <c r="F10" s="86"/>
      <c r="G10" s="86"/>
      <c r="H10" s="86"/>
      <c r="I10" s="86"/>
      <c r="J10" s="86"/>
      <c r="K10" s="86"/>
      <c r="L10" s="100"/>
      <c r="M10" s="86"/>
      <c r="N10" s="86"/>
    </row>
    <row r="11" ht="20.95" customHeight="1" spans="1:14">
      <c r="A11" s="87" t="s">
        <v>104</v>
      </c>
      <c r="B11" s="88"/>
      <c r="C11" s="89"/>
      <c r="D11" s="86"/>
      <c r="E11" s="86"/>
      <c r="F11" s="86"/>
      <c r="G11" s="86"/>
      <c r="H11" s="86"/>
      <c r="I11" s="86"/>
      <c r="J11" s="86"/>
      <c r="K11" s="86"/>
      <c r="L11" s="100"/>
      <c r="M11" s="86"/>
      <c r="N11" s="86"/>
    </row>
    <row r="12" customHeight="1" spans="1:1">
      <c r="A12" t="s">
        <v>392</v>
      </c>
    </row>
  </sheetData>
  <mergeCells count="13">
    <mergeCell ref="A3:N3"/>
    <mergeCell ref="A4:F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80" zoomScaleNormal="80" workbookViewId="0">
      <pane ySplit="1" topLeftCell="A2" activePane="bottomLeft" state="frozen"/>
      <selection/>
      <selection pane="bottomLeft" activeCell="B21" sqref="B21"/>
    </sheetView>
  </sheetViews>
  <sheetFormatPr defaultColWidth="9.10833333333333" defaultRowHeight="14.25" customHeight="1"/>
  <cols>
    <col min="1" max="1" width="42" customWidth="1"/>
    <col min="2" max="16" width="11.666666666666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61"/>
      <c r="P2" s="60" t="s">
        <v>411</v>
      </c>
    </row>
    <row r="3" ht="27.85" customHeight="1" spans="1:16">
      <c r="A3" s="62" t="s">
        <v>412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ht="18" customHeight="1" spans="1:16">
      <c r="A4" s="63" t="str">
        <f>'部门财务收支预算总表01-1'!A4</f>
        <v>单位名称：中国人民政治协商会议云南省新平彝族傣族自治县委员会</v>
      </c>
      <c r="B4" s="64"/>
      <c r="C4" s="64"/>
      <c r="D4" s="65"/>
      <c r="P4" s="71" t="s">
        <v>129</v>
      </c>
    </row>
    <row r="5" ht="19.5" customHeight="1" spans="1:16">
      <c r="A5" s="16" t="s">
        <v>413</v>
      </c>
      <c r="B5" s="11" t="s">
        <v>145</v>
      </c>
      <c r="C5" s="12"/>
      <c r="D5" s="12"/>
      <c r="E5" s="66" t="s">
        <v>414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ht="40.6" customHeight="1" spans="1:16">
      <c r="A6" s="19"/>
      <c r="B6" s="30" t="s">
        <v>32</v>
      </c>
      <c r="C6" s="10" t="s">
        <v>35</v>
      </c>
      <c r="D6" s="67" t="s">
        <v>415</v>
      </c>
      <c r="E6" s="68" t="s">
        <v>416</v>
      </c>
      <c r="F6" s="68" t="s">
        <v>417</v>
      </c>
      <c r="G6" s="68" t="s">
        <v>418</v>
      </c>
      <c r="H6" s="68" t="s">
        <v>419</v>
      </c>
      <c r="I6" s="68" t="s">
        <v>420</v>
      </c>
      <c r="J6" s="68" t="s">
        <v>421</v>
      </c>
      <c r="K6" s="68" t="s">
        <v>422</v>
      </c>
      <c r="L6" s="68" t="s">
        <v>423</v>
      </c>
      <c r="M6" s="68" t="s">
        <v>424</v>
      </c>
      <c r="N6" s="68" t="s">
        <v>425</v>
      </c>
      <c r="O6" s="68" t="s">
        <v>426</v>
      </c>
      <c r="P6" s="68" t="s">
        <v>427</v>
      </c>
    </row>
    <row r="7" ht="19.5" customHeight="1" spans="1:16">
      <c r="A7" s="69">
        <v>1</v>
      </c>
      <c r="B7" s="69">
        <v>2</v>
      </c>
      <c r="C7" s="69">
        <v>3</v>
      </c>
      <c r="D7" s="11">
        <v>4</v>
      </c>
      <c r="E7" s="69">
        <v>5</v>
      </c>
      <c r="F7" s="11">
        <v>6</v>
      </c>
      <c r="G7" s="69">
        <v>7</v>
      </c>
      <c r="H7" s="11">
        <v>8</v>
      </c>
      <c r="I7" s="69">
        <v>9</v>
      </c>
      <c r="J7" s="11">
        <v>10</v>
      </c>
      <c r="K7" s="69">
        <v>11</v>
      </c>
      <c r="L7" s="11">
        <v>12</v>
      </c>
      <c r="M7" s="69">
        <v>13</v>
      </c>
      <c r="N7" s="11">
        <v>14</v>
      </c>
      <c r="O7" s="69">
        <v>15</v>
      </c>
      <c r="P7" s="72">
        <v>16</v>
      </c>
    </row>
    <row r="8" ht="28.5" customHeight="1" spans="1:16">
      <c r="A8" s="32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ht="29.95" customHeight="1" spans="1:16">
      <c r="A9" s="32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ht="23" customHeight="1" spans="1:1">
      <c r="A10" t="s">
        <v>392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6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0833333333333" defaultRowHeight="11.95" customHeight="1"/>
  <cols>
    <col min="1" max="1" width="34.225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25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0" t="s">
        <v>428</v>
      </c>
    </row>
    <row r="3" ht="28.5" customHeight="1" spans="1:10">
      <c r="A3" s="51" t="s">
        <v>429</v>
      </c>
      <c r="B3" s="29"/>
      <c r="C3" s="29"/>
      <c r="D3" s="29"/>
      <c r="E3" s="29"/>
      <c r="F3" s="52"/>
      <c r="G3" s="29"/>
      <c r="H3" s="52"/>
      <c r="I3" s="52"/>
      <c r="J3" s="29"/>
    </row>
    <row r="4" ht="17.2" customHeight="1" spans="1:1">
      <c r="A4" s="5" t="str">
        <f>'部门财务收支预算总表01-1'!A4</f>
        <v>单位名称：中国人民政治协商会议云南省新平彝族傣族自治县委员会</v>
      </c>
    </row>
    <row r="5" ht="44.2" customHeight="1" spans="1:10">
      <c r="A5" s="53" t="s">
        <v>254</v>
      </c>
      <c r="B5" s="53" t="s">
        <v>255</v>
      </c>
      <c r="C5" s="53" t="s">
        <v>256</v>
      </c>
      <c r="D5" s="53" t="s">
        <v>257</v>
      </c>
      <c r="E5" s="53" t="s">
        <v>258</v>
      </c>
      <c r="F5" s="54" t="s">
        <v>259</v>
      </c>
      <c r="G5" s="53" t="s">
        <v>260</v>
      </c>
      <c r="H5" s="54" t="s">
        <v>261</v>
      </c>
      <c r="I5" s="54" t="s">
        <v>262</v>
      </c>
      <c r="J5" s="53" t="s">
        <v>263</v>
      </c>
    </row>
    <row r="6" ht="14.2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4">
        <v>6</v>
      </c>
      <c r="G6" s="53">
        <v>7</v>
      </c>
      <c r="H6" s="54">
        <v>8</v>
      </c>
      <c r="I6" s="54">
        <v>9</v>
      </c>
      <c r="J6" s="53">
        <v>10</v>
      </c>
    </row>
    <row r="7" ht="42.05" customHeight="1" spans="1:10">
      <c r="A7" s="55"/>
      <c r="B7" s="56"/>
      <c r="C7" s="56"/>
      <c r="D7" s="56"/>
      <c r="E7" s="57"/>
      <c r="F7" s="58"/>
      <c r="G7" s="57"/>
      <c r="H7" s="58"/>
      <c r="I7" s="58"/>
      <c r="J7" s="57"/>
    </row>
    <row r="8" ht="42.05" customHeight="1" spans="1:10">
      <c r="A8" s="55"/>
      <c r="B8" s="59"/>
      <c r="C8" s="59"/>
      <c r="D8" s="59"/>
      <c r="E8" s="55"/>
      <c r="F8" s="59"/>
      <c r="G8" s="55"/>
      <c r="H8" s="59"/>
      <c r="I8" s="59"/>
      <c r="J8" s="55"/>
    </row>
    <row r="9" ht="19" customHeight="1" spans="1:1">
      <c r="A9" t="s">
        <v>392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8.89166666666667" defaultRowHeight="15.05" customHeight="1" outlineLevelCol="7"/>
  <cols>
    <col min="1" max="1" width="36" customWidth="1"/>
    <col min="2" max="2" width="19.775" customWidth="1"/>
    <col min="3" max="3" width="33.3333333333333" customWidth="1"/>
    <col min="4" max="4" width="34.775" customWidth="1"/>
    <col min="5" max="5" width="14.4416666666667" customWidth="1"/>
    <col min="6" max="6" width="17.225" customWidth="1"/>
    <col min="7" max="7" width="17.3333333333333" customWidth="1"/>
    <col min="8" max="8" width="28.3333333333333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85" customHeight="1" spans="1:8">
      <c r="A2" s="40"/>
      <c r="B2" s="40"/>
      <c r="C2" s="40"/>
      <c r="D2" s="40"/>
      <c r="E2" s="40"/>
      <c r="F2" s="40"/>
      <c r="G2" s="40"/>
      <c r="H2" s="41" t="s">
        <v>430</v>
      </c>
    </row>
    <row r="3" ht="30.6" customHeight="1" spans="1:8">
      <c r="A3" s="42" t="s">
        <v>431</v>
      </c>
      <c r="B3" s="42"/>
      <c r="C3" s="42"/>
      <c r="D3" s="42"/>
      <c r="E3" s="42"/>
      <c r="F3" s="42"/>
      <c r="G3" s="42"/>
      <c r="H3" s="42"/>
    </row>
    <row r="4" ht="18.85" customHeight="1" spans="1:8">
      <c r="A4" s="43" t="str">
        <f>'部门财务收支预算总表01-1'!A4</f>
        <v>单位名称：中国人民政治协商会议云南省新平彝族傣族自治县委员会</v>
      </c>
      <c r="B4" s="44"/>
      <c r="C4" s="45"/>
      <c r="D4" s="40"/>
      <c r="E4" s="40"/>
      <c r="F4" s="40"/>
      <c r="G4" s="40"/>
      <c r="H4" s="40"/>
    </row>
    <row r="5" ht="18.85" customHeight="1" spans="1:8">
      <c r="A5" s="46" t="s">
        <v>138</v>
      </c>
      <c r="B5" s="46" t="s">
        <v>432</v>
      </c>
      <c r="C5" s="46" t="s">
        <v>433</v>
      </c>
      <c r="D5" s="46" t="s">
        <v>434</v>
      </c>
      <c r="E5" s="46" t="s">
        <v>435</v>
      </c>
      <c r="F5" s="46" t="s">
        <v>436</v>
      </c>
      <c r="G5" s="46"/>
      <c r="H5" s="46"/>
    </row>
    <row r="6" ht="18.85" customHeight="1" spans="1:8">
      <c r="A6" s="46"/>
      <c r="B6" s="46"/>
      <c r="C6" s="46"/>
      <c r="D6" s="46"/>
      <c r="E6" s="46"/>
      <c r="F6" s="46" t="s">
        <v>399</v>
      </c>
      <c r="G6" s="46" t="s">
        <v>437</v>
      </c>
      <c r="H6" s="46" t="s">
        <v>438</v>
      </c>
    </row>
    <row r="7" ht="18.85" customHeight="1" spans="1:8">
      <c r="A7" s="47" t="s">
        <v>121</v>
      </c>
      <c r="B7" s="47" t="s">
        <v>122</v>
      </c>
      <c r="C7" s="47" t="s">
        <v>123</v>
      </c>
      <c r="D7" s="47" t="s">
        <v>124</v>
      </c>
      <c r="E7" s="47" t="s">
        <v>125</v>
      </c>
      <c r="F7" s="47" t="s">
        <v>126</v>
      </c>
      <c r="G7" s="47" t="s">
        <v>439</v>
      </c>
      <c r="H7" s="47" t="s">
        <v>440</v>
      </c>
    </row>
    <row r="8" ht="29.95" customHeight="1" spans="1:8">
      <c r="A8" s="48"/>
      <c r="B8" s="48"/>
      <c r="C8" s="48"/>
      <c r="D8" s="48"/>
      <c r="E8" s="46"/>
      <c r="F8" s="49"/>
      <c r="G8" s="50"/>
      <c r="H8" s="50"/>
    </row>
    <row r="9" ht="20.15" customHeight="1" spans="1:8">
      <c r="A9" s="46" t="s">
        <v>32</v>
      </c>
      <c r="B9" s="46"/>
      <c r="C9" s="46"/>
      <c r="D9" s="46"/>
      <c r="E9" s="46"/>
      <c r="F9" s="49"/>
      <c r="G9" s="50"/>
      <c r="H9" s="50"/>
    </row>
    <row r="10" customHeight="1" spans="1:1">
      <c r="A10" t="s">
        <v>392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441</v>
      </c>
    </row>
    <row r="3" ht="27.85" customHeight="1" spans="1:11">
      <c r="A3" s="29" t="s">
        <v>442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6" customHeight="1" spans="1:11">
      <c r="A4" s="5" t="str">
        <f>'部门财务收支预算总表01-1'!A4</f>
        <v>单位名称：中国人民政治协商会议云南省新平彝族傣族自治县委员会</v>
      </c>
      <c r="B4" s="6"/>
      <c r="C4" s="6"/>
      <c r="D4" s="6"/>
      <c r="E4" s="6"/>
      <c r="F4" s="6"/>
      <c r="G4" s="6"/>
      <c r="H4" s="7"/>
      <c r="I4" s="7"/>
      <c r="J4" s="7"/>
      <c r="K4" s="8" t="s">
        <v>129</v>
      </c>
    </row>
    <row r="5" ht="21.8" customHeight="1" spans="1:11">
      <c r="A5" s="9" t="s">
        <v>221</v>
      </c>
      <c r="B5" s="9" t="s">
        <v>140</v>
      </c>
      <c r="C5" s="9" t="s">
        <v>222</v>
      </c>
      <c r="D5" s="10" t="s">
        <v>141</v>
      </c>
      <c r="E5" s="10" t="s">
        <v>142</v>
      </c>
      <c r="F5" s="10" t="s">
        <v>143</v>
      </c>
      <c r="G5" s="10" t="s">
        <v>144</v>
      </c>
      <c r="H5" s="16" t="s">
        <v>32</v>
      </c>
      <c r="I5" s="11" t="s">
        <v>443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30"/>
      <c r="I6" s="10" t="s">
        <v>35</v>
      </c>
      <c r="J6" s="10" t="s">
        <v>36</v>
      </c>
      <c r="K6" s="10" t="s">
        <v>37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.05" customHeight="1" spans="1:11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8">
        <v>10</v>
      </c>
      <c r="K8" s="38">
        <v>11</v>
      </c>
    </row>
    <row r="9" ht="30.6" customHeight="1" spans="1:11">
      <c r="A9" s="32"/>
      <c r="B9" s="33"/>
      <c r="C9" s="32"/>
      <c r="D9" s="32"/>
      <c r="E9" s="32"/>
      <c r="F9" s="32"/>
      <c r="G9" s="32"/>
      <c r="H9" s="34"/>
      <c r="I9" s="34"/>
      <c r="J9" s="34"/>
      <c r="K9" s="34"/>
    </row>
    <row r="10" ht="30.6" customHeight="1" spans="1:11">
      <c r="A10" s="33"/>
      <c r="B10" s="33"/>
      <c r="C10" s="33"/>
      <c r="D10" s="33"/>
      <c r="E10" s="33"/>
      <c r="F10" s="33"/>
      <c r="G10" s="33"/>
      <c r="H10" s="34"/>
      <c r="I10" s="34"/>
      <c r="J10" s="34"/>
      <c r="K10" s="34"/>
    </row>
    <row r="11" ht="18.85" customHeight="1" spans="1:11">
      <c r="A11" s="35" t="s">
        <v>104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  <row r="12" ht="20" customHeight="1" spans="1:1">
      <c r="A12" t="s">
        <v>392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tabSelected="1" workbookViewId="0">
      <pane ySplit="1" topLeftCell="A2" activePane="bottomLeft" state="frozen"/>
      <selection/>
      <selection pane="bottomLeft" activeCell="J19" sqref="J19"/>
    </sheetView>
  </sheetViews>
  <sheetFormatPr defaultColWidth="9.10833333333333" defaultRowHeight="14.25" customHeight="1" outlineLevelCol="6"/>
  <cols>
    <col min="1" max="1" width="44" customWidth="1"/>
    <col min="2" max="2" width="28" customWidth="1"/>
    <col min="3" max="3" width="37.55" customWidth="1"/>
    <col min="4" max="4" width="6.66666666666667" customWidth="1"/>
    <col min="5" max="7" width="19.66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444</v>
      </c>
    </row>
    <row r="3" ht="27.85" customHeight="1" spans="1:7">
      <c r="A3" s="4" t="s">
        <v>445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单位名称：中国人民政治协商会议云南省新平彝族傣族自治县委员会</v>
      </c>
      <c r="B4" s="6"/>
      <c r="C4" s="6"/>
      <c r="D4" s="6"/>
      <c r="E4" s="7"/>
      <c r="F4" s="7"/>
      <c r="G4" s="8" t="s">
        <v>129</v>
      </c>
    </row>
    <row r="5" ht="21.8" customHeight="1" spans="1:7">
      <c r="A5" s="9" t="s">
        <v>222</v>
      </c>
      <c r="B5" s="9" t="s">
        <v>221</v>
      </c>
      <c r="C5" s="9" t="s">
        <v>140</v>
      </c>
      <c r="D5" s="10" t="s">
        <v>446</v>
      </c>
      <c r="E5" s="11" t="s">
        <v>35</v>
      </c>
      <c r="F5" s="12"/>
      <c r="G5" s="13"/>
    </row>
    <row r="6" ht="21.8" customHeight="1" spans="1:7">
      <c r="A6" s="14"/>
      <c r="B6" s="14"/>
      <c r="C6" s="14"/>
      <c r="D6" s="15"/>
      <c r="E6" s="16" t="s">
        <v>447</v>
      </c>
      <c r="F6" s="10" t="s">
        <v>448</v>
      </c>
      <c r="G6" s="10" t="s">
        <v>449</v>
      </c>
    </row>
    <row r="7" ht="40.6" customHeight="1" spans="1:7">
      <c r="A7" s="17"/>
      <c r="B7" s="17"/>
      <c r="C7" s="17"/>
      <c r="D7" s="18"/>
      <c r="E7" s="19"/>
      <c r="F7" s="18" t="s">
        <v>34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" customHeight="1" spans="1:7">
      <c r="A9" s="21" t="s">
        <v>47</v>
      </c>
      <c r="B9" s="21" t="s">
        <v>226</v>
      </c>
      <c r="C9" s="22" t="s">
        <v>225</v>
      </c>
      <c r="D9" s="21" t="s">
        <v>450</v>
      </c>
      <c r="E9" s="23">
        <v>48700</v>
      </c>
      <c r="F9" s="24">
        <v>23000</v>
      </c>
      <c r="G9" s="24">
        <v>6900</v>
      </c>
    </row>
    <row r="10" ht="18" customHeight="1" spans="1:7">
      <c r="A10" s="21" t="s">
        <v>47</v>
      </c>
      <c r="B10" s="21" t="s">
        <v>226</v>
      </c>
      <c r="C10" s="22" t="s">
        <v>231</v>
      </c>
      <c r="D10" s="21" t="s">
        <v>450</v>
      </c>
      <c r="E10" s="23">
        <v>8316</v>
      </c>
      <c r="F10" s="23">
        <v>8316</v>
      </c>
      <c r="G10" s="23">
        <v>8316</v>
      </c>
    </row>
    <row r="11" ht="18" customHeight="1" spans="1:7">
      <c r="A11" s="21" t="s">
        <v>47</v>
      </c>
      <c r="B11" s="21" t="s">
        <v>235</v>
      </c>
      <c r="C11" s="22" t="s">
        <v>234</v>
      </c>
      <c r="D11" s="21" t="s">
        <v>450</v>
      </c>
      <c r="E11" s="23">
        <v>17120</v>
      </c>
      <c r="F11" s="23">
        <v>17120</v>
      </c>
      <c r="G11" s="23">
        <v>17120</v>
      </c>
    </row>
    <row r="12" ht="18" customHeight="1" spans="1:7">
      <c r="A12" s="21" t="s">
        <v>47</v>
      </c>
      <c r="B12" s="21" t="s">
        <v>226</v>
      </c>
      <c r="C12" s="22" t="s">
        <v>237</v>
      </c>
      <c r="D12" s="21" t="s">
        <v>450</v>
      </c>
      <c r="E12" s="23">
        <v>1460000</v>
      </c>
      <c r="F12" s="23">
        <v>1460000</v>
      </c>
      <c r="G12" s="23">
        <v>1460000</v>
      </c>
    </row>
    <row r="13" ht="18" customHeight="1" spans="1:7">
      <c r="A13" s="21" t="s">
        <v>47</v>
      </c>
      <c r="B13" s="21" t="s">
        <v>226</v>
      </c>
      <c r="C13" s="22" t="s">
        <v>243</v>
      </c>
      <c r="D13" s="21" t="s">
        <v>450</v>
      </c>
      <c r="E13" s="23">
        <v>1000000</v>
      </c>
      <c r="F13" s="23">
        <v>1000000</v>
      </c>
      <c r="G13" s="23">
        <v>1000000</v>
      </c>
    </row>
    <row r="14" ht="18" customHeight="1" spans="1:7">
      <c r="A14" s="21" t="s">
        <v>47</v>
      </c>
      <c r="B14" s="25" t="s">
        <v>226</v>
      </c>
      <c r="C14" s="26" t="s">
        <v>247</v>
      </c>
      <c r="D14" s="25" t="s">
        <v>451</v>
      </c>
      <c r="E14" s="27">
        <v>10000</v>
      </c>
      <c r="F14" s="23">
        <v>100000</v>
      </c>
      <c r="G14" s="23">
        <v>150000</v>
      </c>
    </row>
    <row r="15" ht="24" customHeight="1" spans="1:7">
      <c r="A15" s="21" t="s">
        <v>47</v>
      </c>
      <c r="B15" s="25" t="s">
        <v>250</v>
      </c>
      <c r="C15" s="26" t="s">
        <v>249</v>
      </c>
      <c r="D15" s="25" t="s">
        <v>451</v>
      </c>
      <c r="E15" s="27">
        <v>40000</v>
      </c>
      <c r="F15" s="23">
        <v>200000</v>
      </c>
      <c r="G15" s="23">
        <v>150000</v>
      </c>
    </row>
    <row r="16" ht="27" customHeight="1" spans="1:7">
      <c r="A16" s="28" t="s">
        <v>32</v>
      </c>
      <c r="B16" s="28"/>
      <c r="C16" s="28"/>
      <c r="D16" s="28"/>
      <c r="E16" s="23">
        <f>SUM(E9:E15)</f>
        <v>2584136</v>
      </c>
      <c r="F16" s="23">
        <f>SUM(F9:F15)</f>
        <v>2808436</v>
      </c>
      <c r="G16" s="23">
        <f>SUM(G9:G15)</f>
        <v>2792336</v>
      </c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cp:lastPrinted>2025-02-13T02:07:00Z</cp:lastPrinted>
  <dcterms:modified xsi:type="dcterms:W3CDTF">2025-02-20T06:59:51Z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2052-11.8.6.8722</vt:lpwstr>
  </property>
</Properties>
</file>