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<sst xmlns="http://schemas.openxmlformats.org/spreadsheetml/2006/main" count="1981" uniqueCount="621">
  <si>
    <t>预算01-1表</t>
  </si>
  <si>
    <t>2025年财务收支预算总表</t>
  </si>
  <si>
    <t>单位名称：新平彝族傣族自治县农业农村局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</si>
  <si>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</si>
  <si>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</si>
  <si>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</si>
  <si>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</si>
  <si>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</si>
  <si>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</si>
  <si>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</si>
  <si>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</si>
  <si>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</si>
  <si>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</si>
  <si>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</si>
  <si>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</si>
  <si>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</si>
  <si>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</si>
  <si>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</si>
  <si>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</si>
  <si>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</si>
  <si>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</si>
  <si>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</si>
  <si>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</si>
  <si>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</si>
  <si>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</si>
  <si>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</si>
  <si>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</si>
  <si>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</si>
  <si>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</si>
  <si>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</si>
  <si>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</si>
  <si>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</si>
  <si>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</si>
  <si>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</si>
  <si>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</si>
  <si>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</si>
  <si>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</si>
  <si>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</si>
  <si>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</si>
  <si>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</si>
  <si>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</si>
  <si>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</si>
  <si>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</si>
  <si>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</si>
  <si>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</si>
  <si>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</si>
  <si>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125</t>
  </si>
  <si>
    <t>新平彝族傣族自治县农业农村局</t>
  </si>
  <si>
    <t>125001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</si>
  <si>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</si>
  <si>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</si>
  <si>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</si>
  <si>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</si>
  <si>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</si>
  <si>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</si>
  <si>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</si>
  <si>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</si>
  <si>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</si>
  <si>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</si>
  <si>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</si>
  <si>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</si>
  <si>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</si>
  <si>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</si>
  <si>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</si>
  <si>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</si>
  <si>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</si>
  <si>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</si>
  <si>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</si>
  <si>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</si>
  <si>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</si>
  <si>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</si>
  <si>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</si>
  <si>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</si>
  <si>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</si>
  <si>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</si>
  <si>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</si>
  <si>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</si>
  <si>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</si>
  <si>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</si>
  <si>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</si>
  <si>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</si>
  <si>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</si>
  <si>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</si>
  <si>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</si>
  <si>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</si>
  <si>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</si>
  <si>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</si>
  <si>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</si>
  <si>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</si>
  <si>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</si>
  <si>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</si>
  <si>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</si>
  <si>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</si>
  <si>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节能环保支出</t>
  </si>
  <si>
    <t>污染防治</t>
  </si>
  <si>
    <t>大气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</si>
  <si>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</si>
  <si>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</si>
  <si>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</si>
  <si>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</si>
  <si>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</si>
  <si>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</si>
  <si>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2120814</t>
  </si>
  <si>
    <t>农业生产发展支出</t>
  </si>
  <si>
    <t>213</t>
  </si>
  <si>
    <t>农林水支出</t>
  </si>
  <si>
    <t>21301</t>
  </si>
  <si>
    <t>农业农村</t>
  </si>
  <si>
    <t>2130101</t>
  </si>
  <si>
    <t>行政运行</t>
  </si>
  <si>
    <t>2130102</t>
  </si>
  <si>
    <t>一般行政管理事务</t>
  </si>
  <si>
    <t>2130106</t>
  </si>
  <si>
    <t>科技转化与推广服务</t>
  </si>
  <si>
    <t>2130108</t>
  </si>
  <si>
    <t>病虫害控制</t>
  </si>
  <si>
    <t>2130122</t>
  </si>
  <si>
    <t>农业生产发展</t>
  </si>
  <si>
    <t>2130153</t>
  </si>
  <si>
    <t>耕地建设与利用</t>
  </si>
  <si>
    <t>21302</t>
  </si>
  <si>
    <t>林业和草原</t>
  </si>
  <si>
    <t>2130206</t>
  </si>
  <si>
    <t>技术推广与转化</t>
  </si>
  <si>
    <t>21305</t>
  </si>
  <si>
    <t>巩固脱贫攻坚成果衔接乡村振兴</t>
  </si>
  <si>
    <t>2130504</t>
  </si>
  <si>
    <t>农村基础设施建设</t>
  </si>
  <si>
    <t>2130599</t>
  </si>
  <si>
    <t>其他巩固脱贫攻坚成果衔接乡村振兴支出</t>
  </si>
  <si>
    <t>普惠金融发展支出</t>
  </si>
  <si>
    <t>农业保险保费补贴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</si>
  <si>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</si>
  <si>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</si>
  <si>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</si>
  <si>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</si>
  <si>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</si>
  <si>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</si>
  <si>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</si>
  <si>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</si>
  <si>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</si>
  <si>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</si>
  <si>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</si>
  <si>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</si>
  <si>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</si>
  <si>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</si>
  <si>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</si>
  <si>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</si>
  <si>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</si>
  <si>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</si>
  <si>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</si>
  <si>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</si>
  <si>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</si>
  <si>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</si>
  <si>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</si>
  <si>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</si>
  <si>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</si>
  <si>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</si>
  <si>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</si>
  <si>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</si>
  <si>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</si>
  <si>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</si>
  <si>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</si>
  <si>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</si>
  <si>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</si>
  <si>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</si>
  <si>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</si>
  <si>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</si>
  <si>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</si>
  <si>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</si>
  <si>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</si>
  <si>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</si>
  <si>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</si>
  <si>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</si>
  <si>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</si>
  <si>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</si>
  <si>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</si>
  <si>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</si>
  <si>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</si>
  <si>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</si>
  <si>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</si>
  <si>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</si>
  <si>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</si>
  <si>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</si>
  <si>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</si>
  <si>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</si>
  <si>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</si>
  <si>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</si>
  <si>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</si>
  <si>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</si>
  <si>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</si>
  <si>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</si>
  <si>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530427210000000016046</t>
  </si>
  <si>
    <t>行政人员工资支出</t>
  </si>
  <si>
    <t>30101</t>
  </si>
  <si>
    <t>基本工资</t>
  </si>
  <si>
    <t>30102</t>
  </si>
  <si>
    <t>津贴补贴</t>
  </si>
  <si>
    <t>530427210000000016047</t>
  </si>
  <si>
    <t>事业人员工资支出</t>
  </si>
  <si>
    <t>30107</t>
  </si>
  <si>
    <t>绩效工资</t>
  </si>
  <si>
    <t>530427210000000016048</t>
  </si>
  <si>
    <t>社会保障缴费</t>
  </si>
  <si>
    <t>30110</t>
  </si>
  <si>
    <t>职工基本医疗保险缴费</t>
  </si>
  <si>
    <t>530427210000000016049</t>
  </si>
  <si>
    <t>30113</t>
  </si>
  <si>
    <t>530427210000000016052</t>
  </si>
  <si>
    <t>公车购置及运维费</t>
  </si>
  <si>
    <t>30231</t>
  </si>
  <si>
    <t>公务用车运行维护费</t>
  </si>
  <si>
    <t>530427210000000016053</t>
  </si>
  <si>
    <t>行政人员公务交通补贴</t>
  </si>
  <si>
    <t>30239</t>
  </si>
  <si>
    <t>其他交通费用</t>
  </si>
  <si>
    <t>530427210000000016054</t>
  </si>
  <si>
    <t>工会经费</t>
  </si>
  <si>
    <t>30228</t>
  </si>
  <si>
    <t>530427210000000016055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</si>
  <si>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</si>
  <si>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</si>
  <si>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</si>
  <si>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</si>
  <si>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</si>
  <si>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</si>
  <si>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</si>
  <si>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</si>
  <si>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</si>
  <si>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</si>
  <si>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</si>
  <si>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</si>
  <si>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</si>
  <si>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</si>
  <si>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</si>
  <si>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</si>
  <si>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</si>
  <si>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</si>
  <si>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</si>
  <si>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530427221100000363205</t>
  </si>
  <si>
    <t>30217</t>
  </si>
  <si>
    <t>530427231100001458560</t>
  </si>
  <si>
    <t>公务员基础绩效奖</t>
  </si>
  <si>
    <t>30103</t>
  </si>
  <si>
    <t>奖金</t>
  </si>
  <si>
    <t>530427231100001458561</t>
  </si>
  <si>
    <t>退休干部公用经费</t>
  </si>
  <si>
    <t>530427231100001458573</t>
  </si>
  <si>
    <t>奖励性绩效工资(地方)</t>
  </si>
  <si>
    <t>530427241100002219529</t>
  </si>
  <si>
    <t>部门临聘人员支出</t>
  </si>
  <si>
    <t>30199</t>
  </si>
  <si>
    <t>其他工资福利支出</t>
  </si>
  <si>
    <t>530427241100003057736</t>
  </si>
  <si>
    <t>驻村工作队员、助镇兴村工作队员生活补助经费</t>
  </si>
  <si>
    <t>生活补助</t>
  </si>
  <si>
    <t>530427251100003585005</t>
  </si>
  <si>
    <t>各项社会保险缴费资金</t>
  </si>
  <si>
    <t>30108</t>
  </si>
  <si>
    <t>机关事业单位基本养老保险缴费</t>
  </si>
  <si>
    <t>30111</t>
  </si>
  <si>
    <t>公务员医疗补助缴费</t>
  </si>
  <si>
    <t>30112</t>
  </si>
  <si>
    <t>其他社会保障缴费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</si>
  <si>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</si>
  <si>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</si>
  <si>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</si>
  <si>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</si>
  <si>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</si>
  <si>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</si>
  <si>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2019年柑桔推介会项目资金</t>
  </si>
  <si>
    <t>313 事业发展类</t>
  </si>
  <si>
    <t>530427251100004015228</t>
  </si>
  <si>
    <t>30227</t>
  </si>
  <si>
    <t>委托业务费</t>
  </si>
  <si>
    <t>2021年新平县平甸、新化等4个乡（镇）白鹤、者渣等4个片区高标准农田建设项目专项资金</t>
  </si>
  <si>
    <t>311 专项业务类</t>
  </si>
  <si>
    <t>530427221100000897816</t>
  </si>
  <si>
    <t>30202</t>
  </si>
  <si>
    <t>印刷费</t>
  </si>
  <si>
    <t>30905</t>
  </si>
  <si>
    <t>基础设施建设</t>
  </si>
  <si>
    <t>2025年云南极早熟柑橘综合试验站新平县示范点项目资金</t>
  </si>
  <si>
    <t>530427251100003878783</t>
  </si>
  <si>
    <t>30218</t>
  </si>
  <si>
    <t>专用材料费</t>
  </si>
  <si>
    <t>单位资金预算（农业保险等专户工作经费）项目资金</t>
  </si>
  <si>
    <t>530427251100003616469</t>
  </si>
  <si>
    <t>30213</t>
  </si>
  <si>
    <t>维修（护）费</t>
  </si>
  <si>
    <t>31002</t>
  </si>
  <si>
    <t>办公设备购置</t>
  </si>
  <si>
    <t>巩固脱贫攻坚同乡村振兴有效衔接经费</t>
  </si>
  <si>
    <t>530427251100003709935</t>
  </si>
  <si>
    <t>机关事业单位职工及军人抚恤补助资金</t>
  </si>
  <si>
    <t>312 民生类</t>
  </si>
  <si>
    <t>530427251100003594181</t>
  </si>
  <si>
    <t>30305</t>
  </si>
  <si>
    <t>建设新平乡村振兴科技创新县项目资金</t>
  </si>
  <si>
    <t>530427251100003877139</t>
  </si>
  <si>
    <t>30226</t>
  </si>
  <si>
    <t>劳务费</t>
  </si>
  <si>
    <t>30310</t>
  </si>
  <si>
    <t>个人农业生产补贴</t>
  </si>
  <si>
    <t>沃柑管理资金</t>
  </si>
  <si>
    <t>530427251100003877932</t>
  </si>
  <si>
    <t>新平县2024年畜禽粪污资源化利用整县推进项目前期工作经费</t>
  </si>
  <si>
    <t>530427241100002895864</t>
  </si>
  <si>
    <t>新平县2023年卧式密集烤房建设项目专项资金</t>
  </si>
  <si>
    <t>530427241100002719133</t>
  </si>
  <si>
    <t>新平县糖料蔗良种良法技术推广补贴项目资金</t>
  </si>
  <si>
    <t>530427241100002732052</t>
  </si>
  <si>
    <t>新平县2024年粮食作物农业保险保费专项资金</t>
  </si>
  <si>
    <t>530427241100002806406</t>
  </si>
  <si>
    <t>新平县2024年度政策性农业（柑橘、甘蔗）保险项目资金</t>
  </si>
  <si>
    <t>530427241100002806487</t>
  </si>
  <si>
    <t>新平县2025年柑橘黄龙病统防项目资金</t>
  </si>
  <si>
    <t>530427251100003759017</t>
  </si>
  <si>
    <t>新平县70万头生猪养殖生态循环产业化项目发展经费</t>
  </si>
  <si>
    <t>530427251100003585612</t>
  </si>
  <si>
    <t>新平县农业农村局机关党委党建工作经费项目资金</t>
  </si>
  <si>
    <t>530427251100003598652</t>
  </si>
  <si>
    <t>新平县农业农村局计算机更新项目资金</t>
  </si>
  <si>
    <t>530427251100003610743</t>
  </si>
  <si>
    <t>新平县易地扶贫搬迁建设项目经费</t>
  </si>
  <si>
    <t>530427251100004021683</t>
  </si>
  <si>
    <t>31005</t>
  </si>
  <si>
    <t>新平县易地扶贫搬迁建设项目资金</t>
  </si>
  <si>
    <t>530427251100004018446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</si>
  <si>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</si>
  <si>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</si>
  <si>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</si>
  <si>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</si>
  <si>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</si>
  <si>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</si>
  <si>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</si>
  <si>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</si>
  <si>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</si>
  <si>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</si>
  <si>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</si>
  <si>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</si>
  <si>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，根据中共新平县委办公室（〔2023〕－1）和（〔2024〕－123）文件精神和要求，设立此项目，计算机更新项目预算资金59.04万元，用于更新非涉密计算机248台，其中台式电脑216台、笔记本电脑32台；更新涉密计算机4台。通过项目的实施，将确保农业数据的安全性和准确性，促进农业信息化进程，提高整体工作效能，将能够更好地服务于农业生产从而带动地方经济的发展。</t>
  </si>
  <si>
    <t>产出指标</t>
  </si>
  <si>
    <t>数量指标</t>
  </si>
  <si>
    <t>更新非涉密台式电脑</t>
  </si>
  <si>
    <t>=</t>
  </si>
  <si>
    <t>216</t>
  </si>
  <si>
    <t>台</t>
  </si>
  <si>
    <t>定量指标</t>
  </si>
  <si>
    <t>反映更新非涉密台式电脑</t>
  </si>
  <si>
    <t>更新非涉密笔记本电脑</t>
  </si>
  <si>
    <t>32</t>
  </si>
  <si>
    <t>反映更新非涉密笔记本电脑数</t>
  </si>
  <si>
    <t>更新涉密计算机</t>
  </si>
  <si>
    <t>反映更新涉密计算机数</t>
  </si>
  <si>
    <t>质量指标</t>
  </si>
  <si>
    <t>更新计算机合格率</t>
  </si>
  <si>
    <t>100</t>
  </si>
  <si>
    <t>%</t>
  </si>
  <si>
    <t>反映更新计算机合格率（完成率=合格数/更新总数*100%）</t>
  </si>
  <si>
    <t>效益指标</t>
  </si>
  <si>
    <t>经济效益</t>
  </si>
  <si>
    <t>农业提升带动地方经济发展</t>
  </si>
  <si>
    <t>发展</t>
  </si>
  <si>
    <t>是</t>
  </si>
  <si>
    <t>定性指标</t>
  </si>
  <si>
    <t>反映农业提升带动地方经济发展</t>
  </si>
  <si>
    <t>社会效益</t>
  </si>
  <si>
    <t>促进工作效率提升</t>
  </si>
  <si>
    <t>提升</t>
  </si>
  <si>
    <t>反映促进工作效率提升</t>
  </si>
  <si>
    <t>满意度指标</t>
  </si>
  <si>
    <t>服务对象满意度</t>
  </si>
  <si>
    <t>干部职工满意度</t>
  </si>
  <si>
    <t>&gt;=</t>
  </si>
  <si>
    <t>90</t>
  </si>
  <si>
    <t>反映干部职工满意度（完成率=满意数/问卷总数*100%）</t>
  </si>
  <si>
    <t>1、项目经费共8万元。具体计划安排如下：（1）柑橘新品种区试物资补助6.5万元；（2）科技培训0.5万元；（3）科技人员省内外考察学习交流经费1万元。2025年完成支付8万元。
2、通过开展各项增产措施，促进新平县柑桔产业的绿色高效发展，2025年实现柑桔产量达42万吨以上，产值突破17.2亿元。</t>
  </si>
  <si>
    <t>种植面积</t>
  </si>
  <si>
    <t>190000</t>
  </si>
  <si>
    <t>亩</t>
  </si>
  <si>
    <t xml:space="preserve">完成率≥100%，得满分；完成率×指标值赋分；完成率＜60%，不得分
</t>
  </si>
  <si>
    <t>项目验收合格率</t>
  </si>
  <si>
    <t>时效指标</t>
  </si>
  <si>
    <t>政策知晓率</t>
  </si>
  <si>
    <t>85</t>
  </si>
  <si>
    <t>受益对象满意度</t>
  </si>
  <si>
    <t>1、柑橘黄龙病统防统治项目资金共计300万元，其中：防控木虱药剂采购270万元，培训费10万元，柑橘黄龙病监测点试验费10万元，工作经费10万元。
2、在全县范围内开展柑橘黄龙病统防统治工作，开展8月、次年3月两次统防，完成柑橘园木虱统防统治面积42万亩次；开展培训1000人次，柑橘木虱监测点试验3点。</t>
  </si>
  <si>
    <t>全年执行数</t>
  </si>
  <si>
    <t>300</t>
  </si>
  <si>
    <t>万元</t>
  </si>
  <si>
    <t>2025年柑橘黄龙病统防资金</t>
  </si>
  <si>
    <t>柑橘黄龙病统防统治面积</t>
  </si>
  <si>
    <t>42</t>
  </si>
  <si>
    <t>万亩</t>
  </si>
  <si>
    <t>柑橘黄龙病统防培训费</t>
  </si>
  <si>
    <t>1000</t>
  </si>
  <si>
    <t>人次</t>
  </si>
  <si>
    <t>柑橘木虱监测试验点</t>
  </si>
  <si>
    <t>个（条）</t>
  </si>
  <si>
    <t>柑橘木虱防控效果</t>
  </si>
  <si>
    <t>&gt;</t>
  </si>
  <si>
    <t>柑橘黄龙病统防统治覆盖率</t>
  </si>
  <si>
    <t>98</t>
  </si>
  <si>
    <t>柑橘黄龙病统防统治时效</t>
  </si>
  <si>
    <t>1.0</t>
  </si>
  <si>
    <t>年</t>
  </si>
  <si>
    <t>柑橘农药使用量降低率</t>
  </si>
  <si>
    <t>项目区农民满意度</t>
  </si>
  <si>
    <t>2025年项目经费概算2461.7万元，2025年工作目标：（一）完成37个家庭农场634万元奖补资金兑付工作；（二）完成1个父母代种猪场1406万元奖补资金兑付工作；（二）完成15个单元家庭农场的建设工作；（三）做好其它相关工作。2025年实现目标产生预期效果：2025年末德康生猪存栏可达25万头，出栏可达40万头，实现畜牧业收入1.2亿元；2个父母代种猪场年可提供仔猪36万头；家庭农场代养费累计收益可达1亿元；带动劳动就业人员300人以上。</t>
  </si>
  <si>
    <t>奖补种猪场个数</t>
  </si>
  <si>
    <t>1.00</t>
  </si>
  <si>
    <t>个</t>
  </si>
  <si>
    <t xml:space="preserve">种猪场政府奖补资金是否兑付到位
</t>
  </si>
  <si>
    <t>奖补家庭农场个数</t>
  </si>
  <si>
    <t>37.00</t>
  </si>
  <si>
    <t xml:space="preserve">达到兑付家庭农场数
</t>
  </si>
  <si>
    <t>项目验收标准</t>
  </si>
  <si>
    <t>资金兑付准确率</t>
  </si>
  <si>
    <t xml:space="preserve">奖补资金兑付花名册
</t>
  </si>
  <si>
    <t>奖补资金兑付时限</t>
  </si>
  <si>
    <t>&lt;=</t>
  </si>
  <si>
    <t xml:space="preserve">2025年完成奖补资金兑付工作
</t>
  </si>
  <si>
    <t>家庭农场年代养费收益</t>
  </si>
  <si>
    <t>18</t>
  </si>
  <si>
    <t xml:space="preserve">代养费收益
</t>
  </si>
  <si>
    <t>带动劳动就业人数</t>
  </si>
  <si>
    <t>人</t>
  </si>
  <si>
    <t>项目发展带动就业人员的数量</t>
  </si>
  <si>
    <t>生态效益</t>
  </si>
  <si>
    <t>项目环保备案率</t>
  </si>
  <si>
    <t xml:space="preserve">项目环保备案及环评报告
</t>
  </si>
  <si>
    <t>项目畜禽粪污处理设施配套率</t>
  </si>
  <si>
    <t>项目粪污处理设施建设配套情况</t>
  </si>
  <si>
    <t xml:space="preserve">受益对象满意度调查情况
</t>
  </si>
  <si>
    <t>2024年预算项目资金2301758元（财政批准结转使用）。2021年新平县平甸、新化等4个乡（镇）白鹤、者渣等4个片区高标准农田建设项目，计划建成高标准农田2.9万亩（含高效节水1.22万亩），完成项目概算总投资4500.00万元，其中：中央及省级补助资金4350.00万元，农户自筹及投工投劳折资150.00万元。通过项目建设，有效改善项目区基础设施条件，建设高标准农田2.9万亩（含高效节水1.22万亩），项目区粮食作物、经济作物生产综合能力明显提升，耕地质量、水资源利用率逐步提升，农业种植结构进一步优化，受益群众满意度大90%以上。</t>
  </si>
  <si>
    <t>建设高标准农田面积</t>
  </si>
  <si>
    <t>29000</t>
  </si>
  <si>
    <t>完成项目建设面积</t>
  </si>
  <si>
    <t>涉及高标准农田建设片区</t>
  </si>
  <si>
    <t>建设2021年新平县平甸、新化等4个乡（镇）白鹤、者渣等4个片区高标准农田建设项目</t>
  </si>
  <si>
    <t>项目验收合格率100%</t>
  </si>
  <si>
    <t>高标准农田建设项目工期</t>
  </si>
  <si>
    <t>180</t>
  </si>
  <si>
    <t>天</t>
  </si>
  <si>
    <t>工期范围内完成项目建设内容</t>
  </si>
  <si>
    <t>促进现代农业的发展</t>
  </si>
  <si>
    <t>促进</t>
  </si>
  <si>
    <t>通过项目实施带动农业新技术推广，提高农业综合生产能力</t>
  </si>
  <si>
    <t>农业生态环境</t>
  </si>
  <si>
    <t>改善</t>
  </si>
  <si>
    <t>通过项目实施改善农业生态环境</t>
  </si>
  <si>
    <t>项目区群众满意度</t>
  </si>
  <si>
    <t>项目区群众满意度达90%及以上</t>
  </si>
  <si>
    <t>2025年，将深入贯彻落实党的十九大和十九届三中、四中、五中全会精神，学习贯彻党的二十大精神，认真落实中央关于全面从严治党的战略部署，依据《中国共产党党和国家机关基层组织工作条例》、新办通〔2020〕10号关于贯彻落实《中共玉溪市委关于加强和改进全市机关党的建设的实施意见》的通知精神，以“两学一做”学习教育制度化常态化、深入开展“不忘初心、牢记使命”主题教育为抓手，认真开展“三会一课”、主题党日活动，深入推进“党员积分制”工作和结对共建工作。2024年新平县农业农村局党组党建工作经费预算26120元，该项目实施后，各机关党组织各项党的活动得以正常开展，开展主题党日活动12次及以上，开展红色教育基地教育培训1次，购买党的二十大报告相关学习资料等100份，兑付退休支部书记及委员交通通讯补助3120元，支部活动、党员学习积极性、思想觉悟将进一步提高，基层党组织战斗堡垒作用和党员先锋模范作用得到充分发挥，党组织作用发挥在95%以上，党员先锋模范作用在95%以上，为新平经济社会发展提供强有力的组治保障。</t>
  </si>
  <si>
    <t>订阅党的二十大学习用书</t>
  </si>
  <si>
    <t>10</t>
  </si>
  <si>
    <t>套</t>
  </si>
  <si>
    <t>反映订阅党的二十大学习用书10套及以上</t>
  </si>
  <si>
    <t>开展红色教育基地教育培训</t>
  </si>
  <si>
    <t>次</t>
  </si>
  <si>
    <t>开展红色教育基地教育培训1次</t>
  </si>
  <si>
    <t>开展爱国主义教育</t>
  </si>
  <si>
    <t>开展爱国主义教育1次</t>
  </si>
  <si>
    <t>党员活动出勤率</t>
  </si>
  <si>
    <t>党员积极参加组织活动，党员活动出勤率达98%及以上。（完成率=党员活动出勤人数/党员总数*100%）</t>
  </si>
  <si>
    <t>资金支付及时率</t>
  </si>
  <si>
    <t>在财政资金保障的情况下资金支付及时率为100%（完成率=及时支付金额/应支付金额*100%）</t>
  </si>
  <si>
    <t>党支部规范化建设</t>
  </si>
  <si>
    <t>规范</t>
  </si>
  <si>
    <t>党支部规范化建设达标率98%及以上</t>
  </si>
  <si>
    <t>群众满意度</t>
  </si>
  <si>
    <t>95</t>
  </si>
  <si>
    <t>群众满意率达95%及以上（完成率=满意数量/抽查数*100%）</t>
  </si>
  <si>
    <t>新平县易地扶贫搬迁建设项目2025年预算安排31000万元，其中：30000万元用于偿还新平县易地扶贫搬迁建设富滇银行贷款；1000万元用于偿还易地扶贫搬迁中长期贷款。</t>
  </si>
  <si>
    <t>安置点个数</t>
  </si>
  <si>
    <t>65</t>
  </si>
  <si>
    <t>反映项目实施的个数。</t>
  </si>
  <si>
    <t>工程质量等次</t>
  </si>
  <si>
    <t>合格</t>
  </si>
  <si>
    <t>考核易地扶贫搬迁、危房改造完成质量。</t>
  </si>
  <si>
    <t>资金兑付及时率</t>
  </si>
  <si>
    <t>反映发放单位及时发放补助资金的情况。
发放及时率=在时限内发放资金/应发放资金*100%</t>
  </si>
  <si>
    <t>搬迁入住率</t>
  </si>
  <si>
    <t>项目所涉及的农户已全部搬迁入住，现房屋通电通水，公共基础设施建设基本完善，以全部搬迁入住。</t>
  </si>
  <si>
    <t>搬迁户满意度</t>
  </si>
  <si>
    <t>反映获补助受益对象的满意程度。</t>
  </si>
  <si>
    <t xml:space="preserve"> 一是智慧农业示范基地建设；二是品种选育项目；三是新平柑橘相关专著；四是新平柑橘新品种成果转化及市场化应用；五是业务工作经费，2025年计划支出71万元。</t>
  </si>
  <si>
    <t>柑桔新品种选育</t>
  </si>
  <si>
    <t>柑桔新品种选育数量</t>
  </si>
  <si>
    <t>智慧农业示范点建设</t>
  </si>
  <si>
    <t>建设智慧农业示范点1个</t>
  </si>
  <si>
    <t>80</t>
  </si>
  <si>
    <t>新平县易地扶贫搬迁建设项目2025年预算安排2177.914万元，用于偿还新平众兴国有资源开发有限公司借款。</t>
  </si>
  <si>
    <t>2025年月补助标准947.00元有10人，补助月标准654.00元有4人，补助月标准67.00元有1人，2025年补助合计145836.00元。</t>
  </si>
  <si>
    <t>遗属补助人数</t>
  </si>
  <si>
    <t>15</t>
  </si>
  <si>
    <t>遗属补助人数有15人</t>
  </si>
  <si>
    <t>遗属补助资金发放精准率</t>
  </si>
  <si>
    <t>遗属补助资金发放精准率100%</t>
  </si>
  <si>
    <t>项目完成时限</t>
  </si>
  <si>
    <t>一季度兑付一次，一年兑付四次。</t>
  </si>
  <si>
    <t>遗属补助收益家庭生活水平</t>
  </si>
  <si>
    <t>提高</t>
  </si>
  <si>
    <t>完成率100%，得满分。</t>
  </si>
  <si>
    <t>遗属补助收益人员满意度</t>
  </si>
  <si>
    <t>遗属补助收益人满意度达98%以上。</t>
  </si>
  <si>
    <t xml:space="preserve">一是脱贫攻坚档案资料扫描经费项目:档案资料已于2021年11月9日验收入库，但因2021年、2022年、2023年、2024年财政资金调度困难，未形成支出，待2025年指标下达后及时支付。
二是新平县巩固脱贫攻坚推进乡村振兴领导小组公用经费项目： 2022年-2024年纳入年初预算范围，未批复，待2025年纳入预算下达指标后及时支付。
三是新平县农村危房闲置旧房安心拆除工作领导小组工作经费项目：项目已于2023年6月30日竣工验收，因2023年、2024年财政资金调度困难，未形成支出，待2025年指标下达后及时支付。
四是新平县2019年贫困地区农村饮水安全巩固提升和人居环境整治示范村项目：待资金到位后按项目预留的质量保证金退项目质量保证金。
五是偿还新平县逾欠1999年农村小额贷款扶贫资金借款项目：积极与县财政局协调资金，尽量向新平县国有资产经营有限公司偿还1999年农村小额贷款扶贫信贷资金借款。
</t>
  </si>
  <si>
    <t>2018年—2020年精准扶贫档案录入条数</t>
  </si>
  <si>
    <t>名</t>
  </si>
  <si>
    <t>反映聘请法律顾问。</t>
  </si>
  <si>
    <t>2018年—2020年精准扶贫档案扫描条数</t>
  </si>
  <si>
    <t>9</t>
  </si>
  <si>
    <t>反映采购计算机情况。</t>
  </si>
  <si>
    <t>反映项目验收情况。验收合格率=已通过验收的项目/项目总数×100%。</t>
  </si>
  <si>
    <t>资金支付及时率=100%。支付及时率=在时限内支付资金/应支付资金×100%。</t>
  </si>
  <si>
    <t>提高业务资料查询工作效率</t>
  </si>
  <si>
    <t>完成率=实际完成值/目标值×100%。</t>
  </si>
  <si>
    <t>反映群众满意情况。</t>
  </si>
  <si>
    <t>2025年农业农村工作目标： 一、抓好抓实农业生产发展，力争实现农业总产值、农业增加值和农村居民人均可支配收入分别增12%、6.5%和8.0% 。完成粮食作物种植面积55万亩，，粮食总产力争实现2亿公斤以上，肉蛋总产增8.7%；畜牧业现价产值增10.4%；水果产值增6%，蔬菜产值增10.3%，中药材产值增6.8%。  二、持续推进农业重点项目建设。推进扬武丕且莫、漠沙丙南25万头生猪养殖场建设，年内建成德康36万吨饲料加工厂，启动屠宰厂、食品加工厂等产业链配套项目建设；建成高标准农田3万亩；总投资4500万元；实施“一县一业（水果）”示范县建设，投资3000万元；继续实施绿色种养循环农业试点项目建设，总面积10万亩，投资1000万元等。   三、抓好农村经济管理和“绿色食品牌”打造工作。新增认定县级示范合作社6个，新增认定家庭农场80家。组织申报绿色食品新认证12个产品，完成5家企业的12个产品续展认证工作。
单位资金（农业保险等专户工作经费）预算项目经费52.15万元。实施内容及目标：1.多年生稻技术在新平县进行试验示范并进行推广应用，核心示范面积200亩以上，技术培训500人次；2.动物疫病预防控制工作；3.农产品质量安全检测工作；4.农业产业发展工作；5.农业保险管理工作；6.局机关行政事务管理工作，租赁2辆公务用车，会议室视频专网1条。通过本项目实施，保证单位公务运转令行畅通无阻，有力促进单位工作效率提高，有效推进全局各项工作任务圆满完成，受益人群满意度达到85%以上。</t>
  </si>
  <si>
    <t>多年生水稻核心示范面积</t>
  </si>
  <si>
    <t>200</t>
  </si>
  <si>
    <t>多年生水稻核心示范面积200亩以上</t>
  </si>
  <si>
    <t>聘请法律顾问</t>
  </si>
  <si>
    <t>聘请1名法律顾问</t>
  </si>
  <si>
    <t>租赁公务用车</t>
  </si>
  <si>
    <t>辆</t>
  </si>
  <si>
    <t>租赁2辆公务用车</t>
  </si>
  <si>
    <t>参加多年生水稻技术培训人数</t>
  </si>
  <si>
    <t>500</t>
  </si>
  <si>
    <t>反映参加多年生水稻技术培训人数</t>
  </si>
  <si>
    <t>培训人员到位率</t>
  </si>
  <si>
    <t>培训人员到位率达100%（完成率=实际参训人数/拟定参训人数*100%）</t>
  </si>
  <si>
    <t>成本指标</t>
  </si>
  <si>
    <t>社会成本指标</t>
  </si>
  <si>
    <t>元/天</t>
  </si>
  <si>
    <t>技术培训人均伙食费标准100元/天</t>
  </si>
  <si>
    <t>促进单位农业保险开展工作情况</t>
  </si>
  <si>
    <t>反映促进单位农业保险开展工作情况</t>
  </si>
  <si>
    <t>提高培训人员技术水平</t>
  </si>
  <si>
    <t>反映提高培训人员技术水平</t>
  </si>
  <si>
    <t>项目区群众满意度85%以上</t>
  </si>
  <si>
    <t>1、计划项目资金5万元，其中：示范基地管理劳务费2.85万元；业务费2.15万元（其中：差旅费: 1.15 万元，会议费:1.00万元）；2025年完成支付资金4万元。
2、2025年开展沃柑水肥精准管理、病虫害绿色防控等技术推广应用1000亩。开展柑桔新品种引进试验示范和柑橘品种选育成果转化示范。</t>
  </si>
  <si>
    <t>沃柑水肥精准管理、病虫害绿色防控等技术推广应用</t>
  </si>
  <si>
    <t>完成率≥100%，得满分；完成率×指标值赋分；完成率＜60%，不得分</t>
  </si>
  <si>
    <t xml:space="preserve">完成率≥100%，得满分；完成率×指标值赋分；完成率＜60%，不得分
</t>
  </si>
  <si>
    <t>通过举办推介会，展示了新平柑桔的独特魅力和产业化成果，帮助生产者与采购商建立联系，促进产销对接，拓宽销售渠道，增加市场占有率。同时多维度、多形式的展示和推广，提升了新平柑桔品牌的知名度和美誉度。推介会不仅展示了柑桔产业的最新成果，还推动了乡村振兴和农民增收。为不同地区之间搭建了交流平台，深化了区域合作。</t>
  </si>
  <si>
    <t>举办柑桔推介会</t>
  </si>
  <si>
    <t>次（期）</t>
  </si>
  <si>
    <t>推介会参会人员</t>
  </si>
  <si>
    <t>推介会宣传知晓率</t>
  </si>
  <si>
    <t>新平柑桔知名度提高</t>
  </si>
  <si>
    <t>其他</t>
  </si>
  <si>
    <t>柑桔种植户满意度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</si>
  <si>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</si>
  <si>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</si>
  <si>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</si>
  <si>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</si>
  <si>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</si>
  <si>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</si>
  <si>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</si>
  <si>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</si>
  <si>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</si>
  <si>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</si>
  <si>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</si>
  <si>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</si>
  <si>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</si>
  <si>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</si>
  <si>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</si>
  <si>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采购办公复印纸</t>
  </si>
  <si>
    <t>件</t>
  </si>
  <si>
    <t>租用车辆燃油费</t>
  </si>
  <si>
    <t>批次</t>
  </si>
  <si>
    <t>公务用车修理费</t>
  </si>
  <si>
    <t>租用车辆修理费</t>
  </si>
  <si>
    <t>公务用车保险费</t>
  </si>
  <si>
    <t>公务用车燃油费</t>
  </si>
  <si>
    <t>预算08表</t>
  </si>
  <si>
    <t>2025年部门政府购买服务预算表</t>
  </si>
  <si>
    <t>政府购买服务项目</t>
  </si>
  <si>
    <t>政府购买服务目录</t>
  </si>
  <si>
    <t>说明：我部门无此事项。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</si>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</sst>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.75"/>
      <color rgb="FF242B39"/>
      <name val="Helvetica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9" applyNumberFormat="0" applyAlignment="0" applyProtection="0">
      <alignment vertical="center"/>
    </xf>
    <xf numFmtId="0" fontId="35" fillId="4" borderId="20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5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182">
    <xf numFmtId="0" fontId="0" fillId="0" borderId="0" xfId="0"/>
    <xf numFmtId="0" fontId="1" fillId="0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79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179" fontId="7" fillId="0" borderId="7" xfId="52" applyNumberFormat="1" applyFont="1" applyBorder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9" fontId="9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7" fillId="0" borderId="0" xfId="55" applyBorder="1">
      <alignment horizontal="left" vertical="center" wrapText="1"/>
    </xf>
    <xf numFmtId="49" fontId="7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7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6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7" fillId="0" borderId="7" xfId="51">
      <alignment horizontal="right" vertical="center"/>
    </xf>
    <xf numFmtId="179" fontId="7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57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179" fontId="9" fillId="0" borderId="7" xfId="52" applyFont="1">
      <alignment horizontal="right" vertical="center"/>
    </xf>
    <xf numFmtId="0" fontId="4" fillId="0" borderId="0" xfId="0" applyFont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7" xfId="55" applyNumberFormat="1" applyFont="1" applyBorder="1">
      <alignment horizontal="left" vertical="center" wrapText="1"/>
    </xf>
    <xf numFmtId="49" fontId="7" fillId="0" borderId="7" xfId="55" applyNumberFormat="1" applyFont="1" applyBorder="1">
      <alignment horizontal="left" vertical="center" wrapText="1"/>
    </xf>
    <xf numFmtId="179" fontId="7" fillId="0" borderId="7" xfId="55" applyNumberFormat="1" applyFont="1" applyBorder="1" applyAlignment="1">
      <alignment horizontal="right" vertical="center" wrapText="1"/>
    </xf>
    <xf numFmtId="179" fontId="7" fillId="0" borderId="7" xfId="55" applyNumberFormat="1" applyFont="1" applyBorder="1" applyAlignment="1">
      <alignment horizontal="center" vertical="center" wrapText="1"/>
    </xf>
    <xf numFmtId="49" fontId="7" fillId="0" borderId="7" xfId="55" applyNumberFormat="1" applyFont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 indent="1"/>
    </xf>
    <xf numFmtId="0" fontId="7" fillId="0" borderId="7" xfId="0" applyFont="1" applyFill="1" applyBorder="1" applyAlignment="1">
      <alignment horizontal="left" vertical="center" wrapText="1" indent="2"/>
    </xf>
    <xf numFmtId="0" fontId="7" fillId="0" borderId="7" xfId="0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right" vertical="center"/>
    </xf>
    <xf numFmtId="49" fontId="7" fillId="0" borderId="7" xfId="55" applyNumberFormat="1" applyFont="1" applyBorder="1" applyAlignment="1">
      <alignment horizontal="left" vertical="center" wrapText="1" indent="1"/>
    </xf>
    <xf numFmtId="49" fontId="7" fillId="0" borderId="7" xfId="55" applyNumberFormat="1" applyFont="1" applyBorder="1" applyAlignment="1">
      <alignment horizontal="justify" vertical="center" wrapText="1"/>
    </xf>
    <xf numFmtId="179" fontId="7" fillId="0" borderId="7" xfId="0" applyNumberFormat="1" applyFont="1" applyFill="1" applyBorder="1" applyAlignment="1">
      <alignment horizontal="left" vertical="center" wrapText="1"/>
    </xf>
    <xf numFmtId="179" fontId="7" fillId="0" borderId="7" xfId="55" applyNumberFormat="1" applyFont="1" applyBorder="1">
      <alignment horizontal="left" vertical="center" wrapText="1"/>
    </xf>
    <xf numFmtId="49" fontId="7" fillId="0" borderId="7" xfId="55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5" fillId="0" borderId="0" xfId="0" applyFont="1" applyFill="1" applyAlignment="1">
      <alignment vertical="top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left" vertical="center" indent="1"/>
    </xf>
    <xf numFmtId="0" fontId="1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179" fontId="24" fillId="0" borderId="7" xfId="52" applyNumberFormat="1" applyFont="1" applyBorder="1">
      <alignment horizontal="right" vertical="center"/>
    </xf>
    <xf numFmtId="0" fontId="24" fillId="0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179" fontId="24" fillId="0" borderId="7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8" defaultRowHeight="14.25" customHeight="1" outlineLevelCol="3"/>
  <cols>
    <col min="1" max="1" width="39.5508474576271" customWidth="1"/>
    <col min="2" max="2" width="46.3305084745763" customWidth="1"/>
    <col min="3" max="3" width="40.4406779661017" customWidth="1"/>
    <col min="4" max="4" width="50.228813559322" customWidth="1"/>
  </cols>
  <sheetData>
    <row r="1" customHeight="1" spans="1:4">
      <c r="A1" s="2"/>
      <c r="B1" s="2"/>
      <c r="C1" s="2"/>
      <c r="D1" s="2"/>
    </row>
    <row r="2" ht="11.95" customHeight="1" spans="4:4">
      <c r="D2" s="107" t="s">
        <v>0</v>
      </c>
    </row>
    <row r="3" ht="36" customHeight="1" spans="1:4">
      <c r="A3" s="46" t="s">
        <v>1</v>
      </c>
      <c r="B3" s="174"/>
      <c r="C3" s="174"/>
      <c r="D3" s="174"/>
    </row>
    <row r="4" ht="20.95" customHeight="1" spans="1:4">
      <c r="A4" s="97" t="s">
        <v>2</v>
      </c>
      <c r="B4" s="140"/>
      <c r="C4" s="140"/>
      <c r="D4" s="106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75" t="s">
        <v>9</v>
      </c>
      <c r="B8" s="26">
        <v>100449658.1</v>
      </c>
      <c r="C8" s="146" t="str">
        <f>"一"&amp;"、"&amp;"一般公共服务支出"</f>
        <v>一、一般公共服务支出</v>
      </c>
      <c r="D8" s="26">
        <v>28120</v>
      </c>
    </row>
    <row r="9" ht="25.4" customHeight="1" spans="1:4">
      <c r="A9" s="175" t="s">
        <v>10</v>
      </c>
      <c r="B9" s="26">
        <v>310750000</v>
      </c>
      <c r="C9" s="146" t="str">
        <f>"二"&amp;"、"&amp;"社会保障和就业支出"</f>
        <v>二、社会保障和就业支出</v>
      </c>
      <c r="D9" s="26">
        <v>5541261</v>
      </c>
    </row>
    <row r="10" ht="25.4" customHeight="1" spans="1:4">
      <c r="A10" s="175" t="s">
        <v>11</v>
      </c>
      <c r="B10" s="26"/>
      <c r="C10" s="146" t="str">
        <f>"三"&amp;"、"&amp;"卫生健康支出"</f>
        <v>三、卫生健康支出</v>
      </c>
      <c r="D10" s="26">
        <v>3963422</v>
      </c>
    </row>
    <row r="11" ht="25.4" customHeight="1" spans="1:4">
      <c r="A11" s="175" t="s">
        <v>12</v>
      </c>
      <c r="B11" s="26"/>
      <c r="C11" s="146" t="str">
        <f>"四"&amp;"、"&amp;"节能环保支出"</f>
        <v>四、节能环保支出</v>
      </c>
      <c r="D11" s="26">
        <v>2660000</v>
      </c>
    </row>
    <row r="12" ht="25.4" customHeight="1" spans="1:4">
      <c r="A12" s="175" t="s">
        <v>13</v>
      </c>
      <c r="B12" s="26">
        <v>2025491</v>
      </c>
      <c r="C12" s="146" t="str">
        <f>"五"&amp;"、"&amp;"城乡社区支出"</f>
        <v>五、城乡社区支出</v>
      </c>
      <c r="D12" s="26">
        <v>310750000</v>
      </c>
    </row>
    <row r="13" ht="25.4" customHeight="1" spans="1:4">
      <c r="A13" s="175" t="s">
        <v>14</v>
      </c>
      <c r="B13" s="26"/>
      <c r="C13" s="146" t="str">
        <f>"六"&amp;"、"&amp;"农林水支出"</f>
        <v>六、农林水支出</v>
      </c>
      <c r="D13" s="26">
        <v>85101784.1</v>
      </c>
    </row>
    <row r="14" ht="25.4" customHeight="1" spans="1:4">
      <c r="A14" s="175" t="s">
        <v>15</v>
      </c>
      <c r="B14" s="26"/>
      <c r="C14" s="146" t="str">
        <f>"七"&amp;"、"&amp;"住房保障支出"</f>
        <v>七、住房保障支出</v>
      </c>
      <c r="D14" s="26">
        <v>5180562</v>
      </c>
    </row>
    <row r="15" ht="25.4" customHeight="1" spans="1:4">
      <c r="A15" s="175" t="s">
        <v>16</v>
      </c>
      <c r="B15" s="26"/>
      <c r="C15" s="146"/>
      <c r="D15" s="26"/>
    </row>
    <row r="16" ht="25.4" customHeight="1" spans="1:4">
      <c r="A16" s="176" t="s">
        <v>17</v>
      </c>
      <c r="B16" s="26"/>
      <c r="C16" s="151"/>
      <c r="D16" s="26"/>
    </row>
    <row r="17" ht="25.4" customHeight="1" spans="1:4">
      <c r="A17" s="176" t="s">
        <v>18</v>
      </c>
      <c r="B17" s="26">
        <v>2025491</v>
      </c>
      <c r="C17" s="151"/>
      <c r="D17" s="26"/>
    </row>
    <row r="18" ht="25.4" customHeight="1" spans="1:4">
      <c r="A18" s="177" t="s">
        <v>19</v>
      </c>
      <c r="B18" s="150">
        <v>413225149.1</v>
      </c>
      <c r="C18" s="151" t="s">
        <v>20</v>
      </c>
      <c r="D18" s="150">
        <v>413225149.1</v>
      </c>
    </row>
    <row r="19" ht="25.4" customHeight="1" spans="1:4">
      <c r="A19" s="178" t="s">
        <v>21</v>
      </c>
      <c r="B19" s="26"/>
      <c r="C19" s="144" t="s">
        <v>22</v>
      </c>
      <c r="D19" s="115"/>
    </row>
    <row r="20" ht="25.4" customHeight="1" spans="1:4">
      <c r="A20" s="179" t="s">
        <v>23</v>
      </c>
      <c r="B20" s="150"/>
      <c r="C20" s="180" t="s">
        <v>23</v>
      </c>
      <c r="D20" s="150"/>
    </row>
    <row r="21" ht="25.4" customHeight="1" spans="1:4">
      <c r="A21" s="179" t="s">
        <v>24</v>
      </c>
      <c r="B21" s="150"/>
      <c r="C21" s="180" t="s">
        <v>25</v>
      </c>
      <c r="D21" s="150"/>
    </row>
    <row r="22" ht="25.4" customHeight="1" spans="1:4">
      <c r="A22" s="181" t="s">
        <v>26</v>
      </c>
      <c r="B22" s="150">
        <v>413225149.1</v>
      </c>
      <c r="C22" s="151" t="s">
        <v>27</v>
      </c>
      <c r="D22" s="150">
        <v>413225149.1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1016949152542" defaultRowHeight="14.25" customHeight="1" outlineLevelCol="5"/>
  <cols>
    <col min="1" max="1" width="29" customWidth="1"/>
    <col min="2" max="2" width="28.5508474576271" customWidth="1"/>
    <col min="3" max="3" width="31.5508474576271" customWidth="1"/>
    <col min="4" max="6" width="33.440677966101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7" t="s">
        <v>554</v>
      </c>
    </row>
    <row r="3" ht="28.5" customHeight="1" spans="1:6">
      <c r="A3" s="27" t="s">
        <v>555</v>
      </c>
      <c r="B3" s="27"/>
      <c r="C3" s="27"/>
      <c r="D3" s="27"/>
      <c r="E3" s="27"/>
      <c r="F3" s="27"/>
    </row>
    <row r="4" ht="15.05" customHeight="1" spans="1:6">
      <c r="A4" s="108" t="str">
        <f>'部门财务收支预算总表01-1'!A4</f>
        <v>单位名称：新平彝族傣族自治县农业农村局</v>
      </c>
      <c r="B4" s="109"/>
      <c r="C4" s="109"/>
      <c r="D4" s="60"/>
      <c r="E4" s="60"/>
      <c r="F4" s="110" t="s">
        <v>3</v>
      </c>
    </row>
    <row r="5" ht="18.85" customHeight="1" spans="1:6">
      <c r="A5" s="11" t="s">
        <v>177</v>
      </c>
      <c r="B5" s="11" t="s">
        <v>51</v>
      </c>
      <c r="C5" s="11" t="s">
        <v>52</v>
      </c>
      <c r="D5" s="17" t="s">
        <v>556</v>
      </c>
      <c r="E5" s="65"/>
      <c r="F5" s="65"/>
    </row>
    <row r="6" ht="29.95" customHeight="1" spans="1:6">
      <c r="A6" s="20"/>
      <c r="B6" s="20"/>
      <c r="C6" s="20"/>
      <c r="D6" s="17" t="s">
        <v>32</v>
      </c>
      <c r="E6" s="65" t="s">
        <v>60</v>
      </c>
      <c r="F6" s="65" t="s">
        <v>61</v>
      </c>
    </row>
    <row r="7" ht="16.5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s="1" customFormat="1" ht="20.25" customHeight="1" spans="1:6">
      <c r="A8" s="111" t="s">
        <v>47</v>
      </c>
      <c r="B8" s="111"/>
      <c r="C8" s="111"/>
      <c r="D8" s="26">
        <v>310750000</v>
      </c>
      <c r="E8" s="26"/>
      <c r="F8" s="26">
        <v>310750000</v>
      </c>
    </row>
    <row r="9" s="1" customFormat="1" ht="20.25" customHeight="1" spans="1:6">
      <c r="A9" s="112" t="s">
        <v>47</v>
      </c>
      <c r="B9" s="111" t="s">
        <v>96</v>
      </c>
      <c r="C9" s="111" t="s">
        <v>97</v>
      </c>
      <c r="D9" s="26">
        <v>310750000</v>
      </c>
      <c r="E9" s="26"/>
      <c r="F9" s="26">
        <v>310750000</v>
      </c>
    </row>
    <row r="10" s="1" customFormat="1" ht="20.25" customHeight="1" spans="1:6">
      <c r="A10" s="112" t="s">
        <v>47</v>
      </c>
      <c r="B10" s="112" t="s">
        <v>98</v>
      </c>
      <c r="C10" s="112" t="s">
        <v>99</v>
      </c>
      <c r="D10" s="26">
        <v>310750000</v>
      </c>
      <c r="E10" s="26"/>
      <c r="F10" s="26">
        <v>310750000</v>
      </c>
    </row>
    <row r="11" s="1" customFormat="1" ht="20.25" customHeight="1" spans="1:6">
      <c r="A11" s="112" t="s">
        <v>47</v>
      </c>
      <c r="B11" s="113" t="s">
        <v>100</v>
      </c>
      <c r="C11" s="113" t="s">
        <v>101</v>
      </c>
      <c r="D11" s="26">
        <v>310000000</v>
      </c>
      <c r="E11" s="26"/>
      <c r="F11" s="26">
        <v>310000000</v>
      </c>
    </row>
    <row r="12" s="1" customFormat="1" ht="20.25" customHeight="1" spans="1:6">
      <c r="A12" s="112" t="s">
        <v>47</v>
      </c>
      <c r="B12" s="113" t="s">
        <v>102</v>
      </c>
      <c r="C12" s="113" t="s">
        <v>103</v>
      </c>
      <c r="D12" s="26">
        <v>750000</v>
      </c>
      <c r="E12" s="26"/>
      <c r="F12" s="26">
        <v>750000</v>
      </c>
    </row>
    <row r="13" s="1" customFormat="1" ht="20.25" customHeight="1" spans="1:6">
      <c r="A13" s="114" t="s">
        <v>141</v>
      </c>
      <c r="B13" s="114"/>
      <c r="C13" s="114"/>
      <c r="D13" s="115">
        <v>310750000</v>
      </c>
      <c r="E13" s="115"/>
      <c r="F13" s="115">
        <v>310750000</v>
      </c>
    </row>
  </sheetData>
  <mergeCells count="6">
    <mergeCell ref="A3:F3"/>
    <mergeCell ref="D5:F5"/>
    <mergeCell ref="A13:C13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9"/>
  <sheetViews>
    <sheetView showZeros="0" workbookViewId="0">
      <pane ySplit="1" topLeftCell="A6" activePane="bottomLeft" state="frozen"/>
      <selection/>
      <selection pane="bottomLeft" activeCell="F29" sqref="F29"/>
    </sheetView>
  </sheetViews>
  <sheetFormatPr defaultColWidth="9.11016949152542" defaultRowHeight="14.25" customHeight="1"/>
  <cols>
    <col min="1" max="1" width="39.1101694915254" customWidth="1"/>
    <col min="2" max="2" width="21.6610169491525" customWidth="1"/>
    <col min="3" max="3" width="35.228813559322" customWidth="1"/>
    <col min="4" max="4" width="7.66101694915254" customWidth="1"/>
    <col min="5" max="5" width="10.228813559322" customWidth="1"/>
    <col min="6" max="11" width="14.771186440678" customWidth="1"/>
    <col min="12" max="16" width="12.5508474576271" customWidth="1"/>
    <col min="17" max="17" width="10.4406779661017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56"/>
      <c r="P2" s="56"/>
      <c r="Q2" s="106" t="s">
        <v>557</v>
      </c>
    </row>
    <row r="3" ht="27.85" customHeight="1" spans="1:17">
      <c r="A3" s="58" t="s">
        <v>558</v>
      </c>
      <c r="B3" s="27"/>
      <c r="C3" s="27"/>
      <c r="D3" s="27"/>
      <c r="E3" s="27"/>
      <c r="F3" s="27"/>
      <c r="G3" s="27"/>
      <c r="H3" s="27"/>
      <c r="I3" s="27"/>
      <c r="J3" s="27"/>
      <c r="K3" s="47"/>
      <c r="L3" s="27"/>
      <c r="M3" s="27"/>
      <c r="N3" s="27"/>
      <c r="O3" s="47"/>
      <c r="P3" s="47"/>
      <c r="Q3" s="27"/>
    </row>
    <row r="4" ht="18.85" customHeight="1" spans="1:17">
      <c r="A4" s="97" t="str">
        <f>'部门财务收支预算总表01-1'!A4</f>
        <v>单位名称：新平彝族傣族自治县农业农村局</v>
      </c>
      <c r="B4" s="8"/>
      <c r="C4" s="8"/>
      <c r="D4" s="8"/>
      <c r="E4" s="8"/>
      <c r="F4" s="8"/>
      <c r="G4" s="8"/>
      <c r="H4" s="8"/>
      <c r="I4" s="8"/>
      <c r="J4" s="8"/>
      <c r="O4" s="67"/>
      <c r="P4" s="67"/>
      <c r="Q4" s="107" t="s">
        <v>168</v>
      </c>
    </row>
    <row r="5" ht="15.75" customHeight="1" spans="1:17">
      <c r="A5" s="11" t="s">
        <v>559</v>
      </c>
      <c r="B5" s="73" t="s">
        <v>560</v>
      </c>
      <c r="C5" s="73" t="s">
        <v>561</v>
      </c>
      <c r="D5" s="73" t="s">
        <v>562</v>
      </c>
      <c r="E5" s="73" t="s">
        <v>563</v>
      </c>
      <c r="F5" s="73" t="s">
        <v>564</v>
      </c>
      <c r="G5" s="74" t="s">
        <v>184</v>
      </c>
      <c r="H5" s="74"/>
      <c r="I5" s="74"/>
      <c r="J5" s="74"/>
      <c r="K5" s="75"/>
      <c r="L5" s="74"/>
      <c r="M5" s="74"/>
      <c r="N5" s="74"/>
      <c r="O5" s="90"/>
      <c r="P5" s="75"/>
      <c r="Q5" s="91"/>
    </row>
    <row r="6" ht="17.2" customHeight="1" spans="1:17">
      <c r="A6" s="16"/>
      <c r="B6" s="76"/>
      <c r="C6" s="76"/>
      <c r="D6" s="76"/>
      <c r="E6" s="76"/>
      <c r="F6" s="76"/>
      <c r="G6" s="76" t="s">
        <v>32</v>
      </c>
      <c r="H6" s="76" t="s">
        <v>35</v>
      </c>
      <c r="I6" s="76" t="s">
        <v>565</v>
      </c>
      <c r="J6" s="76" t="s">
        <v>566</v>
      </c>
      <c r="K6" s="77" t="s">
        <v>567</v>
      </c>
      <c r="L6" s="92" t="s">
        <v>568</v>
      </c>
      <c r="M6" s="92"/>
      <c r="N6" s="92"/>
      <c r="O6" s="93"/>
      <c r="P6" s="94"/>
      <c r="Q6" s="78"/>
    </row>
    <row r="7" ht="54" customHeight="1" spans="1:17">
      <c r="A7" s="19"/>
      <c r="B7" s="78"/>
      <c r="C7" s="78"/>
      <c r="D7" s="78"/>
      <c r="E7" s="78"/>
      <c r="F7" s="78"/>
      <c r="G7" s="78"/>
      <c r="H7" s="78" t="s">
        <v>34</v>
      </c>
      <c r="I7" s="78"/>
      <c r="J7" s="78"/>
      <c r="K7" s="79"/>
      <c r="L7" s="78" t="s">
        <v>34</v>
      </c>
      <c r="M7" s="78" t="s">
        <v>45</v>
      </c>
      <c r="N7" s="78" t="s">
        <v>191</v>
      </c>
      <c r="O7" s="95" t="s">
        <v>41</v>
      </c>
      <c r="P7" s="79" t="s">
        <v>42</v>
      </c>
      <c r="Q7" s="78" t="s">
        <v>43</v>
      </c>
    </row>
    <row r="8" ht="15.05" customHeight="1" spans="1:17">
      <c r="A8" s="20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s="1" customFormat="1" ht="20.25" customHeight="1" spans="1:17">
      <c r="A9" s="100" t="s">
        <v>220</v>
      </c>
      <c r="B9" s="101"/>
      <c r="C9" s="101"/>
      <c r="D9" s="102"/>
      <c r="E9" s="102"/>
      <c r="F9" s="102">
        <v>12250</v>
      </c>
      <c r="G9" s="102">
        <v>12250</v>
      </c>
      <c r="H9" s="102">
        <v>12250</v>
      </c>
      <c r="I9" s="102"/>
      <c r="J9" s="105"/>
      <c r="K9" s="105"/>
      <c r="L9" s="102"/>
      <c r="M9" s="102"/>
      <c r="N9" s="102"/>
      <c r="O9" s="102"/>
      <c r="P9" s="102"/>
      <c r="Q9" s="102"/>
    </row>
    <row r="10" s="1" customFormat="1" ht="20.25" customHeight="1" spans="1:17">
      <c r="A10" s="101"/>
      <c r="B10" s="101" t="s">
        <v>569</v>
      </c>
      <c r="C10" s="101" t="str">
        <f>"A05040101"&amp;"  "&amp;"复印纸"</f>
        <v>A05040101  复印纸</v>
      </c>
      <c r="D10" s="103" t="s">
        <v>570</v>
      </c>
      <c r="E10" s="104">
        <v>70</v>
      </c>
      <c r="F10" s="102">
        <v>12250</v>
      </c>
      <c r="G10" s="102">
        <v>12250</v>
      </c>
      <c r="H10" s="105">
        <v>12250</v>
      </c>
      <c r="I10" s="105"/>
      <c r="J10" s="105"/>
      <c r="K10" s="105"/>
      <c r="L10" s="102"/>
      <c r="M10" s="102"/>
      <c r="N10" s="102"/>
      <c r="O10" s="102"/>
      <c r="P10" s="102"/>
      <c r="Q10" s="102"/>
    </row>
    <row r="11" s="1" customFormat="1" ht="20.25" customHeight="1" spans="1:17">
      <c r="A11" s="100" t="s">
        <v>286</v>
      </c>
      <c r="B11" s="101"/>
      <c r="C11" s="101"/>
      <c r="D11" s="101"/>
      <c r="E11" s="101"/>
      <c r="F11" s="102"/>
      <c r="G11" s="102">
        <v>160000</v>
      </c>
      <c r="H11" s="102"/>
      <c r="I11" s="102"/>
      <c r="J11" s="105"/>
      <c r="K11" s="105"/>
      <c r="L11" s="102">
        <v>160000</v>
      </c>
      <c r="M11" s="102"/>
      <c r="N11" s="102"/>
      <c r="O11" s="102"/>
      <c r="P11" s="102"/>
      <c r="Q11" s="102">
        <v>160000</v>
      </c>
    </row>
    <row r="12" s="1" customFormat="1" ht="20.25" customHeight="1" spans="1:17">
      <c r="A12" s="101"/>
      <c r="B12" s="101" t="s">
        <v>571</v>
      </c>
      <c r="C12" s="101" t="str">
        <f>"C23120302"&amp;"  "&amp;"车辆加油、添加燃料服务"</f>
        <v>C23120302  车辆加油、添加燃料服务</v>
      </c>
      <c r="D12" s="103" t="s">
        <v>572</v>
      </c>
      <c r="E12" s="104">
        <v>1</v>
      </c>
      <c r="F12" s="102"/>
      <c r="G12" s="102">
        <v>50000</v>
      </c>
      <c r="H12" s="105"/>
      <c r="I12" s="105"/>
      <c r="J12" s="105"/>
      <c r="K12" s="105"/>
      <c r="L12" s="102">
        <v>50000</v>
      </c>
      <c r="M12" s="102"/>
      <c r="N12" s="102"/>
      <c r="O12" s="102"/>
      <c r="P12" s="102"/>
      <c r="Q12" s="102">
        <v>50000</v>
      </c>
    </row>
    <row r="13" s="1" customFormat="1" ht="20.25" customHeight="1" spans="1:17">
      <c r="A13" s="101"/>
      <c r="B13" s="101" t="s">
        <v>573</v>
      </c>
      <c r="C13" s="101" t="str">
        <f t="shared" ref="C13:C16" si="0">"C23120301"&amp;"  "&amp;"车辆维修和保养服务"</f>
        <v>C23120301  车辆维修和保养服务</v>
      </c>
      <c r="D13" s="103" t="s">
        <v>572</v>
      </c>
      <c r="E13" s="104">
        <v>1</v>
      </c>
      <c r="F13" s="102"/>
      <c r="G13" s="102">
        <v>80000</v>
      </c>
      <c r="H13" s="105"/>
      <c r="I13" s="105"/>
      <c r="J13" s="105"/>
      <c r="K13" s="105"/>
      <c r="L13" s="102">
        <v>80000</v>
      </c>
      <c r="M13" s="102"/>
      <c r="N13" s="102"/>
      <c r="O13" s="102"/>
      <c r="P13" s="102"/>
      <c r="Q13" s="102">
        <v>80000</v>
      </c>
    </row>
    <row r="14" s="1" customFormat="1" ht="20.25" customHeight="1" spans="1:17">
      <c r="A14" s="101"/>
      <c r="B14" s="101" t="s">
        <v>574</v>
      </c>
      <c r="C14" s="101" t="str">
        <f t="shared" si="0"/>
        <v>C23120301  车辆维修和保养服务</v>
      </c>
      <c r="D14" s="103" t="s">
        <v>572</v>
      </c>
      <c r="E14" s="104">
        <v>1</v>
      </c>
      <c r="F14" s="102"/>
      <c r="G14" s="102">
        <v>30000</v>
      </c>
      <c r="H14" s="105"/>
      <c r="I14" s="105"/>
      <c r="J14" s="105"/>
      <c r="K14" s="105"/>
      <c r="L14" s="102">
        <v>30000</v>
      </c>
      <c r="M14" s="102"/>
      <c r="N14" s="102"/>
      <c r="O14" s="102"/>
      <c r="P14" s="102"/>
      <c r="Q14" s="102">
        <v>30000</v>
      </c>
    </row>
    <row r="15" s="1" customFormat="1" ht="20.25" customHeight="1" spans="1:17">
      <c r="A15" s="100" t="s">
        <v>209</v>
      </c>
      <c r="B15" s="101"/>
      <c r="C15" s="101"/>
      <c r="D15" s="101"/>
      <c r="E15" s="101"/>
      <c r="F15" s="102"/>
      <c r="G15" s="102">
        <v>200000</v>
      </c>
      <c r="H15" s="102">
        <v>200000</v>
      </c>
      <c r="I15" s="102"/>
      <c r="J15" s="105"/>
      <c r="K15" s="105"/>
      <c r="L15" s="102"/>
      <c r="M15" s="102"/>
      <c r="N15" s="102"/>
      <c r="O15" s="102"/>
      <c r="P15" s="102"/>
      <c r="Q15" s="102"/>
    </row>
    <row r="16" s="1" customFormat="1" ht="20.25" customHeight="1" spans="1:17">
      <c r="A16" s="101"/>
      <c r="B16" s="101" t="s">
        <v>573</v>
      </c>
      <c r="C16" s="101" t="str">
        <f t="shared" si="0"/>
        <v>C23120301  车辆维修和保养服务</v>
      </c>
      <c r="D16" s="103" t="s">
        <v>526</v>
      </c>
      <c r="E16" s="104">
        <v>8</v>
      </c>
      <c r="F16" s="102"/>
      <c r="G16" s="102">
        <v>72000</v>
      </c>
      <c r="H16" s="105">
        <v>72000</v>
      </c>
      <c r="I16" s="105"/>
      <c r="J16" s="105"/>
      <c r="K16" s="105"/>
      <c r="L16" s="102"/>
      <c r="M16" s="102"/>
      <c r="N16" s="102"/>
      <c r="O16" s="102"/>
      <c r="P16" s="102"/>
      <c r="Q16" s="102"/>
    </row>
    <row r="17" s="1" customFormat="1" ht="20.25" customHeight="1" spans="1:17">
      <c r="A17" s="101"/>
      <c r="B17" s="101" t="s">
        <v>575</v>
      </c>
      <c r="C17" s="101" t="str">
        <f>"C1804010201"&amp;"  "&amp;"机动车保险服务"</f>
        <v>C1804010201  机动车保险服务</v>
      </c>
      <c r="D17" s="103" t="s">
        <v>526</v>
      </c>
      <c r="E17" s="104">
        <v>8</v>
      </c>
      <c r="F17" s="102"/>
      <c r="G17" s="102">
        <v>32000</v>
      </c>
      <c r="H17" s="105">
        <v>32000</v>
      </c>
      <c r="I17" s="105"/>
      <c r="J17" s="105"/>
      <c r="K17" s="105"/>
      <c r="L17" s="102"/>
      <c r="M17" s="102"/>
      <c r="N17" s="102"/>
      <c r="O17" s="102"/>
      <c r="P17" s="102"/>
      <c r="Q17" s="102"/>
    </row>
    <row r="18" s="1" customFormat="1" ht="20.25" customHeight="1" spans="1:17">
      <c r="A18" s="101"/>
      <c r="B18" s="101" t="s">
        <v>576</v>
      </c>
      <c r="C18" s="101" t="str">
        <f>"C23120302"&amp;"  "&amp;"车辆加油、添加燃料服务"</f>
        <v>C23120302  车辆加油、添加燃料服务</v>
      </c>
      <c r="D18" s="103" t="s">
        <v>526</v>
      </c>
      <c r="E18" s="104">
        <v>8</v>
      </c>
      <c r="F18" s="102"/>
      <c r="G18" s="102">
        <v>96000</v>
      </c>
      <c r="H18" s="105">
        <v>96000</v>
      </c>
      <c r="I18" s="105"/>
      <c r="J18" s="105"/>
      <c r="K18" s="105"/>
      <c r="L18" s="102"/>
      <c r="M18" s="102"/>
      <c r="N18" s="102"/>
      <c r="O18" s="102"/>
      <c r="P18" s="102"/>
      <c r="Q18" s="102"/>
    </row>
    <row r="19" s="1" customFormat="1" ht="20.25" customHeight="1" spans="1:17">
      <c r="A19" s="104" t="s">
        <v>32</v>
      </c>
      <c r="B19" s="104"/>
      <c r="C19" s="104"/>
      <c r="D19" s="103"/>
      <c r="E19" s="103"/>
      <c r="F19" s="102">
        <v>12250</v>
      </c>
      <c r="G19" s="102">
        <v>372250</v>
      </c>
      <c r="H19" s="102">
        <v>212250</v>
      </c>
      <c r="I19" s="102"/>
      <c r="J19" s="102"/>
      <c r="K19" s="102"/>
      <c r="L19" s="102">
        <v>160000</v>
      </c>
      <c r="M19" s="102"/>
      <c r="N19" s="102"/>
      <c r="O19" s="102"/>
      <c r="P19" s="102"/>
      <c r="Q19" s="102">
        <v>160000</v>
      </c>
    </row>
  </sheetData>
  <mergeCells count="16">
    <mergeCell ref="A3:Q3"/>
    <mergeCell ref="A4:F4"/>
    <mergeCell ref="G5:Q5"/>
    <mergeCell ref="L6:Q6"/>
    <mergeCell ref="A19:E1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1016949152542" defaultRowHeight="14.25" customHeight="1"/>
  <cols>
    <col min="1" max="1" width="31.4406779661017" customWidth="1"/>
    <col min="2" max="2" width="21.6610169491525" customWidth="1"/>
    <col min="3" max="3" width="26.6610169491525" customWidth="1"/>
    <col min="4" max="14" width="16.5508474576271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69"/>
      <c r="B2" s="69"/>
      <c r="C2" s="69"/>
      <c r="D2" s="69"/>
      <c r="E2" s="69"/>
      <c r="F2" s="69"/>
      <c r="G2" s="69"/>
      <c r="H2" s="70"/>
      <c r="I2" s="69"/>
      <c r="J2" s="69"/>
      <c r="K2" s="69"/>
      <c r="L2" s="56"/>
      <c r="M2" s="86"/>
      <c r="N2" s="87" t="s">
        <v>577</v>
      </c>
    </row>
    <row r="3" ht="27.85" customHeight="1" spans="1:14">
      <c r="A3" s="58" t="s">
        <v>578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47"/>
      <c r="M3" s="72"/>
      <c r="N3" s="71"/>
    </row>
    <row r="4" ht="18.85" customHeight="1" spans="1:14">
      <c r="A4" s="59" t="str">
        <f>'部门财务收支预算总表01-1'!A4</f>
        <v>单位名称：新平彝族傣族自治县农业农村局</v>
      </c>
      <c r="B4" s="60"/>
      <c r="C4" s="60"/>
      <c r="D4" s="60"/>
      <c r="E4" s="60"/>
      <c r="F4" s="60"/>
      <c r="G4" s="60"/>
      <c r="H4" s="70"/>
      <c r="I4" s="69"/>
      <c r="J4" s="69"/>
      <c r="K4" s="69"/>
      <c r="L4" s="67"/>
      <c r="M4" s="88"/>
      <c r="N4" s="89" t="s">
        <v>168</v>
      </c>
    </row>
    <row r="5" ht="15.75" customHeight="1" spans="1:14">
      <c r="A5" s="11" t="s">
        <v>559</v>
      </c>
      <c r="B5" s="73" t="s">
        <v>579</v>
      </c>
      <c r="C5" s="73" t="s">
        <v>580</v>
      </c>
      <c r="D5" s="74" t="s">
        <v>184</v>
      </c>
      <c r="E5" s="74"/>
      <c r="F5" s="74"/>
      <c r="G5" s="74"/>
      <c r="H5" s="75"/>
      <c r="I5" s="74"/>
      <c r="J5" s="74"/>
      <c r="K5" s="74"/>
      <c r="L5" s="90"/>
      <c r="M5" s="75"/>
      <c r="N5" s="91"/>
    </row>
    <row r="6" ht="17.2" customHeight="1" spans="1:14">
      <c r="A6" s="16"/>
      <c r="B6" s="76"/>
      <c r="C6" s="76"/>
      <c r="D6" s="76" t="s">
        <v>32</v>
      </c>
      <c r="E6" s="76" t="s">
        <v>35</v>
      </c>
      <c r="F6" s="76" t="s">
        <v>565</v>
      </c>
      <c r="G6" s="76" t="s">
        <v>566</v>
      </c>
      <c r="H6" s="77" t="s">
        <v>567</v>
      </c>
      <c r="I6" s="92" t="s">
        <v>568</v>
      </c>
      <c r="J6" s="92"/>
      <c r="K6" s="92"/>
      <c r="L6" s="93"/>
      <c r="M6" s="94"/>
      <c r="N6" s="78"/>
    </row>
    <row r="7" ht="54" customHeight="1" spans="1:14">
      <c r="A7" s="19"/>
      <c r="B7" s="78"/>
      <c r="C7" s="78"/>
      <c r="D7" s="78"/>
      <c r="E7" s="78"/>
      <c r="F7" s="78"/>
      <c r="G7" s="78"/>
      <c r="H7" s="79"/>
      <c r="I7" s="78" t="s">
        <v>34</v>
      </c>
      <c r="J7" s="78" t="s">
        <v>45</v>
      </c>
      <c r="K7" s="78" t="s">
        <v>191</v>
      </c>
      <c r="L7" s="95" t="s">
        <v>41</v>
      </c>
      <c r="M7" s="79" t="s">
        <v>42</v>
      </c>
      <c r="N7" s="78" t="s">
        <v>43</v>
      </c>
    </row>
    <row r="8" ht="15.05" customHeight="1" spans="1:14">
      <c r="A8" s="19">
        <v>1</v>
      </c>
      <c r="B8" s="78">
        <v>2</v>
      </c>
      <c r="C8" s="78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20.95" customHeight="1" spans="1:14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96"/>
      <c r="M9" s="82"/>
      <c r="N9" s="82"/>
    </row>
    <row r="10" ht="20.95" customHeight="1" spans="1:14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2"/>
      <c r="L10" s="96"/>
      <c r="M10" s="82"/>
      <c r="N10" s="82"/>
    </row>
    <row r="11" ht="20.95" customHeight="1" spans="1:14">
      <c r="A11" s="83" t="s">
        <v>141</v>
      </c>
      <c r="B11" s="84"/>
      <c r="C11" s="85"/>
      <c r="D11" s="82"/>
      <c r="E11" s="82"/>
      <c r="F11" s="82"/>
      <c r="G11" s="82"/>
      <c r="H11" s="82"/>
      <c r="I11" s="82"/>
      <c r="J11" s="82"/>
      <c r="K11" s="82"/>
      <c r="L11" s="96"/>
      <c r="M11" s="82"/>
      <c r="N11" s="82"/>
    </row>
    <row r="12" ht="27" customHeight="1" spans="1:1">
      <c r="A12" t="s">
        <v>581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A10" sqref="A10"/>
    </sheetView>
  </sheetViews>
  <sheetFormatPr defaultColWidth="9.11016949152542" defaultRowHeight="14.25" customHeight="1"/>
  <cols>
    <col min="1" max="1" width="42" customWidth="1"/>
    <col min="2" max="8" width="17.228813559322" customWidth="1"/>
    <col min="9" max="16" width="17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57"/>
      <c r="P2" s="56" t="s">
        <v>582</v>
      </c>
    </row>
    <row r="3" ht="27.85" customHeight="1" spans="1:16">
      <c r="A3" s="58" t="s">
        <v>583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ht="18" customHeight="1" spans="1:16">
      <c r="A4" s="59" t="str">
        <f>'部门财务收支预算总表01-1'!A4</f>
        <v>单位名称：新平彝族傣族自治县农业农村局</v>
      </c>
      <c r="B4" s="60"/>
      <c r="C4" s="60"/>
      <c r="D4" s="61"/>
      <c r="P4" s="67" t="s">
        <v>168</v>
      </c>
    </row>
    <row r="5" ht="19.5" customHeight="1" spans="1:16">
      <c r="A5" s="17" t="s">
        <v>584</v>
      </c>
      <c r="B5" s="12" t="s">
        <v>184</v>
      </c>
      <c r="C5" s="13"/>
      <c r="D5" s="13"/>
      <c r="E5" s="62" t="s">
        <v>585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ht="40.6" customHeight="1" spans="1:16">
      <c r="A6" s="20"/>
      <c r="B6" s="28" t="s">
        <v>32</v>
      </c>
      <c r="C6" s="11" t="s">
        <v>35</v>
      </c>
      <c r="D6" s="63" t="s">
        <v>586</v>
      </c>
      <c r="E6" s="64" t="s">
        <v>587</v>
      </c>
      <c r="F6" s="64" t="s">
        <v>588</v>
      </c>
      <c r="G6" s="64" t="s">
        <v>589</v>
      </c>
      <c r="H6" s="64" t="s">
        <v>590</v>
      </c>
      <c r="I6" s="64" t="s">
        <v>591</v>
      </c>
      <c r="J6" s="64" t="s">
        <v>592</v>
      </c>
      <c r="K6" s="64" t="s">
        <v>593</v>
      </c>
      <c r="L6" s="64" t="s">
        <v>594</v>
      </c>
      <c r="M6" s="64" t="s">
        <v>595</v>
      </c>
      <c r="N6" s="64" t="s">
        <v>596</v>
      </c>
      <c r="O6" s="64" t="s">
        <v>597</v>
      </c>
      <c r="P6" s="64" t="s">
        <v>598</v>
      </c>
    </row>
    <row r="7" ht="19.5" customHeight="1" spans="1:16">
      <c r="A7" s="65">
        <v>1</v>
      </c>
      <c r="B7" s="65">
        <v>2</v>
      </c>
      <c r="C7" s="65">
        <v>3</v>
      </c>
      <c r="D7" s="12">
        <v>4</v>
      </c>
      <c r="E7" s="65">
        <v>5</v>
      </c>
      <c r="F7" s="12">
        <v>6</v>
      </c>
      <c r="G7" s="65">
        <v>7</v>
      </c>
      <c r="H7" s="12">
        <v>8</v>
      </c>
      <c r="I7" s="65">
        <v>9</v>
      </c>
      <c r="J7" s="12">
        <v>10</v>
      </c>
      <c r="K7" s="65">
        <v>11</v>
      </c>
      <c r="L7" s="12">
        <v>12</v>
      </c>
      <c r="M7" s="65">
        <v>13</v>
      </c>
      <c r="N7" s="12">
        <v>14</v>
      </c>
      <c r="O7" s="65">
        <v>15</v>
      </c>
      <c r="P7" s="68">
        <v>16</v>
      </c>
    </row>
    <row r="8" ht="28.5" customHeight="1" spans="1:16">
      <c r="A8" s="29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ht="29.95" customHeight="1" spans="1:16">
      <c r="A9" s="29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ht="42" customHeight="1" spans="1:1">
      <c r="A10" s="55" t="s">
        <v>581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1016949152542" defaultRowHeight="11.95" customHeight="1"/>
  <cols>
    <col min="1" max="1" width="34.228813559322" customWidth="1"/>
    <col min="2" max="2" width="29" customWidth="1"/>
    <col min="3" max="3" width="16.3305084745763" customWidth="1"/>
    <col min="4" max="4" width="15.5508474576271" customWidth="1"/>
    <col min="5" max="5" width="23.5508474576271" customWidth="1"/>
    <col min="6" max="6" width="11.228813559322" customWidth="1"/>
    <col min="7" max="7" width="14.8898305084746" customWidth="1"/>
    <col min="8" max="8" width="10.8898305084746" customWidth="1"/>
    <col min="9" max="9" width="13.4406779661017" customWidth="1"/>
    <col min="10" max="10" width="32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6" t="s">
        <v>599</v>
      </c>
    </row>
    <row r="3" ht="28.5" customHeight="1" spans="1:10">
      <c r="A3" s="46" t="s">
        <v>600</v>
      </c>
      <c r="B3" s="27"/>
      <c r="C3" s="27"/>
      <c r="D3" s="27"/>
      <c r="E3" s="27"/>
      <c r="F3" s="47"/>
      <c r="G3" s="27"/>
      <c r="H3" s="47"/>
      <c r="I3" s="47"/>
      <c r="J3" s="27"/>
    </row>
    <row r="4" ht="17.2" customHeight="1" spans="1:1">
      <c r="A4" s="6" t="str">
        <f>'部门财务收支预算总表01-1'!A4</f>
        <v>单位名称：新平彝族傣族自治县农业农村局</v>
      </c>
    </row>
    <row r="5" ht="44.2" customHeight="1" spans="1:10">
      <c r="A5" s="48" t="s">
        <v>331</v>
      </c>
      <c r="B5" s="48" t="s">
        <v>332</v>
      </c>
      <c r="C5" s="48" t="s">
        <v>333</v>
      </c>
      <c r="D5" s="48" t="s">
        <v>334</v>
      </c>
      <c r="E5" s="48" t="s">
        <v>335</v>
      </c>
      <c r="F5" s="49" t="s">
        <v>336</v>
      </c>
      <c r="G5" s="48" t="s">
        <v>337</v>
      </c>
      <c r="H5" s="49" t="s">
        <v>338</v>
      </c>
      <c r="I5" s="49" t="s">
        <v>339</v>
      </c>
      <c r="J5" s="48" t="s">
        <v>340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34" customHeight="1" spans="1:10">
      <c r="A7" s="50"/>
      <c r="B7" s="51"/>
      <c r="C7" s="51"/>
      <c r="D7" s="51"/>
      <c r="E7" s="52"/>
      <c r="F7" s="53"/>
      <c r="G7" s="52"/>
      <c r="H7" s="53"/>
      <c r="I7" s="53"/>
      <c r="J7" s="52"/>
    </row>
    <row r="8" ht="34" customHeight="1" spans="1:10">
      <c r="A8" s="50"/>
      <c r="B8" s="54"/>
      <c r="C8" s="54"/>
      <c r="D8" s="54"/>
      <c r="E8" s="50"/>
      <c r="F8" s="54"/>
      <c r="G8" s="50"/>
      <c r="H8" s="54"/>
      <c r="I8" s="54"/>
      <c r="J8" s="50"/>
    </row>
    <row r="9" ht="24" customHeight="1" spans="1:1">
      <c r="A9" s="55" t="s">
        <v>581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E32" sqref="E32"/>
    </sheetView>
  </sheetViews>
  <sheetFormatPr defaultColWidth="8.88983050847458" defaultRowHeight="15.05" customHeight="1" outlineLevelCol="7"/>
  <cols>
    <col min="1" max="1" width="36" customWidth="1"/>
    <col min="2" max="2" width="19.771186440678" customWidth="1"/>
    <col min="3" max="3" width="33.3305084745763" customWidth="1"/>
    <col min="4" max="4" width="34.771186440678" customWidth="1"/>
    <col min="5" max="5" width="14.4406779661017" customWidth="1"/>
    <col min="6" max="6" width="17.228813559322" customWidth="1"/>
    <col min="7" max="7" width="17.3305084745763" customWidth="1"/>
    <col min="8" max="8" width="28.3305084745763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85" customHeight="1" spans="1:8">
      <c r="A2" s="37"/>
      <c r="B2" s="37"/>
      <c r="C2" s="37"/>
      <c r="D2" s="37"/>
      <c r="E2" s="37"/>
      <c r="F2" s="37"/>
      <c r="G2" s="37"/>
      <c r="H2" s="38" t="s">
        <v>601</v>
      </c>
    </row>
    <row r="3" ht="30.6" customHeight="1" spans="1:8">
      <c r="A3" s="39" t="s">
        <v>602</v>
      </c>
      <c r="B3" s="39"/>
      <c r="C3" s="39"/>
      <c r="D3" s="39"/>
      <c r="E3" s="39"/>
      <c r="F3" s="39"/>
      <c r="G3" s="39"/>
      <c r="H3" s="39"/>
    </row>
    <row r="4" ht="18.85" customHeight="1" spans="1:8">
      <c r="A4" s="40" t="str">
        <f>'部门财务收支预算总表01-1'!A4</f>
        <v>单位名称：新平彝族傣族自治县农业农村局</v>
      </c>
      <c r="B4" s="37"/>
      <c r="C4" s="37"/>
      <c r="D4" s="37"/>
      <c r="E4" s="37"/>
      <c r="F4" s="37"/>
      <c r="G4" s="37"/>
      <c r="H4" s="37"/>
    </row>
    <row r="5" ht="18.85" customHeight="1" spans="1:8">
      <c r="A5" s="41" t="s">
        <v>177</v>
      </c>
      <c r="B5" s="41" t="s">
        <v>603</v>
      </c>
      <c r="C5" s="41" t="s">
        <v>604</v>
      </c>
      <c r="D5" s="41" t="s">
        <v>605</v>
      </c>
      <c r="E5" s="41" t="s">
        <v>606</v>
      </c>
      <c r="F5" s="41" t="s">
        <v>607</v>
      </c>
      <c r="G5" s="41"/>
      <c r="H5" s="41"/>
    </row>
    <row r="6" ht="18.85" customHeight="1" spans="1:8">
      <c r="A6" s="41"/>
      <c r="B6" s="41"/>
      <c r="C6" s="41"/>
      <c r="D6" s="41"/>
      <c r="E6" s="41"/>
      <c r="F6" s="41" t="s">
        <v>563</v>
      </c>
      <c r="G6" s="41" t="s">
        <v>608</v>
      </c>
      <c r="H6" s="41" t="s">
        <v>609</v>
      </c>
    </row>
    <row r="7" ht="18.85" customHeight="1" spans="1:8">
      <c r="A7" s="42" t="s">
        <v>159</v>
      </c>
      <c r="B7" s="42" t="s">
        <v>160</v>
      </c>
      <c r="C7" s="42" t="s">
        <v>161</v>
      </c>
      <c r="D7" s="42" t="s">
        <v>162</v>
      </c>
      <c r="E7" s="42" t="s">
        <v>163</v>
      </c>
      <c r="F7" s="42" t="s">
        <v>164</v>
      </c>
      <c r="G7" s="42" t="s">
        <v>165</v>
      </c>
      <c r="H7" s="42" t="s">
        <v>610</v>
      </c>
    </row>
    <row r="8" ht="29.95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1" t="s">
        <v>32</v>
      </c>
      <c r="B9" s="41"/>
      <c r="C9" s="41"/>
      <c r="D9" s="41"/>
      <c r="E9" s="41"/>
      <c r="F9" s="44"/>
      <c r="G9" s="45"/>
      <c r="H9" s="45"/>
    </row>
    <row r="10" ht="29" customHeight="1" spans="1:1">
      <c r="A10" t="s">
        <v>581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1016949152542" defaultRowHeight="14.25" customHeight="1"/>
  <cols>
    <col min="1" max="1" width="16.3305084745763" customWidth="1"/>
    <col min="2" max="2" width="29" customWidth="1"/>
    <col min="3" max="3" width="23.8898305084746" customWidth="1"/>
    <col min="4" max="7" width="19.5508474576271" customWidth="1"/>
    <col min="8" max="8" width="15.4406779661017" customWidth="1"/>
    <col min="9" max="11" width="19.5508474576271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611</v>
      </c>
    </row>
    <row r="3" ht="27.85" customHeight="1" spans="1:11">
      <c r="A3" s="27" t="s">
        <v>612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6" customHeight="1" spans="1:11">
      <c r="A4" s="6" t="str">
        <f>'部门财务收支预算总表01-1'!A4</f>
        <v>单位名称：新平彝族傣族自治县农业农村局</v>
      </c>
      <c r="B4" s="7"/>
      <c r="C4" s="7"/>
      <c r="D4" s="7"/>
      <c r="E4" s="7"/>
      <c r="F4" s="7"/>
      <c r="G4" s="7"/>
      <c r="H4" s="8"/>
      <c r="I4" s="8"/>
      <c r="J4" s="8"/>
      <c r="K4" s="9" t="s">
        <v>168</v>
      </c>
    </row>
    <row r="5" ht="21.8" customHeight="1" spans="1:11">
      <c r="A5" s="10" t="s">
        <v>266</v>
      </c>
      <c r="B5" s="10" t="s">
        <v>179</v>
      </c>
      <c r="C5" s="10" t="s">
        <v>267</v>
      </c>
      <c r="D5" s="11" t="s">
        <v>180</v>
      </c>
      <c r="E5" s="11" t="s">
        <v>181</v>
      </c>
      <c r="F5" s="11" t="s">
        <v>182</v>
      </c>
      <c r="G5" s="11" t="s">
        <v>183</v>
      </c>
      <c r="H5" s="17" t="s">
        <v>32</v>
      </c>
      <c r="I5" s="12" t="s">
        <v>613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28"/>
      <c r="I6" s="11" t="s">
        <v>35</v>
      </c>
      <c r="J6" s="11" t="s">
        <v>36</v>
      </c>
      <c r="K6" s="11" t="s">
        <v>37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34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5">
        <v>10</v>
      </c>
      <c r="K8" s="35">
        <v>11</v>
      </c>
    </row>
    <row r="9" ht="30.6" customHeight="1" spans="1:11">
      <c r="A9" s="29"/>
      <c r="B9" s="30"/>
      <c r="C9" s="29"/>
      <c r="D9" s="29"/>
      <c r="E9" s="29"/>
      <c r="F9" s="29"/>
      <c r="G9" s="29"/>
      <c r="H9" s="31"/>
      <c r="I9" s="31"/>
      <c r="J9" s="31"/>
      <c r="K9" s="31"/>
    </row>
    <row r="10" ht="30.6" customHeight="1" spans="1:11">
      <c r="A10" s="30"/>
      <c r="B10" s="30"/>
      <c r="C10" s="30"/>
      <c r="D10" s="30"/>
      <c r="E10" s="30"/>
      <c r="F10" s="30"/>
      <c r="G10" s="30"/>
      <c r="H10" s="31"/>
      <c r="I10" s="31"/>
      <c r="J10" s="31"/>
      <c r="K10" s="31"/>
    </row>
    <row r="11" ht="18.85" customHeight="1" spans="1:11">
      <c r="A11" s="32" t="s">
        <v>141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ht="31" customHeight="1" spans="1:1">
      <c r="A12" t="s">
        <v>581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17" activePane="bottomLeft" state="frozen"/>
      <selection/>
      <selection pane="bottomLeft" activeCell="F15" sqref="F15"/>
    </sheetView>
  </sheetViews>
  <sheetFormatPr defaultColWidth="9.11016949152542" defaultRowHeight="14.25" customHeight="1" outlineLevelCol="6"/>
  <cols>
    <col min="1" max="1" width="25.8728813559322" customWidth="1"/>
    <col min="2" max="2" width="20.1271186440678" customWidth="1"/>
    <col min="3" max="3" width="48.364406779661" customWidth="1"/>
    <col min="4" max="4" width="17" customWidth="1"/>
    <col min="5" max="7" width="2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614</v>
      </c>
    </row>
    <row r="3" ht="27.85" customHeight="1" spans="1:7">
      <c r="A3" s="5" t="s">
        <v>615</v>
      </c>
      <c r="B3" s="5"/>
      <c r="C3" s="5"/>
      <c r="D3" s="5"/>
      <c r="E3" s="5"/>
      <c r="F3" s="5"/>
      <c r="G3" s="5"/>
    </row>
    <row r="4" ht="13.6" customHeight="1" spans="1:7">
      <c r="A4" s="6" t="str">
        <f>'部门财务收支预算总表01-1'!A4</f>
        <v>单位名称：新平彝族傣族自治县农业农村局</v>
      </c>
      <c r="B4" s="7"/>
      <c r="C4" s="7"/>
      <c r="D4" s="7"/>
      <c r="E4" s="8"/>
      <c r="F4" s="8"/>
      <c r="G4" s="9" t="s">
        <v>168</v>
      </c>
    </row>
    <row r="5" ht="21.8" customHeight="1" spans="1:7">
      <c r="A5" s="10" t="s">
        <v>267</v>
      </c>
      <c r="B5" s="10" t="s">
        <v>266</v>
      </c>
      <c r="C5" s="10" t="s">
        <v>179</v>
      </c>
      <c r="D5" s="11" t="s">
        <v>616</v>
      </c>
      <c r="E5" s="12" t="s">
        <v>35</v>
      </c>
      <c r="F5" s="13"/>
      <c r="G5" s="14"/>
    </row>
    <row r="6" ht="21.8" customHeight="1" spans="1:7">
      <c r="A6" s="15"/>
      <c r="B6" s="15"/>
      <c r="C6" s="15"/>
      <c r="D6" s="16"/>
      <c r="E6" s="17" t="s">
        <v>617</v>
      </c>
      <c r="F6" s="11" t="s">
        <v>618</v>
      </c>
      <c r="G6" s="11" t="s">
        <v>619</v>
      </c>
    </row>
    <row r="7" ht="40.6" customHeight="1" spans="1:7">
      <c r="A7" s="18"/>
      <c r="B7" s="18"/>
      <c r="C7" s="18"/>
      <c r="D7" s="19"/>
      <c r="E7" s="20"/>
      <c r="F7" s="19" t="s">
        <v>34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2" t="s">
        <v>47</v>
      </c>
      <c r="B9" s="22" t="s">
        <v>271</v>
      </c>
      <c r="C9" s="23" t="s">
        <v>270</v>
      </c>
      <c r="D9" s="22" t="s">
        <v>620</v>
      </c>
      <c r="E9" s="24"/>
      <c r="F9" s="24"/>
      <c r="G9" s="24"/>
    </row>
    <row r="10" s="1" customFormat="1" ht="25" customHeight="1" spans="1:7">
      <c r="A10" s="22" t="s">
        <v>47</v>
      </c>
      <c r="B10" s="22" t="s">
        <v>276</v>
      </c>
      <c r="C10" s="23" t="s">
        <v>275</v>
      </c>
      <c r="D10" s="22" t="s">
        <v>620</v>
      </c>
      <c r="E10" s="24">
        <v>12000000</v>
      </c>
      <c r="F10" s="24"/>
      <c r="G10" s="24"/>
    </row>
    <row r="11" s="1" customFormat="1" ht="25" customHeight="1" spans="1:7">
      <c r="A11" s="22" t="s">
        <v>47</v>
      </c>
      <c r="B11" s="22" t="s">
        <v>276</v>
      </c>
      <c r="C11" s="23" t="s">
        <v>282</v>
      </c>
      <c r="D11" s="22" t="s">
        <v>620</v>
      </c>
      <c r="E11" s="24"/>
      <c r="F11" s="24"/>
      <c r="G11" s="24"/>
    </row>
    <row r="12" s="1" customFormat="1" ht="20.25" customHeight="1" spans="1:7">
      <c r="A12" s="22" t="s">
        <v>47</v>
      </c>
      <c r="B12" s="22" t="s">
        <v>276</v>
      </c>
      <c r="C12" s="23" t="s">
        <v>286</v>
      </c>
      <c r="D12" s="22" t="s">
        <v>620</v>
      </c>
      <c r="E12" s="24"/>
      <c r="F12" s="24"/>
      <c r="G12" s="24"/>
    </row>
    <row r="13" s="1" customFormat="1" ht="20.25" customHeight="1" spans="1:7">
      <c r="A13" s="22" t="s">
        <v>47</v>
      </c>
      <c r="B13" s="22" t="s">
        <v>271</v>
      </c>
      <c r="C13" s="23" t="s">
        <v>292</v>
      </c>
      <c r="D13" s="22" t="s">
        <v>620</v>
      </c>
      <c r="E13" s="24">
        <v>100000</v>
      </c>
      <c r="F13" s="24"/>
      <c r="G13" s="24"/>
    </row>
    <row r="14" s="1" customFormat="1" ht="20.25" customHeight="1" spans="1:7">
      <c r="A14" s="22" t="s">
        <v>47</v>
      </c>
      <c r="B14" s="22" t="s">
        <v>295</v>
      </c>
      <c r="C14" s="23" t="s">
        <v>294</v>
      </c>
      <c r="D14" s="22" t="s">
        <v>620</v>
      </c>
      <c r="E14" s="24">
        <v>145836</v>
      </c>
      <c r="F14" s="24"/>
      <c r="G14" s="24"/>
    </row>
    <row r="15" s="1" customFormat="1" ht="20.25" customHeight="1" spans="1:7">
      <c r="A15" s="22" t="s">
        <v>47</v>
      </c>
      <c r="B15" s="22" t="s">
        <v>271</v>
      </c>
      <c r="C15" s="23" t="s">
        <v>298</v>
      </c>
      <c r="D15" s="22" t="s">
        <v>620</v>
      </c>
      <c r="E15" s="24"/>
      <c r="F15" s="24"/>
      <c r="G15" s="24"/>
    </row>
    <row r="16" s="1" customFormat="1" ht="20.25" customHeight="1" spans="1:7">
      <c r="A16" s="22" t="s">
        <v>47</v>
      </c>
      <c r="B16" s="22" t="s">
        <v>276</v>
      </c>
      <c r="C16" s="23" t="s">
        <v>304</v>
      </c>
      <c r="D16" s="22" t="s">
        <v>620</v>
      </c>
      <c r="E16" s="24"/>
      <c r="F16" s="24"/>
      <c r="G16" s="24"/>
    </row>
    <row r="17" s="1" customFormat="1" ht="20.25" customHeight="1" spans="1:7">
      <c r="A17" s="22" t="s">
        <v>47</v>
      </c>
      <c r="B17" s="22" t="s">
        <v>271</v>
      </c>
      <c r="C17" s="23" t="s">
        <v>316</v>
      </c>
      <c r="D17" s="22" t="s">
        <v>620</v>
      </c>
      <c r="E17" s="24">
        <v>1300000</v>
      </c>
      <c r="F17" s="24"/>
      <c r="G17" s="24"/>
    </row>
    <row r="18" s="1" customFormat="1" ht="20.25" customHeight="1" spans="1:7">
      <c r="A18" s="22" t="s">
        <v>47</v>
      </c>
      <c r="B18" s="22" t="s">
        <v>271</v>
      </c>
      <c r="C18" s="23" t="s">
        <v>318</v>
      </c>
      <c r="D18" s="22" t="s">
        <v>620</v>
      </c>
      <c r="E18" s="24">
        <v>10000000</v>
      </c>
      <c r="F18" s="24"/>
      <c r="G18" s="24"/>
    </row>
    <row r="19" s="1" customFormat="1" ht="20.25" customHeight="1" spans="1:7">
      <c r="A19" s="22" t="s">
        <v>47</v>
      </c>
      <c r="B19" s="22" t="s">
        <v>276</v>
      </c>
      <c r="C19" s="23" t="s">
        <v>320</v>
      </c>
      <c r="D19" s="22" t="s">
        <v>620</v>
      </c>
      <c r="E19" s="24">
        <v>28120</v>
      </c>
      <c r="F19" s="24"/>
      <c r="G19" s="24"/>
    </row>
    <row r="20" s="1" customFormat="1" ht="20.25" customHeight="1" spans="1:7">
      <c r="A20" s="22" t="s">
        <v>47</v>
      </c>
      <c r="B20" s="22" t="s">
        <v>276</v>
      </c>
      <c r="C20" s="23" t="s">
        <v>322</v>
      </c>
      <c r="D20" s="22" t="s">
        <v>620</v>
      </c>
      <c r="E20" s="24">
        <v>590400</v>
      </c>
      <c r="F20" s="24"/>
      <c r="G20" s="24"/>
    </row>
    <row r="21" s="1" customFormat="1" ht="20.25" customHeight="1" spans="1:7">
      <c r="A21" s="22" t="s">
        <v>47</v>
      </c>
      <c r="B21" s="22" t="s">
        <v>271</v>
      </c>
      <c r="C21" s="23" t="s">
        <v>324</v>
      </c>
      <c r="D21" s="22" t="s">
        <v>620</v>
      </c>
      <c r="E21" s="24">
        <v>21779140</v>
      </c>
      <c r="F21" s="24"/>
      <c r="G21" s="24"/>
    </row>
    <row r="22" s="1" customFormat="1" ht="20.25" customHeight="1" spans="1:7">
      <c r="A22" s="22" t="s">
        <v>47</v>
      </c>
      <c r="B22" s="22" t="s">
        <v>276</v>
      </c>
      <c r="C22" s="23" t="s">
        <v>306</v>
      </c>
      <c r="D22" s="22" t="s">
        <v>620</v>
      </c>
      <c r="E22" s="24">
        <v>1260000</v>
      </c>
      <c r="F22" s="24"/>
      <c r="G22" s="24"/>
    </row>
    <row r="23" s="1" customFormat="1" ht="20.25" customHeight="1" spans="1:7">
      <c r="A23" s="22" t="s">
        <v>47</v>
      </c>
      <c r="B23" s="22" t="s">
        <v>276</v>
      </c>
      <c r="C23" s="23" t="s">
        <v>308</v>
      </c>
      <c r="D23" s="22" t="s">
        <v>620</v>
      </c>
      <c r="E23" s="24">
        <v>2660000</v>
      </c>
      <c r="F23" s="24"/>
      <c r="G23" s="24"/>
    </row>
    <row r="24" s="1" customFormat="1" ht="20.25" customHeight="1" spans="1:7">
      <c r="A24" s="22" t="s">
        <v>47</v>
      </c>
      <c r="B24" s="22" t="s">
        <v>276</v>
      </c>
      <c r="C24" s="23" t="s">
        <v>310</v>
      </c>
      <c r="D24" s="22" t="s">
        <v>620</v>
      </c>
      <c r="E24" s="24">
        <v>1816500</v>
      </c>
      <c r="F24" s="24"/>
      <c r="G24" s="24"/>
    </row>
    <row r="25" s="1" customFormat="1" ht="20.25" customHeight="1" spans="1:7">
      <c r="A25" s="22" t="s">
        <v>47</v>
      </c>
      <c r="B25" s="22" t="s">
        <v>271</v>
      </c>
      <c r="C25" s="23" t="s">
        <v>312</v>
      </c>
      <c r="D25" s="22" t="s">
        <v>620</v>
      </c>
      <c r="E25" s="24">
        <v>2105775.34</v>
      </c>
      <c r="F25" s="24"/>
      <c r="G25" s="24"/>
    </row>
    <row r="26" s="1" customFormat="1" ht="20.25" customHeight="1" spans="1:7">
      <c r="A26" s="22" t="s">
        <v>47</v>
      </c>
      <c r="B26" s="22" t="s">
        <v>271</v>
      </c>
      <c r="C26" s="23" t="s">
        <v>314</v>
      </c>
      <c r="D26" s="22" t="s">
        <v>620</v>
      </c>
      <c r="E26" s="24">
        <v>3729973.76</v>
      </c>
      <c r="F26" s="24"/>
      <c r="G26" s="24"/>
    </row>
    <row r="27" s="1" customFormat="1" ht="20.25" customHeight="1" spans="1:7">
      <c r="A27" s="22" t="s">
        <v>47</v>
      </c>
      <c r="B27" s="22" t="s">
        <v>271</v>
      </c>
      <c r="C27" s="23" t="s">
        <v>327</v>
      </c>
      <c r="D27" s="22" t="s">
        <v>620</v>
      </c>
      <c r="E27" s="24"/>
      <c r="F27" s="24"/>
      <c r="G27" s="24"/>
    </row>
    <row r="28" s="1" customFormat="1" ht="20.25" customHeight="1" spans="1:7">
      <c r="A28" s="25" t="s">
        <v>32</v>
      </c>
      <c r="B28" s="25"/>
      <c r="C28" s="25"/>
      <c r="D28" s="25"/>
      <c r="E28" s="26">
        <v>57515745.1</v>
      </c>
      <c r="F28" s="24"/>
      <c r="G28" s="24"/>
    </row>
  </sheetData>
  <mergeCells count="11">
    <mergeCell ref="A3:G3"/>
    <mergeCell ref="A4:D4"/>
    <mergeCell ref="E5:G5"/>
    <mergeCell ref="A28:D28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32" sqref="B32"/>
    </sheetView>
  </sheetViews>
  <sheetFormatPr defaultColWidth="8" defaultRowHeight="14.25" customHeight="1"/>
  <cols>
    <col min="1" max="1" width="21.1101694915254" customWidth="1"/>
    <col min="2" max="2" width="35.228813559322" customWidth="1"/>
    <col min="3" max="6" width="16.228813559322" customWidth="1"/>
    <col min="7" max="7" width="11.3305084745763" customWidth="1"/>
    <col min="8" max="8" width="10.8898305084746" customWidth="1"/>
    <col min="9" max="9" width="16.228813559322" customWidth="1"/>
    <col min="10" max="10" width="14.228813559322" customWidth="1"/>
    <col min="11" max="11" width="11.771186440678" customWidth="1"/>
    <col min="12" max="12" width="12.1101694915254" customWidth="1"/>
    <col min="13" max="13" width="11.771186440678" customWidth="1"/>
    <col min="14" max="15" width="16.228813559322" customWidth="1"/>
    <col min="16" max="16" width="12.4406779661017" customWidth="1"/>
    <col min="17" max="17" width="11.4406779661017" customWidth="1"/>
    <col min="18" max="18" width="12.228813559322" customWidth="1"/>
    <col min="19" max="19" width="11.8898305084746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153"/>
      <c r="J2" s="164"/>
      <c r="R2" s="4" t="s">
        <v>28</v>
      </c>
    </row>
    <row r="3" ht="36" customHeight="1" spans="1:19">
      <c r="A3" s="154" t="s">
        <v>29</v>
      </c>
      <c r="B3" s="27"/>
      <c r="C3" s="27"/>
      <c r="D3" s="27"/>
      <c r="E3" s="27"/>
      <c r="F3" s="27"/>
      <c r="G3" s="27"/>
      <c r="H3" s="27"/>
      <c r="I3" s="27"/>
      <c r="J3" s="47"/>
      <c r="K3" s="27"/>
      <c r="L3" s="27"/>
      <c r="M3" s="27"/>
      <c r="N3" s="27"/>
      <c r="O3" s="27"/>
      <c r="P3" s="27"/>
      <c r="Q3" s="27"/>
      <c r="R3" s="27"/>
      <c r="S3" s="27"/>
    </row>
    <row r="4" ht="20.3" customHeight="1" spans="1:19">
      <c r="A4" s="97" t="str">
        <f>'部门财务收支预算总表01-1'!A4</f>
        <v>单位名称：新平彝族傣族自治县农业农村局</v>
      </c>
      <c r="B4" s="8"/>
      <c r="C4" s="8"/>
      <c r="D4" s="8"/>
      <c r="E4" s="8"/>
      <c r="F4" s="8"/>
      <c r="G4" s="8"/>
      <c r="H4" s="8"/>
      <c r="I4" s="8"/>
      <c r="J4" s="165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155" t="s">
        <v>30</v>
      </c>
      <c r="B5" s="156" t="s">
        <v>31</v>
      </c>
      <c r="C5" s="156" t="s">
        <v>32</v>
      </c>
      <c r="D5" s="157" t="s">
        <v>33</v>
      </c>
      <c r="E5" s="158"/>
      <c r="F5" s="158"/>
      <c r="G5" s="158"/>
      <c r="H5" s="158"/>
      <c r="I5" s="158"/>
      <c r="J5" s="166"/>
      <c r="K5" s="158"/>
      <c r="L5" s="158"/>
      <c r="M5" s="158"/>
      <c r="N5" s="167"/>
      <c r="O5" s="167" t="s">
        <v>21</v>
      </c>
      <c r="P5" s="167"/>
      <c r="Q5" s="167"/>
      <c r="R5" s="167"/>
      <c r="S5" s="167"/>
    </row>
    <row r="6" ht="18" customHeight="1" spans="1:19">
      <c r="A6" s="159"/>
      <c r="B6" s="160"/>
      <c r="C6" s="160"/>
      <c r="D6" s="160" t="s">
        <v>34</v>
      </c>
      <c r="E6" s="160" t="s">
        <v>35</v>
      </c>
      <c r="F6" s="160" t="s">
        <v>36</v>
      </c>
      <c r="G6" s="160" t="s">
        <v>37</v>
      </c>
      <c r="H6" s="160" t="s">
        <v>38</v>
      </c>
      <c r="I6" s="168" t="s">
        <v>39</v>
      </c>
      <c r="J6" s="169"/>
      <c r="K6" s="168" t="s">
        <v>40</v>
      </c>
      <c r="L6" s="168" t="s">
        <v>41</v>
      </c>
      <c r="M6" s="168" t="s">
        <v>42</v>
      </c>
      <c r="N6" s="170" t="s">
        <v>43</v>
      </c>
      <c r="O6" s="171" t="s">
        <v>34</v>
      </c>
      <c r="P6" s="171" t="s">
        <v>35</v>
      </c>
      <c r="Q6" s="171" t="s">
        <v>36</v>
      </c>
      <c r="R6" s="171" t="s">
        <v>37</v>
      </c>
      <c r="S6" s="171" t="s">
        <v>44</v>
      </c>
    </row>
    <row r="7" ht="29.3" customHeight="1" spans="1:19">
      <c r="A7" s="161"/>
      <c r="B7" s="162"/>
      <c r="C7" s="162"/>
      <c r="D7" s="162"/>
      <c r="E7" s="162"/>
      <c r="F7" s="162"/>
      <c r="G7" s="162"/>
      <c r="H7" s="162"/>
      <c r="I7" s="172" t="s">
        <v>34</v>
      </c>
      <c r="J7" s="172" t="s">
        <v>45</v>
      </c>
      <c r="K7" s="172" t="s">
        <v>40</v>
      </c>
      <c r="L7" s="172" t="s">
        <v>41</v>
      </c>
      <c r="M7" s="172" t="s">
        <v>42</v>
      </c>
      <c r="N7" s="172" t="s">
        <v>43</v>
      </c>
      <c r="O7" s="172"/>
      <c r="P7" s="172"/>
      <c r="Q7" s="172"/>
      <c r="R7" s="172"/>
      <c r="S7" s="172"/>
    </row>
    <row r="8" ht="16.55" customHeight="1" spans="1:19">
      <c r="A8" s="163">
        <v>1</v>
      </c>
      <c r="B8" s="21">
        <v>2</v>
      </c>
      <c r="C8" s="21">
        <v>3</v>
      </c>
      <c r="D8" s="21">
        <v>4</v>
      </c>
      <c r="E8" s="163">
        <v>5</v>
      </c>
      <c r="F8" s="21">
        <v>6</v>
      </c>
      <c r="G8" s="21">
        <v>7</v>
      </c>
      <c r="H8" s="163">
        <v>8</v>
      </c>
      <c r="I8" s="21">
        <v>9</v>
      </c>
      <c r="J8" s="35">
        <v>10</v>
      </c>
      <c r="K8" s="35">
        <v>11</v>
      </c>
      <c r="L8" s="173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s="1" customFormat="1" ht="20.25" customHeight="1" spans="1:19">
      <c r="A9" s="111" t="s">
        <v>46</v>
      </c>
      <c r="B9" s="111" t="s">
        <v>47</v>
      </c>
      <c r="C9" s="26">
        <v>413225149.1</v>
      </c>
      <c r="D9" s="26">
        <v>411199658.1</v>
      </c>
      <c r="E9" s="26">
        <v>100449658.1</v>
      </c>
      <c r="F9" s="26">
        <v>310750000</v>
      </c>
      <c r="G9" s="26"/>
      <c r="H9" s="26"/>
      <c r="I9" s="26">
        <v>2025491</v>
      </c>
      <c r="J9" s="26"/>
      <c r="K9" s="26"/>
      <c r="L9" s="26"/>
      <c r="M9" s="26"/>
      <c r="N9" s="26">
        <v>2025491</v>
      </c>
      <c r="O9" s="26"/>
      <c r="P9" s="26"/>
      <c r="Q9" s="26"/>
      <c r="R9" s="26"/>
      <c r="S9" s="26"/>
    </row>
    <row r="10" s="1" customFormat="1" ht="20.25" customHeight="1" spans="1:19">
      <c r="A10" s="112" t="s">
        <v>48</v>
      </c>
      <c r="B10" s="112" t="s">
        <v>47</v>
      </c>
      <c r="C10" s="26">
        <v>413225149.1</v>
      </c>
      <c r="D10" s="26">
        <v>411199658.1</v>
      </c>
      <c r="E10" s="26">
        <v>100449658.1</v>
      </c>
      <c r="F10" s="26">
        <v>310750000</v>
      </c>
      <c r="G10" s="26"/>
      <c r="H10" s="26"/>
      <c r="I10" s="26">
        <v>2025491</v>
      </c>
      <c r="J10" s="26"/>
      <c r="K10" s="26"/>
      <c r="L10" s="26"/>
      <c r="M10" s="26"/>
      <c r="N10" s="26">
        <v>2025491</v>
      </c>
      <c r="O10" s="101"/>
      <c r="P10" s="101"/>
      <c r="Q10" s="101"/>
      <c r="R10" s="101"/>
      <c r="S10" s="101"/>
    </row>
    <row r="11" s="1" customFormat="1" ht="20.25" customHeight="1" spans="1:19">
      <c r="A11" s="114" t="s">
        <v>32</v>
      </c>
      <c r="B11" s="114"/>
      <c r="C11" s="26">
        <v>413225149.1</v>
      </c>
      <c r="D11" s="26">
        <v>411199658.1</v>
      </c>
      <c r="E11" s="26">
        <v>100449658.1</v>
      </c>
      <c r="F11" s="26">
        <v>310750000</v>
      </c>
      <c r="G11" s="26"/>
      <c r="H11" s="26"/>
      <c r="I11" s="26">
        <v>2025491</v>
      </c>
      <c r="J11" s="26"/>
      <c r="K11" s="26"/>
      <c r="L11" s="26"/>
      <c r="M11" s="26"/>
      <c r="N11" s="26">
        <v>2025491</v>
      </c>
      <c r="O11" s="26"/>
      <c r="P11" s="26"/>
      <c r="Q11" s="26"/>
      <c r="R11" s="26"/>
      <c r="S11" s="26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1"/>
  <sheetViews>
    <sheetView showZeros="0" workbookViewId="0">
      <pane ySplit="1" topLeftCell="A16" activePane="bottomLeft" state="frozen"/>
      <selection/>
      <selection pane="bottomLeft" activeCell="D33" sqref="D33"/>
    </sheetView>
  </sheetViews>
  <sheetFormatPr defaultColWidth="9.11016949152542" defaultRowHeight="14.25" customHeight="1"/>
  <cols>
    <col min="1" max="1" width="14.228813559322" customWidth="1"/>
    <col min="2" max="2" width="32.5508474576271" customWidth="1"/>
    <col min="3" max="6" width="18.8898305084746" customWidth="1"/>
    <col min="7" max="7" width="21.228813559322" customWidth="1"/>
    <col min="8" max="9" width="18.8898305084746" customWidth="1"/>
    <col min="10" max="10" width="17.8898305084746" customWidth="1"/>
    <col min="11" max="15" width="18.8898305084746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7" t="s">
        <v>49</v>
      </c>
    </row>
    <row r="3" ht="28.5" customHeight="1" spans="1:15">
      <c r="A3" s="27" t="s">
        <v>50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.05" customHeight="1" spans="1:15">
      <c r="A4" s="108" t="str">
        <f>'部门财务收支预算总表01-1'!A4</f>
        <v>单位名称：新平彝族傣族自治县农业农村局</v>
      </c>
      <c r="B4" s="109"/>
      <c r="C4" s="60"/>
      <c r="D4" s="60"/>
      <c r="E4" s="60"/>
      <c r="F4" s="60"/>
      <c r="G4" s="8"/>
      <c r="H4" s="60"/>
      <c r="I4" s="60"/>
      <c r="J4" s="8"/>
      <c r="K4" s="60"/>
      <c r="L4" s="60"/>
      <c r="M4" s="8"/>
      <c r="N4" s="8"/>
      <c r="O4" s="110" t="s">
        <v>3</v>
      </c>
    </row>
    <row r="5" ht="18.85" customHeight="1" spans="1:15">
      <c r="A5" s="11" t="s">
        <v>51</v>
      </c>
      <c r="B5" s="11" t="s">
        <v>52</v>
      </c>
      <c r="C5" s="17" t="s">
        <v>32</v>
      </c>
      <c r="D5" s="65" t="s">
        <v>35</v>
      </c>
      <c r="E5" s="65"/>
      <c r="F5" s="65"/>
      <c r="G5" s="152" t="s">
        <v>36</v>
      </c>
      <c r="H5" s="11" t="s">
        <v>37</v>
      </c>
      <c r="I5" s="11" t="s">
        <v>53</v>
      </c>
      <c r="J5" s="12" t="s">
        <v>54</v>
      </c>
      <c r="K5" s="74" t="s">
        <v>55</v>
      </c>
      <c r="L5" s="74" t="s">
        <v>56</v>
      </c>
      <c r="M5" s="74" t="s">
        <v>57</v>
      </c>
      <c r="N5" s="74" t="s">
        <v>58</v>
      </c>
      <c r="O5" s="91" t="s">
        <v>59</v>
      </c>
    </row>
    <row r="6" ht="29.95" customHeight="1" spans="1:15">
      <c r="A6" s="20"/>
      <c r="B6" s="20"/>
      <c r="C6" s="20"/>
      <c r="D6" s="65" t="s">
        <v>34</v>
      </c>
      <c r="E6" s="65" t="s">
        <v>60</v>
      </c>
      <c r="F6" s="65" t="s">
        <v>61</v>
      </c>
      <c r="G6" s="20"/>
      <c r="H6" s="20"/>
      <c r="I6" s="20"/>
      <c r="J6" s="65" t="s">
        <v>34</v>
      </c>
      <c r="K6" s="95" t="s">
        <v>55</v>
      </c>
      <c r="L6" s="95" t="s">
        <v>56</v>
      </c>
      <c r="M6" s="95" t="s">
        <v>57</v>
      </c>
      <c r="N6" s="95" t="s">
        <v>58</v>
      </c>
      <c r="O6" s="95" t="s">
        <v>59</v>
      </c>
    </row>
    <row r="7" ht="16.5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65">
        <v>15</v>
      </c>
    </row>
    <row r="8" s="1" customFormat="1" ht="20.25" customHeight="1" spans="1:15">
      <c r="A8" s="111" t="s">
        <v>62</v>
      </c>
      <c r="B8" s="111" t="s">
        <v>63</v>
      </c>
      <c r="C8" s="26">
        <v>28120</v>
      </c>
      <c r="D8" s="26">
        <v>28120</v>
      </c>
      <c r="E8" s="26"/>
      <c r="F8" s="26">
        <v>28120</v>
      </c>
      <c r="G8" s="26"/>
      <c r="H8" s="26"/>
      <c r="I8" s="26"/>
      <c r="J8" s="26"/>
      <c r="K8" s="26"/>
      <c r="L8" s="26"/>
      <c r="M8" s="26"/>
      <c r="N8" s="26"/>
      <c r="O8" s="26"/>
    </row>
    <row r="9" s="1" customFormat="1" ht="20.25" customHeight="1" spans="1:15">
      <c r="A9" s="112" t="s">
        <v>64</v>
      </c>
      <c r="B9" s="112" t="s">
        <v>65</v>
      </c>
      <c r="C9" s="26">
        <v>28120</v>
      </c>
      <c r="D9" s="26">
        <v>28120</v>
      </c>
      <c r="E9" s="26"/>
      <c r="F9" s="26">
        <v>28120</v>
      </c>
      <c r="G9" s="26"/>
      <c r="H9" s="26"/>
      <c r="I9" s="26"/>
      <c r="J9" s="26"/>
      <c r="K9" s="26"/>
      <c r="L9" s="26"/>
      <c r="M9" s="26"/>
      <c r="N9" s="26"/>
      <c r="O9" s="26"/>
    </row>
    <row r="10" s="1" customFormat="1" ht="20.25" customHeight="1" spans="1:15">
      <c r="A10" s="113" t="s">
        <v>66</v>
      </c>
      <c r="B10" s="113" t="s">
        <v>65</v>
      </c>
      <c r="C10" s="26">
        <v>28120</v>
      </c>
      <c r="D10" s="26">
        <v>28120</v>
      </c>
      <c r="E10" s="26"/>
      <c r="F10" s="26">
        <v>28120</v>
      </c>
      <c r="G10" s="26"/>
      <c r="H10" s="26"/>
      <c r="I10" s="26"/>
      <c r="J10" s="26"/>
      <c r="K10" s="26"/>
      <c r="L10" s="26"/>
      <c r="M10" s="26"/>
      <c r="N10" s="26"/>
      <c r="O10" s="26"/>
    </row>
    <row r="11" s="1" customFormat="1" ht="20.25" customHeight="1" spans="1:15">
      <c r="A11" s="111" t="s">
        <v>67</v>
      </c>
      <c r="B11" s="111" t="s">
        <v>68</v>
      </c>
      <c r="C11" s="26">
        <v>5541261</v>
      </c>
      <c r="D11" s="26">
        <v>5541261</v>
      </c>
      <c r="E11" s="26">
        <v>5395425</v>
      </c>
      <c r="F11" s="26">
        <v>145836</v>
      </c>
      <c r="G11" s="26"/>
      <c r="H11" s="26"/>
      <c r="I11" s="26"/>
      <c r="J11" s="26"/>
      <c r="K11" s="26"/>
      <c r="L11" s="26"/>
      <c r="M11" s="26"/>
      <c r="N11" s="26"/>
      <c r="O11" s="26"/>
    </row>
    <row r="12" s="1" customFormat="1" ht="20.25" customHeight="1" spans="1:15">
      <c r="A12" s="112" t="s">
        <v>69</v>
      </c>
      <c r="B12" s="112" t="s">
        <v>70</v>
      </c>
      <c r="C12" s="26">
        <v>5395425</v>
      </c>
      <c r="D12" s="26">
        <v>5395425</v>
      </c>
      <c r="E12" s="26">
        <v>5395425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="1" customFormat="1" ht="20.25" customHeight="1" spans="1:15">
      <c r="A13" s="113" t="s">
        <v>71</v>
      </c>
      <c r="B13" s="113" t="s">
        <v>72</v>
      </c>
      <c r="C13" s="26">
        <v>6450</v>
      </c>
      <c r="D13" s="26">
        <v>6450</v>
      </c>
      <c r="E13" s="26">
        <v>6450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="1" customFormat="1" ht="20.25" customHeight="1" spans="1:15">
      <c r="A14" s="113" t="s">
        <v>73</v>
      </c>
      <c r="B14" s="113" t="s">
        <v>74</v>
      </c>
      <c r="C14" s="26">
        <v>29550</v>
      </c>
      <c r="D14" s="26">
        <v>29550</v>
      </c>
      <c r="E14" s="26">
        <v>29550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="1" customFormat="1" ht="20.25" customHeight="1" spans="1:15">
      <c r="A15" s="113" t="s">
        <v>75</v>
      </c>
      <c r="B15" s="113" t="s">
        <v>76</v>
      </c>
      <c r="C15" s="26">
        <v>5359425</v>
      </c>
      <c r="D15" s="26">
        <v>5359425</v>
      </c>
      <c r="E15" s="26">
        <v>5359425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="1" customFormat="1" ht="20.25" customHeight="1" spans="1:15">
      <c r="A16" s="112" t="s">
        <v>77</v>
      </c>
      <c r="B16" s="112" t="s">
        <v>78</v>
      </c>
      <c r="C16" s="26">
        <v>145836</v>
      </c>
      <c r="D16" s="26">
        <v>145836</v>
      </c>
      <c r="E16" s="26"/>
      <c r="F16" s="26">
        <v>145836</v>
      </c>
      <c r="G16" s="26"/>
      <c r="H16" s="26"/>
      <c r="I16" s="26"/>
      <c r="J16" s="26"/>
      <c r="K16" s="26"/>
      <c r="L16" s="26"/>
      <c r="M16" s="26"/>
      <c r="N16" s="26"/>
      <c r="O16" s="26"/>
    </row>
    <row r="17" s="1" customFormat="1" ht="20.25" customHeight="1" spans="1:15">
      <c r="A17" s="113" t="s">
        <v>79</v>
      </c>
      <c r="B17" s="113" t="s">
        <v>80</v>
      </c>
      <c r="C17" s="26">
        <v>145836</v>
      </c>
      <c r="D17" s="26">
        <v>145836</v>
      </c>
      <c r="E17" s="26"/>
      <c r="F17" s="26">
        <v>145836</v>
      </c>
      <c r="G17" s="26"/>
      <c r="H17" s="26"/>
      <c r="I17" s="26"/>
      <c r="J17" s="26"/>
      <c r="K17" s="26"/>
      <c r="L17" s="26"/>
      <c r="M17" s="26"/>
      <c r="N17" s="26"/>
      <c r="O17" s="26"/>
    </row>
    <row r="18" s="1" customFormat="1" ht="20.25" customHeight="1" spans="1:15">
      <c r="A18" s="111" t="s">
        <v>81</v>
      </c>
      <c r="B18" s="111" t="s">
        <v>82</v>
      </c>
      <c r="C18" s="26">
        <v>3963422</v>
      </c>
      <c r="D18" s="26">
        <v>3963422</v>
      </c>
      <c r="E18" s="26">
        <v>3963422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="1" customFormat="1" ht="20.25" customHeight="1" spans="1:15">
      <c r="A19" s="112" t="s">
        <v>83</v>
      </c>
      <c r="B19" s="112" t="s">
        <v>84</v>
      </c>
      <c r="C19" s="26">
        <v>3963422</v>
      </c>
      <c r="D19" s="26">
        <v>3963422</v>
      </c>
      <c r="E19" s="26">
        <v>3963422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="1" customFormat="1" ht="20.25" customHeight="1" spans="1:15">
      <c r="A20" s="113" t="s">
        <v>85</v>
      </c>
      <c r="B20" s="113" t="s">
        <v>86</v>
      </c>
      <c r="C20" s="26">
        <v>2305879</v>
      </c>
      <c r="D20" s="26">
        <v>2305879</v>
      </c>
      <c r="E20" s="26">
        <v>2305879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="1" customFormat="1" ht="20.25" customHeight="1" spans="1:15">
      <c r="A21" s="113" t="s">
        <v>87</v>
      </c>
      <c r="B21" s="113" t="s">
        <v>88</v>
      </c>
      <c r="C21" s="26">
        <v>97075</v>
      </c>
      <c r="D21" s="26">
        <v>97075</v>
      </c>
      <c r="E21" s="26">
        <v>97075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="1" customFormat="1" ht="20.25" customHeight="1" spans="1:15">
      <c r="A22" s="113" t="s">
        <v>89</v>
      </c>
      <c r="B22" s="113" t="s">
        <v>90</v>
      </c>
      <c r="C22" s="26">
        <v>1455336</v>
      </c>
      <c r="D22" s="26">
        <v>1455336</v>
      </c>
      <c r="E22" s="26">
        <v>1455336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="1" customFormat="1" ht="20.25" customHeight="1" spans="1:15">
      <c r="A23" s="113" t="s">
        <v>91</v>
      </c>
      <c r="B23" s="113" t="s">
        <v>92</v>
      </c>
      <c r="C23" s="26">
        <v>105132</v>
      </c>
      <c r="D23" s="26">
        <v>105132</v>
      </c>
      <c r="E23" s="26">
        <v>105132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="1" customFormat="1" ht="20.25" customHeight="1" spans="1:15">
      <c r="A24" s="111">
        <v>211</v>
      </c>
      <c r="B24" s="111" t="s">
        <v>93</v>
      </c>
      <c r="C24" s="26">
        <v>2660000</v>
      </c>
      <c r="D24" s="26">
        <v>2660000</v>
      </c>
      <c r="E24" s="26"/>
      <c r="F24" s="26">
        <v>2660000</v>
      </c>
      <c r="G24" s="26"/>
      <c r="H24" s="26"/>
      <c r="I24" s="26"/>
      <c r="J24" s="26"/>
      <c r="K24" s="26"/>
      <c r="L24" s="26"/>
      <c r="M24" s="26"/>
      <c r="N24" s="26"/>
      <c r="O24" s="26"/>
    </row>
    <row r="25" s="1" customFormat="1" ht="20.25" customHeight="1" spans="1:15">
      <c r="A25" s="112">
        <v>21103</v>
      </c>
      <c r="B25" s="112" t="s">
        <v>94</v>
      </c>
      <c r="C25" s="26">
        <v>2660000</v>
      </c>
      <c r="D25" s="26">
        <v>2660000</v>
      </c>
      <c r="E25" s="26"/>
      <c r="F25" s="26">
        <v>2660000</v>
      </c>
      <c r="G25" s="26"/>
      <c r="H25" s="26"/>
      <c r="I25" s="26"/>
      <c r="J25" s="26"/>
      <c r="K25" s="26"/>
      <c r="L25" s="26"/>
      <c r="M25" s="26"/>
      <c r="N25" s="26"/>
      <c r="O25" s="26"/>
    </row>
    <row r="26" s="1" customFormat="1" ht="20.25" customHeight="1" spans="1:15">
      <c r="A26" s="113">
        <v>2110301</v>
      </c>
      <c r="B26" s="113" t="s">
        <v>95</v>
      </c>
      <c r="C26" s="26">
        <v>2660000</v>
      </c>
      <c r="D26" s="26">
        <v>2660000</v>
      </c>
      <c r="E26" s="26"/>
      <c r="F26" s="26">
        <v>2660000</v>
      </c>
      <c r="G26" s="26"/>
      <c r="H26" s="26"/>
      <c r="I26" s="26"/>
      <c r="J26" s="26"/>
      <c r="K26" s="26"/>
      <c r="L26" s="26"/>
      <c r="M26" s="26"/>
      <c r="N26" s="26"/>
      <c r="O26" s="26"/>
    </row>
    <row r="27" s="1" customFormat="1" ht="20.25" customHeight="1" spans="1:15">
      <c r="A27" s="111" t="s">
        <v>96</v>
      </c>
      <c r="B27" s="111" t="s">
        <v>97</v>
      </c>
      <c r="C27" s="26">
        <v>310750000</v>
      </c>
      <c r="D27" s="26"/>
      <c r="E27" s="26"/>
      <c r="F27" s="26"/>
      <c r="G27" s="26">
        <v>310750000</v>
      </c>
      <c r="H27" s="26"/>
      <c r="I27" s="26"/>
      <c r="J27" s="26"/>
      <c r="K27" s="26"/>
      <c r="L27" s="26"/>
      <c r="M27" s="26"/>
      <c r="N27" s="26"/>
      <c r="O27" s="26"/>
    </row>
    <row r="28" s="1" customFormat="1" ht="20.25" customHeight="1" spans="1:15">
      <c r="A28" s="112" t="s">
        <v>98</v>
      </c>
      <c r="B28" s="112" t="s">
        <v>99</v>
      </c>
      <c r="C28" s="26">
        <v>310750000</v>
      </c>
      <c r="D28" s="26"/>
      <c r="E28" s="26"/>
      <c r="F28" s="26"/>
      <c r="G28" s="26">
        <v>310750000</v>
      </c>
      <c r="H28" s="26"/>
      <c r="I28" s="26"/>
      <c r="J28" s="26"/>
      <c r="K28" s="26"/>
      <c r="L28" s="26"/>
      <c r="M28" s="26"/>
      <c r="N28" s="26"/>
      <c r="O28" s="26"/>
    </row>
    <row r="29" s="1" customFormat="1" ht="20.25" customHeight="1" spans="1:15">
      <c r="A29" s="113" t="s">
        <v>100</v>
      </c>
      <c r="B29" s="113" t="s">
        <v>101</v>
      </c>
      <c r="C29" s="26">
        <v>310000000</v>
      </c>
      <c r="D29" s="26"/>
      <c r="E29" s="26"/>
      <c r="F29" s="26"/>
      <c r="G29" s="26">
        <v>310000000</v>
      </c>
      <c r="H29" s="26"/>
      <c r="I29" s="26"/>
      <c r="J29" s="26"/>
      <c r="K29" s="26"/>
      <c r="L29" s="26"/>
      <c r="M29" s="26"/>
      <c r="N29" s="26"/>
      <c r="O29" s="26"/>
    </row>
    <row r="30" s="1" customFormat="1" ht="20.25" customHeight="1" spans="1:15">
      <c r="A30" s="113" t="s">
        <v>102</v>
      </c>
      <c r="B30" s="113" t="s">
        <v>103</v>
      </c>
      <c r="C30" s="26">
        <v>750000</v>
      </c>
      <c r="D30" s="26"/>
      <c r="E30" s="26"/>
      <c r="F30" s="26"/>
      <c r="G30" s="26">
        <v>750000</v>
      </c>
      <c r="H30" s="26"/>
      <c r="I30" s="26"/>
      <c r="J30" s="26"/>
      <c r="K30" s="26"/>
      <c r="L30" s="26"/>
      <c r="M30" s="26"/>
      <c r="N30" s="26"/>
      <c r="O30" s="26"/>
    </row>
    <row r="31" s="1" customFormat="1" ht="20.25" customHeight="1" spans="1:15">
      <c r="A31" s="111" t="s">
        <v>104</v>
      </c>
      <c r="B31" s="111" t="s">
        <v>105</v>
      </c>
      <c r="C31" s="26">
        <v>85101784.1</v>
      </c>
      <c r="D31" s="26">
        <v>83076293.1</v>
      </c>
      <c r="E31" s="26">
        <v>28394504</v>
      </c>
      <c r="F31" s="26">
        <v>54681789.1</v>
      </c>
      <c r="G31" s="26"/>
      <c r="H31" s="26"/>
      <c r="I31" s="26"/>
      <c r="J31" s="26">
        <v>2025491</v>
      </c>
      <c r="K31" s="26"/>
      <c r="L31" s="26"/>
      <c r="M31" s="26"/>
      <c r="N31" s="26"/>
      <c r="O31" s="26">
        <v>2025491</v>
      </c>
    </row>
    <row r="32" s="1" customFormat="1" ht="20.25" customHeight="1" spans="1:15">
      <c r="A32" s="112" t="s">
        <v>106</v>
      </c>
      <c r="B32" s="112" t="s">
        <v>107</v>
      </c>
      <c r="C32" s="26">
        <v>56105295</v>
      </c>
      <c r="D32" s="26">
        <v>54101404</v>
      </c>
      <c r="E32" s="26">
        <v>28394504</v>
      </c>
      <c r="F32" s="26">
        <v>25706900</v>
      </c>
      <c r="G32" s="26"/>
      <c r="H32" s="26"/>
      <c r="I32" s="26"/>
      <c r="J32" s="26">
        <v>2003891</v>
      </c>
      <c r="K32" s="26"/>
      <c r="L32" s="26"/>
      <c r="M32" s="26"/>
      <c r="N32" s="26"/>
      <c r="O32" s="26">
        <v>2003891</v>
      </c>
    </row>
    <row r="33" s="1" customFormat="1" ht="20.25" customHeight="1" spans="1:15">
      <c r="A33" s="113" t="s">
        <v>108</v>
      </c>
      <c r="B33" s="113" t="s">
        <v>109</v>
      </c>
      <c r="C33" s="26">
        <v>28394504</v>
      </c>
      <c r="D33" s="26">
        <v>28394504</v>
      </c>
      <c r="E33" s="26">
        <v>28394504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="1" customFormat="1" ht="20.25" customHeight="1" spans="1:15">
      <c r="A34" s="113" t="s">
        <v>110</v>
      </c>
      <c r="B34" s="113" t="s">
        <v>111</v>
      </c>
      <c r="C34" s="26">
        <v>1111891</v>
      </c>
      <c r="D34" s="26">
        <v>590400</v>
      </c>
      <c r="E34" s="26"/>
      <c r="F34" s="26">
        <v>590400</v>
      </c>
      <c r="G34" s="26"/>
      <c r="H34" s="26"/>
      <c r="I34" s="26"/>
      <c r="J34" s="26">
        <v>521491</v>
      </c>
      <c r="K34" s="26"/>
      <c r="L34" s="26"/>
      <c r="M34" s="26"/>
      <c r="N34" s="26"/>
      <c r="O34" s="26">
        <v>521491</v>
      </c>
    </row>
    <row r="35" s="1" customFormat="1" ht="20.25" customHeight="1" spans="1:15">
      <c r="A35" s="113" t="s">
        <v>112</v>
      </c>
      <c r="B35" s="113" t="s">
        <v>113</v>
      </c>
      <c r="C35" s="26">
        <v>2162300</v>
      </c>
      <c r="D35" s="26">
        <v>1816500</v>
      </c>
      <c r="E35" s="26"/>
      <c r="F35" s="26">
        <v>1816500</v>
      </c>
      <c r="G35" s="26"/>
      <c r="H35" s="26"/>
      <c r="I35" s="26"/>
      <c r="J35" s="26">
        <v>345800</v>
      </c>
      <c r="K35" s="26"/>
      <c r="L35" s="26"/>
      <c r="M35" s="26"/>
      <c r="N35" s="26"/>
      <c r="O35" s="26">
        <v>345800</v>
      </c>
    </row>
    <row r="36" s="1" customFormat="1" ht="20.25" customHeight="1" spans="1:15">
      <c r="A36" s="113" t="s">
        <v>114</v>
      </c>
      <c r="B36" s="113" t="s">
        <v>115</v>
      </c>
      <c r="C36" s="26">
        <v>1460000</v>
      </c>
      <c r="D36" s="26">
        <v>1300000</v>
      </c>
      <c r="E36" s="26"/>
      <c r="F36" s="26">
        <v>1300000</v>
      </c>
      <c r="G36" s="26"/>
      <c r="H36" s="26"/>
      <c r="I36" s="26"/>
      <c r="J36" s="26">
        <v>160000</v>
      </c>
      <c r="K36" s="26"/>
      <c r="L36" s="26"/>
      <c r="M36" s="26"/>
      <c r="N36" s="26"/>
      <c r="O36" s="26">
        <v>160000</v>
      </c>
    </row>
    <row r="37" s="1" customFormat="1" ht="20.25" customHeight="1" spans="1:15">
      <c r="A37" s="113" t="s">
        <v>116</v>
      </c>
      <c r="B37" s="113" t="s">
        <v>117</v>
      </c>
      <c r="C37" s="26">
        <v>10976600</v>
      </c>
      <c r="D37" s="26">
        <v>10000000</v>
      </c>
      <c r="E37" s="26"/>
      <c r="F37" s="26">
        <v>10000000</v>
      </c>
      <c r="G37" s="26"/>
      <c r="H37" s="26"/>
      <c r="I37" s="26"/>
      <c r="J37" s="26">
        <v>976600</v>
      </c>
      <c r="K37" s="26"/>
      <c r="L37" s="26"/>
      <c r="M37" s="26"/>
      <c r="N37" s="26"/>
      <c r="O37" s="26">
        <v>976600</v>
      </c>
    </row>
    <row r="38" s="1" customFormat="1" ht="20.25" customHeight="1" spans="1:15">
      <c r="A38" s="113" t="s">
        <v>118</v>
      </c>
      <c r="B38" s="113" t="s">
        <v>119</v>
      </c>
      <c r="C38" s="26">
        <v>12000000</v>
      </c>
      <c r="D38" s="26">
        <v>12000000</v>
      </c>
      <c r="E38" s="26"/>
      <c r="F38" s="26">
        <v>12000000</v>
      </c>
      <c r="G38" s="26"/>
      <c r="H38" s="26"/>
      <c r="I38" s="26"/>
      <c r="J38" s="26"/>
      <c r="K38" s="26"/>
      <c r="L38" s="26"/>
      <c r="M38" s="26"/>
      <c r="N38" s="26"/>
      <c r="O38" s="26"/>
    </row>
    <row r="39" s="1" customFormat="1" ht="20.25" customHeight="1" spans="1:15">
      <c r="A39" s="112" t="s">
        <v>120</v>
      </c>
      <c r="B39" s="112" t="s">
        <v>121</v>
      </c>
      <c r="C39" s="26">
        <v>20000</v>
      </c>
      <c r="D39" s="26"/>
      <c r="E39" s="26"/>
      <c r="F39" s="26"/>
      <c r="G39" s="26"/>
      <c r="H39" s="26"/>
      <c r="I39" s="26"/>
      <c r="J39" s="26">
        <v>20000</v>
      </c>
      <c r="K39" s="26"/>
      <c r="L39" s="26"/>
      <c r="M39" s="26"/>
      <c r="N39" s="26"/>
      <c r="O39" s="26">
        <v>20000</v>
      </c>
    </row>
    <row r="40" s="1" customFormat="1" ht="20.25" customHeight="1" spans="1:15">
      <c r="A40" s="113" t="s">
        <v>122</v>
      </c>
      <c r="B40" s="113" t="s">
        <v>123</v>
      </c>
      <c r="C40" s="26">
        <v>20000</v>
      </c>
      <c r="D40" s="26"/>
      <c r="E40" s="26"/>
      <c r="F40" s="26"/>
      <c r="G40" s="26"/>
      <c r="H40" s="26"/>
      <c r="I40" s="26"/>
      <c r="J40" s="26">
        <v>20000</v>
      </c>
      <c r="K40" s="26"/>
      <c r="L40" s="26"/>
      <c r="M40" s="26"/>
      <c r="N40" s="26"/>
      <c r="O40" s="26">
        <v>20000</v>
      </c>
    </row>
    <row r="41" s="1" customFormat="1" ht="20.25" customHeight="1" spans="1:15">
      <c r="A41" s="112" t="s">
        <v>124</v>
      </c>
      <c r="B41" s="112" t="s">
        <v>125</v>
      </c>
      <c r="C41" s="26">
        <v>23139140</v>
      </c>
      <c r="D41" s="26">
        <v>23139140</v>
      </c>
      <c r="E41" s="26"/>
      <c r="F41" s="26">
        <v>23139140</v>
      </c>
      <c r="G41" s="26"/>
      <c r="H41" s="26"/>
      <c r="I41" s="26"/>
      <c r="J41" s="26"/>
      <c r="K41" s="26"/>
      <c r="L41" s="26"/>
      <c r="M41" s="26"/>
      <c r="N41" s="26"/>
      <c r="O41" s="26"/>
    </row>
    <row r="42" s="1" customFormat="1" ht="20.25" customHeight="1" spans="1:15">
      <c r="A42" s="113" t="s">
        <v>126</v>
      </c>
      <c r="B42" s="113" t="s">
        <v>127</v>
      </c>
      <c r="C42" s="26">
        <v>23039140</v>
      </c>
      <c r="D42" s="26">
        <v>23039140</v>
      </c>
      <c r="E42" s="26"/>
      <c r="F42" s="26">
        <v>23039140</v>
      </c>
      <c r="G42" s="26"/>
      <c r="H42" s="26"/>
      <c r="I42" s="26"/>
      <c r="J42" s="26"/>
      <c r="K42" s="26"/>
      <c r="L42" s="26"/>
      <c r="M42" s="26"/>
      <c r="N42" s="26"/>
      <c r="O42" s="26"/>
    </row>
    <row r="43" s="1" customFormat="1" ht="31" customHeight="1" spans="1:15">
      <c r="A43" s="113" t="s">
        <v>128</v>
      </c>
      <c r="B43" s="113" t="s">
        <v>129</v>
      </c>
      <c r="C43" s="26">
        <v>100000</v>
      </c>
      <c r="D43" s="26">
        <v>100000</v>
      </c>
      <c r="E43" s="26"/>
      <c r="F43" s="26">
        <v>100000</v>
      </c>
      <c r="G43" s="26"/>
      <c r="H43" s="26"/>
      <c r="I43" s="26"/>
      <c r="J43" s="26"/>
      <c r="K43" s="26"/>
      <c r="L43" s="26"/>
      <c r="M43" s="26"/>
      <c r="N43" s="26"/>
      <c r="O43" s="26"/>
    </row>
    <row r="44" s="1" customFormat="1" ht="20.25" customHeight="1" spans="1:15">
      <c r="A44" s="112">
        <v>21308</v>
      </c>
      <c r="B44" s="112" t="s">
        <v>130</v>
      </c>
      <c r="C44" s="26">
        <v>5835749.1</v>
      </c>
      <c r="D44" s="26">
        <v>5835749.1</v>
      </c>
      <c r="E44" s="26"/>
      <c r="F44" s="26">
        <v>5835749.1</v>
      </c>
      <c r="G44" s="26"/>
      <c r="H44" s="26"/>
      <c r="I44" s="26"/>
      <c r="J44" s="26"/>
      <c r="K44" s="26"/>
      <c r="L44" s="26"/>
      <c r="M44" s="26"/>
      <c r="N44" s="26"/>
      <c r="O44" s="26"/>
    </row>
    <row r="45" s="1" customFormat="1" ht="20.25" customHeight="1" spans="1:15">
      <c r="A45" s="113">
        <v>2130803</v>
      </c>
      <c r="B45" s="113" t="s">
        <v>131</v>
      </c>
      <c r="C45" s="26">
        <v>5835749.1</v>
      </c>
      <c r="D45" s="26">
        <v>5835749.1</v>
      </c>
      <c r="E45" s="26"/>
      <c r="F45" s="26">
        <v>5835749.1</v>
      </c>
      <c r="G45" s="26"/>
      <c r="H45" s="26"/>
      <c r="I45" s="26"/>
      <c r="J45" s="26"/>
      <c r="K45" s="26"/>
      <c r="L45" s="26"/>
      <c r="M45" s="26"/>
      <c r="N45" s="26"/>
      <c r="O45" s="26"/>
    </row>
    <row r="46" s="1" customFormat="1" ht="20.25" customHeight="1" spans="1:15">
      <c r="A46" s="112" t="s">
        <v>132</v>
      </c>
      <c r="B46" s="112" t="s">
        <v>133</v>
      </c>
      <c r="C46" s="26">
        <v>1600</v>
      </c>
      <c r="D46" s="26"/>
      <c r="E46" s="26"/>
      <c r="F46" s="26"/>
      <c r="G46" s="26"/>
      <c r="H46" s="26"/>
      <c r="I46" s="26"/>
      <c r="J46" s="26">
        <v>1600</v>
      </c>
      <c r="K46" s="26"/>
      <c r="L46" s="26"/>
      <c r="M46" s="26"/>
      <c r="N46" s="26"/>
      <c r="O46" s="26">
        <v>1600</v>
      </c>
    </row>
    <row r="47" s="1" customFormat="1" ht="20.25" customHeight="1" spans="1:15">
      <c r="A47" s="113" t="s">
        <v>134</v>
      </c>
      <c r="B47" s="113" t="s">
        <v>133</v>
      </c>
      <c r="C47" s="26">
        <v>1600</v>
      </c>
      <c r="D47" s="26"/>
      <c r="E47" s="26"/>
      <c r="F47" s="26"/>
      <c r="G47" s="26"/>
      <c r="H47" s="26"/>
      <c r="I47" s="26"/>
      <c r="J47" s="26">
        <v>1600</v>
      </c>
      <c r="K47" s="26"/>
      <c r="L47" s="26"/>
      <c r="M47" s="26"/>
      <c r="N47" s="26"/>
      <c r="O47" s="26">
        <v>1600</v>
      </c>
    </row>
    <row r="48" s="1" customFormat="1" ht="20.25" customHeight="1" spans="1:15">
      <c r="A48" s="111" t="s">
        <v>135</v>
      </c>
      <c r="B48" s="111" t="s">
        <v>136</v>
      </c>
      <c r="C48" s="26">
        <v>5180562</v>
      </c>
      <c r="D48" s="26">
        <v>5180562</v>
      </c>
      <c r="E48" s="26">
        <v>5180562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="1" customFormat="1" ht="20.25" customHeight="1" spans="1:15">
      <c r="A49" s="112" t="s">
        <v>137</v>
      </c>
      <c r="B49" s="112" t="s">
        <v>138</v>
      </c>
      <c r="C49" s="26">
        <v>5180562</v>
      </c>
      <c r="D49" s="26">
        <v>5180562</v>
      </c>
      <c r="E49" s="26">
        <v>5180562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="1" customFormat="1" ht="20.25" customHeight="1" spans="1:15">
      <c r="A50" s="113" t="s">
        <v>139</v>
      </c>
      <c r="B50" s="113" t="s">
        <v>140</v>
      </c>
      <c r="C50" s="26">
        <v>5180562</v>
      </c>
      <c r="D50" s="26">
        <v>5180562</v>
      </c>
      <c r="E50" s="26">
        <v>5180562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="1" customFormat="1" ht="20.25" customHeight="1" spans="1:15">
      <c r="A51" s="114" t="s">
        <v>141</v>
      </c>
      <c r="B51" s="114"/>
      <c r="C51" s="26">
        <v>413225149.1</v>
      </c>
      <c r="D51" s="26">
        <v>100449658.1</v>
      </c>
      <c r="E51" s="26">
        <v>42933913</v>
      </c>
      <c r="F51" s="26">
        <v>57515745.1</v>
      </c>
      <c r="G51" s="26">
        <v>310750000</v>
      </c>
      <c r="H51" s="26"/>
      <c r="I51" s="26"/>
      <c r="J51" s="26">
        <v>2025491</v>
      </c>
      <c r="K51" s="26"/>
      <c r="L51" s="26"/>
      <c r="M51" s="26"/>
      <c r="N51" s="26"/>
      <c r="O51" s="26">
        <v>2025491</v>
      </c>
    </row>
  </sheetData>
  <mergeCells count="11">
    <mergeCell ref="A3:O3"/>
    <mergeCell ref="A4:L4"/>
    <mergeCell ref="D5:F5"/>
    <mergeCell ref="J5:O5"/>
    <mergeCell ref="A51:B51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4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1016949152542" defaultRowHeight="14.25" customHeight="1" outlineLevelCol="3"/>
  <cols>
    <col min="1" max="1" width="49.228813559322" customWidth="1"/>
    <col min="2" max="2" width="43.3305084745763" customWidth="1"/>
    <col min="3" max="3" width="48.5508474576271" customWidth="1"/>
    <col min="4" max="4" width="41.228813559322" customWidth="1"/>
  </cols>
  <sheetData>
    <row r="1" customHeight="1" spans="1:4">
      <c r="A1" s="2"/>
      <c r="B1" s="2"/>
      <c r="C1" s="2"/>
      <c r="D1" s="2"/>
    </row>
    <row r="2" customHeight="1" spans="4:4">
      <c r="D2" s="106" t="s">
        <v>142</v>
      </c>
    </row>
    <row r="3" ht="31.6" customHeight="1" spans="1:4">
      <c r="A3" s="46" t="s">
        <v>143</v>
      </c>
      <c r="B3" s="139"/>
      <c r="C3" s="139"/>
      <c r="D3" s="139"/>
    </row>
    <row r="4" ht="17.2" customHeight="1" spans="1:4">
      <c r="A4" s="6" t="str">
        <f>'部门财务收支预算总表01-1'!A4</f>
        <v>单位名称：新平彝族傣族自治县农业农村局</v>
      </c>
      <c r="B4" s="140"/>
      <c r="C4" s="140"/>
      <c r="D4" s="107" t="s">
        <v>3</v>
      </c>
    </row>
    <row r="5" ht="24.75" customHeight="1" spans="1:4">
      <c r="A5" s="12" t="s">
        <v>4</v>
      </c>
      <c r="B5" s="14"/>
      <c r="C5" s="12" t="s">
        <v>5</v>
      </c>
      <c r="D5" s="14"/>
    </row>
    <row r="6" ht="15.75" customHeight="1" spans="1:4">
      <c r="A6" s="17" t="s">
        <v>6</v>
      </c>
      <c r="B6" s="141" t="s">
        <v>7</v>
      </c>
      <c r="C6" s="17" t="s">
        <v>144</v>
      </c>
      <c r="D6" s="141" t="s">
        <v>7</v>
      </c>
    </row>
    <row r="7" ht="14.1" customHeight="1" spans="1:4">
      <c r="A7" s="20"/>
      <c r="B7" s="19"/>
      <c r="C7" s="20"/>
      <c r="D7" s="19"/>
    </row>
    <row r="8" ht="29.15" customHeight="1" spans="1:4">
      <c r="A8" s="142" t="s">
        <v>145</v>
      </c>
      <c r="B8" s="143">
        <v>411199658.1</v>
      </c>
      <c r="C8" s="144" t="s">
        <v>146</v>
      </c>
      <c r="D8" s="143">
        <v>411199658.1</v>
      </c>
    </row>
    <row r="9" ht="29.15" customHeight="1" spans="1:4">
      <c r="A9" s="145" t="s">
        <v>147</v>
      </c>
      <c r="B9" s="26">
        <v>100449658.1</v>
      </c>
      <c r="C9" s="146" t="str">
        <f>"（"&amp;"一"&amp;"）"&amp;"一般公共服务支出"</f>
        <v>（一）一般公共服务支出</v>
      </c>
      <c r="D9" s="26">
        <v>28120</v>
      </c>
    </row>
    <row r="10" ht="29.15" customHeight="1" spans="1:4">
      <c r="A10" s="145" t="s">
        <v>148</v>
      </c>
      <c r="B10" s="26">
        <v>310750000</v>
      </c>
      <c r="C10" s="146" t="str">
        <f>"（"&amp;"二"&amp;"）"&amp;"社会保障和就业支出"</f>
        <v>（二）社会保障和就业支出</v>
      </c>
      <c r="D10" s="26">
        <v>5541261</v>
      </c>
    </row>
    <row r="11" ht="29.15" customHeight="1" spans="1:4">
      <c r="A11" s="145" t="s">
        <v>149</v>
      </c>
      <c r="B11" s="26"/>
      <c r="C11" s="146" t="str">
        <f>"（"&amp;"三"&amp;"）"&amp;"卫生健康支出"</f>
        <v>（三）卫生健康支出</v>
      </c>
      <c r="D11" s="26">
        <v>3963422</v>
      </c>
    </row>
    <row r="12" ht="29.15" customHeight="1" spans="1:4">
      <c r="A12" s="147" t="s">
        <v>150</v>
      </c>
      <c r="B12" s="26"/>
      <c r="C12" s="146" t="str">
        <f>"（"&amp;"四"&amp;"）"&amp;"节能环保支出"</f>
        <v>（四）节能环保支出</v>
      </c>
      <c r="D12" s="26">
        <v>2660000</v>
      </c>
    </row>
    <row r="13" ht="29.15" customHeight="1" spans="1:4">
      <c r="A13" s="145" t="s">
        <v>147</v>
      </c>
      <c r="B13" s="26"/>
      <c r="C13" s="146" t="str">
        <f>"（"&amp;"五"&amp;"）"&amp;"城乡社区支出"</f>
        <v>（五）城乡社区支出</v>
      </c>
      <c r="D13" s="26">
        <v>310750000</v>
      </c>
    </row>
    <row r="14" ht="29.15" customHeight="1" spans="1:4">
      <c r="A14" s="148" t="s">
        <v>148</v>
      </c>
      <c r="B14" s="26"/>
      <c r="C14" s="146" t="str">
        <f>"（"&amp;"六"&amp;"）"&amp;"农林水支出"</f>
        <v>（六）农林水支出</v>
      </c>
      <c r="D14" s="26">
        <v>83076293.1</v>
      </c>
    </row>
    <row r="15" ht="29.15" customHeight="1" spans="1:4">
      <c r="A15" s="148" t="s">
        <v>149</v>
      </c>
      <c r="B15" s="26"/>
      <c r="C15" s="146" t="str">
        <f>"（"&amp;"七"&amp;"）"&amp;"住房保障支出"</f>
        <v>（七）住房保障支出</v>
      </c>
      <c r="D15" s="26">
        <v>5180562</v>
      </c>
    </row>
    <row r="16" ht="29.15" customHeight="1" spans="1:4">
      <c r="A16" s="149"/>
      <c r="B16" s="26"/>
      <c r="C16" s="146" t="s">
        <v>151</v>
      </c>
      <c r="D16" s="26"/>
    </row>
    <row r="17" ht="29.15" customHeight="1" spans="1:4">
      <c r="A17" s="149" t="s">
        <v>152</v>
      </c>
      <c r="B17" s="150">
        <v>411199658.1</v>
      </c>
      <c r="C17" s="151" t="s">
        <v>153</v>
      </c>
      <c r="D17" s="150">
        <v>411199658.1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3"/>
  <sheetViews>
    <sheetView showZeros="0" workbookViewId="0">
      <pane ySplit="1" topLeftCell="A14" activePane="bottomLeft" state="frozen"/>
      <selection/>
      <selection pane="bottomLeft" activeCell="B9" sqref="B9"/>
    </sheetView>
  </sheetViews>
  <sheetFormatPr defaultColWidth="9.11016949152542" defaultRowHeight="14.25" customHeight="1" outlineLevelCol="6"/>
  <cols>
    <col min="1" max="1" width="20.1101694915254" customWidth="1"/>
    <col min="2" max="2" width="37.3305084745763" customWidth="1"/>
    <col min="3" max="3" width="24.228813559322" customWidth="1"/>
    <col min="4" max="6" width="25" customWidth="1"/>
    <col min="7" max="7" width="24.228813559322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1.95" customHeight="1" spans="4:7">
      <c r="D2" s="125"/>
      <c r="F2" s="57"/>
      <c r="G2" s="57" t="s">
        <v>154</v>
      </c>
    </row>
    <row r="3" ht="38.95" customHeight="1" spans="1:7">
      <c r="A3" s="5" t="s">
        <v>155</v>
      </c>
      <c r="B3" s="5"/>
      <c r="C3" s="5"/>
      <c r="D3" s="5"/>
      <c r="E3" s="5"/>
      <c r="F3" s="5"/>
      <c r="G3" s="5"/>
    </row>
    <row r="4" ht="18" customHeight="1" spans="1:7">
      <c r="A4" s="6" t="str">
        <f>'部门财务收支预算总表01-1'!A4</f>
        <v>单位名称：新平彝族傣族自治县农业农村局</v>
      </c>
      <c r="F4" s="110"/>
      <c r="G4" s="110" t="s">
        <v>3</v>
      </c>
    </row>
    <row r="5" ht="20.3" customHeight="1" spans="1:7">
      <c r="A5" s="133" t="s">
        <v>156</v>
      </c>
      <c r="B5" s="134"/>
      <c r="C5" s="135" t="s">
        <v>32</v>
      </c>
      <c r="D5" s="13" t="s">
        <v>60</v>
      </c>
      <c r="E5" s="13"/>
      <c r="F5" s="14"/>
      <c r="G5" s="135" t="s">
        <v>61</v>
      </c>
    </row>
    <row r="6" ht="20.3" customHeight="1" spans="1:7">
      <c r="A6" s="136" t="s">
        <v>51</v>
      </c>
      <c r="B6" s="137" t="s">
        <v>52</v>
      </c>
      <c r="C6" s="98"/>
      <c r="D6" s="98" t="s">
        <v>34</v>
      </c>
      <c r="E6" s="98" t="s">
        <v>157</v>
      </c>
      <c r="F6" s="98" t="s">
        <v>158</v>
      </c>
      <c r="G6" s="98"/>
    </row>
    <row r="7" s="1" customFormat="1" ht="18.75" customHeight="1" spans="1:7">
      <c r="A7" s="138" t="s">
        <v>159</v>
      </c>
      <c r="B7" s="138" t="s">
        <v>160</v>
      </c>
      <c r="C7" s="138" t="s">
        <v>161</v>
      </c>
      <c r="D7" s="138" t="s">
        <v>162</v>
      </c>
      <c r="E7" s="138" t="s">
        <v>163</v>
      </c>
      <c r="F7" s="138" t="s">
        <v>164</v>
      </c>
      <c r="G7" s="138" t="s">
        <v>165</v>
      </c>
    </row>
    <row r="8" s="1" customFormat="1" ht="20.25" customHeight="1" spans="1:7">
      <c r="A8" s="111" t="s">
        <v>62</v>
      </c>
      <c r="B8" s="111" t="s">
        <v>63</v>
      </c>
      <c r="C8" s="26">
        <v>28120</v>
      </c>
      <c r="D8" s="26"/>
      <c r="E8" s="26"/>
      <c r="F8" s="26"/>
      <c r="G8" s="26">
        <v>28120</v>
      </c>
    </row>
    <row r="9" s="1" customFormat="1" ht="20.25" customHeight="1" spans="1:7">
      <c r="A9" s="112" t="s">
        <v>64</v>
      </c>
      <c r="B9" s="112" t="s">
        <v>65</v>
      </c>
      <c r="C9" s="26">
        <v>28120</v>
      </c>
      <c r="D9" s="26"/>
      <c r="E9" s="26"/>
      <c r="F9" s="26"/>
      <c r="G9" s="26">
        <v>28120</v>
      </c>
    </row>
    <row r="10" s="1" customFormat="1" ht="20.25" customHeight="1" spans="1:7">
      <c r="A10" s="113" t="s">
        <v>66</v>
      </c>
      <c r="B10" s="113" t="s">
        <v>65</v>
      </c>
      <c r="C10" s="26">
        <v>28120</v>
      </c>
      <c r="D10" s="26"/>
      <c r="E10" s="26"/>
      <c r="F10" s="26"/>
      <c r="G10" s="26">
        <v>28120</v>
      </c>
    </row>
    <row r="11" s="1" customFormat="1" ht="20.25" customHeight="1" spans="1:7">
      <c r="A11" s="111" t="s">
        <v>67</v>
      </c>
      <c r="B11" s="111" t="s">
        <v>68</v>
      </c>
      <c r="C11" s="26">
        <v>5541261</v>
      </c>
      <c r="D11" s="26">
        <v>5395425</v>
      </c>
      <c r="E11" s="26">
        <v>5359425</v>
      </c>
      <c r="F11" s="26">
        <v>36000</v>
      </c>
      <c r="G11" s="26">
        <v>145836</v>
      </c>
    </row>
    <row r="12" s="1" customFormat="1" ht="20.25" customHeight="1" spans="1:7">
      <c r="A12" s="112" t="s">
        <v>69</v>
      </c>
      <c r="B12" s="112" t="s">
        <v>70</v>
      </c>
      <c r="C12" s="26">
        <v>5395425</v>
      </c>
      <c r="D12" s="26">
        <v>5395425</v>
      </c>
      <c r="E12" s="26">
        <v>5359425</v>
      </c>
      <c r="F12" s="26">
        <v>36000</v>
      </c>
      <c r="G12" s="26"/>
    </row>
    <row r="13" s="1" customFormat="1" ht="20.25" customHeight="1" spans="1:7">
      <c r="A13" s="113" t="s">
        <v>71</v>
      </c>
      <c r="B13" s="113" t="s">
        <v>72</v>
      </c>
      <c r="C13" s="26">
        <v>6450</v>
      </c>
      <c r="D13" s="26">
        <v>6450</v>
      </c>
      <c r="E13" s="26"/>
      <c r="F13" s="26">
        <v>6450</v>
      </c>
      <c r="G13" s="26"/>
    </row>
    <row r="14" s="1" customFormat="1" ht="20.25" customHeight="1" spans="1:7">
      <c r="A14" s="113" t="s">
        <v>73</v>
      </c>
      <c r="B14" s="113" t="s">
        <v>74</v>
      </c>
      <c r="C14" s="26">
        <v>29550</v>
      </c>
      <c r="D14" s="26">
        <v>29550</v>
      </c>
      <c r="E14" s="26"/>
      <c r="F14" s="26">
        <v>29550</v>
      </c>
      <c r="G14" s="26"/>
    </row>
    <row r="15" s="1" customFormat="1" ht="20.25" customHeight="1" spans="1:7">
      <c r="A15" s="113" t="s">
        <v>75</v>
      </c>
      <c r="B15" s="113" t="s">
        <v>76</v>
      </c>
      <c r="C15" s="26">
        <v>5359425</v>
      </c>
      <c r="D15" s="26">
        <v>5359425</v>
      </c>
      <c r="E15" s="26">
        <v>5359425</v>
      </c>
      <c r="F15" s="26"/>
      <c r="G15" s="26"/>
    </row>
    <row r="16" s="1" customFormat="1" ht="20.25" customHeight="1" spans="1:7">
      <c r="A16" s="112" t="s">
        <v>77</v>
      </c>
      <c r="B16" s="112" t="s">
        <v>78</v>
      </c>
      <c r="C16" s="26">
        <v>145836</v>
      </c>
      <c r="D16" s="26"/>
      <c r="E16" s="26"/>
      <c r="F16" s="26"/>
      <c r="G16" s="26">
        <v>145836</v>
      </c>
    </row>
    <row r="17" s="1" customFormat="1" ht="20.25" customHeight="1" spans="1:7">
      <c r="A17" s="113" t="s">
        <v>79</v>
      </c>
      <c r="B17" s="113" t="s">
        <v>80</v>
      </c>
      <c r="C17" s="26">
        <v>145836</v>
      </c>
      <c r="D17" s="26"/>
      <c r="E17" s="26"/>
      <c r="F17" s="26"/>
      <c r="G17" s="26">
        <v>145836</v>
      </c>
    </row>
    <row r="18" s="1" customFormat="1" ht="20.25" customHeight="1" spans="1:7">
      <c r="A18" s="111" t="s">
        <v>81</v>
      </c>
      <c r="B18" s="111" t="s">
        <v>82</v>
      </c>
      <c r="C18" s="26">
        <v>3963422</v>
      </c>
      <c r="D18" s="26">
        <v>3963422</v>
      </c>
      <c r="E18" s="26">
        <v>3963422</v>
      </c>
      <c r="F18" s="26"/>
      <c r="G18" s="26"/>
    </row>
    <row r="19" s="1" customFormat="1" ht="20.25" customHeight="1" spans="1:7">
      <c r="A19" s="112" t="s">
        <v>83</v>
      </c>
      <c r="B19" s="112" t="s">
        <v>84</v>
      </c>
      <c r="C19" s="26">
        <v>3963422</v>
      </c>
      <c r="D19" s="26">
        <v>3963422</v>
      </c>
      <c r="E19" s="26">
        <v>3963422</v>
      </c>
      <c r="F19" s="26"/>
      <c r="G19" s="26"/>
    </row>
    <row r="20" s="1" customFormat="1" ht="20.25" customHeight="1" spans="1:7">
      <c r="A20" s="113" t="s">
        <v>85</v>
      </c>
      <c r="B20" s="113" t="s">
        <v>86</v>
      </c>
      <c r="C20" s="26">
        <v>2305879</v>
      </c>
      <c r="D20" s="26">
        <v>2305879</v>
      </c>
      <c r="E20" s="26">
        <v>2305879</v>
      </c>
      <c r="F20" s="26"/>
      <c r="G20" s="26"/>
    </row>
    <row r="21" s="1" customFormat="1" ht="20.25" customHeight="1" spans="1:7">
      <c r="A21" s="113" t="s">
        <v>87</v>
      </c>
      <c r="B21" s="113" t="s">
        <v>88</v>
      </c>
      <c r="C21" s="26">
        <v>97075</v>
      </c>
      <c r="D21" s="26">
        <v>97075</v>
      </c>
      <c r="E21" s="26">
        <v>97075</v>
      </c>
      <c r="F21" s="26"/>
      <c r="G21" s="26"/>
    </row>
    <row r="22" s="1" customFormat="1" ht="20.25" customHeight="1" spans="1:7">
      <c r="A22" s="113" t="s">
        <v>89</v>
      </c>
      <c r="B22" s="113" t="s">
        <v>90</v>
      </c>
      <c r="C22" s="26">
        <v>1455336</v>
      </c>
      <c r="D22" s="26">
        <v>1455336</v>
      </c>
      <c r="E22" s="26">
        <v>1455336</v>
      </c>
      <c r="F22" s="26"/>
      <c r="G22" s="26"/>
    </row>
    <row r="23" s="1" customFormat="1" ht="20.25" customHeight="1" spans="1:7">
      <c r="A23" s="113" t="s">
        <v>91</v>
      </c>
      <c r="B23" s="113" t="s">
        <v>92</v>
      </c>
      <c r="C23" s="26">
        <v>105132</v>
      </c>
      <c r="D23" s="26">
        <v>105132</v>
      </c>
      <c r="E23" s="26">
        <v>105132</v>
      </c>
      <c r="F23" s="26"/>
      <c r="G23" s="26"/>
    </row>
    <row r="24" s="1" customFormat="1" ht="20.25" customHeight="1" spans="1:7">
      <c r="A24" s="111">
        <v>211</v>
      </c>
      <c r="B24" s="111" t="s">
        <v>93</v>
      </c>
      <c r="C24" s="26">
        <v>2660000</v>
      </c>
      <c r="D24" s="26"/>
      <c r="E24" s="26"/>
      <c r="F24" s="26"/>
      <c r="G24" s="26">
        <v>2660000</v>
      </c>
    </row>
    <row r="25" s="1" customFormat="1" ht="20.25" customHeight="1" spans="1:7">
      <c r="A25" s="112">
        <v>21103</v>
      </c>
      <c r="B25" s="112" t="s">
        <v>94</v>
      </c>
      <c r="C25" s="26">
        <v>2660000</v>
      </c>
      <c r="D25" s="26"/>
      <c r="E25" s="26"/>
      <c r="F25" s="26"/>
      <c r="G25" s="26">
        <v>2660000</v>
      </c>
    </row>
    <row r="26" s="1" customFormat="1" ht="20.25" customHeight="1" spans="1:7">
      <c r="A26" s="113">
        <v>2110301</v>
      </c>
      <c r="B26" s="113" t="s">
        <v>95</v>
      </c>
      <c r="C26" s="26">
        <v>2660000</v>
      </c>
      <c r="D26" s="26"/>
      <c r="E26" s="26"/>
      <c r="F26" s="26"/>
      <c r="G26" s="26">
        <v>2660000</v>
      </c>
    </row>
    <row r="27" s="1" customFormat="1" ht="20.25" customHeight="1" spans="1:7">
      <c r="A27" s="111" t="s">
        <v>104</v>
      </c>
      <c r="B27" s="111" t="s">
        <v>105</v>
      </c>
      <c r="C27" s="26">
        <v>83076293.1</v>
      </c>
      <c r="D27" s="26">
        <v>28394504</v>
      </c>
      <c r="E27" s="26">
        <v>26512104</v>
      </c>
      <c r="F27" s="26">
        <v>1882400</v>
      </c>
      <c r="G27" s="26">
        <v>54681789.1</v>
      </c>
    </row>
    <row r="28" s="1" customFormat="1" ht="20.25" customHeight="1" spans="1:7">
      <c r="A28" s="112" t="s">
        <v>106</v>
      </c>
      <c r="B28" s="112" t="s">
        <v>107</v>
      </c>
      <c r="C28" s="26">
        <v>54101404</v>
      </c>
      <c r="D28" s="26">
        <v>28394504</v>
      </c>
      <c r="E28" s="26">
        <v>26512104</v>
      </c>
      <c r="F28" s="26">
        <v>1882400</v>
      </c>
      <c r="G28" s="26">
        <v>25706900</v>
      </c>
    </row>
    <row r="29" s="1" customFormat="1" ht="20.25" customHeight="1" spans="1:7">
      <c r="A29" s="113" t="s">
        <v>108</v>
      </c>
      <c r="B29" s="113" t="s">
        <v>109</v>
      </c>
      <c r="C29" s="26">
        <v>28394504</v>
      </c>
      <c r="D29" s="26">
        <v>28394504</v>
      </c>
      <c r="E29" s="26">
        <v>26512104</v>
      </c>
      <c r="F29" s="26">
        <v>1882400</v>
      </c>
      <c r="G29" s="26"/>
    </row>
    <row r="30" s="1" customFormat="1" ht="20.25" customHeight="1" spans="1:7">
      <c r="A30" s="113" t="s">
        <v>110</v>
      </c>
      <c r="B30" s="113" t="s">
        <v>111</v>
      </c>
      <c r="C30" s="26">
        <v>590400</v>
      </c>
      <c r="D30" s="26"/>
      <c r="E30" s="26"/>
      <c r="F30" s="26"/>
      <c r="G30" s="26">
        <v>590400</v>
      </c>
    </row>
    <row r="31" s="1" customFormat="1" ht="20.25" customHeight="1" spans="1:7">
      <c r="A31" s="113">
        <v>2130106</v>
      </c>
      <c r="B31" s="113" t="s">
        <v>113</v>
      </c>
      <c r="C31" s="26">
        <v>1816500</v>
      </c>
      <c r="D31" s="26"/>
      <c r="E31" s="26"/>
      <c r="F31" s="26"/>
      <c r="G31" s="26">
        <v>1816500</v>
      </c>
    </row>
    <row r="32" s="1" customFormat="1" ht="20.25" customHeight="1" spans="1:7">
      <c r="A32" s="113" t="s">
        <v>114</v>
      </c>
      <c r="B32" s="113" t="s">
        <v>115</v>
      </c>
      <c r="C32" s="26">
        <v>1300000</v>
      </c>
      <c r="D32" s="26"/>
      <c r="E32" s="26"/>
      <c r="F32" s="26"/>
      <c r="G32" s="26">
        <v>1300000</v>
      </c>
    </row>
    <row r="33" s="1" customFormat="1" ht="20.25" customHeight="1" spans="1:7">
      <c r="A33" s="113" t="s">
        <v>116</v>
      </c>
      <c r="B33" s="113" t="s">
        <v>117</v>
      </c>
      <c r="C33" s="26">
        <v>10000000</v>
      </c>
      <c r="D33" s="26"/>
      <c r="E33" s="26"/>
      <c r="F33" s="26"/>
      <c r="G33" s="26">
        <v>10000000</v>
      </c>
    </row>
    <row r="34" s="1" customFormat="1" ht="20.25" customHeight="1" spans="1:7">
      <c r="A34" s="113" t="s">
        <v>118</v>
      </c>
      <c r="B34" s="113" t="s">
        <v>119</v>
      </c>
      <c r="C34" s="26">
        <v>12000000</v>
      </c>
      <c r="D34" s="26"/>
      <c r="E34" s="26"/>
      <c r="F34" s="26"/>
      <c r="G34" s="26">
        <v>12000000</v>
      </c>
    </row>
    <row r="35" s="1" customFormat="1" ht="20.25" customHeight="1" spans="1:7">
      <c r="A35" s="112" t="s">
        <v>124</v>
      </c>
      <c r="B35" s="112" t="s">
        <v>125</v>
      </c>
      <c r="C35" s="26">
        <v>23139140</v>
      </c>
      <c r="D35" s="26"/>
      <c r="E35" s="26"/>
      <c r="F35" s="26"/>
      <c r="G35" s="26">
        <v>23139140</v>
      </c>
    </row>
    <row r="36" s="1" customFormat="1" ht="20.25" customHeight="1" spans="1:7">
      <c r="A36" s="113">
        <v>2130504</v>
      </c>
      <c r="B36" s="113" t="s">
        <v>127</v>
      </c>
      <c r="C36" s="26">
        <v>23039140</v>
      </c>
      <c r="D36" s="26"/>
      <c r="E36" s="26"/>
      <c r="F36" s="26"/>
      <c r="G36" s="26">
        <v>23039140</v>
      </c>
    </row>
    <row r="37" s="1" customFormat="1" ht="20.25" customHeight="1" spans="1:7">
      <c r="A37" s="113" t="s">
        <v>128</v>
      </c>
      <c r="B37" s="113" t="s">
        <v>129</v>
      </c>
      <c r="C37" s="26">
        <v>100000</v>
      </c>
      <c r="D37" s="26"/>
      <c r="E37" s="26"/>
      <c r="F37" s="26"/>
      <c r="G37" s="26">
        <v>100000</v>
      </c>
    </row>
    <row r="38" s="1" customFormat="1" ht="20.25" customHeight="1" spans="1:7">
      <c r="A38" s="112">
        <v>21308</v>
      </c>
      <c r="B38" s="112" t="s">
        <v>130</v>
      </c>
      <c r="C38" s="26">
        <v>5835749.1</v>
      </c>
      <c r="D38" s="26"/>
      <c r="E38" s="26"/>
      <c r="F38" s="26"/>
      <c r="G38" s="26">
        <v>5835749.1</v>
      </c>
    </row>
    <row r="39" s="1" customFormat="1" ht="20.25" customHeight="1" spans="1:7">
      <c r="A39" s="113">
        <v>2130803</v>
      </c>
      <c r="B39" s="113" t="s">
        <v>131</v>
      </c>
      <c r="C39" s="26">
        <v>5835749.1</v>
      </c>
      <c r="D39" s="26"/>
      <c r="E39" s="26"/>
      <c r="F39" s="26"/>
      <c r="G39" s="26">
        <v>5835749.1</v>
      </c>
    </row>
    <row r="40" s="1" customFormat="1" ht="20.25" customHeight="1" spans="1:7">
      <c r="A40" s="111" t="s">
        <v>135</v>
      </c>
      <c r="B40" s="111" t="s">
        <v>136</v>
      </c>
      <c r="C40" s="26">
        <v>5180562</v>
      </c>
      <c r="D40" s="26">
        <v>5180562</v>
      </c>
      <c r="E40" s="26">
        <v>5180562</v>
      </c>
      <c r="F40" s="26"/>
      <c r="G40" s="26"/>
    </row>
    <row r="41" s="1" customFormat="1" ht="20.25" customHeight="1" spans="1:7">
      <c r="A41" s="112" t="s">
        <v>137</v>
      </c>
      <c r="B41" s="112" t="s">
        <v>138</v>
      </c>
      <c r="C41" s="26">
        <v>5180562</v>
      </c>
      <c r="D41" s="26">
        <v>5180562</v>
      </c>
      <c r="E41" s="26">
        <v>5180562</v>
      </c>
      <c r="F41" s="26"/>
      <c r="G41" s="26"/>
    </row>
    <row r="42" s="1" customFormat="1" ht="20.25" customHeight="1" spans="1:7">
      <c r="A42" s="113" t="s">
        <v>139</v>
      </c>
      <c r="B42" s="113" t="s">
        <v>140</v>
      </c>
      <c r="C42" s="26">
        <v>5180562</v>
      </c>
      <c r="D42" s="26">
        <v>5180562</v>
      </c>
      <c r="E42" s="26">
        <v>5180562</v>
      </c>
      <c r="F42" s="26"/>
      <c r="G42" s="26"/>
    </row>
    <row r="43" s="1" customFormat="1" ht="20.25" customHeight="1" spans="1:7">
      <c r="A43" s="114" t="s">
        <v>141</v>
      </c>
      <c r="B43" s="114"/>
      <c r="C43" s="26">
        <v>100449658.1</v>
      </c>
      <c r="D43" s="26">
        <v>42933913</v>
      </c>
      <c r="E43" s="115">
        <v>41015513</v>
      </c>
      <c r="F43" s="115">
        <v>1918400</v>
      </c>
      <c r="G43" s="26">
        <v>57515745.1</v>
      </c>
    </row>
  </sheetData>
  <mergeCells count="7">
    <mergeCell ref="A3:G3"/>
    <mergeCell ref="A4:E4"/>
    <mergeCell ref="A5:B5"/>
    <mergeCell ref="D5:F5"/>
    <mergeCell ref="A43:B43"/>
    <mergeCell ref="C5:C6"/>
    <mergeCell ref="G5:G6"/>
  </mergeCells>
  <printOptions horizontalCentered="1"/>
  <pageMargins left="0.751388888888889" right="0.751388888888889" top="1" bottom="1" header="0.5" footer="0.5"/>
  <pageSetup paperSize="9" scale="48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9.11016949152542" defaultRowHeight="14.25" customHeight="1" outlineLevelRow="7" outlineLevelCol="5"/>
  <cols>
    <col min="1" max="1" width="27.4406779661017" customWidth="1"/>
    <col min="2" max="6" width="31.228813559322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29"/>
      <c r="B2" s="129"/>
      <c r="C2" s="69"/>
      <c r="F2" s="61" t="s">
        <v>166</v>
      </c>
    </row>
    <row r="3" ht="25.55" customHeight="1" spans="1:6">
      <c r="A3" s="130" t="s">
        <v>167</v>
      </c>
      <c r="B3" s="130"/>
      <c r="C3" s="130"/>
      <c r="D3" s="130"/>
      <c r="E3" s="130"/>
      <c r="F3" s="130"/>
    </row>
    <row r="4" ht="15.75" customHeight="1" spans="1:6">
      <c r="A4" s="6" t="str">
        <f>'部门财务收支预算总表01-1'!A4</f>
        <v>单位名称：新平彝族傣族自治县农业农村局</v>
      </c>
      <c r="B4" s="129"/>
      <c r="C4" s="69"/>
      <c r="F4" s="61" t="s">
        <v>168</v>
      </c>
    </row>
    <row r="5" ht="19.5" customHeight="1" spans="1:6">
      <c r="A5" s="11" t="s">
        <v>169</v>
      </c>
      <c r="B5" s="17" t="s">
        <v>170</v>
      </c>
      <c r="C5" s="12" t="s">
        <v>171</v>
      </c>
      <c r="D5" s="13"/>
      <c r="E5" s="14"/>
      <c r="F5" s="17" t="s">
        <v>172</v>
      </c>
    </row>
    <row r="6" ht="19.5" customHeight="1" spans="1:6">
      <c r="A6" s="19"/>
      <c r="B6" s="20"/>
      <c r="C6" s="65" t="s">
        <v>34</v>
      </c>
      <c r="D6" s="65" t="s">
        <v>173</v>
      </c>
      <c r="E6" s="65" t="s">
        <v>174</v>
      </c>
      <c r="F6" s="20"/>
    </row>
    <row r="7" ht="18.85" customHeight="1" spans="1:6">
      <c r="A7" s="131">
        <v>1</v>
      </c>
      <c r="B7" s="131">
        <v>2</v>
      </c>
      <c r="C7" s="132">
        <v>3</v>
      </c>
      <c r="D7" s="131">
        <v>4</v>
      </c>
      <c r="E7" s="131">
        <v>5</v>
      </c>
      <c r="F7" s="131">
        <v>6</v>
      </c>
    </row>
    <row r="8" s="1" customFormat="1" ht="20.25" customHeight="1" spans="1:6">
      <c r="A8" s="26">
        <v>302000</v>
      </c>
      <c r="B8" s="26"/>
      <c r="C8" s="26">
        <v>232000</v>
      </c>
      <c r="D8" s="26"/>
      <c r="E8" s="26">
        <v>232000</v>
      </c>
      <c r="F8" s="26">
        <v>70000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5"/>
  <sheetViews>
    <sheetView showZeros="0" workbookViewId="0">
      <pane ySplit="1" topLeftCell="A24" activePane="bottomLeft" state="frozen"/>
      <selection/>
      <selection pane="bottomLeft" activeCell="C39" sqref="C39"/>
    </sheetView>
  </sheetViews>
  <sheetFormatPr defaultColWidth="9.11016949152542" defaultRowHeight="14.25" customHeight="1"/>
  <cols>
    <col min="1" max="1" width="28.6610169491525" customWidth="1"/>
    <col min="2" max="3" width="23.8898305084746" customWidth="1"/>
    <col min="4" max="4" width="14.5508474576271" customWidth="1"/>
    <col min="5" max="5" width="20.8898305084746" customWidth="1"/>
    <col min="6" max="6" width="14.771186440678" customWidth="1"/>
    <col min="7" max="7" width="20.5254237288136" customWidth="1"/>
    <col min="8" max="9" width="15.3305084745763" customWidth="1"/>
    <col min="10" max="10" width="7.77118644067797" customWidth="1"/>
    <col min="11" max="11" width="10.4406779661017" customWidth="1"/>
    <col min="12" max="12" width="15.3305084745763" customWidth="1"/>
    <col min="13" max="13" width="9.11016949152542" customWidth="1"/>
    <col min="14" max="14" width="10" customWidth="1"/>
    <col min="15" max="15" width="10.1101694915254" customWidth="1"/>
    <col min="16" max="16" width="9.77118644067797" customWidth="1"/>
    <col min="17" max="17" width="10.4406779661017" customWidth="1"/>
    <col min="18" max="18" width="9.4406779661017" customWidth="1"/>
    <col min="19" max="19" width="9.66949152542373" customWidth="1"/>
    <col min="20" max="20" width="10" customWidth="1"/>
    <col min="21" max="21" width="8.77118644067797" customWidth="1"/>
    <col min="22" max="22" width="10.5593220338983" customWidth="1"/>
    <col min="23" max="23" width="10.3305084745763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4:23">
      <c r="D2" s="3"/>
      <c r="E2" s="3"/>
      <c r="F2" s="3"/>
      <c r="G2" s="3"/>
      <c r="U2" s="125"/>
      <c r="W2" s="57" t="s">
        <v>175</v>
      </c>
    </row>
    <row r="3" ht="27.85" customHeight="1" spans="1:23">
      <c r="A3" s="27" t="s">
        <v>176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6" customHeight="1" spans="1:23">
      <c r="A4" s="6" t="str">
        <f>'部门财务收支预算总表01-1'!A4</f>
        <v>单位名称：新平彝族傣族自治县农业农村局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5"/>
      <c r="W4" s="110" t="s">
        <v>168</v>
      </c>
    </row>
    <row r="5" ht="21.8" customHeight="1" spans="1:23">
      <c r="A5" s="10" t="s">
        <v>177</v>
      </c>
      <c r="B5" s="10" t="s">
        <v>178</v>
      </c>
      <c r="C5" s="10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65" t="s">
        <v>184</v>
      </c>
      <c r="I5" s="65"/>
      <c r="J5" s="65"/>
      <c r="K5" s="65"/>
      <c r="L5" s="123"/>
      <c r="M5" s="123"/>
      <c r="N5" s="123"/>
      <c r="O5" s="123"/>
      <c r="P5" s="123"/>
      <c r="Q5" s="48"/>
      <c r="R5" s="65"/>
      <c r="S5" s="65"/>
      <c r="T5" s="65"/>
      <c r="U5" s="65"/>
      <c r="V5" s="65"/>
      <c r="W5" s="65"/>
    </row>
    <row r="6" ht="21.8" customHeight="1" spans="1:23">
      <c r="A6" s="15"/>
      <c r="B6" s="15"/>
      <c r="C6" s="15"/>
      <c r="D6" s="16"/>
      <c r="E6" s="16"/>
      <c r="F6" s="16"/>
      <c r="G6" s="16"/>
      <c r="H6" s="65" t="s">
        <v>32</v>
      </c>
      <c r="I6" s="48" t="s">
        <v>35</v>
      </c>
      <c r="J6" s="48"/>
      <c r="K6" s="48"/>
      <c r="L6" s="123"/>
      <c r="M6" s="123"/>
      <c r="N6" s="123" t="s">
        <v>185</v>
      </c>
      <c r="O6" s="123"/>
      <c r="P6" s="123"/>
      <c r="Q6" s="48" t="s">
        <v>38</v>
      </c>
      <c r="R6" s="65" t="s">
        <v>54</v>
      </c>
      <c r="S6" s="48"/>
      <c r="T6" s="48"/>
      <c r="U6" s="48"/>
      <c r="V6" s="48"/>
      <c r="W6" s="48"/>
    </row>
    <row r="7" ht="15.05" customHeight="1" spans="1:23">
      <c r="A7" s="18"/>
      <c r="B7" s="18"/>
      <c r="C7" s="18"/>
      <c r="D7" s="19"/>
      <c r="E7" s="19"/>
      <c r="F7" s="19"/>
      <c r="G7" s="19"/>
      <c r="H7" s="65"/>
      <c r="I7" s="48" t="s">
        <v>186</v>
      </c>
      <c r="J7" s="48" t="s">
        <v>187</v>
      </c>
      <c r="K7" s="48" t="s">
        <v>188</v>
      </c>
      <c r="L7" s="128" t="s">
        <v>189</v>
      </c>
      <c r="M7" s="128" t="s">
        <v>190</v>
      </c>
      <c r="N7" s="128" t="s">
        <v>35</v>
      </c>
      <c r="O7" s="128" t="s">
        <v>36</v>
      </c>
      <c r="P7" s="128" t="s">
        <v>37</v>
      </c>
      <c r="Q7" s="48"/>
      <c r="R7" s="48" t="s">
        <v>34</v>
      </c>
      <c r="S7" s="48" t="s">
        <v>45</v>
      </c>
      <c r="T7" s="48" t="s">
        <v>191</v>
      </c>
      <c r="U7" s="48" t="s">
        <v>41</v>
      </c>
      <c r="V7" s="48" t="s">
        <v>42</v>
      </c>
      <c r="W7" s="48" t="s">
        <v>43</v>
      </c>
    </row>
    <row r="8" ht="27.85" customHeight="1" spans="1:23">
      <c r="A8" s="18"/>
      <c r="B8" s="18"/>
      <c r="C8" s="18"/>
      <c r="D8" s="19"/>
      <c r="E8" s="19"/>
      <c r="F8" s="19"/>
      <c r="G8" s="19"/>
      <c r="H8" s="65"/>
      <c r="I8" s="48"/>
      <c r="J8" s="48"/>
      <c r="K8" s="48"/>
      <c r="L8" s="128"/>
      <c r="M8" s="128"/>
      <c r="N8" s="128"/>
      <c r="O8" s="128"/>
      <c r="P8" s="128"/>
      <c r="Q8" s="48"/>
      <c r="R8" s="48"/>
      <c r="S8" s="48"/>
      <c r="T8" s="48"/>
      <c r="U8" s="48"/>
      <c r="V8" s="48"/>
      <c r="W8" s="48"/>
    </row>
    <row r="9" ht="15.05" customHeight="1" spans="1:23">
      <c r="A9" s="126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6">
        <v>7</v>
      </c>
      <c r="H9" s="126">
        <v>8</v>
      </c>
      <c r="I9" s="126">
        <v>9</v>
      </c>
      <c r="J9" s="126">
        <v>10</v>
      </c>
      <c r="K9" s="126">
        <v>11</v>
      </c>
      <c r="L9" s="126">
        <v>12</v>
      </c>
      <c r="M9" s="126">
        <v>13</v>
      </c>
      <c r="N9" s="126">
        <v>14</v>
      </c>
      <c r="O9" s="126">
        <v>15</v>
      </c>
      <c r="P9" s="126">
        <v>16</v>
      </c>
      <c r="Q9" s="126">
        <v>17</v>
      </c>
      <c r="R9" s="126">
        <v>18</v>
      </c>
      <c r="S9" s="126">
        <v>19</v>
      </c>
      <c r="T9" s="126">
        <v>20</v>
      </c>
      <c r="U9" s="126">
        <v>21</v>
      </c>
      <c r="V9" s="126">
        <v>22</v>
      </c>
      <c r="W9" s="126">
        <v>23</v>
      </c>
    </row>
    <row r="10" s="1" customFormat="1" ht="18.75" customHeight="1" spans="1:23">
      <c r="A10" s="22" t="s">
        <v>47</v>
      </c>
      <c r="B10" s="22"/>
      <c r="C10" s="23"/>
      <c r="D10" s="22"/>
      <c r="E10" s="22"/>
      <c r="F10" s="22"/>
      <c r="G10" s="22"/>
      <c r="H10" s="26">
        <v>42933913</v>
      </c>
      <c r="I10" s="26">
        <v>42933913</v>
      </c>
      <c r="J10" s="26"/>
      <c r="K10" s="26"/>
      <c r="L10" s="26">
        <v>42933913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="1" customFormat="1" ht="18.75" customHeight="1" spans="1:23">
      <c r="A11" s="127" t="s">
        <v>47</v>
      </c>
      <c r="B11" s="22" t="s">
        <v>192</v>
      </c>
      <c r="C11" s="23" t="s">
        <v>193</v>
      </c>
      <c r="D11" s="22" t="s">
        <v>108</v>
      </c>
      <c r="E11" s="22" t="s">
        <v>109</v>
      </c>
      <c r="F11" s="22" t="s">
        <v>194</v>
      </c>
      <c r="G11" s="22" t="s">
        <v>195</v>
      </c>
      <c r="H11" s="26">
        <v>1210140</v>
      </c>
      <c r="I11" s="26">
        <v>1210140</v>
      </c>
      <c r="J11" s="26"/>
      <c r="K11" s="26"/>
      <c r="L11" s="26">
        <v>1210140</v>
      </c>
      <c r="M11" s="26"/>
      <c r="N11" s="26"/>
      <c r="O11" s="26"/>
      <c r="P11" s="101"/>
      <c r="Q11" s="26"/>
      <c r="R11" s="26"/>
      <c r="S11" s="26"/>
      <c r="T11" s="26"/>
      <c r="U11" s="26"/>
      <c r="V11" s="26"/>
      <c r="W11" s="26"/>
    </row>
    <row r="12" s="1" customFormat="1" ht="18.75" customHeight="1" spans="1:23">
      <c r="A12" s="127" t="s">
        <v>47</v>
      </c>
      <c r="B12" s="22" t="s">
        <v>192</v>
      </c>
      <c r="C12" s="23" t="s">
        <v>193</v>
      </c>
      <c r="D12" s="22" t="s">
        <v>108</v>
      </c>
      <c r="E12" s="22" t="s">
        <v>109</v>
      </c>
      <c r="F12" s="22" t="s">
        <v>196</v>
      </c>
      <c r="G12" s="22" t="s">
        <v>197</v>
      </c>
      <c r="H12" s="26">
        <v>1549104</v>
      </c>
      <c r="I12" s="26">
        <v>1549104</v>
      </c>
      <c r="J12" s="26"/>
      <c r="K12" s="26"/>
      <c r="L12" s="26">
        <v>1549104</v>
      </c>
      <c r="M12" s="26"/>
      <c r="N12" s="26"/>
      <c r="O12" s="26"/>
      <c r="P12" s="101"/>
      <c r="Q12" s="26"/>
      <c r="R12" s="26"/>
      <c r="S12" s="26"/>
      <c r="T12" s="26"/>
      <c r="U12" s="26"/>
      <c r="V12" s="26"/>
      <c r="W12" s="26"/>
    </row>
    <row r="13" s="1" customFormat="1" ht="18.75" customHeight="1" spans="1:23">
      <c r="A13" s="127" t="s">
        <v>47</v>
      </c>
      <c r="B13" s="22" t="s">
        <v>198</v>
      </c>
      <c r="C13" s="23" t="s">
        <v>199</v>
      </c>
      <c r="D13" s="22" t="s">
        <v>108</v>
      </c>
      <c r="E13" s="22" t="s">
        <v>109</v>
      </c>
      <c r="F13" s="22" t="s">
        <v>194</v>
      </c>
      <c r="G13" s="22" t="s">
        <v>195</v>
      </c>
      <c r="H13" s="26">
        <v>9472896</v>
      </c>
      <c r="I13" s="26">
        <v>9472896</v>
      </c>
      <c r="J13" s="26"/>
      <c r="K13" s="26"/>
      <c r="L13" s="26">
        <v>9472896</v>
      </c>
      <c r="M13" s="26"/>
      <c r="N13" s="26"/>
      <c r="O13" s="26"/>
      <c r="P13" s="101"/>
      <c r="Q13" s="26"/>
      <c r="R13" s="26"/>
      <c r="S13" s="26"/>
      <c r="T13" s="26"/>
      <c r="U13" s="26"/>
      <c r="V13" s="26"/>
      <c r="W13" s="26"/>
    </row>
    <row r="14" s="1" customFormat="1" ht="18.75" customHeight="1" spans="1:23">
      <c r="A14" s="127" t="s">
        <v>47</v>
      </c>
      <c r="B14" s="22" t="s">
        <v>198</v>
      </c>
      <c r="C14" s="23" t="s">
        <v>199</v>
      </c>
      <c r="D14" s="22" t="s">
        <v>108</v>
      </c>
      <c r="E14" s="22" t="s">
        <v>109</v>
      </c>
      <c r="F14" s="22" t="s">
        <v>196</v>
      </c>
      <c r="G14" s="22" t="s">
        <v>197</v>
      </c>
      <c r="H14" s="26">
        <v>1633716</v>
      </c>
      <c r="I14" s="26">
        <v>1633716</v>
      </c>
      <c r="J14" s="26"/>
      <c r="K14" s="26"/>
      <c r="L14" s="26">
        <v>1633716</v>
      </c>
      <c r="M14" s="26"/>
      <c r="N14" s="26"/>
      <c r="O14" s="26"/>
      <c r="P14" s="101"/>
      <c r="Q14" s="26"/>
      <c r="R14" s="26"/>
      <c r="S14" s="26"/>
      <c r="T14" s="26"/>
      <c r="U14" s="26"/>
      <c r="V14" s="26"/>
      <c r="W14" s="26"/>
    </row>
    <row r="15" s="1" customFormat="1" ht="18.75" customHeight="1" spans="1:23">
      <c r="A15" s="127" t="s">
        <v>47</v>
      </c>
      <c r="B15" s="22" t="s">
        <v>198</v>
      </c>
      <c r="C15" s="23" t="s">
        <v>199</v>
      </c>
      <c r="D15" s="22" t="s">
        <v>108</v>
      </c>
      <c r="E15" s="22" t="s">
        <v>109</v>
      </c>
      <c r="F15" s="22" t="s">
        <v>200</v>
      </c>
      <c r="G15" s="22" t="s">
        <v>201</v>
      </c>
      <c r="H15" s="26">
        <v>5280000</v>
      </c>
      <c r="I15" s="26">
        <v>5280000</v>
      </c>
      <c r="J15" s="26"/>
      <c r="K15" s="26"/>
      <c r="L15" s="26">
        <v>5280000</v>
      </c>
      <c r="M15" s="26"/>
      <c r="N15" s="26"/>
      <c r="O15" s="26"/>
      <c r="P15" s="101"/>
      <c r="Q15" s="26"/>
      <c r="R15" s="26"/>
      <c r="S15" s="26"/>
      <c r="T15" s="26"/>
      <c r="U15" s="26"/>
      <c r="V15" s="26"/>
      <c r="W15" s="26"/>
    </row>
    <row r="16" s="1" customFormat="1" ht="18.75" customHeight="1" spans="1:23">
      <c r="A16" s="127" t="s">
        <v>47</v>
      </c>
      <c r="B16" s="22" t="s">
        <v>198</v>
      </c>
      <c r="C16" s="23" t="s">
        <v>199</v>
      </c>
      <c r="D16" s="22" t="s">
        <v>108</v>
      </c>
      <c r="E16" s="22" t="s">
        <v>109</v>
      </c>
      <c r="F16" s="22" t="s">
        <v>200</v>
      </c>
      <c r="G16" s="22" t="s">
        <v>201</v>
      </c>
      <c r="H16" s="26">
        <v>3027960</v>
      </c>
      <c r="I16" s="26">
        <v>3027960</v>
      </c>
      <c r="J16" s="26"/>
      <c r="K16" s="26"/>
      <c r="L16" s="26">
        <v>3027960</v>
      </c>
      <c r="M16" s="26"/>
      <c r="N16" s="26"/>
      <c r="O16" s="26"/>
      <c r="P16" s="101"/>
      <c r="Q16" s="26"/>
      <c r="R16" s="26"/>
      <c r="S16" s="26"/>
      <c r="T16" s="26"/>
      <c r="U16" s="26"/>
      <c r="V16" s="26"/>
      <c r="W16" s="26"/>
    </row>
    <row r="17" s="1" customFormat="1" ht="18.75" customHeight="1" spans="1:23">
      <c r="A17" s="127" t="s">
        <v>47</v>
      </c>
      <c r="B17" s="22" t="s">
        <v>202</v>
      </c>
      <c r="C17" s="23" t="s">
        <v>203</v>
      </c>
      <c r="D17" s="22" t="s">
        <v>85</v>
      </c>
      <c r="E17" s="22" t="s">
        <v>86</v>
      </c>
      <c r="F17" s="22" t="s">
        <v>204</v>
      </c>
      <c r="G17" s="22" t="s">
        <v>205</v>
      </c>
      <c r="H17" s="26">
        <v>16591</v>
      </c>
      <c r="I17" s="26">
        <v>16591</v>
      </c>
      <c r="J17" s="26"/>
      <c r="K17" s="26"/>
      <c r="L17" s="26">
        <v>16591</v>
      </c>
      <c r="M17" s="26"/>
      <c r="N17" s="26"/>
      <c r="O17" s="26"/>
      <c r="P17" s="101"/>
      <c r="Q17" s="26"/>
      <c r="R17" s="26"/>
      <c r="S17" s="26"/>
      <c r="T17" s="26"/>
      <c r="U17" s="26"/>
      <c r="V17" s="26"/>
      <c r="W17" s="26"/>
    </row>
    <row r="18" s="1" customFormat="1" ht="18.75" customHeight="1" spans="1:23">
      <c r="A18" s="127" t="s">
        <v>47</v>
      </c>
      <c r="B18" s="22" t="s">
        <v>202</v>
      </c>
      <c r="C18" s="23" t="s">
        <v>203</v>
      </c>
      <c r="D18" s="22" t="s">
        <v>87</v>
      </c>
      <c r="E18" s="22" t="s">
        <v>88</v>
      </c>
      <c r="F18" s="22" t="s">
        <v>204</v>
      </c>
      <c r="G18" s="22" t="s">
        <v>205</v>
      </c>
      <c r="H18" s="26">
        <v>97075</v>
      </c>
      <c r="I18" s="26">
        <v>97075</v>
      </c>
      <c r="J18" s="26"/>
      <c r="K18" s="26"/>
      <c r="L18" s="26">
        <v>97075</v>
      </c>
      <c r="M18" s="26"/>
      <c r="N18" s="26"/>
      <c r="O18" s="26"/>
      <c r="P18" s="101"/>
      <c r="Q18" s="26"/>
      <c r="R18" s="26"/>
      <c r="S18" s="26"/>
      <c r="T18" s="26"/>
      <c r="U18" s="26"/>
      <c r="V18" s="26"/>
      <c r="W18" s="26"/>
    </row>
    <row r="19" s="1" customFormat="1" ht="18.75" customHeight="1" spans="1:23">
      <c r="A19" s="127" t="s">
        <v>47</v>
      </c>
      <c r="B19" s="22" t="s">
        <v>206</v>
      </c>
      <c r="C19" s="23" t="s">
        <v>140</v>
      </c>
      <c r="D19" s="22" t="s">
        <v>139</v>
      </c>
      <c r="E19" s="22" t="s">
        <v>140</v>
      </c>
      <c r="F19" s="22" t="s">
        <v>207</v>
      </c>
      <c r="G19" s="22" t="s">
        <v>140</v>
      </c>
      <c r="H19" s="26">
        <v>5180562</v>
      </c>
      <c r="I19" s="26">
        <v>5180562</v>
      </c>
      <c r="J19" s="26"/>
      <c r="K19" s="26"/>
      <c r="L19" s="26">
        <v>5180562</v>
      </c>
      <c r="M19" s="26"/>
      <c r="N19" s="26"/>
      <c r="O19" s="26"/>
      <c r="P19" s="101"/>
      <c r="Q19" s="26"/>
      <c r="R19" s="26"/>
      <c r="S19" s="26"/>
      <c r="T19" s="26"/>
      <c r="U19" s="26"/>
      <c r="V19" s="26"/>
      <c r="W19" s="26"/>
    </row>
    <row r="20" s="1" customFormat="1" ht="18.75" customHeight="1" spans="1:23">
      <c r="A20" s="127" t="s">
        <v>47</v>
      </c>
      <c r="B20" s="22" t="s">
        <v>208</v>
      </c>
      <c r="C20" s="23" t="s">
        <v>209</v>
      </c>
      <c r="D20" s="22" t="s">
        <v>108</v>
      </c>
      <c r="E20" s="22" t="s">
        <v>109</v>
      </c>
      <c r="F20" s="22" t="s">
        <v>210</v>
      </c>
      <c r="G20" s="22" t="s">
        <v>211</v>
      </c>
      <c r="H20" s="26">
        <v>232000</v>
      </c>
      <c r="I20" s="26">
        <v>232000</v>
      </c>
      <c r="J20" s="26"/>
      <c r="K20" s="26"/>
      <c r="L20" s="26">
        <v>232000</v>
      </c>
      <c r="M20" s="26"/>
      <c r="N20" s="26"/>
      <c r="O20" s="26"/>
      <c r="P20" s="101"/>
      <c r="Q20" s="26"/>
      <c r="R20" s="26"/>
      <c r="S20" s="26"/>
      <c r="T20" s="26"/>
      <c r="U20" s="26"/>
      <c r="V20" s="26"/>
      <c r="W20" s="26"/>
    </row>
    <row r="21" s="1" customFormat="1" ht="18.75" customHeight="1" spans="1:23">
      <c r="A21" s="127" t="s">
        <v>47</v>
      </c>
      <c r="B21" s="22" t="s">
        <v>212</v>
      </c>
      <c r="C21" s="23" t="s">
        <v>213</v>
      </c>
      <c r="D21" s="22" t="s">
        <v>108</v>
      </c>
      <c r="E21" s="22" t="s">
        <v>109</v>
      </c>
      <c r="F21" s="22" t="s">
        <v>214</v>
      </c>
      <c r="G21" s="22" t="s">
        <v>215</v>
      </c>
      <c r="H21" s="26">
        <v>231600</v>
      </c>
      <c r="I21" s="26">
        <v>231600</v>
      </c>
      <c r="J21" s="26"/>
      <c r="K21" s="26"/>
      <c r="L21" s="26">
        <v>231600</v>
      </c>
      <c r="M21" s="26"/>
      <c r="N21" s="26"/>
      <c r="O21" s="26"/>
      <c r="P21" s="101"/>
      <c r="Q21" s="26"/>
      <c r="R21" s="26"/>
      <c r="S21" s="26"/>
      <c r="T21" s="26"/>
      <c r="U21" s="26"/>
      <c r="V21" s="26"/>
      <c r="W21" s="26"/>
    </row>
    <row r="22" s="1" customFormat="1" ht="18.75" customHeight="1" spans="1:23">
      <c r="A22" s="127" t="s">
        <v>47</v>
      </c>
      <c r="B22" s="22" t="s">
        <v>216</v>
      </c>
      <c r="C22" s="23" t="s">
        <v>217</v>
      </c>
      <c r="D22" s="22" t="s">
        <v>108</v>
      </c>
      <c r="E22" s="22" t="s">
        <v>109</v>
      </c>
      <c r="F22" s="22" t="s">
        <v>218</v>
      </c>
      <c r="G22" s="22" t="s">
        <v>217</v>
      </c>
      <c r="H22" s="26">
        <v>321600</v>
      </c>
      <c r="I22" s="26">
        <v>321600</v>
      </c>
      <c r="J22" s="26"/>
      <c r="K22" s="26"/>
      <c r="L22" s="26">
        <v>321600</v>
      </c>
      <c r="M22" s="26"/>
      <c r="N22" s="26"/>
      <c r="O22" s="26"/>
      <c r="P22" s="101"/>
      <c r="Q22" s="26"/>
      <c r="R22" s="26"/>
      <c r="S22" s="26"/>
      <c r="T22" s="26"/>
      <c r="U22" s="26"/>
      <c r="V22" s="26"/>
      <c r="W22" s="26"/>
    </row>
    <row r="23" s="1" customFormat="1" ht="18.75" customHeight="1" spans="1:23">
      <c r="A23" s="127" t="s">
        <v>47</v>
      </c>
      <c r="B23" s="22" t="s">
        <v>219</v>
      </c>
      <c r="C23" s="23" t="s">
        <v>220</v>
      </c>
      <c r="D23" s="22" t="s">
        <v>108</v>
      </c>
      <c r="E23" s="22" t="s">
        <v>109</v>
      </c>
      <c r="F23" s="22" t="s">
        <v>221</v>
      </c>
      <c r="G23" s="22" t="s">
        <v>222</v>
      </c>
      <c r="H23" s="26">
        <v>316700</v>
      </c>
      <c r="I23" s="26">
        <v>316700</v>
      </c>
      <c r="J23" s="26"/>
      <c r="K23" s="26"/>
      <c r="L23" s="26">
        <v>316700</v>
      </c>
      <c r="M23" s="26"/>
      <c r="N23" s="26"/>
      <c r="O23" s="26"/>
      <c r="P23" s="101"/>
      <c r="Q23" s="26"/>
      <c r="R23" s="26"/>
      <c r="S23" s="26"/>
      <c r="T23" s="26"/>
      <c r="U23" s="26"/>
      <c r="V23" s="26"/>
      <c r="W23" s="26"/>
    </row>
    <row r="24" s="1" customFormat="1" ht="18.75" customHeight="1" spans="1:23">
      <c r="A24" s="127" t="s">
        <v>47</v>
      </c>
      <c r="B24" s="22" t="s">
        <v>219</v>
      </c>
      <c r="C24" s="23" t="s">
        <v>220</v>
      </c>
      <c r="D24" s="22" t="s">
        <v>108</v>
      </c>
      <c r="E24" s="22" t="s">
        <v>109</v>
      </c>
      <c r="F24" s="22" t="s">
        <v>223</v>
      </c>
      <c r="G24" s="22" t="s">
        <v>224</v>
      </c>
      <c r="H24" s="26">
        <v>24000</v>
      </c>
      <c r="I24" s="26">
        <v>24000</v>
      </c>
      <c r="J24" s="26"/>
      <c r="K24" s="26"/>
      <c r="L24" s="26">
        <v>24000</v>
      </c>
      <c r="M24" s="26"/>
      <c r="N24" s="26"/>
      <c r="O24" s="26"/>
      <c r="P24" s="101"/>
      <c r="Q24" s="26"/>
      <c r="R24" s="26"/>
      <c r="S24" s="26"/>
      <c r="T24" s="26"/>
      <c r="U24" s="26"/>
      <c r="V24" s="26"/>
      <c r="W24" s="26"/>
    </row>
    <row r="25" s="1" customFormat="1" ht="18.75" customHeight="1" spans="1:23">
      <c r="A25" s="127" t="s">
        <v>47</v>
      </c>
      <c r="B25" s="22" t="s">
        <v>219</v>
      </c>
      <c r="C25" s="23" t="s">
        <v>220</v>
      </c>
      <c r="D25" s="22" t="s">
        <v>108</v>
      </c>
      <c r="E25" s="22" t="s">
        <v>109</v>
      </c>
      <c r="F25" s="22" t="s">
        <v>225</v>
      </c>
      <c r="G25" s="22" t="s">
        <v>226</v>
      </c>
      <c r="H25" s="26">
        <v>48000</v>
      </c>
      <c r="I25" s="26">
        <v>48000</v>
      </c>
      <c r="J25" s="26"/>
      <c r="K25" s="26"/>
      <c r="L25" s="26">
        <v>48000</v>
      </c>
      <c r="M25" s="26"/>
      <c r="N25" s="26"/>
      <c r="O25" s="26"/>
      <c r="P25" s="101"/>
      <c r="Q25" s="26"/>
      <c r="R25" s="26"/>
      <c r="S25" s="26"/>
      <c r="T25" s="26"/>
      <c r="U25" s="26"/>
      <c r="V25" s="26"/>
      <c r="W25" s="26"/>
    </row>
    <row r="26" s="1" customFormat="1" ht="18.75" customHeight="1" spans="1:23">
      <c r="A26" s="127" t="s">
        <v>47</v>
      </c>
      <c r="B26" s="22" t="s">
        <v>219</v>
      </c>
      <c r="C26" s="23" t="s">
        <v>220</v>
      </c>
      <c r="D26" s="22" t="s">
        <v>108</v>
      </c>
      <c r="E26" s="22" t="s">
        <v>109</v>
      </c>
      <c r="F26" s="22" t="s">
        <v>227</v>
      </c>
      <c r="G26" s="22" t="s">
        <v>228</v>
      </c>
      <c r="H26" s="26">
        <v>64250</v>
      </c>
      <c r="I26" s="26">
        <v>64250</v>
      </c>
      <c r="J26" s="26"/>
      <c r="K26" s="26"/>
      <c r="L26" s="26">
        <v>64250</v>
      </c>
      <c r="M26" s="26"/>
      <c r="N26" s="26"/>
      <c r="O26" s="26"/>
      <c r="P26" s="101"/>
      <c r="Q26" s="26"/>
      <c r="R26" s="26"/>
      <c r="S26" s="26"/>
      <c r="T26" s="26"/>
      <c r="U26" s="26"/>
      <c r="V26" s="26"/>
      <c r="W26" s="26"/>
    </row>
    <row r="27" s="1" customFormat="1" ht="18.75" customHeight="1" spans="1:23">
      <c r="A27" s="127" t="s">
        <v>47</v>
      </c>
      <c r="B27" s="22" t="s">
        <v>219</v>
      </c>
      <c r="C27" s="23" t="s">
        <v>220</v>
      </c>
      <c r="D27" s="22" t="s">
        <v>108</v>
      </c>
      <c r="E27" s="22" t="s">
        <v>109</v>
      </c>
      <c r="F27" s="22" t="s">
        <v>229</v>
      </c>
      <c r="G27" s="22" t="s">
        <v>230</v>
      </c>
      <c r="H27" s="26">
        <v>271000</v>
      </c>
      <c r="I27" s="26">
        <v>271000</v>
      </c>
      <c r="J27" s="26"/>
      <c r="K27" s="26"/>
      <c r="L27" s="26">
        <v>271000</v>
      </c>
      <c r="M27" s="26"/>
      <c r="N27" s="26"/>
      <c r="O27" s="26"/>
      <c r="P27" s="101"/>
      <c r="Q27" s="26"/>
      <c r="R27" s="26"/>
      <c r="S27" s="26"/>
      <c r="T27" s="26"/>
      <c r="U27" s="26"/>
      <c r="V27" s="26"/>
      <c r="W27" s="26"/>
    </row>
    <row r="28" s="1" customFormat="1" ht="18.75" customHeight="1" spans="1:23">
      <c r="A28" s="127" t="s">
        <v>47</v>
      </c>
      <c r="B28" s="22" t="s">
        <v>219</v>
      </c>
      <c r="C28" s="23" t="s">
        <v>220</v>
      </c>
      <c r="D28" s="22" t="s">
        <v>108</v>
      </c>
      <c r="E28" s="22" t="s">
        <v>109</v>
      </c>
      <c r="F28" s="22" t="s">
        <v>231</v>
      </c>
      <c r="G28" s="22" t="s">
        <v>232</v>
      </c>
      <c r="H28" s="26">
        <v>12000</v>
      </c>
      <c r="I28" s="26">
        <v>12000</v>
      </c>
      <c r="J28" s="26"/>
      <c r="K28" s="26"/>
      <c r="L28" s="26">
        <v>12000</v>
      </c>
      <c r="M28" s="26"/>
      <c r="N28" s="26"/>
      <c r="O28" s="26"/>
      <c r="P28" s="101"/>
      <c r="Q28" s="26"/>
      <c r="R28" s="26"/>
      <c r="S28" s="26"/>
      <c r="T28" s="26"/>
      <c r="U28" s="26"/>
      <c r="V28" s="26"/>
      <c r="W28" s="26"/>
    </row>
    <row r="29" s="1" customFormat="1" ht="18.75" customHeight="1" spans="1:23">
      <c r="A29" s="127" t="s">
        <v>47</v>
      </c>
      <c r="B29" s="22" t="s">
        <v>219</v>
      </c>
      <c r="C29" s="23" t="s">
        <v>220</v>
      </c>
      <c r="D29" s="22" t="s">
        <v>108</v>
      </c>
      <c r="E29" s="22" t="s">
        <v>109</v>
      </c>
      <c r="F29" s="22" t="s">
        <v>233</v>
      </c>
      <c r="G29" s="22" t="s">
        <v>234</v>
      </c>
      <c r="H29" s="26">
        <v>13000</v>
      </c>
      <c r="I29" s="26">
        <v>13000</v>
      </c>
      <c r="J29" s="26"/>
      <c r="K29" s="26"/>
      <c r="L29" s="26">
        <v>13000</v>
      </c>
      <c r="M29" s="26"/>
      <c r="N29" s="26"/>
      <c r="O29" s="26"/>
      <c r="P29" s="101"/>
      <c r="Q29" s="26"/>
      <c r="R29" s="26"/>
      <c r="S29" s="26"/>
      <c r="T29" s="26"/>
      <c r="U29" s="26"/>
      <c r="V29" s="26"/>
      <c r="W29" s="26"/>
    </row>
    <row r="30" s="1" customFormat="1" ht="18.75" customHeight="1" spans="1:23">
      <c r="A30" s="127" t="s">
        <v>47</v>
      </c>
      <c r="B30" s="22" t="s">
        <v>219</v>
      </c>
      <c r="C30" s="23" t="s">
        <v>220</v>
      </c>
      <c r="D30" s="22" t="s">
        <v>108</v>
      </c>
      <c r="E30" s="22" t="s">
        <v>109</v>
      </c>
      <c r="F30" s="22" t="s">
        <v>235</v>
      </c>
      <c r="G30" s="22" t="s">
        <v>236</v>
      </c>
      <c r="H30" s="26">
        <v>140700</v>
      </c>
      <c r="I30" s="26">
        <v>140700</v>
      </c>
      <c r="J30" s="26"/>
      <c r="K30" s="26"/>
      <c r="L30" s="26">
        <v>140700</v>
      </c>
      <c r="M30" s="26"/>
      <c r="N30" s="26"/>
      <c r="O30" s="26"/>
      <c r="P30" s="101"/>
      <c r="Q30" s="26"/>
      <c r="R30" s="26"/>
      <c r="S30" s="26"/>
      <c r="T30" s="26"/>
      <c r="U30" s="26"/>
      <c r="V30" s="26"/>
      <c r="W30" s="26"/>
    </row>
    <row r="31" s="1" customFormat="1" ht="18.75" customHeight="1" spans="1:23">
      <c r="A31" s="127" t="s">
        <v>47</v>
      </c>
      <c r="B31" s="22" t="s">
        <v>219</v>
      </c>
      <c r="C31" s="23" t="s">
        <v>220</v>
      </c>
      <c r="D31" s="22" t="s">
        <v>108</v>
      </c>
      <c r="E31" s="22" t="s">
        <v>109</v>
      </c>
      <c r="F31" s="22" t="s">
        <v>237</v>
      </c>
      <c r="G31" s="22" t="s">
        <v>238</v>
      </c>
      <c r="H31" s="26">
        <v>137550</v>
      </c>
      <c r="I31" s="26">
        <v>137550</v>
      </c>
      <c r="J31" s="26"/>
      <c r="K31" s="26"/>
      <c r="L31" s="26">
        <v>137550</v>
      </c>
      <c r="M31" s="26"/>
      <c r="N31" s="26"/>
      <c r="O31" s="26"/>
      <c r="P31" s="101"/>
      <c r="Q31" s="26"/>
      <c r="R31" s="26"/>
      <c r="S31" s="26"/>
      <c r="T31" s="26"/>
      <c r="U31" s="26"/>
      <c r="V31" s="26"/>
      <c r="W31" s="26"/>
    </row>
    <row r="32" s="1" customFormat="1" ht="18.75" customHeight="1" spans="1:23">
      <c r="A32" s="127" t="s">
        <v>47</v>
      </c>
      <c r="B32" s="22" t="s">
        <v>239</v>
      </c>
      <c r="C32" s="23" t="s">
        <v>172</v>
      </c>
      <c r="D32" s="22" t="s">
        <v>108</v>
      </c>
      <c r="E32" s="22" t="s">
        <v>109</v>
      </c>
      <c r="F32" s="22" t="s">
        <v>240</v>
      </c>
      <c r="G32" s="22" t="s">
        <v>172</v>
      </c>
      <c r="H32" s="26">
        <v>70000</v>
      </c>
      <c r="I32" s="26">
        <v>70000</v>
      </c>
      <c r="J32" s="26"/>
      <c r="K32" s="26"/>
      <c r="L32" s="26">
        <v>70000</v>
      </c>
      <c r="M32" s="26"/>
      <c r="N32" s="26"/>
      <c r="O32" s="26"/>
      <c r="P32" s="101"/>
      <c r="Q32" s="26"/>
      <c r="R32" s="26"/>
      <c r="S32" s="26"/>
      <c r="T32" s="26"/>
      <c r="U32" s="26"/>
      <c r="V32" s="26"/>
      <c r="W32" s="26"/>
    </row>
    <row r="33" s="1" customFormat="1" ht="18.75" customHeight="1" spans="1:23">
      <c r="A33" s="127" t="s">
        <v>47</v>
      </c>
      <c r="B33" s="22" t="s">
        <v>241</v>
      </c>
      <c r="C33" s="23" t="s">
        <v>242</v>
      </c>
      <c r="D33" s="22" t="s">
        <v>108</v>
      </c>
      <c r="E33" s="22" t="s">
        <v>109</v>
      </c>
      <c r="F33" s="22" t="s">
        <v>243</v>
      </c>
      <c r="G33" s="22" t="s">
        <v>244</v>
      </c>
      <c r="H33" s="26">
        <v>447444</v>
      </c>
      <c r="I33" s="26">
        <v>447444</v>
      </c>
      <c r="J33" s="26"/>
      <c r="K33" s="26"/>
      <c r="L33" s="26">
        <v>447444</v>
      </c>
      <c r="M33" s="26"/>
      <c r="N33" s="26"/>
      <c r="O33" s="26"/>
      <c r="P33" s="101"/>
      <c r="Q33" s="26"/>
      <c r="R33" s="26"/>
      <c r="S33" s="26"/>
      <c r="T33" s="26"/>
      <c r="U33" s="26"/>
      <c r="V33" s="26"/>
      <c r="W33" s="26"/>
    </row>
    <row r="34" s="1" customFormat="1" ht="18.75" customHeight="1" spans="1:23">
      <c r="A34" s="127" t="s">
        <v>47</v>
      </c>
      <c r="B34" s="22" t="s">
        <v>245</v>
      </c>
      <c r="C34" s="23" t="s">
        <v>246</v>
      </c>
      <c r="D34" s="22" t="s">
        <v>71</v>
      </c>
      <c r="E34" s="22" t="s">
        <v>72</v>
      </c>
      <c r="F34" s="22" t="s">
        <v>221</v>
      </c>
      <c r="G34" s="22" t="s">
        <v>222</v>
      </c>
      <c r="H34" s="26">
        <v>6450</v>
      </c>
      <c r="I34" s="26">
        <v>6450</v>
      </c>
      <c r="J34" s="26"/>
      <c r="K34" s="26"/>
      <c r="L34" s="26">
        <v>6450</v>
      </c>
      <c r="M34" s="26"/>
      <c r="N34" s="26"/>
      <c r="O34" s="26"/>
      <c r="P34" s="101"/>
      <c r="Q34" s="26"/>
      <c r="R34" s="26"/>
      <c r="S34" s="26"/>
      <c r="T34" s="26"/>
      <c r="U34" s="26"/>
      <c r="V34" s="26"/>
      <c r="W34" s="26"/>
    </row>
    <row r="35" s="1" customFormat="1" ht="18.75" customHeight="1" spans="1:23">
      <c r="A35" s="127" t="s">
        <v>47</v>
      </c>
      <c r="B35" s="22" t="s">
        <v>245</v>
      </c>
      <c r="C35" s="23" t="s">
        <v>246</v>
      </c>
      <c r="D35" s="22" t="s">
        <v>73</v>
      </c>
      <c r="E35" s="22" t="s">
        <v>74</v>
      </c>
      <c r="F35" s="22" t="s">
        <v>221</v>
      </c>
      <c r="G35" s="22" t="s">
        <v>222</v>
      </c>
      <c r="H35" s="26">
        <v>29550</v>
      </c>
      <c r="I35" s="26">
        <v>29550</v>
      </c>
      <c r="J35" s="26"/>
      <c r="K35" s="26"/>
      <c r="L35" s="26">
        <v>29550</v>
      </c>
      <c r="M35" s="26"/>
      <c r="N35" s="26"/>
      <c r="O35" s="26"/>
      <c r="P35" s="101"/>
      <c r="Q35" s="26"/>
      <c r="R35" s="26"/>
      <c r="S35" s="26"/>
      <c r="T35" s="26"/>
      <c r="U35" s="26"/>
      <c r="V35" s="26"/>
      <c r="W35" s="26"/>
    </row>
    <row r="36" s="1" customFormat="1" ht="18.75" customHeight="1" spans="1:23">
      <c r="A36" s="127" t="s">
        <v>47</v>
      </c>
      <c r="B36" s="22" t="s">
        <v>247</v>
      </c>
      <c r="C36" s="23" t="s">
        <v>248</v>
      </c>
      <c r="D36" s="22" t="s">
        <v>108</v>
      </c>
      <c r="E36" s="22" t="s">
        <v>109</v>
      </c>
      <c r="F36" s="22" t="s">
        <v>200</v>
      </c>
      <c r="G36" s="22" t="s">
        <v>201</v>
      </c>
      <c r="H36" s="26">
        <v>1056000</v>
      </c>
      <c r="I36" s="26">
        <v>1056000</v>
      </c>
      <c r="J36" s="26"/>
      <c r="K36" s="26"/>
      <c r="L36" s="26">
        <v>1056000</v>
      </c>
      <c r="M36" s="26"/>
      <c r="N36" s="26"/>
      <c r="O36" s="26"/>
      <c r="P36" s="101"/>
      <c r="Q36" s="26"/>
      <c r="R36" s="26"/>
      <c r="S36" s="26"/>
      <c r="T36" s="26"/>
      <c r="U36" s="26"/>
      <c r="V36" s="26"/>
      <c r="W36" s="26"/>
    </row>
    <row r="37" s="1" customFormat="1" ht="18.75" customHeight="1" spans="1:23">
      <c r="A37" s="127" t="s">
        <v>47</v>
      </c>
      <c r="B37" s="22" t="s">
        <v>247</v>
      </c>
      <c r="C37" s="23" t="s">
        <v>248</v>
      </c>
      <c r="D37" s="22" t="s">
        <v>108</v>
      </c>
      <c r="E37" s="22" t="s">
        <v>109</v>
      </c>
      <c r="F37" s="22" t="s">
        <v>200</v>
      </c>
      <c r="G37" s="22" t="s">
        <v>201</v>
      </c>
      <c r="H37" s="26">
        <v>2112000</v>
      </c>
      <c r="I37" s="26">
        <v>2112000</v>
      </c>
      <c r="J37" s="26"/>
      <c r="K37" s="26"/>
      <c r="L37" s="26">
        <v>2112000</v>
      </c>
      <c r="M37" s="26"/>
      <c r="N37" s="26"/>
      <c r="O37" s="26"/>
      <c r="P37" s="101"/>
      <c r="Q37" s="26"/>
      <c r="R37" s="26"/>
      <c r="S37" s="26"/>
      <c r="T37" s="26"/>
      <c r="U37" s="26"/>
      <c r="V37" s="26"/>
      <c r="W37" s="26"/>
    </row>
    <row r="38" s="1" customFormat="1" ht="18.75" customHeight="1" spans="1:23">
      <c r="A38" s="127" t="s">
        <v>47</v>
      </c>
      <c r="B38" s="22" t="s">
        <v>249</v>
      </c>
      <c r="C38" s="23" t="s">
        <v>250</v>
      </c>
      <c r="D38" s="22" t="s">
        <v>108</v>
      </c>
      <c r="E38" s="22" t="s">
        <v>109</v>
      </c>
      <c r="F38" s="22" t="s">
        <v>251</v>
      </c>
      <c r="G38" s="22" t="s">
        <v>252</v>
      </c>
      <c r="H38" s="26">
        <v>489600</v>
      </c>
      <c r="I38" s="26">
        <v>489600</v>
      </c>
      <c r="J38" s="26"/>
      <c r="K38" s="26"/>
      <c r="L38" s="26">
        <v>489600</v>
      </c>
      <c r="M38" s="26"/>
      <c r="N38" s="26"/>
      <c r="O38" s="26"/>
      <c r="P38" s="101"/>
      <c r="Q38" s="26"/>
      <c r="R38" s="26"/>
      <c r="S38" s="26"/>
      <c r="T38" s="26"/>
      <c r="U38" s="26"/>
      <c r="V38" s="26"/>
      <c r="W38" s="26"/>
    </row>
    <row r="39" s="1" customFormat="1" ht="33" customHeight="1" spans="1:23">
      <c r="A39" s="127" t="s">
        <v>47</v>
      </c>
      <c r="B39" s="182" t="s">
        <v>253</v>
      </c>
      <c r="C39" s="23" t="s">
        <v>254</v>
      </c>
      <c r="D39" s="22" t="s">
        <v>108</v>
      </c>
      <c r="E39" s="22" t="s">
        <v>109</v>
      </c>
      <c r="F39" s="22">
        <v>30305</v>
      </c>
      <c r="G39" s="22" t="s">
        <v>255</v>
      </c>
      <c r="H39" s="26">
        <v>65640</v>
      </c>
      <c r="I39" s="26">
        <v>65640</v>
      </c>
      <c r="J39" s="26"/>
      <c r="K39" s="26"/>
      <c r="L39" s="26">
        <v>65640</v>
      </c>
      <c r="M39" s="26"/>
      <c r="N39" s="26"/>
      <c r="O39" s="26"/>
      <c r="P39" s="101"/>
      <c r="Q39" s="26"/>
      <c r="R39" s="26"/>
      <c r="S39" s="26"/>
      <c r="T39" s="26"/>
      <c r="U39" s="26"/>
      <c r="V39" s="26"/>
      <c r="W39" s="26"/>
    </row>
    <row r="40" s="1" customFormat="1" ht="29" customHeight="1" spans="1:23">
      <c r="A40" s="127" t="s">
        <v>47</v>
      </c>
      <c r="B40" s="22" t="s">
        <v>256</v>
      </c>
      <c r="C40" s="23" t="s">
        <v>257</v>
      </c>
      <c r="D40" s="22" t="s">
        <v>75</v>
      </c>
      <c r="E40" s="23" t="s">
        <v>76</v>
      </c>
      <c r="F40" s="22" t="s">
        <v>258</v>
      </c>
      <c r="G40" s="23" t="s">
        <v>259</v>
      </c>
      <c r="H40" s="26">
        <v>5359425</v>
      </c>
      <c r="I40" s="26">
        <v>5359425</v>
      </c>
      <c r="J40" s="26"/>
      <c r="K40" s="26"/>
      <c r="L40" s="26">
        <v>5359425</v>
      </c>
      <c r="M40" s="26"/>
      <c r="N40" s="26"/>
      <c r="O40" s="26"/>
      <c r="P40" s="101"/>
      <c r="Q40" s="26"/>
      <c r="R40" s="26"/>
      <c r="S40" s="26"/>
      <c r="T40" s="26"/>
      <c r="U40" s="26"/>
      <c r="V40" s="26"/>
      <c r="W40" s="26"/>
    </row>
    <row r="41" s="1" customFormat="1" ht="18.75" customHeight="1" spans="1:23">
      <c r="A41" s="127" t="s">
        <v>47</v>
      </c>
      <c r="B41" s="22" t="s">
        <v>256</v>
      </c>
      <c r="C41" s="23" t="s">
        <v>257</v>
      </c>
      <c r="D41" s="22" t="s">
        <v>85</v>
      </c>
      <c r="E41" s="22" t="s">
        <v>86</v>
      </c>
      <c r="F41" s="22" t="s">
        <v>204</v>
      </c>
      <c r="G41" s="22" t="s">
        <v>205</v>
      </c>
      <c r="H41" s="26">
        <v>2289288</v>
      </c>
      <c r="I41" s="26">
        <v>2289288</v>
      </c>
      <c r="J41" s="26"/>
      <c r="K41" s="26"/>
      <c r="L41" s="26">
        <v>2289288</v>
      </c>
      <c r="M41" s="26"/>
      <c r="N41" s="26"/>
      <c r="O41" s="26"/>
      <c r="P41" s="101"/>
      <c r="Q41" s="26"/>
      <c r="R41" s="26"/>
      <c r="S41" s="26"/>
      <c r="T41" s="26"/>
      <c r="U41" s="26"/>
      <c r="V41" s="26"/>
      <c r="W41" s="26"/>
    </row>
    <row r="42" s="1" customFormat="1" ht="18.75" customHeight="1" spans="1:23">
      <c r="A42" s="127" t="s">
        <v>47</v>
      </c>
      <c r="B42" s="22" t="s">
        <v>256</v>
      </c>
      <c r="C42" s="23" t="s">
        <v>257</v>
      </c>
      <c r="D42" s="22" t="s">
        <v>89</v>
      </c>
      <c r="E42" s="22" t="s">
        <v>90</v>
      </c>
      <c r="F42" s="22" t="s">
        <v>260</v>
      </c>
      <c r="G42" s="22" t="s">
        <v>261</v>
      </c>
      <c r="H42" s="26">
        <v>1455336</v>
      </c>
      <c r="I42" s="26">
        <v>1455336</v>
      </c>
      <c r="J42" s="26"/>
      <c r="K42" s="26"/>
      <c r="L42" s="26">
        <v>1455336</v>
      </c>
      <c r="M42" s="26"/>
      <c r="N42" s="26"/>
      <c r="O42" s="26"/>
      <c r="P42" s="101"/>
      <c r="Q42" s="26"/>
      <c r="R42" s="26"/>
      <c r="S42" s="26"/>
      <c r="T42" s="26"/>
      <c r="U42" s="26"/>
      <c r="V42" s="26"/>
      <c r="W42" s="26"/>
    </row>
    <row r="43" s="1" customFormat="1" ht="18.75" customHeight="1" spans="1:23">
      <c r="A43" s="127" t="s">
        <v>47</v>
      </c>
      <c r="B43" s="22" t="s">
        <v>256</v>
      </c>
      <c r="C43" s="23" t="s">
        <v>257</v>
      </c>
      <c r="D43" s="22" t="s">
        <v>91</v>
      </c>
      <c r="E43" s="22" t="s">
        <v>92</v>
      </c>
      <c r="F43" s="22" t="s">
        <v>262</v>
      </c>
      <c r="G43" s="22" t="s">
        <v>263</v>
      </c>
      <c r="H43" s="26">
        <v>105132</v>
      </c>
      <c r="I43" s="26">
        <v>105132</v>
      </c>
      <c r="J43" s="26"/>
      <c r="K43" s="26"/>
      <c r="L43" s="26">
        <v>105132</v>
      </c>
      <c r="M43" s="26"/>
      <c r="N43" s="26"/>
      <c r="O43" s="26"/>
      <c r="P43" s="101"/>
      <c r="Q43" s="26"/>
      <c r="R43" s="26"/>
      <c r="S43" s="26"/>
      <c r="T43" s="26"/>
      <c r="U43" s="26"/>
      <c r="V43" s="26"/>
      <c r="W43" s="26"/>
    </row>
    <row r="44" s="1" customFormat="1" ht="18.75" customHeight="1" spans="1:23">
      <c r="A44" s="127" t="s">
        <v>47</v>
      </c>
      <c r="B44" s="22" t="s">
        <v>256</v>
      </c>
      <c r="C44" s="23" t="s">
        <v>257</v>
      </c>
      <c r="D44" s="22" t="s">
        <v>108</v>
      </c>
      <c r="E44" s="22" t="s">
        <v>109</v>
      </c>
      <c r="F44" s="22" t="s">
        <v>262</v>
      </c>
      <c r="G44" s="22" t="s">
        <v>263</v>
      </c>
      <c r="H44" s="26">
        <v>167604</v>
      </c>
      <c r="I44" s="26">
        <v>167604</v>
      </c>
      <c r="J44" s="26"/>
      <c r="K44" s="26"/>
      <c r="L44" s="26">
        <v>167604</v>
      </c>
      <c r="M44" s="26"/>
      <c r="N44" s="26"/>
      <c r="O44" s="26"/>
      <c r="P44" s="101"/>
      <c r="Q44" s="26"/>
      <c r="R44" s="26"/>
      <c r="S44" s="26"/>
      <c r="T44" s="26"/>
      <c r="U44" s="26"/>
      <c r="V44" s="26"/>
      <c r="W44" s="26"/>
    </row>
    <row r="45" s="1" customFormat="1" ht="18.75" customHeight="1" spans="1:23">
      <c r="A45" s="25" t="s">
        <v>32</v>
      </c>
      <c r="B45" s="25"/>
      <c r="C45" s="25"/>
      <c r="D45" s="25"/>
      <c r="E45" s="25"/>
      <c r="F45" s="25"/>
      <c r="G45" s="25"/>
      <c r="H45" s="26">
        <v>42933913</v>
      </c>
      <c r="I45" s="26">
        <v>42933913</v>
      </c>
      <c r="J45" s="26"/>
      <c r="K45" s="26"/>
      <c r="L45" s="26">
        <v>42933913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</sheetData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4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75"/>
  <sheetViews>
    <sheetView showZeros="0" workbookViewId="0">
      <pane ySplit="1" topLeftCell="A27" activePane="bottomLeft" state="frozen"/>
      <selection/>
      <selection pane="bottomLeft" activeCell="E79" sqref="E79"/>
    </sheetView>
  </sheetViews>
  <sheetFormatPr defaultColWidth="9.11016949152542" defaultRowHeight="14.25" customHeight="1"/>
  <cols>
    <col min="1" max="1" width="14.5508474576271" customWidth="1"/>
    <col min="2" max="2" width="21" customWidth="1"/>
    <col min="3" max="3" width="46.364406779661" customWidth="1"/>
    <col min="4" max="4" width="23.8898305084746" customWidth="1"/>
    <col min="5" max="5" width="15.5508474576271" customWidth="1"/>
    <col min="6" max="6" width="31.4661016949153" customWidth="1"/>
    <col min="7" max="7" width="14.8898305084746" customWidth="1"/>
    <col min="8" max="8" width="19.771186440678" customWidth="1"/>
    <col min="9" max="16" width="14.228813559322" customWidth="1"/>
    <col min="17" max="17" width="13.5508474576271" customWidth="1"/>
    <col min="18" max="23" width="15.228813559322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5:23">
      <c r="E2" s="3"/>
      <c r="F2" s="3"/>
      <c r="G2" s="3"/>
      <c r="H2" s="3"/>
      <c r="U2" s="125"/>
      <c r="W2" s="57" t="s">
        <v>264</v>
      </c>
    </row>
    <row r="3" ht="27.85" customHeight="1" spans="1:23">
      <c r="A3" s="27" t="s">
        <v>265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6" customHeight="1" spans="1:23">
      <c r="A4" s="6" t="str">
        <f>'部门财务收支预算总表01-1'!A4</f>
        <v>单位名称：新平彝族傣族自治县农业农村局</v>
      </c>
      <c r="B4" s="121" t="str">
        <f t="shared" ref="B4" si="0">"单位名称："&amp;"绩效评价中心"</f>
        <v>单位名称：绩效评价中心</v>
      </c>
      <c r="C4" s="121"/>
      <c r="D4" s="121"/>
      <c r="E4" s="121"/>
      <c r="F4" s="121"/>
      <c r="G4" s="121"/>
      <c r="H4" s="121"/>
      <c r="I4" s="121"/>
      <c r="J4" s="8"/>
      <c r="K4" s="8"/>
      <c r="L4" s="8"/>
      <c r="M4" s="8"/>
      <c r="N4" s="8"/>
      <c r="O4" s="8"/>
      <c r="P4" s="8"/>
      <c r="Q4" s="8"/>
      <c r="U4" s="125"/>
      <c r="W4" s="110" t="s">
        <v>168</v>
      </c>
    </row>
    <row r="5" ht="21.8" customHeight="1" spans="1:23">
      <c r="A5" s="10" t="s">
        <v>266</v>
      </c>
      <c r="B5" s="10" t="s">
        <v>178</v>
      </c>
      <c r="C5" s="10" t="s">
        <v>179</v>
      </c>
      <c r="D5" s="10" t="s">
        <v>267</v>
      </c>
      <c r="E5" s="11" t="s">
        <v>180</v>
      </c>
      <c r="F5" s="11" t="s">
        <v>181</v>
      </c>
      <c r="G5" s="11" t="s">
        <v>182</v>
      </c>
      <c r="H5" s="11" t="s">
        <v>183</v>
      </c>
      <c r="I5" s="65" t="s">
        <v>32</v>
      </c>
      <c r="J5" s="65" t="s">
        <v>268</v>
      </c>
      <c r="K5" s="65"/>
      <c r="L5" s="65"/>
      <c r="M5" s="65"/>
      <c r="N5" s="123" t="s">
        <v>185</v>
      </c>
      <c r="O5" s="123"/>
      <c r="P5" s="123"/>
      <c r="Q5" s="11" t="s">
        <v>38</v>
      </c>
      <c r="R5" s="12" t="s">
        <v>54</v>
      </c>
      <c r="S5" s="13"/>
      <c r="T5" s="13"/>
      <c r="U5" s="13"/>
      <c r="V5" s="13"/>
      <c r="W5" s="14"/>
    </row>
    <row r="6" ht="21.8" customHeight="1" spans="1:23">
      <c r="A6" s="15"/>
      <c r="B6" s="15"/>
      <c r="C6" s="15"/>
      <c r="D6" s="15"/>
      <c r="E6" s="16"/>
      <c r="F6" s="16"/>
      <c r="G6" s="16"/>
      <c r="H6" s="16"/>
      <c r="I6" s="65"/>
      <c r="J6" s="48" t="s">
        <v>35</v>
      </c>
      <c r="K6" s="48"/>
      <c r="L6" s="48" t="s">
        <v>36</v>
      </c>
      <c r="M6" s="48" t="s">
        <v>37</v>
      </c>
      <c r="N6" s="124" t="s">
        <v>35</v>
      </c>
      <c r="O6" s="124" t="s">
        <v>36</v>
      </c>
      <c r="P6" s="124" t="s">
        <v>37</v>
      </c>
      <c r="Q6" s="16"/>
      <c r="R6" s="11" t="s">
        <v>34</v>
      </c>
      <c r="S6" s="11" t="s">
        <v>45</v>
      </c>
      <c r="T6" s="11" t="s">
        <v>191</v>
      </c>
      <c r="U6" s="11" t="s">
        <v>41</v>
      </c>
      <c r="V6" s="11" t="s">
        <v>42</v>
      </c>
      <c r="W6" s="11" t="s">
        <v>43</v>
      </c>
    </row>
    <row r="7" ht="40.6" customHeight="1" spans="1:23">
      <c r="A7" s="18"/>
      <c r="B7" s="18"/>
      <c r="C7" s="18"/>
      <c r="D7" s="18"/>
      <c r="E7" s="19"/>
      <c r="F7" s="19"/>
      <c r="G7" s="19"/>
      <c r="H7" s="19"/>
      <c r="I7" s="65"/>
      <c r="J7" s="48" t="s">
        <v>34</v>
      </c>
      <c r="K7" s="48" t="s">
        <v>269</v>
      </c>
      <c r="L7" s="48"/>
      <c r="M7" s="48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.0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22"/>
      <c r="B9" s="22"/>
      <c r="C9" s="23" t="s">
        <v>270</v>
      </c>
      <c r="D9" s="22"/>
      <c r="E9" s="22"/>
      <c r="F9" s="22"/>
      <c r="G9" s="22"/>
      <c r="H9" s="22"/>
      <c r="I9" s="24">
        <v>750000</v>
      </c>
      <c r="J9" s="24"/>
      <c r="K9" s="24"/>
      <c r="L9" s="24">
        <v>750000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22" t="s">
        <v>271</v>
      </c>
      <c r="B10" s="22" t="s">
        <v>272</v>
      </c>
      <c r="C10" s="23" t="s">
        <v>270</v>
      </c>
      <c r="D10" s="22" t="s">
        <v>47</v>
      </c>
      <c r="E10" s="22" t="s">
        <v>102</v>
      </c>
      <c r="F10" s="22" t="s">
        <v>103</v>
      </c>
      <c r="G10" s="22" t="s">
        <v>273</v>
      </c>
      <c r="H10" s="22" t="s">
        <v>274</v>
      </c>
      <c r="I10" s="24">
        <v>750000</v>
      </c>
      <c r="J10" s="24"/>
      <c r="K10" s="24"/>
      <c r="L10" s="24">
        <v>750000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25" customHeight="1" spans="1:23">
      <c r="A11" s="101"/>
      <c r="B11" s="101"/>
      <c r="C11" s="23" t="s">
        <v>275</v>
      </c>
      <c r="D11" s="101"/>
      <c r="E11" s="101"/>
      <c r="F11" s="101"/>
      <c r="G11" s="101"/>
      <c r="H11" s="101"/>
      <c r="I11" s="24">
        <v>12000000</v>
      </c>
      <c r="J11" s="24">
        <v>12000000</v>
      </c>
      <c r="K11" s="24">
        <v>12000000</v>
      </c>
      <c r="L11" s="24"/>
      <c r="M11" s="24"/>
      <c r="N11" s="24"/>
      <c r="O11" s="24"/>
      <c r="P11" s="101"/>
      <c r="Q11" s="24"/>
      <c r="R11" s="24"/>
      <c r="S11" s="24"/>
      <c r="T11" s="24"/>
      <c r="U11" s="24"/>
      <c r="V11" s="24"/>
      <c r="W11" s="24"/>
    </row>
    <row r="12" s="1" customFormat="1" ht="25" customHeight="1" spans="1:23">
      <c r="A12" s="22" t="s">
        <v>276</v>
      </c>
      <c r="B12" s="22" t="s">
        <v>277</v>
      </c>
      <c r="C12" s="23" t="s">
        <v>275</v>
      </c>
      <c r="D12" s="22" t="s">
        <v>47</v>
      </c>
      <c r="E12" s="22" t="s">
        <v>118</v>
      </c>
      <c r="F12" s="22" t="s">
        <v>119</v>
      </c>
      <c r="G12" s="22" t="s">
        <v>278</v>
      </c>
      <c r="H12" s="22" t="s">
        <v>279</v>
      </c>
      <c r="I12" s="24">
        <v>30000</v>
      </c>
      <c r="J12" s="24">
        <v>30000</v>
      </c>
      <c r="K12" s="24">
        <v>30000</v>
      </c>
      <c r="L12" s="24"/>
      <c r="M12" s="24"/>
      <c r="N12" s="24"/>
      <c r="O12" s="24"/>
      <c r="P12" s="101"/>
      <c r="Q12" s="24"/>
      <c r="R12" s="24"/>
      <c r="S12" s="24"/>
      <c r="T12" s="24"/>
      <c r="U12" s="24"/>
      <c r="V12" s="24"/>
      <c r="W12" s="24"/>
    </row>
    <row r="13" s="1" customFormat="1" ht="25" customHeight="1" spans="1:23">
      <c r="A13" s="22" t="s">
        <v>276</v>
      </c>
      <c r="B13" s="22" t="s">
        <v>277</v>
      </c>
      <c r="C13" s="23" t="s">
        <v>275</v>
      </c>
      <c r="D13" s="22" t="s">
        <v>47</v>
      </c>
      <c r="E13" s="22" t="s">
        <v>118</v>
      </c>
      <c r="F13" s="22" t="s">
        <v>119</v>
      </c>
      <c r="G13" s="22" t="s">
        <v>229</v>
      </c>
      <c r="H13" s="22" t="s">
        <v>230</v>
      </c>
      <c r="I13" s="24">
        <v>30000</v>
      </c>
      <c r="J13" s="24">
        <v>30000</v>
      </c>
      <c r="K13" s="24">
        <v>30000</v>
      </c>
      <c r="L13" s="24"/>
      <c r="M13" s="24"/>
      <c r="N13" s="24"/>
      <c r="O13" s="24"/>
      <c r="P13" s="101"/>
      <c r="Q13" s="24"/>
      <c r="R13" s="24"/>
      <c r="S13" s="24"/>
      <c r="T13" s="24"/>
      <c r="U13" s="24"/>
      <c r="V13" s="24"/>
      <c r="W13" s="24"/>
    </row>
    <row r="14" s="1" customFormat="1" ht="25" customHeight="1" spans="1:23">
      <c r="A14" s="22" t="s">
        <v>276</v>
      </c>
      <c r="B14" s="22" t="s">
        <v>277</v>
      </c>
      <c r="C14" s="23" t="s">
        <v>275</v>
      </c>
      <c r="D14" s="22" t="s">
        <v>47</v>
      </c>
      <c r="E14" s="22" t="s">
        <v>118</v>
      </c>
      <c r="F14" s="22" t="s">
        <v>119</v>
      </c>
      <c r="G14" s="22" t="s">
        <v>231</v>
      </c>
      <c r="H14" s="22" t="s">
        <v>232</v>
      </c>
      <c r="I14" s="24">
        <v>10000</v>
      </c>
      <c r="J14" s="24">
        <v>10000</v>
      </c>
      <c r="K14" s="24">
        <v>10000</v>
      </c>
      <c r="L14" s="24"/>
      <c r="M14" s="24"/>
      <c r="N14" s="24"/>
      <c r="O14" s="24"/>
      <c r="P14" s="101"/>
      <c r="Q14" s="24"/>
      <c r="R14" s="24"/>
      <c r="S14" s="24"/>
      <c r="T14" s="24"/>
      <c r="U14" s="24"/>
      <c r="V14" s="24"/>
      <c r="W14" s="24"/>
    </row>
    <row r="15" s="1" customFormat="1" ht="25" customHeight="1" spans="1:23">
      <c r="A15" s="22" t="s">
        <v>276</v>
      </c>
      <c r="B15" s="22" t="s">
        <v>277</v>
      </c>
      <c r="C15" s="23" t="s">
        <v>275</v>
      </c>
      <c r="D15" s="22" t="s">
        <v>47</v>
      </c>
      <c r="E15" s="22" t="s">
        <v>118</v>
      </c>
      <c r="F15" s="22" t="s">
        <v>119</v>
      </c>
      <c r="G15" s="22" t="s">
        <v>233</v>
      </c>
      <c r="H15" s="22" t="s">
        <v>234</v>
      </c>
      <c r="I15" s="24">
        <v>20000</v>
      </c>
      <c r="J15" s="24">
        <v>20000</v>
      </c>
      <c r="K15" s="24">
        <v>20000</v>
      </c>
      <c r="L15" s="24"/>
      <c r="M15" s="24"/>
      <c r="N15" s="24"/>
      <c r="O15" s="24"/>
      <c r="P15" s="101"/>
      <c r="Q15" s="24"/>
      <c r="R15" s="24"/>
      <c r="S15" s="24"/>
      <c r="T15" s="24"/>
      <c r="U15" s="24"/>
      <c r="V15" s="24"/>
      <c r="W15" s="24"/>
    </row>
    <row r="16" s="1" customFormat="1" ht="25" customHeight="1" spans="1:23">
      <c r="A16" s="22" t="s">
        <v>276</v>
      </c>
      <c r="B16" s="22" t="s">
        <v>277</v>
      </c>
      <c r="C16" s="23" t="s">
        <v>275</v>
      </c>
      <c r="D16" s="22" t="s">
        <v>47</v>
      </c>
      <c r="E16" s="22" t="s">
        <v>118</v>
      </c>
      <c r="F16" s="22" t="s">
        <v>119</v>
      </c>
      <c r="G16" s="22" t="s">
        <v>273</v>
      </c>
      <c r="H16" s="22" t="s">
        <v>274</v>
      </c>
      <c r="I16" s="24">
        <v>210000</v>
      </c>
      <c r="J16" s="24">
        <v>210000</v>
      </c>
      <c r="K16" s="24">
        <v>210000</v>
      </c>
      <c r="L16" s="24"/>
      <c r="M16" s="24"/>
      <c r="N16" s="24"/>
      <c r="O16" s="24"/>
      <c r="P16" s="101"/>
      <c r="Q16" s="24"/>
      <c r="R16" s="24"/>
      <c r="S16" s="24"/>
      <c r="T16" s="24"/>
      <c r="U16" s="24"/>
      <c r="V16" s="24"/>
      <c r="W16" s="24"/>
    </row>
    <row r="17" s="1" customFormat="1" ht="25" customHeight="1" spans="1:23">
      <c r="A17" s="22" t="s">
        <v>276</v>
      </c>
      <c r="B17" s="22" t="s">
        <v>277</v>
      </c>
      <c r="C17" s="23" t="s">
        <v>275</v>
      </c>
      <c r="D17" s="22" t="s">
        <v>47</v>
      </c>
      <c r="E17" s="22" t="s">
        <v>118</v>
      </c>
      <c r="F17" s="22" t="s">
        <v>119</v>
      </c>
      <c r="G17" s="22" t="s">
        <v>280</v>
      </c>
      <c r="H17" s="22" t="s">
        <v>281</v>
      </c>
      <c r="I17" s="24">
        <v>11700000</v>
      </c>
      <c r="J17" s="24">
        <v>11700000</v>
      </c>
      <c r="K17" s="24">
        <v>11700000</v>
      </c>
      <c r="L17" s="24"/>
      <c r="M17" s="24"/>
      <c r="N17" s="24"/>
      <c r="O17" s="24"/>
      <c r="P17" s="101"/>
      <c r="Q17" s="24"/>
      <c r="R17" s="24"/>
      <c r="S17" s="24"/>
      <c r="T17" s="24"/>
      <c r="U17" s="24"/>
      <c r="V17" s="24"/>
      <c r="W17" s="24"/>
    </row>
    <row r="18" s="1" customFormat="1" ht="25" customHeight="1" spans="1:23">
      <c r="A18" s="101"/>
      <c r="B18" s="101"/>
      <c r="C18" s="23" t="s">
        <v>282</v>
      </c>
      <c r="D18" s="101"/>
      <c r="E18" s="101"/>
      <c r="F18" s="101"/>
      <c r="G18" s="101"/>
      <c r="H18" s="101"/>
      <c r="I18" s="24">
        <v>80000</v>
      </c>
      <c r="J18" s="24"/>
      <c r="K18" s="24"/>
      <c r="L18" s="24"/>
      <c r="M18" s="24"/>
      <c r="N18" s="24"/>
      <c r="O18" s="24"/>
      <c r="P18" s="101"/>
      <c r="Q18" s="24"/>
      <c r="R18" s="24">
        <v>80000</v>
      </c>
      <c r="S18" s="24"/>
      <c r="T18" s="24"/>
      <c r="U18" s="24"/>
      <c r="V18" s="24"/>
      <c r="W18" s="24">
        <v>80000</v>
      </c>
    </row>
    <row r="19" s="1" customFormat="1" ht="25" customHeight="1" spans="1:23">
      <c r="A19" s="22" t="s">
        <v>276</v>
      </c>
      <c r="B19" s="22" t="s">
        <v>283</v>
      </c>
      <c r="C19" s="23" t="s">
        <v>282</v>
      </c>
      <c r="D19" s="22" t="s">
        <v>47</v>
      </c>
      <c r="E19" s="22" t="s">
        <v>112</v>
      </c>
      <c r="F19" s="22" t="s">
        <v>113</v>
      </c>
      <c r="G19" s="22" t="s">
        <v>229</v>
      </c>
      <c r="H19" s="22" t="s">
        <v>230</v>
      </c>
      <c r="I19" s="24">
        <v>10000</v>
      </c>
      <c r="J19" s="24"/>
      <c r="K19" s="24"/>
      <c r="L19" s="24"/>
      <c r="M19" s="24"/>
      <c r="N19" s="24"/>
      <c r="O19" s="24"/>
      <c r="P19" s="101"/>
      <c r="Q19" s="24"/>
      <c r="R19" s="24">
        <v>10000</v>
      </c>
      <c r="S19" s="24"/>
      <c r="T19" s="24"/>
      <c r="U19" s="24"/>
      <c r="V19" s="24"/>
      <c r="W19" s="24">
        <v>10000</v>
      </c>
    </row>
    <row r="20" s="1" customFormat="1" ht="25" customHeight="1" spans="1:23">
      <c r="A20" s="22" t="s">
        <v>276</v>
      </c>
      <c r="B20" s="22" t="s">
        <v>283</v>
      </c>
      <c r="C20" s="23" t="s">
        <v>282</v>
      </c>
      <c r="D20" s="22" t="s">
        <v>47</v>
      </c>
      <c r="E20" s="22" t="s">
        <v>112</v>
      </c>
      <c r="F20" s="22" t="s">
        <v>113</v>
      </c>
      <c r="G20" s="22" t="s">
        <v>233</v>
      </c>
      <c r="H20" s="22" t="s">
        <v>234</v>
      </c>
      <c r="I20" s="24">
        <v>5000</v>
      </c>
      <c r="J20" s="24"/>
      <c r="K20" s="24"/>
      <c r="L20" s="24"/>
      <c r="M20" s="24"/>
      <c r="N20" s="24"/>
      <c r="O20" s="24"/>
      <c r="P20" s="101"/>
      <c r="Q20" s="24"/>
      <c r="R20" s="24">
        <v>5000</v>
      </c>
      <c r="S20" s="24"/>
      <c r="T20" s="24"/>
      <c r="U20" s="24"/>
      <c r="V20" s="24"/>
      <c r="W20" s="24">
        <v>5000</v>
      </c>
    </row>
    <row r="21" s="1" customFormat="1" ht="25" customHeight="1" spans="1:23">
      <c r="A21" s="22" t="s">
        <v>276</v>
      </c>
      <c r="B21" s="22" t="s">
        <v>283</v>
      </c>
      <c r="C21" s="23" t="s">
        <v>282</v>
      </c>
      <c r="D21" s="22" t="s">
        <v>47</v>
      </c>
      <c r="E21" s="22" t="s">
        <v>112</v>
      </c>
      <c r="F21" s="22" t="s">
        <v>113</v>
      </c>
      <c r="G21" s="22" t="s">
        <v>284</v>
      </c>
      <c r="H21" s="22" t="s">
        <v>285</v>
      </c>
      <c r="I21" s="24">
        <v>65000</v>
      </c>
      <c r="J21" s="24"/>
      <c r="K21" s="24"/>
      <c r="L21" s="24"/>
      <c r="M21" s="24"/>
      <c r="N21" s="24"/>
      <c r="O21" s="24"/>
      <c r="P21" s="101"/>
      <c r="Q21" s="24"/>
      <c r="R21" s="24">
        <v>65000</v>
      </c>
      <c r="S21" s="24"/>
      <c r="T21" s="24"/>
      <c r="U21" s="24"/>
      <c r="V21" s="24"/>
      <c r="W21" s="24">
        <v>65000</v>
      </c>
    </row>
    <row r="22" s="1" customFormat="1" ht="25" customHeight="1" spans="1:23">
      <c r="A22" s="101"/>
      <c r="B22" s="101"/>
      <c r="C22" s="23" t="s">
        <v>286</v>
      </c>
      <c r="D22" s="101"/>
      <c r="E22" s="101"/>
      <c r="F22" s="101"/>
      <c r="G22" s="101"/>
      <c r="H22" s="101"/>
      <c r="I22" s="24">
        <v>521491</v>
      </c>
      <c r="J22" s="24"/>
      <c r="K22" s="24"/>
      <c r="L22" s="24"/>
      <c r="M22" s="24"/>
      <c r="N22" s="24"/>
      <c r="O22" s="24"/>
      <c r="P22" s="101"/>
      <c r="Q22" s="24"/>
      <c r="R22" s="24">
        <v>521491</v>
      </c>
      <c r="S22" s="24"/>
      <c r="T22" s="24"/>
      <c r="U22" s="24"/>
      <c r="V22" s="24"/>
      <c r="W22" s="24">
        <v>521491</v>
      </c>
    </row>
    <row r="23" s="1" customFormat="1" ht="25" customHeight="1" spans="1:23">
      <c r="A23" s="22" t="s">
        <v>276</v>
      </c>
      <c r="B23" s="22" t="s">
        <v>287</v>
      </c>
      <c r="C23" s="23" t="s">
        <v>286</v>
      </c>
      <c r="D23" s="22" t="s">
        <v>47</v>
      </c>
      <c r="E23" s="22" t="s">
        <v>110</v>
      </c>
      <c r="F23" s="22" t="s">
        <v>111</v>
      </c>
      <c r="G23" s="22" t="s">
        <v>221</v>
      </c>
      <c r="H23" s="22" t="s">
        <v>222</v>
      </c>
      <c r="I23" s="24">
        <v>162686</v>
      </c>
      <c r="J23" s="24"/>
      <c r="K23" s="24"/>
      <c r="L23" s="24"/>
      <c r="M23" s="24"/>
      <c r="N23" s="24"/>
      <c r="O23" s="24"/>
      <c r="P23" s="101"/>
      <c r="Q23" s="24"/>
      <c r="R23" s="24">
        <v>162686</v>
      </c>
      <c r="S23" s="24"/>
      <c r="T23" s="24"/>
      <c r="U23" s="24"/>
      <c r="V23" s="24"/>
      <c r="W23" s="24">
        <v>162686</v>
      </c>
    </row>
    <row r="24" s="1" customFormat="1" ht="25" customHeight="1" spans="1:23">
      <c r="A24" s="22" t="s">
        <v>276</v>
      </c>
      <c r="B24" s="22" t="s">
        <v>287</v>
      </c>
      <c r="C24" s="23" t="s">
        <v>286</v>
      </c>
      <c r="D24" s="22" t="s">
        <v>47</v>
      </c>
      <c r="E24" s="22" t="s">
        <v>110</v>
      </c>
      <c r="F24" s="22" t="s">
        <v>111</v>
      </c>
      <c r="G24" s="22" t="s">
        <v>229</v>
      </c>
      <c r="H24" s="22" t="s">
        <v>230</v>
      </c>
      <c r="I24" s="24">
        <v>59900</v>
      </c>
      <c r="J24" s="24"/>
      <c r="K24" s="24"/>
      <c r="L24" s="24"/>
      <c r="M24" s="24"/>
      <c r="N24" s="24"/>
      <c r="O24" s="24"/>
      <c r="P24" s="101"/>
      <c r="Q24" s="24"/>
      <c r="R24" s="24">
        <v>59900</v>
      </c>
      <c r="S24" s="24"/>
      <c r="T24" s="24"/>
      <c r="U24" s="24"/>
      <c r="V24" s="24"/>
      <c r="W24" s="24">
        <v>59900</v>
      </c>
    </row>
    <row r="25" s="1" customFormat="1" ht="25" customHeight="1" spans="1:23">
      <c r="A25" s="22" t="s">
        <v>276</v>
      </c>
      <c r="B25" s="22" t="s">
        <v>287</v>
      </c>
      <c r="C25" s="23" t="s">
        <v>286</v>
      </c>
      <c r="D25" s="22" t="s">
        <v>47</v>
      </c>
      <c r="E25" s="22" t="s">
        <v>110</v>
      </c>
      <c r="F25" s="22" t="s">
        <v>111</v>
      </c>
      <c r="G25" s="22" t="s">
        <v>288</v>
      </c>
      <c r="H25" s="22" t="s">
        <v>289</v>
      </c>
      <c r="I25" s="24">
        <v>43011</v>
      </c>
      <c r="J25" s="24"/>
      <c r="K25" s="24"/>
      <c r="L25" s="24"/>
      <c r="M25" s="24"/>
      <c r="N25" s="24"/>
      <c r="O25" s="24"/>
      <c r="P25" s="101"/>
      <c r="Q25" s="24"/>
      <c r="R25" s="24">
        <v>43011</v>
      </c>
      <c r="S25" s="24"/>
      <c r="T25" s="24"/>
      <c r="U25" s="24"/>
      <c r="V25" s="24"/>
      <c r="W25" s="24">
        <v>43011</v>
      </c>
    </row>
    <row r="26" s="1" customFormat="1" ht="25" customHeight="1" spans="1:23">
      <c r="A26" s="22" t="s">
        <v>276</v>
      </c>
      <c r="B26" s="22" t="s">
        <v>287</v>
      </c>
      <c r="C26" s="23" t="s">
        <v>286</v>
      </c>
      <c r="D26" s="22" t="s">
        <v>47</v>
      </c>
      <c r="E26" s="22" t="s">
        <v>110</v>
      </c>
      <c r="F26" s="22" t="s">
        <v>111</v>
      </c>
      <c r="G26" s="22" t="s">
        <v>233</v>
      </c>
      <c r="H26" s="22" t="s">
        <v>234</v>
      </c>
      <c r="I26" s="24">
        <v>26000</v>
      </c>
      <c r="J26" s="24"/>
      <c r="K26" s="24"/>
      <c r="L26" s="24"/>
      <c r="M26" s="24"/>
      <c r="N26" s="24"/>
      <c r="O26" s="24"/>
      <c r="P26" s="101"/>
      <c r="Q26" s="24"/>
      <c r="R26" s="24">
        <v>26000</v>
      </c>
      <c r="S26" s="24"/>
      <c r="T26" s="24"/>
      <c r="U26" s="24"/>
      <c r="V26" s="24"/>
      <c r="W26" s="24">
        <v>26000</v>
      </c>
    </row>
    <row r="27" s="1" customFormat="1" ht="25" customHeight="1" spans="1:23">
      <c r="A27" s="22" t="s">
        <v>276</v>
      </c>
      <c r="B27" s="22" t="s">
        <v>287</v>
      </c>
      <c r="C27" s="23" t="s">
        <v>286</v>
      </c>
      <c r="D27" s="22" t="s">
        <v>47</v>
      </c>
      <c r="E27" s="22" t="s">
        <v>110</v>
      </c>
      <c r="F27" s="22" t="s">
        <v>111</v>
      </c>
      <c r="G27" s="22" t="s">
        <v>273</v>
      </c>
      <c r="H27" s="22" t="s">
        <v>274</v>
      </c>
      <c r="I27" s="24">
        <v>20000</v>
      </c>
      <c r="J27" s="24"/>
      <c r="K27" s="24"/>
      <c r="L27" s="24"/>
      <c r="M27" s="24"/>
      <c r="N27" s="24"/>
      <c r="O27" s="24"/>
      <c r="P27" s="101"/>
      <c r="Q27" s="24"/>
      <c r="R27" s="24">
        <v>20000</v>
      </c>
      <c r="S27" s="24"/>
      <c r="T27" s="24"/>
      <c r="U27" s="24"/>
      <c r="V27" s="24"/>
      <c r="W27" s="24">
        <v>20000</v>
      </c>
    </row>
    <row r="28" s="1" customFormat="1" ht="25" customHeight="1" spans="1:23">
      <c r="A28" s="22" t="s">
        <v>276</v>
      </c>
      <c r="B28" s="22" t="s">
        <v>287</v>
      </c>
      <c r="C28" s="23" t="s">
        <v>286</v>
      </c>
      <c r="D28" s="22" t="s">
        <v>47</v>
      </c>
      <c r="E28" s="22" t="s">
        <v>110</v>
      </c>
      <c r="F28" s="22" t="s">
        <v>111</v>
      </c>
      <c r="G28" s="22" t="s">
        <v>210</v>
      </c>
      <c r="H28" s="22" t="s">
        <v>211</v>
      </c>
      <c r="I28" s="24">
        <v>94694</v>
      </c>
      <c r="J28" s="24"/>
      <c r="K28" s="24"/>
      <c r="L28" s="24"/>
      <c r="M28" s="24"/>
      <c r="N28" s="24"/>
      <c r="O28" s="24"/>
      <c r="P28" s="101"/>
      <c r="Q28" s="24"/>
      <c r="R28" s="24">
        <v>94694</v>
      </c>
      <c r="S28" s="24"/>
      <c r="T28" s="24"/>
      <c r="U28" s="24"/>
      <c r="V28" s="24"/>
      <c r="W28" s="24">
        <v>94694</v>
      </c>
    </row>
    <row r="29" s="1" customFormat="1" ht="25" customHeight="1" spans="1:23">
      <c r="A29" s="22" t="s">
        <v>276</v>
      </c>
      <c r="B29" s="22" t="s">
        <v>287</v>
      </c>
      <c r="C29" s="23" t="s">
        <v>286</v>
      </c>
      <c r="D29" s="22" t="s">
        <v>47</v>
      </c>
      <c r="E29" s="22" t="s">
        <v>110</v>
      </c>
      <c r="F29" s="22" t="s">
        <v>111</v>
      </c>
      <c r="G29" s="22" t="s">
        <v>214</v>
      </c>
      <c r="H29" s="22" t="s">
        <v>215</v>
      </c>
      <c r="I29" s="24">
        <v>80000</v>
      </c>
      <c r="J29" s="24"/>
      <c r="K29" s="24"/>
      <c r="L29" s="24"/>
      <c r="M29" s="24"/>
      <c r="N29" s="24"/>
      <c r="O29" s="24"/>
      <c r="P29" s="101"/>
      <c r="Q29" s="24"/>
      <c r="R29" s="24">
        <v>80000</v>
      </c>
      <c r="S29" s="24"/>
      <c r="T29" s="24"/>
      <c r="U29" s="24"/>
      <c r="V29" s="24"/>
      <c r="W29" s="24">
        <v>80000</v>
      </c>
    </row>
    <row r="30" s="1" customFormat="1" ht="25" customHeight="1" spans="1:23">
      <c r="A30" s="22" t="s">
        <v>276</v>
      </c>
      <c r="B30" s="22" t="s">
        <v>287</v>
      </c>
      <c r="C30" s="23" t="s">
        <v>286</v>
      </c>
      <c r="D30" s="22" t="s">
        <v>47</v>
      </c>
      <c r="E30" s="22" t="s">
        <v>110</v>
      </c>
      <c r="F30" s="22" t="s">
        <v>111</v>
      </c>
      <c r="G30" s="22" t="s">
        <v>237</v>
      </c>
      <c r="H30" s="22" t="s">
        <v>238</v>
      </c>
      <c r="I30" s="24">
        <v>15000</v>
      </c>
      <c r="J30" s="24"/>
      <c r="K30" s="24"/>
      <c r="L30" s="24"/>
      <c r="M30" s="24"/>
      <c r="N30" s="24"/>
      <c r="O30" s="24"/>
      <c r="P30" s="101"/>
      <c r="Q30" s="24"/>
      <c r="R30" s="24">
        <v>15000</v>
      </c>
      <c r="S30" s="24"/>
      <c r="T30" s="24"/>
      <c r="U30" s="24"/>
      <c r="V30" s="24"/>
      <c r="W30" s="24">
        <v>15000</v>
      </c>
    </row>
    <row r="31" s="1" customFormat="1" ht="25" customHeight="1" spans="1:23">
      <c r="A31" s="22" t="s">
        <v>276</v>
      </c>
      <c r="B31" s="22" t="s">
        <v>287</v>
      </c>
      <c r="C31" s="23" t="s">
        <v>286</v>
      </c>
      <c r="D31" s="22" t="s">
        <v>47</v>
      </c>
      <c r="E31" s="22" t="s">
        <v>110</v>
      </c>
      <c r="F31" s="22" t="s">
        <v>111</v>
      </c>
      <c r="G31" s="22" t="s">
        <v>290</v>
      </c>
      <c r="H31" s="22" t="s">
        <v>291</v>
      </c>
      <c r="I31" s="24">
        <v>20200</v>
      </c>
      <c r="J31" s="24"/>
      <c r="K31" s="24"/>
      <c r="L31" s="24"/>
      <c r="M31" s="24"/>
      <c r="N31" s="24"/>
      <c r="O31" s="24"/>
      <c r="P31" s="101"/>
      <c r="Q31" s="24"/>
      <c r="R31" s="24">
        <v>20200</v>
      </c>
      <c r="S31" s="24"/>
      <c r="T31" s="24"/>
      <c r="U31" s="24"/>
      <c r="V31" s="24"/>
      <c r="W31" s="24">
        <v>20200</v>
      </c>
    </row>
    <row r="32" s="1" customFormat="1" ht="18.75" customHeight="1" spans="1:23">
      <c r="A32" s="101"/>
      <c r="B32" s="101"/>
      <c r="C32" s="23" t="s">
        <v>292</v>
      </c>
      <c r="D32" s="101"/>
      <c r="E32" s="101"/>
      <c r="F32" s="101"/>
      <c r="G32" s="101"/>
      <c r="H32" s="101"/>
      <c r="I32" s="24">
        <v>100000</v>
      </c>
      <c r="J32" s="24">
        <v>100000</v>
      </c>
      <c r="K32" s="24">
        <v>100000</v>
      </c>
      <c r="L32" s="24"/>
      <c r="M32" s="24"/>
      <c r="N32" s="24"/>
      <c r="O32" s="24"/>
      <c r="P32" s="101"/>
      <c r="Q32" s="24"/>
      <c r="R32" s="24"/>
      <c r="S32" s="24"/>
      <c r="T32" s="24"/>
      <c r="U32" s="24"/>
      <c r="V32" s="24"/>
      <c r="W32" s="24"/>
    </row>
    <row r="33" s="1" customFormat="1" ht="18.75" customHeight="1" spans="1:23">
      <c r="A33" s="22" t="s">
        <v>271</v>
      </c>
      <c r="B33" s="22" t="s">
        <v>293</v>
      </c>
      <c r="C33" s="23" t="s">
        <v>292</v>
      </c>
      <c r="D33" s="22" t="s">
        <v>47</v>
      </c>
      <c r="E33" s="22" t="s">
        <v>128</v>
      </c>
      <c r="F33" s="22" t="s">
        <v>129</v>
      </c>
      <c r="G33" s="22" t="s">
        <v>273</v>
      </c>
      <c r="H33" s="22" t="s">
        <v>274</v>
      </c>
      <c r="I33" s="24">
        <v>40000</v>
      </c>
      <c r="J33" s="24">
        <v>40000</v>
      </c>
      <c r="K33" s="24">
        <v>40000</v>
      </c>
      <c r="L33" s="24"/>
      <c r="M33" s="24"/>
      <c r="N33" s="24"/>
      <c r="O33" s="24"/>
      <c r="P33" s="101"/>
      <c r="Q33" s="24"/>
      <c r="R33" s="24"/>
      <c r="S33" s="24"/>
      <c r="T33" s="24"/>
      <c r="U33" s="24"/>
      <c r="V33" s="24"/>
      <c r="W33" s="24"/>
    </row>
    <row r="34" s="1" customFormat="1" ht="18.75" customHeight="1" spans="1:23">
      <c r="A34" s="22" t="s">
        <v>271</v>
      </c>
      <c r="B34" s="22" t="s">
        <v>293</v>
      </c>
      <c r="C34" s="23" t="s">
        <v>292</v>
      </c>
      <c r="D34" s="22" t="s">
        <v>47</v>
      </c>
      <c r="E34" s="22" t="s">
        <v>128</v>
      </c>
      <c r="F34" s="22" t="s">
        <v>129</v>
      </c>
      <c r="G34" s="22" t="s">
        <v>290</v>
      </c>
      <c r="H34" s="22" t="s">
        <v>291</v>
      </c>
      <c r="I34" s="24">
        <v>60000</v>
      </c>
      <c r="J34" s="24">
        <v>60000</v>
      </c>
      <c r="K34" s="24">
        <v>60000</v>
      </c>
      <c r="L34" s="24"/>
      <c r="M34" s="24"/>
      <c r="N34" s="24"/>
      <c r="O34" s="24"/>
      <c r="P34" s="101"/>
      <c r="Q34" s="24"/>
      <c r="R34" s="24"/>
      <c r="S34" s="24"/>
      <c r="T34" s="24"/>
      <c r="U34" s="24"/>
      <c r="V34" s="24"/>
      <c r="W34" s="24"/>
    </row>
    <row r="35" s="1" customFormat="1" ht="18.75" customHeight="1" spans="1:23">
      <c r="A35" s="101"/>
      <c r="B35" s="101"/>
      <c r="C35" s="23" t="s">
        <v>294</v>
      </c>
      <c r="D35" s="101"/>
      <c r="E35" s="101"/>
      <c r="F35" s="101"/>
      <c r="G35" s="101"/>
      <c r="H35" s="101"/>
      <c r="I35" s="24">
        <v>145836</v>
      </c>
      <c r="J35" s="24">
        <v>145836</v>
      </c>
      <c r="K35" s="24"/>
      <c r="L35" s="24"/>
      <c r="M35" s="24"/>
      <c r="N35" s="24"/>
      <c r="O35" s="24"/>
      <c r="P35" s="101"/>
      <c r="Q35" s="24"/>
      <c r="R35" s="24"/>
      <c r="S35" s="24"/>
      <c r="T35" s="24"/>
      <c r="U35" s="24"/>
      <c r="V35" s="24"/>
      <c r="W35" s="24"/>
    </row>
    <row r="36" s="1" customFormat="1" ht="18.75" customHeight="1" spans="1:23">
      <c r="A36" s="22" t="s">
        <v>295</v>
      </c>
      <c r="B36" s="22" t="s">
        <v>296</v>
      </c>
      <c r="C36" s="23" t="s">
        <v>294</v>
      </c>
      <c r="D36" s="22" t="s">
        <v>47</v>
      </c>
      <c r="E36" s="22" t="s">
        <v>79</v>
      </c>
      <c r="F36" s="22" t="s">
        <v>80</v>
      </c>
      <c r="G36" s="22" t="s">
        <v>297</v>
      </c>
      <c r="H36" s="22" t="s">
        <v>255</v>
      </c>
      <c r="I36" s="24">
        <v>145836</v>
      </c>
      <c r="J36" s="24">
        <v>145836</v>
      </c>
      <c r="K36" s="24"/>
      <c r="L36" s="24"/>
      <c r="M36" s="24"/>
      <c r="N36" s="24"/>
      <c r="O36" s="24"/>
      <c r="P36" s="101"/>
      <c r="Q36" s="24"/>
      <c r="R36" s="24"/>
      <c r="S36" s="24"/>
      <c r="T36" s="24"/>
      <c r="U36" s="24"/>
      <c r="V36" s="24"/>
      <c r="W36" s="24"/>
    </row>
    <row r="37" s="1" customFormat="1" ht="18.75" customHeight="1" spans="1:23">
      <c r="A37" s="101"/>
      <c r="B37" s="101"/>
      <c r="C37" s="23" t="s">
        <v>298</v>
      </c>
      <c r="D37" s="101"/>
      <c r="E37" s="101"/>
      <c r="F37" s="101"/>
      <c r="G37" s="101"/>
      <c r="H37" s="101"/>
      <c r="I37" s="24">
        <v>1374000</v>
      </c>
      <c r="J37" s="24"/>
      <c r="K37" s="24"/>
      <c r="L37" s="24"/>
      <c r="M37" s="24"/>
      <c r="N37" s="24"/>
      <c r="O37" s="24"/>
      <c r="P37" s="101"/>
      <c r="Q37" s="24"/>
      <c r="R37" s="24">
        <v>1374000</v>
      </c>
      <c r="S37" s="24"/>
      <c r="T37" s="24"/>
      <c r="U37" s="24"/>
      <c r="V37" s="24"/>
      <c r="W37" s="24">
        <v>1374000</v>
      </c>
    </row>
    <row r="38" s="1" customFormat="1" ht="18.75" customHeight="1" spans="1:23">
      <c r="A38" s="22" t="s">
        <v>271</v>
      </c>
      <c r="B38" s="22" t="s">
        <v>299</v>
      </c>
      <c r="C38" s="23" t="s">
        <v>298</v>
      </c>
      <c r="D38" s="22" t="s">
        <v>47</v>
      </c>
      <c r="E38" s="22" t="s">
        <v>112</v>
      </c>
      <c r="F38" s="22" t="s">
        <v>113</v>
      </c>
      <c r="G38" s="22" t="s">
        <v>229</v>
      </c>
      <c r="H38" s="22" t="s">
        <v>230</v>
      </c>
      <c r="I38" s="24">
        <v>72100</v>
      </c>
      <c r="J38" s="24"/>
      <c r="K38" s="24"/>
      <c r="L38" s="24"/>
      <c r="M38" s="24"/>
      <c r="N38" s="24"/>
      <c r="O38" s="24"/>
      <c r="P38" s="101"/>
      <c r="Q38" s="24"/>
      <c r="R38" s="24">
        <v>72100</v>
      </c>
      <c r="S38" s="24"/>
      <c r="T38" s="24"/>
      <c r="U38" s="24"/>
      <c r="V38" s="24"/>
      <c r="W38" s="24">
        <v>72100</v>
      </c>
    </row>
    <row r="39" s="1" customFormat="1" ht="18.75" customHeight="1" spans="1:23">
      <c r="A39" s="22" t="s">
        <v>271</v>
      </c>
      <c r="B39" s="22" t="s">
        <v>299</v>
      </c>
      <c r="C39" s="23" t="s">
        <v>298</v>
      </c>
      <c r="D39" s="22" t="s">
        <v>47</v>
      </c>
      <c r="E39" s="22" t="s">
        <v>112</v>
      </c>
      <c r="F39" s="22" t="s">
        <v>113</v>
      </c>
      <c r="G39" s="22" t="s">
        <v>231</v>
      </c>
      <c r="H39" s="22" t="s">
        <v>232</v>
      </c>
      <c r="I39" s="24">
        <v>4450</v>
      </c>
      <c r="J39" s="24"/>
      <c r="K39" s="24"/>
      <c r="L39" s="24"/>
      <c r="M39" s="24"/>
      <c r="N39" s="24"/>
      <c r="O39" s="24"/>
      <c r="P39" s="101"/>
      <c r="Q39" s="24"/>
      <c r="R39" s="24">
        <v>4450</v>
      </c>
      <c r="S39" s="24"/>
      <c r="T39" s="24"/>
      <c r="U39" s="24"/>
      <c r="V39" s="24"/>
      <c r="W39" s="24">
        <v>4450</v>
      </c>
    </row>
    <row r="40" s="1" customFormat="1" ht="18.75" customHeight="1" spans="1:23">
      <c r="A40" s="22" t="s">
        <v>271</v>
      </c>
      <c r="B40" s="22" t="s">
        <v>299</v>
      </c>
      <c r="C40" s="23" t="s">
        <v>298</v>
      </c>
      <c r="D40" s="22" t="s">
        <v>47</v>
      </c>
      <c r="E40" s="22" t="s">
        <v>112</v>
      </c>
      <c r="F40" s="22" t="s">
        <v>113</v>
      </c>
      <c r="G40" s="22" t="s">
        <v>233</v>
      </c>
      <c r="H40" s="22" t="s">
        <v>234</v>
      </c>
      <c r="I40" s="24">
        <v>30000</v>
      </c>
      <c r="J40" s="24"/>
      <c r="K40" s="24"/>
      <c r="L40" s="24"/>
      <c r="M40" s="24"/>
      <c r="N40" s="24"/>
      <c r="O40" s="24"/>
      <c r="P40" s="101"/>
      <c r="Q40" s="24"/>
      <c r="R40" s="24">
        <v>30000</v>
      </c>
      <c r="S40" s="24"/>
      <c r="T40" s="24"/>
      <c r="U40" s="24"/>
      <c r="V40" s="24"/>
      <c r="W40" s="24">
        <v>30000</v>
      </c>
    </row>
    <row r="41" s="1" customFormat="1" ht="18.75" customHeight="1" spans="1:23">
      <c r="A41" s="22" t="s">
        <v>271</v>
      </c>
      <c r="B41" s="22" t="s">
        <v>299</v>
      </c>
      <c r="C41" s="23" t="s">
        <v>298</v>
      </c>
      <c r="D41" s="22" t="s">
        <v>47</v>
      </c>
      <c r="E41" s="22" t="s">
        <v>112</v>
      </c>
      <c r="F41" s="22" t="s">
        <v>113</v>
      </c>
      <c r="G41" s="22" t="s">
        <v>300</v>
      </c>
      <c r="H41" s="22" t="s">
        <v>301</v>
      </c>
      <c r="I41" s="24">
        <v>71250</v>
      </c>
      <c r="J41" s="24"/>
      <c r="K41" s="24"/>
      <c r="L41" s="24"/>
      <c r="M41" s="24"/>
      <c r="N41" s="24"/>
      <c r="O41" s="24"/>
      <c r="P41" s="101"/>
      <c r="Q41" s="24"/>
      <c r="R41" s="24">
        <v>71250</v>
      </c>
      <c r="S41" s="24"/>
      <c r="T41" s="24"/>
      <c r="U41" s="24"/>
      <c r="V41" s="24"/>
      <c r="W41" s="24">
        <v>71250</v>
      </c>
    </row>
    <row r="42" s="1" customFormat="1" ht="18.75" customHeight="1" spans="1:23">
      <c r="A42" s="22" t="s">
        <v>271</v>
      </c>
      <c r="B42" s="22" t="s">
        <v>299</v>
      </c>
      <c r="C42" s="23" t="s">
        <v>298</v>
      </c>
      <c r="D42" s="22" t="s">
        <v>47</v>
      </c>
      <c r="E42" s="22" t="s">
        <v>112</v>
      </c>
      <c r="F42" s="22" t="s">
        <v>113</v>
      </c>
      <c r="G42" s="22" t="s">
        <v>237</v>
      </c>
      <c r="H42" s="22" t="s">
        <v>238</v>
      </c>
      <c r="I42" s="24">
        <v>38000</v>
      </c>
      <c r="J42" s="24"/>
      <c r="K42" s="24"/>
      <c r="L42" s="24"/>
      <c r="M42" s="24"/>
      <c r="N42" s="24"/>
      <c r="O42" s="24"/>
      <c r="P42" s="101"/>
      <c r="Q42" s="24"/>
      <c r="R42" s="24">
        <v>38000</v>
      </c>
      <c r="S42" s="24"/>
      <c r="T42" s="24"/>
      <c r="U42" s="24"/>
      <c r="V42" s="24"/>
      <c r="W42" s="24">
        <v>38000</v>
      </c>
    </row>
    <row r="43" s="1" customFormat="1" ht="18.75" customHeight="1" spans="1:23">
      <c r="A43" s="22" t="s">
        <v>271</v>
      </c>
      <c r="B43" s="22" t="s">
        <v>299</v>
      </c>
      <c r="C43" s="23" t="s">
        <v>298</v>
      </c>
      <c r="D43" s="22" t="s">
        <v>47</v>
      </c>
      <c r="E43" s="22" t="s">
        <v>114</v>
      </c>
      <c r="F43" s="22" t="s">
        <v>115</v>
      </c>
      <c r="G43" s="22" t="s">
        <v>273</v>
      </c>
      <c r="H43" s="22" t="s">
        <v>274</v>
      </c>
      <c r="I43" s="24">
        <v>160000</v>
      </c>
      <c r="J43" s="24"/>
      <c r="K43" s="24"/>
      <c r="L43" s="24"/>
      <c r="M43" s="24"/>
      <c r="N43" s="24"/>
      <c r="O43" s="24"/>
      <c r="P43" s="101"/>
      <c r="Q43" s="24"/>
      <c r="R43" s="24">
        <v>160000</v>
      </c>
      <c r="S43" s="24"/>
      <c r="T43" s="24"/>
      <c r="U43" s="24"/>
      <c r="V43" s="24"/>
      <c r="W43" s="24">
        <v>160000</v>
      </c>
    </row>
    <row r="44" s="1" customFormat="1" ht="18.75" customHeight="1" spans="1:23">
      <c r="A44" s="22" t="s">
        <v>271</v>
      </c>
      <c r="B44" s="22" t="s">
        <v>299</v>
      </c>
      <c r="C44" s="23" t="s">
        <v>298</v>
      </c>
      <c r="D44" s="22" t="s">
        <v>47</v>
      </c>
      <c r="E44" s="22" t="s">
        <v>116</v>
      </c>
      <c r="F44" s="22" t="s">
        <v>117</v>
      </c>
      <c r="G44" s="22" t="s">
        <v>284</v>
      </c>
      <c r="H44" s="22" t="s">
        <v>285</v>
      </c>
      <c r="I44" s="24">
        <v>73460</v>
      </c>
      <c r="J44" s="24"/>
      <c r="K44" s="24"/>
      <c r="L44" s="24"/>
      <c r="M44" s="24"/>
      <c r="N44" s="24"/>
      <c r="O44" s="24"/>
      <c r="P44" s="101"/>
      <c r="Q44" s="24"/>
      <c r="R44" s="24">
        <v>73460</v>
      </c>
      <c r="S44" s="24"/>
      <c r="T44" s="24"/>
      <c r="U44" s="24"/>
      <c r="V44" s="24"/>
      <c r="W44" s="24">
        <v>73460</v>
      </c>
    </row>
    <row r="45" s="1" customFormat="1" ht="18.75" customHeight="1" spans="1:23">
      <c r="A45" s="22" t="s">
        <v>271</v>
      </c>
      <c r="B45" s="22" t="s">
        <v>299</v>
      </c>
      <c r="C45" s="23" t="s">
        <v>298</v>
      </c>
      <c r="D45" s="22" t="s">
        <v>47</v>
      </c>
      <c r="E45" s="22" t="s">
        <v>116</v>
      </c>
      <c r="F45" s="22" t="s">
        <v>117</v>
      </c>
      <c r="G45" s="22" t="s">
        <v>302</v>
      </c>
      <c r="H45" s="22" t="s">
        <v>303</v>
      </c>
      <c r="I45" s="24">
        <v>903140</v>
      </c>
      <c r="J45" s="24"/>
      <c r="K45" s="24"/>
      <c r="L45" s="24"/>
      <c r="M45" s="24"/>
      <c r="N45" s="24"/>
      <c r="O45" s="24"/>
      <c r="P45" s="101"/>
      <c r="Q45" s="24"/>
      <c r="R45" s="24">
        <v>903140</v>
      </c>
      <c r="S45" s="24"/>
      <c r="T45" s="24"/>
      <c r="U45" s="24"/>
      <c r="V45" s="24"/>
      <c r="W45" s="24">
        <v>903140</v>
      </c>
    </row>
    <row r="46" s="1" customFormat="1" ht="18.75" customHeight="1" spans="1:23">
      <c r="A46" s="22" t="s">
        <v>271</v>
      </c>
      <c r="B46" s="22" t="s">
        <v>299</v>
      </c>
      <c r="C46" s="23" t="s">
        <v>298</v>
      </c>
      <c r="D46" s="22" t="s">
        <v>47</v>
      </c>
      <c r="E46" s="22" t="s">
        <v>122</v>
      </c>
      <c r="F46" s="22" t="s">
        <v>123</v>
      </c>
      <c r="G46" s="22" t="s">
        <v>221</v>
      </c>
      <c r="H46" s="22" t="s">
        <v>222</v>
      </c>
      <c r="I46" s="24">
        <v>20000</v>
      </c>
      <c r="J46" s="24"/>
      <c r="K46" s="24"/>
      <c r="L46" s="24"/>
      <c r="M46" s="24"/>
      <c r="N46" s="24"/>
      <c r="O46" s="24"/>
      <c r="P46" s="101"/>
      <c r="Q46" s="24"/>
      <c r="R46" s="24">
        <v>20000</v>
      </c>
      <c r="S46" s="24"/>
      <c r="T46" s="24"/>
      <c r="U46" s="24"/>
      <c r="V46" s="24"/>
      <c r="W46" s="24">
        <v>20000</v>
      </c>
    </row>
    <row r="47" s="1" customFormat="1" ht="18.75" customHeight="1" spans="1:23">
      <c r="A47" s="22" t="s">
        <v>271</v>
      </c>
      <c r="B47" s="22" t="s">
        <v>299</v>
      </c>
      <c r="C47" s="23" t="s">
        <v>298</v>
      </c>
      <c r="D47" s="22" t="s">
        <v>47</v>
      </c>
      <c r="E47" s="22" t="s">
        <v>134</v>
      </c>
      <c r="F47" s="22" t="s">
        <v>133</v>
      </c>
      <c r="G47" s="22" t="s">
        <v>237</v>
      </c>
      <c r="H47" s="22" t="s">
        <v>238</v>
      </c>
      <c r="I47" s="24">
        <v>1600</v>
      </c>
      <c r="J47" s="24"/>
      <c r="K47" s="24"/>
      <c r="L47" s="24"/>
      <c r="M47" s="24"/>
      <c r="N47" s="24"/>
      <c r="O47" s="24"/>
      <c r="P47" s="101"/>
      <c r="Q47" s="24"/>
      <c r="R47" s="24">
        <v>1600</v>
      </c>
      <c r="S47" s="24"/>
      <c r="T47" s="24"/>
      <c r="U47" s="24"/>
      <c r="V47" s="24"/>
      <c r="W47" s="24">
        <v>1600</v>
      </c>
    </row>
    <row r="48" s="1" customFormat="1" ht="18.75" customHeight="1" spans="1:23">
      <c r="A48" s="101"/>
      <c r="B48" s="101"/>
      <c r="C48" s="23" t="s">
        <v>304</v>
      </c>
      <c r="D48" s="101"/>
      <c r="E48" s="101"/>
      <c r="F48" s="101"/>
      <c r="G48" s="101"/>
      <c r="H48" s="101"/>
      <c r="I48" s="24">
        <v>50000</v>
      </c>
      <c r="J48" s="24"/>
      <c r="K48" s="24"/>
      <c r="L48" s="24"/>
      <c r="M48" s="24"/>
      <c r="N48" s="24"/>
      <c r="O48" s="24"/>
      <c r="P48" s="101"/>
      <c r="Q48" s="24"/>
      <c r="R48" s="24">
        <v>50000</v>
      </c>
      <c r="S48" s="24"/>
      <c r="T48" s="24"/>
      <c r="U48" s="24"/>
      <c r="V48" s="24"/>
      <c r="W48" s="24">
        <v>50000</v>
      </c>
    </row>
    <row r="49" s="1" customFormat="1" ht="18.75" customHeight="1" spans="1:23">
      <c r="A49" s="22" t="s">
        <v>276</v>
      </c>
      <c r="B49" s="22" t="s">
        <v>305</v>
      </c>
      <c r="C49" s="23" t="s">
        <v>304</v>
      </c>
      <c r="D49" s="22" t="s">
        <v>47</v>
      </c>
      <c r="E49" s="22" t="s">
        <v>112</v>
      </c>
      <c r="F49" s="22" t="s">
        <v>113</v>
      </c>
      <c r="G49" s="22" t="s">
        <v>229</v>
      </c>
      <c r="H49" s="22" t="s">
        <v>230</v>
      </c>
      <c r="I49" s="24">
        <v>11500</v>
      </c>
      <c r="J49" s="24"/>
      <c r="K49" s="24"/>
      <c r="L49" s="24"/>
      <c r="M49" s="24"/>
      <c r="N49" s="24"/>
      <c r="O49" s="24"/>
      <c r="P49" s="101"/>
      <c r="Q49" s="24"/>
      <c r="R49" s="24">
        <v>11500</v>
      </c>
      <c r="S49" s="24"/>
      <c r="T49" s="24"/>
      <c r="U49" s="24"/>
      <c r="V49" s="24"/>
      <c r="W49" s="24">
        <v>11500</v>
      </c>
    </row>
    <row r="50" s="1" customFormat="1" ht="18.75" customHeight="1" spans="1:23">
      <c r="A50" s="22" t="s">
        <v>276</v>
      </c>
      <c r="B50" s="22" t="s">
        <v>305</v>
      </c>
      <c r="C50" s="23" t="s">
        <v>304</v>
      </c>
      <c r="D50" s="22" t="s">
        <v>47</v>
      </c>
      <c r="E50" s="22" t="s">
        <v>112</v>
      </c>
      <c r="F50" s="22" t="s">
        <v>113</v>
      </c>
      <c r="G50" s="22" t="s">
        <v>233</v>
      </c>
      <c r="H50" s="22" t="s">
        <v>234</v>
      </c>
      <c r="I50" s="24">
        <v>10000</v>
      </c>
      <c r="J50" s="24"/>
      <c r="K50" s="24"/>
      <c r="L50" s="24"/>
      <c r="M50" s="24"/>
      <c r="N50" s="24"/>
      <c r="O50" s="24"/>
      <c r="P50" s="101"/>
      <c r="Q50" s="24"/>
      <c r="R50" s="24">
        <v>10000</v>
      </c>
      <c r="S50" s="24"/>
      <c r="T50" s="24"/>
      <c r="U50" s="24"/>
      <c r="V50" s="24"/>
      <c r="W50" s="24">
        <v>10000</v>
      </c>
    </row>
    <row r="51" s="1" customFormat="1" ht="18.75" customHeight="1" spans="1:23">
      <c r="A51" s="22" t="s">
        <v>276</v>
      </c>
      <c r="B51" s="22" t="s">
        <v>305</v>
      </c>
      <c r="C51" s="23" t="s">
        <v>304</v>
      </c>
      <c r="D51" s="22" t="s">
        <v>47</v>
      </c>
      <c r="E51" s="22" t="s">
        <v>112</v>
      </c>
      <c r="F51" s="22" t="s">
        <v>113</v>
      </c>
      <c r="G51" s="22" t="s">
        <v>300</v>
      </c>
      <c r="H51" s="22" t="s">
        <v>301</v>
      </c>
      <c r="I51" s="24">
        <v>28500</v>
      </c>
      <c r="J51" s="24"/>
      <c r="K51" s="24"/>
      <c r="L51" s="24"/>
      <c r="M51" s="24"/>
      <c r="N51" s="24"/>
      <c r="O51" s="24"/>
      <c r="P51" s="101"/>
      <c r="Q51" s="24"/>
      <c r="R51" s="24">
        <v>28500</v>
      </c>
      <c r="S51" s="24"/>
      <c r="T51" s="24"/>
      <c r="U51" s="24"/>
      <c r="V51" s="24"/>
      <c r="W51" s="24">
        <v>28500</v>
      </c>
    </row>
    <row r="52" s="1" customFormat="1" ht="25" customHeight="1" spans="1:23">
      <c r="A52" s="22"/>
      <c r="B52" s="22"/>
      <c r="C52" s="23" t="s">
        <v>306</v>
      </c>
      <c r="D52" s="22"/>
      <c r="E52" s="22"/>
      <c r="F52" s="22"/>
      <c r="G52" s="24"/>
      <c r="H52" s="24"/>
      <c r="I52" s="24">
        <v>1260000</v>
      </c>
      <c r="J52" s="24">
        <v>1260000</v>
      </c>
      <c r="K52" s="24">
        <v>1260000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="1" customFormat="1" ht="25" customHeight="1" spans="1:23">
      <c r="A53" s="22" t="s">
        <v>276</v>
      </c>
      <c r="B53" s="182" t="s">
        <v>307</v>
      </c>
      <c r="C53" s="23" t="s">
        <v>306</v>
      </c>
      <c r="D53" s="22" t="s">
        <v>47</v>
      </c>
      <c r="E53" s="22">
        <v>2130504</v>
      </c>
      <c r="F53" s="22" t="s">
        <v>127</v>
      </c>
      <c r="G53" s="22">
        <v>30905</v>
      </c>
      <c r="H53" s="22" t="s">
        <v>281</v>
      </c>
      <c r="I53" s="24">
        <v>1260000</v>
      </c>
      <c r="J53" s="24">
        <v>1260000</v>
      </c>
      <c r="K53" s="24">
        <v>1260000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="1" customFormat="1" ht="18.75" customHeight="1" spans="1:23">
      <c r="A54" s="24"/>
      <c r="B54" s="22"/>
      <c r="C54" s="23" t="s">
        <v>308</v>
      </c>
      <c r="D54" s="24"/>
      <c r="E54" s="24"/>
      <c r="F54" s="22"/>
      <c r="G54" s="22"/>
      <c r="H54" s="22"/>
      <c r="I54" s="24">
        <v>2660000</v>
      </c>
      <c r="J54" s="24">
        <v>2660000</v>
      </c>
      <c r="K54" s="24">
        <v>2660000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="1" customFormat="1" ht="18.75" customHeight="1" spans="1:23">
      <c r="A55" s="22" t="s">
        <v>276</v>
      </c>
      <c r="B55" s="182" t="s">
        <v>309</v>
      </c>
      <c r="C55" s="23" t="s">
        <v>308</v>
      </c>
      <c r="D55" s="22" t="s">
        <v>47</v>
      </c>
      <c r="E55" s="22">
        <v>2110301</v>
      </c>
      <c r="F55" s="22" t="s">
        <v>95</v>
      </c>
      <c r="G55" s="22">
        <v>30227</v>
      </c>
      <c r="H55" s="122" t="s">
        <v>274</v>
      </c>
      <c r="I55" s="24">
        <v>2660000</v>
      </c>
      <c r="J55" s="24">
        <v>2660000</v>
      </c>
      <c r="K55" s="24">
        <v>2660000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="1" customFormat="1" ht="18.75" customHeight="1" spans="1:23">
      <c r="A56" s="24"/>
      <c r="B56" s="22"/>
      <c r="C56" s="23" t="s">
        <v>310</v>
      </c>
      <c r="D56" s="24"/>
      <c r="E56" s="22"/>
      <c r="F56" s="22"/>
      <c r="G56" s="22"/>
      <c r="H56" s="22"/>
      <c r="I56" s="24">
        <v>1816500</v>
      </c>
      <c r="J56" s="24">
        <v>1816500</v>
      </c>
      <c r="K56" s="24">
        <v>1816500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="1" customFormat="1" ht="18.75" customHeight="1" spans="1:23">
      <c r="A57" s="22" t="s">
        <v>276</v>
      </c>
      <c r="B57" s="182" t="s">
        <v>311</v>
      </c>
      <c r="C57" s="23" t="s">
        <v>310</v>
      </c>
      <c r="D57" s="22" t="s">
        <v>47</v>
      </c>
      <c r="E57" s="22">
        <v>2130106</v>
      </c>
      <c r="F57" s="22" t="s">
        <v>113</v>
      </c>
      <c r="G57" s="22">
        <v>30227</v>
      </c>
      <c r="H57" s="122" t="s">
        <v>274</v>
      </c>
      <c r="I57" s="24">
        <v>1816500</v>
      </c>
      <c r="J57" s="24">
        <v>1816500</v>
      </c>
      <c r="K57" s="24">
        <v>1816500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="1" customFormat="1" ht="18.75" customHeight="1" spans="1:23">
      <c r="A58" s="24"/>
      <c r="B58" s="22"/>
      <c r="C58" s="23" t="s">
        <v>312</v>
      </c>
      <c r="D58" s="24"/>
      <c r="E58" s="22"/>
      <c r="F58" s="22"/>
      <c r="G58" s="22"/>
      <c r="H58" s="22"/>
      <c r="I58" s="24">
        <v>2105775.34</v>
      </c>
      <c r="J58" s="24">
        <v>2105775.34</v>
      </c>
      <c r="K58" s="24">
        <v>2105775.34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="1" customFormat="1" ht="18.75" customHeight="1" spans="1:23">
      <c r="A59" s="22" t="s">
        <v>271</v>
      </c>
      <c r="B59" s="182" t="s">
        <v>313</v>
      </c>
      <c r="C59" s="23" t="s">
        <v>312</v>
      </c>
      <c r="D59" s="22" t="s">
        <v>47</v>
      </c>
      <c r="E59" s="22">
        <v>2130803</v>
      </c>
      <c r="F59" s="22" t="s">
        <v>131</v>
      </c>
      <c r="G59" s="22">
        <v>30227</v>
      </c>
      <c r="H59" s="122" t="s">
        <v>274</v>
      </c>
      <c r="I59" s="24">
        <v>2105775.34</v>
      </c>
      <c r="J59" s="24">
        <v>2105775.34</v>
      </c>
      <c r="K59" s="24">
        <v>2105775.34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="1" customFormat="1" ht="25" customHeight="1" spans="1:23">
      <c r="A60" s="24"/>
      <c r="B60" s="22"/>
      <c r="C60" s="23" t="s">
        <v>314</v>
      </c>
      <c r="D60" s="24"/>
      <c r="E60" s="22"/>
      <c r="F60" s="22"/>
      <c r="G60" s="22"/>
      <c r="H60" s="22"/>
      <c r="I60" s="24">
        <v>3729973.76</v>
      </c>
      <c r="J60" s="24">
        <v>3729973.76</v>
      </c>
      <c r="K60" s="24">
        <v>3729973.76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="1" customFormat="1" ht="25" customHeight="1" spans="1:23">
      <c r="A61" s="22" t="s">
        <v>271</v>
      </c>
      <c r="B61" s="182" t="s">
        <v>315</v>
      </c>
      <c r="C61" s="23" t="s">
        <v>314</v>
      </c>
      <c r="D61" s="22" t="s">
        <v>47</v>
      </c>
      <c r="E61" s="22">
        <v>2130803</v>
      </c>
      <c r="F61" s="22" t="s">
        <v>131</v>
      </c>
      <c r="G61" s="22">
        <v>30227</v>
      </c>
      <c r="H61" s="122" t="s">
        <v>274</v>
      </c>
      <c r="I61" s="24">
        <v>3729973.76</v>
      </c>
      <c r="J61" s="24">
        <v>3729973.76</v>
      </c>
      <c r="K61" s="24">
        <v>3729973.76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="1" customFormat="1" ht="18.75" customHeight="1" spans="1:23">
      <c r="A62" s="101"/>
      <c r="B62" s="101"/>
      <c r="C62" s="23" t="s">
        <v>316</v>
      </c>
      <c r="D62" s="101"/>
      <c r="E62" s="101"/>
      <c r="F62" s="101"/>
      <c r="G62" s="101"/>
      <c r="H62" s="101"/>
      <c r="I62" s="24">
        <v>1300000</v>
      </c>
      <c r="J62" s="24">
        <v>1300000</v>
      </c>
      <c r="K62" s="24">
        <v>1300000</v>
      </c>
      <c r="L62" s="24"/>
      <c r="M62" s="24"/>
      <c r="N62" s="24"/>
      <c r="O62" s="24"/>
      <c r="P62" s="101"/>
      <c r="Q62" s="24"/>
      <c r="R62" s="24"/>
      <c r="S62" s="24"/>
      <c r="T62" s="24"/>
      <c r="U62" s="24"/>
      <c r="V62" s="24"/>
      <c r="W62" s="24"/>
    </row>
    <row r="63" s="1" customFormat="1" ht="18.75" customHeight="1" spans="1:23">
      <c r="A63" s="22" t="s">
        <v>271</v>
      </c>
      <c r="B63" s="22" t="s">
        <v>317</v>
      </c>
      <c r="C63" s="23" t="s">
        <v>316</v>
      </c>
      <c r="D63" s="22" t="s">
        <v>47</v>
      </c>
      <c r="E63" s="22" t="s">
        <v>114</v>
      </c>
      <c r="F63" s="22" t="s">
        <v>115</v>
      </c>
      <c r="G63" s="22" t="s">
        <v>302</v>
      </c>
      <c r="H63" s="22" t="s">
        <v>303</v>
      </c>
      <c r="I63" s="24">
        <v>1300000</v>
      </c>
      <c r="J63" s="24">
        <v>1300000</v>
      </c>
      <c r="K63" s="24">
        <v>1300000</v>
      </c>
      <c r="L63" s="24"/>
      <c r="M63" s="24"/>
      <c r="N63" s="24"/>
      <c r="O63" s="24"/>
      <c r="P63" s="101"/>
      <c r="Q63" s="24"/>
      <c r="R63" s="24"/>
      <c r="S63" s="24"/>
      <c r="T63" s="24"/>
      <c r="U63" s="24"/>
      <c r="V63" s="24"/>
      <c r="W63" s="24"/>
    </row>
    <row r="64" s="1" customFormat="1" ht="18.75" customHeight="1" spans="1:23">
      <c r="A64" s="101"/>
      <c r="B64" s="101"/>
      <c r="C64" s="23" t="s">
        <v>318</v>
      </c>
      <c r="D64" s="101"/>
      <c r="E64" s="101"/>
      <c r="F64" s="101"/>
      <c r="G64" s="101"/>
      <c r="H64" s="101"/>
      <c r="I64" s="24">
        <v>10000000</v>
      </c>
      <c r="J64" s="24">
        <v>10000000</v>
      </c>
      <c r="K64" s="24">
        <v>10000000</v>
      </c>
      <c r="L64" s="24"/>
      <c r="M64" s="24"/>
      <c r="N64" s="24"/>
      <c r="O64" s="24"/>
      <c r="P64" s="101"/>
      <c r="Q64" s="24"/>
      <c r="R64" s="24"/>
      <c r="S64" s="24"/>
      <c r="T64" s="24"/>
      <c r="U64" s="24"/>
      <c r="V64" s="24"/>
      <c r="W64" s="24"/>
    </row>
    <row r="65" s="1" customFormat="1" ht="18.75" customHeight="1" spans="1:23">
      <c r="A65" s="22" t="s">
        <v>271</v>
      </c>
      <c r="B65" s="22" t="s">
        <v>319</v>
      </c>
      <c r="C65" s="23" t="s">
        <v>318</v>
      </c>
      <c r="D65" s="22" t="s">
        <v>47</v>
      </c>
      <c r="E65" s="22" t="s">
        <v>116</v>
      </c>
      <c r="F65" s="22" t="s">
        <v>117</v>
      </c>
      <c r="G65" s="22" t="s">
        <v>273</v>
      </c>
      <c r="H65" s="22" t="s">
        <v>274</v>
      </c>
      <c r="I65" s="24">
        <v>10000000</v>
      </c>
      <c r="J65" s="24">
        <v>10000000</v>
      </c>
      <c r="K65" s="24">
        <v>10000000</v>
      </c>
      <c r="L65" s="24"/>
      <c r="M65" s="24"/>
      <c r="N65" s="24"/>
      <c r="O65" s="24"/>
      <c r="P65" s="101"/>
      <c r="Q65" s="24"/>
      <c r="R65" s="24"/>
      <c r="S65" s="24"/>
      <c r="T65" s="24"/>
      <c r="U65" s="24"/>
      <c r="V65" s="24"/>
      <c r="W65" s="24"/>
    </row>
    <row r="66" s="1" customFormat="1" ht="18.75" customHeight="1" spans="1:23">
      <c r="A66" s="101"/>
      <c r="B66" s="101"/>
      <c r="C66" s="23" t="s">
        <v>320</v>
      </c>
      <c r="D66" s="101"/>
      <c r="E66" s="101"/>
      <c r="F66" s="101"/>
      <c r="G66" s="101"/>
      <c r="H66" s="101"/>
      <c r="I66" s="24">
        <v>28120</v>
      </c>
      <c r="J66" s="24">
        <v>28120</v>
      </c>
      <c r="K66" s="24">
        <v>28120</v>
      </c>
      <c r="L66" s="24"/>
      <c r="M66" s="24"/>
      <c r="N66" s="24"/>
      <c r="O66" s="24"/>
      <c r="P66" s="101"/>
      <c r="Q66" s="24"/>
      <c r="R66" s="24"/>
      <c r="S66" s="24"/>
      <c r="T66" s="24"/>
      <c r="U66" s="24"/>
      <c r="V66" s="24"/>
      <c r="W66" s="24"/>
    </row>
    <row r="67" s="1" customFormat="1" ht="18.75" customHeight="1" spans="1:23">
      <c r="A67" s="22" t="s">
        <v>276</v>
      </c>
      <c r="B67" s="22" t="s">
        <v>321</v>
      </c>
      <c r="C67" s="23" t="s">
        <v>320</v>
      </c>
      <c r="D67" s="22" t="s">
        <v>47</v>
      </c>
      <c r="E67" s="22" t="s">
        <v>66</v>
      </c>
      <c r="F67" s="22" t="s">
        <v>65</v>
      </c>
      <c r="G67" s="22" t="s">
        <v>221</v>
      </c>
      <c r="H67" s="22" t="s">
        <v>222</v>
      </c>
      <c r="I67" s="24">
        <v>28120</v>
      </c>
      <c r="J67" s="24">
        <v>28120</v>
      </c>
      <c r="K67" s="24">
        <v>28120</v>
      </c>
      <c r="L67" s="24"/>
      <c r="M67" s="24"/>
      <c r="N67" s="24"/>
      <c r="O67" s="24"/>
      <c r="P67" s="101"/>
      <c r="Q67" s="24"/>
      <c r="R67" s="24"/>
      <c r="S67" s="24"/>
      <c r="T67" s="24"/>
      <c r="U67" s="24"/>
      <c r="V67" s="24"/>
      <c r="W67" s="24"/>
    </row>
    <row r="68" s="1" customFormat="1" ht="18.75" customHeight="1" spans="1:23">
      <c r="A68" s="101"/>
      <c r="B68" s="101"/>
      <c r="C68" s="23" t="s">
        <v>322</v>
      </c>
      <c r="D68" s="101"/>
      <c r="E68" s="101"/>
      <c r="F68" s="101"/>
      <c r="G68" s="101"/>
      <c r="H68" s="101"/>
      <c r="I68" s="24">
        <v>590400</v>
      </c>
      <c r="J68" s="24">
        <v>590400</v>
      </c>
      <c r="K68" s="24"/>
      <c r="L68" s="24"/>
      <c r="M68" s="24"/>
      <c r="N68" s="24"/>
      <c r="O68" s="24"/>
      <c r="P68" s="101"/>
      <c r="Q68" s="24"/>
      <c r="R68" s="24"/>
      <c r="S68" s="24"/>
      <c r="T68" s="24"/>
      <c r="U68" s="24"/>
      <c r="V68" s="24"/>
      <c r="W68" s="24"/>
    </row>
    <row r="69" s="1" customFormat="1" ht="18.75" customHeight="1" spans="1:23">
      <c r="A69" s="22" t="s">
        <v>276</v>
      </c>
      <c r="B69" s="22" t="s">
        <v>323</v>
      </c>
      <c r="C69" s="23" t="s">
        <v>322</v>
      </c>
      <c r="D69" s="22" t="s">
        <v>47</v>
      </c>
      <c r="E69" s="22" t="s">
        <v>110</v>
      </c>
      <c r="F69" s="22" t="s">
        <v>111</v>
      </c>
      <c r="G69" s="22" t="s">
        <v>290</v>
      </c>
      <c r="H69" s="22" t="s">
        <v>291</v>
      </c>
      <c r="I69" s="24">
        <v>570400</v>
      </c>
      <c r="J69" s="24">
        <v>570400</v>
      </c>
      <c r="K69" s="24"/>
      <c r="L69" s="24"/>
      <c r="M69" s="24"/>
      <c r="N69" s="24"/>
      <c r="O69" s="24"/>
      <c r="P69" s="101"/>
      <c r="Q69" s="24"/>
      <c r="R69" s="24"/>
      <c r="S69" s="24"/>
      <c r="T69" s="24"/>
      <c r="U69" s="24"/>
      <c r="V69" s="24"/>
      <c r="W69" s="24"/>
    </row>
    <row r="70" s="1" customFormat="1" ht="18.75" customHeight="1" spans="1:23">
      <c r="A70" s="22" t="s">
        <v>276</v>
      </c>
      <c r="B70" s="22" t="s">
        <v>323</v>
      </c>
      <c r="C70" s="23" t="s">
        <v>322</v>
      </c>
      <c r="D70" s="22" t="s">
        <v>47</v>
      </c>
      <c r="E70" s="22" t="s">
        <v>110</v>
      </c>
      <c r="F70" s="22" t="s">
        <v>111</v>
      </c>
      <c r="G70" s="22" t="s">
        <v>290</v>
      </c>
      <c r="H70" s="22" t="s">
        <v>291</v>
      </c>
      <c r="I70" s="24">
        <v>20000</v>
      </c>
      <c r="J70" s="24">
        <v>20000</v>
      </c>
      <c r="K70" s="24"/>
      <c r="L70" s="24"/>
      <c r="M70" s="24"/>
      <c r="N70" s="24"/>
      <c r="O70" s="24"/>
      <c r="P70" s="101"/>
      <c r="Q70" s="24"/>
      <c r="R70" s="24"/>
      <c r="S70" s="24"/>
      <c r="T70" s="24"/>
      <c r="U70" s="24"/>
      <c r="V70" s="24"/>
      <c r="W70" s="24"/>
    </row>
    <row r="71" s="1" customFormat="1" ht="18.75" customHeight="1" spans="1:23">
      <c r="A71" s="101"/>
      <c r="B71" s="101"/>
      <c r="C71" s="23" t="s">
        <v>324</v>
      </c>
      <c r="D71" s="101"/>
      <c r="E71" s="101"/>
      <c r="F71" s="101"/>
      <c r="G71" s="101"/>
      <c r="H71" s="101"/>
      <c r="I71" s="24">
        <v>21779140</v>
      </c>
      <c r="J71" s="24">
        <v>21779140</v>
      </c>
      <c r="K71" s="24"/>
      <c r="L71" s="24"/>
      <c r="M71" s="24"/>
      <c r="N71" s="24"/>
      <c r="O71" s="24"/>
      <c r="P71" s="101"/>
      <c r="Q71" s="24"/>
      <c r="R71" s="24"/>
      <c r="S71" s="24"/>
      <c r="T71" s="24"/>
      <c r="U71" s="24"/>
      <c r="V71" s="24"/>
      <c r="W71" s="24"/>
    </row>
    <row r="72" s="1" customFormat="1" ht="18.75" customHeight="1" spans="1:23">
      <c r="A72" s="22" t="s">
        <v>271</v>
      </c>
      <c r="B72" s="22" t="s">
        <v>325</v>
      </c>
      <c r="C72" s="23" t="s">
        <v>324</v>
      </c>
      <c r="D72" s="22" t="s">
        <v>47</v>
      </c>
      <c r="E72" s="22" t="s">
        <v>126</v>
      </c>
      <c r="F72" s="22" t="s">
        <v>127</v>
      </c>
      <c r="G72" s="22" t="s">
        <v>326</v>
      </c>
      <c r="H72" s="22" t="s">
        <v>281</v>
      </c>
      <c r="I72" s="24">
        <v>21779140</v>
      </c>
      <c r="J72" s="24">
        <v>21779140</v>
      </c>
      <c r="K72" s="24"/>
      <c r="L72" s="24"/>
      <c r="M72" s="24"/>
      <c r="N72" s="24"/>
      <c r="O72" s="24"/>
      <c r="P72" s="101"/>
      <c r="Q72" s="24"/>
      <c r="R72" s="24"/>
      <c r="S72" s="24"/>
      <c r="T72" s="24"/>
      <c r="U72" s="24"/>
      <c r="V72" s="24"/>
      <c r="W72" s="24"/>
    </row>
    <row r="73" s="1" customFormat="1" ht="18.75" customHeight="1" spans="1:23">
      <c r="A73" s="101"/>
      <c r="B73" s="101"/>
      <c r="C73" s="23" t="s">
        <v>327</v>
      </c>
      <c r="D73" s="101"/>
      <c r="E73" s="101"/>
      <c r="F73" s="101"/>
      <c r="G73" s="101"/>
      <c r="H73" s="101"/>
      <c r="I73" s="24">
        <v>310000000</v>
      </c>
      <c r="J73" s="24"/>
      <c r="K73" s="24"/>
      <c r="L73" s="24">
        <v>310000000</v>
      </c>
      <c r="M73" s="24"/>
      <c r="N73" s="24"/>
      <c r="O73" s="24"/>
      <c r="P73" s="101"/>
      <c r="Q73" s="24"/>
      <c r="R73" s="24"/>
      <c r="S73" s="24"/>
      <c r="T73" s="24"/>
      <c r="U73" s="24"/>
      <c r="V73" s="24"/>
      <c r="W73" s="24"/>
    </row>
    <row r="74" s="1" customFormat="1" ht="18.75" customHeight="1" spans="1:23">
      <c r="A74" s="22" t="s">
        <v>271</v>
      </c>
      <c r="B74" s="22" t="s">
        <v>328</v>
      </c>
      <c r="C74" s="23" t="s">
        <v>327</v>
      </c>
      <c r="D74" s="22" t="s">
        <v>47</v>
      </c>
      <c r="E74" s="22" t="s">
        <v>100</v>
      </c>
      <c r="F74" s="22" t="s">
        <v>101</v>
      </c>
      <c r="G74" s="22" t="s">
        <v>326</v>
      </c>
      <c r="H74" s="22" t="s">
        <v>281</v>
      </c>
      <c r="I74" s="24">
        <v>310000000</v>
      </c>
      <c r="J74" s="24"/>
      <c r="K74" s="24"/>
      <c r="L74" s="24">
        <v>310000000</v>
      </c>
      <c r="M74" s="24"/>
      <c r="N74" s="24"/>
      <c r="O74" s="24"/>
      <c r="P74" s="101"/>
      <c r="Q74" s="24"/>
      <c r="R74" s="24"/>
      <c r="S74" s="24"/>
      <c r="T74" s="24"/>
      <c r="U74" s="24"/>
      <c r="V74" s="24"/>
      <c r="W74" s="24"/>
    </row>
    <row r="75" s="1" customFormat="1" ht="18.75" customHeight="1" spans="1:23">
      <c r="A75" s="25" t="s">
        <v>32</v>
      </c>
      <c r="B75" s="25"/>
      <c r="C75" s="25"/>
      <c r="D75" s="25"/>
      <c r="E75" s="25"/>
      <c r="F75" s="25"/>
      <c r="G75" s="25"/>
      <c r="H75" s="25"/>
      <c r="I75" s="24">
        <v>370291236.1</v>
      </c>
      <c r="J75" s="26">
        <v>57515745.1</v>
      </c>
      <c r="K75" s="24">
        <v>35000369.1</v>
      </c>
      <c r="L75" s="24">
        <v>310750000</v>
      </c>
      <c r="M75" s="24"/>
      <c r="N75" s="24"/>
      <c r="O75" s="24"/>
      <c r="P75" s="24"/>
      <c r="Q75" s="24"/>
      <c r="R75" s="24">
        <v>2025491</v>
      </c>
      <c r="S75" s="24"/>
      <c r="T75" s="24"/>
      <c r="U75" s="24"/>
      <c r="V75" s="24"/>
      <c r="W75" s="24">
        <v>2025491</v>
      </c>
    </row>
  </sheetData>
  <mergeCells count="28">
    <mergeCell ref="A3:W3"/>
    <mergeCell ref="A4:I4"/>
    <mergeCell ref="J5:M5"/>
    <mergeCell ref="N5:P5"/>
    <mergeCell ref="R5:W5"/>
    <mergeCell ref="J6:K6"/>
    <mergeCell ref="A75:H7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751388888888889" right="0.751388888888889" top="1" bottom="1" header="0.5" footer="0.5"/>
  <pageSetup paperSize="9" scale="32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1"/>
  <sheetViews>
    <sheetView showZeros="0" workbookViewId="0">
      <pane ySplit="1" topLeftCell="A50" activePane="bottomLeft" state="frozen"/>
      <selection/>
      <selection pane="bottomLeft" activeCell="B59" sqref="B59"/>
    </sheetView>
  </sheetViews>
  <sheetFormatPr defaultColWidth="9.11016949152542" defaultRowHeight="11.95" customHeight="1"/>
  <cols>
    <col min="1" max="1" width="34.228813559322" customWidth="1"/>
    <col min="2" max="2" width="53.228813559322" customWidth="1"/>
    <col min="3" max="3" width="17.228813559322" customWidth="1"/>
    <col min="4" max="4" width="21" customWidth="1"/>
    <col min="5" max="5" width="23.5508474576271" customWidth="1"/>
    <col min="6" max="6" width="11.228813559322" customWidth="1"/>
    <col min="7" max="7" width="10.3305084745763" customWidth="1"/>
    <col min="8" max="8" width="9.33050847457627" customWidth="1"/>
    <col min="9" max="9" width="13.4406779661017" customWidth="1"/>
    <col min="10" max="10" width="27.440677966101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6" t="s">
        <v>329</v>
      </c>
    </row>
    <row r="3" ht="28.5" customHeight="1" spans="1:10">
      <c r="A3" s="46" t="s">
        <v>330</v>
      </c>
      <c r="B3" s="27"/>
      <c r="C3" s="27"/>
      <c r="D3" s="27"/>
      <c r="E3" s="27"/>
      <c r="F3" s="47"/>
      <c r="G3" s="27"/>
      <c r="H3" s="47"/>
      <c r="I3" s="47"/>
      <c r="J3" s="27"/>
    </row>
    <row r="4" ht="15.05" customHeight="1" spans="1:1">
      <c r="A4" s="6" t="str">
        <f>'部门财务收支预算总表01-1'!A4</f>
        <v>单位名称：新平彝族傣族自治县农业农村局</v>
      </c>
    </row>
    <row r="5" ht="14.25" customHeight="1" spans="1:10">
      <c r="A5" s="48" t="s">
        <v>331</v>
      </c>
      <c r="B5" s="48" t="s">
        <v>332</v>
      </c>
      <c r="C5" s="48" t="s">
        <v>333</v>
      </c>
      <c r="D5" s="48" t="s">
        <v>334</v>
      </c>
      <c r="E5" s="48" t="s">
        <v>335</v>
      </c>
      <c r="F5" s="49" t="s">
        <v>336</v>
      </c>
      <c r="G5" s="48" t="s">
        <v>337</v>
      </c>
      <c r="H5" s="49" t="s">
        <v>338</v>
      </c>
      <c r="I5" s="49" t="s">
        <v>339</v>
      </c>
      <c r="J5" s="48" t="s">
        <v>340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s="1" customFormat="1" ht="20.25" customHeight="1" spans="1:10">
      <c r="A7" s="101" t="s">
        <v>47</v>
      </c>
      <c r="B7" s="101"/>
      <c r="C7" s="101"/>
      <c r="E7" s="102"/>
      <c r="F7" s="102"/>
      <c r="G7" s="102"/>
      <c r="H7" s="102"/>
      <c r="I7" s="102"/>
      <c r="J7" s="102"/>
    </row>
    <row r="8" s="1" customFormat="1" ht="79" customHeight="1" spans="1:10">
      <c r="A8" s="116" t="s">
        <v>322</v>
      </c>
      <c r="B8" s="117" t="s">
        <v>341</v>
      </c>
      <c r="C8" s="104"/>
      <c r="D8" s="104"/>
      <c r="E8" s="102"/>
      <c r="F8" s="102"/>
      <c r="G8" s="102"/>
      <c r="H8" s="102"/>
      <c r="I8" s="102"/>
      <c r="J8" s="102"/>
    </row>
    <row r="9" s="1" customFormat="1" ht="20.25" customHeight="1" spans="1:10">
      <c r="A9" s="101"/>
      <c r="B9" s="117"/>
      <c r="C9" s="101" t="s">
        <v>342</v>
      </c>
      <c r="D9" s="118" t="s">
        <v>343</v>
      </c>
      <c r="E9" s="119" t="s">
        <v>344</v>
      </c>
      <c r="F9" s="103" t="s">
        <v>345</v>
      </c>
      <c r="G9" s="104" t="s">
        <v>346</v>
      </c>
      <c r="H9" s="103" t="s">
        <v>347</v>
      </c>
      <c r="I9" s="103" t="s">
        <v>348</v>
      </c>
      <c r="J9" s="119" t="s">
        <v>349</v>
      </c>
    </row>
    <row r="10" s="1" customFormat="1" ht="20.25" customHeight="1" spans="1:10">
      <c r="A10" s="101"/>
      <c r="B10" s="117"/>
      <c r="C10" s="101" t="s">
        <v>342</v>
      </c>
      <c r="D10" s="118" t="s">
        <v>343</v>
      </c>
      <c r="E10" s="119" t="s">
        <v>350</v>
      </c>
      <c r="F10" s="103" t="s">
        <v>345</v>
      </c>
      <c r="G10" s="104" t="s">
        <v>351</v>
      </c>
      <c r="H10" s="103" t="s">
        <v>347</v>
      </c>
      <c r="I10" s="103" t="s">
        <v>348</v>
      </c>
      <c r="J10" s="119" t="s">
        <v>352</v>
      </c>
    </row>
    <row r="11" s="1" customFormat="1" ht="20.25" customHeight="1" spans="1:10">
      <c r="A11" s="101"/>
      <c r="B11" s="117"/>
      <c r="C11" s="101" t="s">
        <v>342</v>
      </c>
      <c r="D11" s="118" t="s">
        <v>343</v>
      </c>
      <c r="E11" s="119" t="s">
        <v>353</v>
      </c>
      <c r="F11" s="103" t="s">
        <v>345</v>
      </c>
      <c r="G11" s="104" t="s">
        <v>162</v>
      </c>
      <c r="H11" s="103" t="s">
        <v>347</v>
      </c>
      <c r="I11" s="103" t="s">
        <v>348</v>
      </c>
      <c r="J11" s="119" t="s">
        <v>354</v>
      </c>
    </row>
    <row r="12" s="1" customFormat="1" ht="28" customHeight="1" spans="1:10">
      <c r="A12" s="101"/>
      <c r="B12" s="117"/>
      <c r="C12" s="101" t="s">
        <v>342</v>
      </c>
      <c r="D12" s="118" t="s">
        <v>355</v>
      </c>
      <c r="E12" s="119" t="s">
        <v>356</v>
      </c>
      <c r="F12" s="103" t="s">
        <v>345</v>
      </c>
      <c r="G12" s="104" t="s">
        <v>357</v>
      </c>
      <c r="H12" s="103" t="s">
        <v>358</v>
      </c>
      <c r="I12" s="103" t="s">
        <v>348</v>
      </c>
      <c r="J12" s="119" t="s">
        <v>359</v>
      </c>
    </row>
    <row r="13" s="1" customFormat="1" ht="20.25" customHeight="1" spans="1:10">
      <c r="A13" s="101"/>
      <c r="B13" s="117"/>
      <c r="C13" s="101" t="s">
        <v>360</v>
      </c>
      <c r="D13" s="118" t="s">
        <v>361</v>
      </c>
      <c r="E13" s="119" t="s">
        <v>362</v>
      </c>
      <c r="F13" s="103" t="s">
        <v>345</v>
      </c>
      <c r="G13" s="104" t="s">
        <v>363</v>
      </c>
      <c r="H13" s="103" t="s">
        <v>364</v>
      </c>
      <c r="I13" s="103" t="s">
        <v>365</v>
      </c>
      <c r="J13" s="119" t="s">
        <v>366</v>
      </c>
    </row>
    <row r="14" s="1" customFormat="1" ht="20.25" customHeight="1" spans="1:10">
      <c r="A14" s="101"/>
      <c r="B14" s="117"/>
      <c r="C14" s="101" t="s">
        <v>360</v>
      </c>
      <c r="D14" s="118" t="s">
        <v>367</v>
      </c>
      <c r="E14" s="119" t="s">
        <v>368</v>
      </c>
      <c r="F14" s="103" t="s">
        <v>345</v>
      </c>
      <c r="G14" s="104" t="s">
        <v>369</v>
      </c>
      <c r="H14" s="103" t="s">
        <v>364</v>
      </c>
      <c r="I14" s="103" t="s">
        <v>365</v>
      </c>
      <c r="J14" s="119" t="s">
        <v>370</v>
      </c>
    </row>
    <row r="15" s="1" customFormat="1" ht="27" customHeight="1" spans="1:10">
      <c r="A15" s="101"/>
      <c r="B15" s="117"/>
      <c r="C15" s="101" t="s">
        <v>371</v>
      </c>
      <c r="D15" s="118" t="s">
        <v>372</v>
      </c>
      <c r="E15" s="119" t="s">
        <v>373</v>
      </c>
      <c r="F15" s="103" t="s">
        <v>374</v>
      </c>
      <c r="G15" s="104" t="s">
        <v>375</v>
      </c>
      <c r="H15" s="103" t="s">
        <v>358</v>
      </c>
      <c r="I15" s="103" t="s">
        <v>348</v>
      </c>
      <c r="J15" s="119" t="s">
        <v>376</v>
      </c>
    </row>
    <row r="16" s="1" customFormat="1" ht="73" customHeight="1" spans="1:10">
      <c r="A16" s="116" t="s">
        <v>282</v>
      </c>
      <c r="B16" s="117" t="s">
        <v>377</v>
      </c>
      <c r="C16" s="101"/>
      <c r="D16" s="101"/>
      <c r="E16" s="101"/>
      <c r="F16" s="101"/>
      <c r="G16" s="101"/>
      <c r="H16" s="101"/>
      <c r="I16" s="101"/>
      <c r="J16" s="101"/>
    </row>
    <row r="17" s="1" customFormat="1" ht="27" customHeight="1" spans="1:10">
      <c r="A17" s="101"/>
      <c r="B17" s="117"/>
      <c r="C17" s="101" t="s">
        <v>342</v>
      </c>
      <c r="D17" s="118" t="s">
        <v>343</v>
      </c>
      <c r="E17" s="119" t="s">
        <v>378</v>
      </c>
      <c r="F17" s="103" t="s">
        <v>374</v>
      </c>
      <c r="G17" s="104" t="s">
        <v>379</v>
      </c>
      <c r="H17" s="103" t="s">
        <v>380</v>
      </c>
      <c r="I17" s="103" t="s">
        <v>348</v>
      </c>
      <c r="J17" s="119" t="s">
        <v>381</v>
      </c>
    </row>
    <row r="18" s="1" customFormat="1" ht="31" customHeight="1" spans="1:10">
      <c r="A18" s="101"/>
      <c r="B18" s="117"/>
      <c r="C18" s="101" t="s">
        <v>342</v>
      </c>
      <c r="D18" s="118" t="s">
        <v>355</v>
      </c>
      <c r="E18" s="119" t="s">
        <v>382</v>
      </c>
      <c r="F18" s="103" t="s">
        <v>345</v>
      </c>
      <c r="G18" s="104" t="s">
        <v>357</v>
      </c>
      <c r="H18" s="103" t="s">
        <v>358</v>
      </c>
      <c r="I18" s="103" t="s">
        <v>348</v>
      </c>
      <c r="J18" s="119" t="s">
        <v>381</v>
      </c>
    </row>
    <row r="19" s="1" customFormat="1" ht="28" customHeight="1" spans="1:10">
      <c r="A19" s="101"/>
      <c r="B19" s="117"/>
      <c r="C19" s="101" t="s">
        <v>342</v>
      </c>
      <c r="D19" s="118" t="s">
        <v>383</v>
      </c>
      <c r="E19" s="119" t="s">
        <v>382</v>
      </c>
      <c r="F19" s="103" t="s">
        <v>345</v>
      </c>
      <c r="G19" s="104" t="s">
        <v>357</v>
      </c>
      <c r="H19" s="103" t="s">
        <v>358</v>
      </c>
      <c r="I19" s="103" t="s">
        <v>348</v>
      </c>
      <c r="J19" s="119" t="s">
        <v>381</v>
      </c>
    </row>
    <row r="20" s="1" customFormat="1" ht="31" customHeight="1" spans="1:10">
      <c r="A20" s="101"/>
      <c r="B20" s="117"/>
      <c r="C20" s="101" t="s">
        <v>360</v>
      </c>
      <c r="D20" s="118" t="s">
        <v>367</v>
      </c>
      <c r="E20" s="119" t="s">
        <v>384</v>
      </c>
      <c r="F20" s="103" t="s">
        <v>374</v>
      </c>
      <c r="G20" s="104" t="s">
        <v>385</v>
      </c>
      <c r="H20" s="103" t="s">
        <v>358</v>
      </c>
      <c r="I20" s="103" t="s">
        <v>348</v>
      </c>
      <c r="J20" s="119" t="s">
        <v>381</v>
      </c>
    </row>
    <row r="21" s="1" customFormat="1" ht="29" customHeight="1" spans="1:10">
      <c r="A21" s="101"/>
      <c r="B21" s="117"/>
      <c r="C21" s="101" t="s">
        <v>371</v>
      </c>
      <c r="D21" s="118" t="s">
        <v>372</v>
      </c>
      <c r="E21" s="119" t="s">
        <v>386</v>
      </c>
      <c r="F21" s="103" t="s">
        <v>374</v>
      </c>
      <c r="G21" s="104" t="s">
        <v>385</v>
      </c>
      <c r="H21" s="103" t="s">
        <v>358</v>
      </c>
      <c r="I21" s="103" t="s">
        <v>348</v>
      </c>
      <c r="J21" s="119" t="s">
        <v>381</v>
      </c>
    </row>
    <row r="22" s="1" customFormat="1" ht="81" customHeight="1" spans="1:10">
      <c r="A22" s="116" t="s">
        <v>316</v>
      </c>
      <c r="B22" s="117" t="s">
        <v>387</v>
      </c>
      <c r="C22" s="101"/>
      <c r="D22" s="101"/>
      <c r="E22" s="101"/>
      <c r="F22" s="101"/>
      <c r="G22" s="101"/>
      <c r="H22" s="101"/>
      <c r="I22" s="101"/>
      <c r="J22" s="101"/>
    </row>
    <row r="23" s="1" customFormat="1" ht="20.25" customHeight="1" spans="1:10">
      <c r="A23" s="101"/>
      <c r="B23" s="117"/>
      <c r="C23" s="101" t="s">
        <v>342</v>
      </c>
      <c r="D23" s="118" t="s">
        <v>343</v>
      </c>
      <c r="E23" s="119" t="s">
        <v>388</v>
      </c>
      <c r="F23" s="103" t="s">
        <v>345</v>
      </c>
      <c r="G23" s="104" t="s">
        <v>389</v>
      </c>
      <c r="H23" s="103" t="s">
        <v>390</v>
      </c>
      <c r="I23" s="103" t="s">
        <v>348</v>
      </c>
      <c r="J23" s="119" t="s">
        <v>391</v>
      </c>
    </row>
    <row r="24" s="1" customFormat="1" ht="20.25" customHeight="1" spans="1:10">
      <c r="A24" s="101"/>
      <c r="B24" s="117"/>
      <c r="C24" s="101" t="s">
        <v>342</v>
      </c>
      <c r="D24" s="118" t="s">
        <v>343</v>
      </c>
      <c r="E24" s="119" t="s">
        <v>392</v>
      </c>
      <c r="F24" s="103" t="s">
        <v>345</v>
      </c>
      <c r="G24" s="104" t="s">
        <v>393</v>
      </c>
      <c r="H24" s="103" t="s">
        <v>394</v>
      </c>
      <c r="I24" s="103" t="s">
        <v>348</v>
      </c>
      <c r="J24" s="119" t="s">
        <v>392</v>
      </c>
    </row>
    <row r="25" s="1" customFormat="1" ht="20.25" customHeight="1" spans="1:10">
      <c r="A25" s="101"/>
      <c r="B25" s="117"/>
      <c r="C25" s="101" t="s">
        <v>342</v>
      </c>
      <c r="D25" s="118" t="s">
        <v>343</v>
      </c>
      <c r="E25" s="119" t="s">
        <v>395</v>
      </c>
      <c r="F25" s="103" t="s">
        <v>345</v>
      </c>
      <c r="G25" s="104" t="s">
        <v>396</v>
      </c>
      <c r="H25" s="103" t="s">
        <v>397</v>
      </c>
      <c r="I25" s="103" t="s">
        <v>348</v>
      </c>
      <c r="J25" s="119" t="s">
        <v>395</v>
      </c>
    </row>
    <row r="26" s="1" customFormat="1" ht="20.25" customHeight="1" spans="1:10">
      <c r="A26" s="101"/>
      <c r="B26" s="117"/>
      <c r="C26" s="101" t="s">
        <v>342</v>
      </c>
      <c r="D26" s="118" t="s">
        <v>343</v>
      </c>
      <c r="E26" s="119" t="s">
        <v>398</v>
      </c>
      <c r="F26" s="103" t="s">
        <v>345</v>
      </c>
      <c r="G26" s="104" t="s">
        <v>161</v>
      </c>
      <c r="H26" s="103" t="s">
        <v>399</v>
      </c>
      <c r="I26" s="103" t="s">
        <v>348</v>
      </c>
      <c r="J26" s="119" t="s">
        <v>398</v>
      </c>
    </row>
    <row r="27" s="1" customFormat="1" ht="20.25" customHeight="1" spans="1:10">
      <c r="A27" s="101"/>
      <c r="B27" s="117"/>
      <c r="C27" s="101" t="s">
        <v>342</v>
      </c>
      <c r="D27" s="118" t="s">
        <v>355</v>
      </c>
      <c r="E27" s="119" t="s">
        <v>400</v>
      </c>
      <c r="F27" s="103" t="s">
        <v>401</v>
      </c>
      <c r="G27" s="104" t="s">
        <v>375</v>
      </c>
      <c r="H27" s="103" t="s">
        <v>358</v>
      </c>
      <c r="I27" s="103" t="s">
        <v>348</v>
      </c>
      <c r="J27" s="119" t="s">
        <v>400</v>
      </c>
    </row>
    <row r="28" s="1" customFormat="1" ht="20.25" customHeight="1" spans="1:10">
      <c r="A28" s="101"/>
      <c r="B28" s="117"/>
      <c r="C28" s="101" t="s">
        <v>342</v>
      </c>
      <c r="D28" s="118" t="s">
        <v>355</v>
      </c>
      <c r="E28" s="119" t="s">
        <v>402</v>
      </c>
      <c r="F28" s="103" t="s">
        <v>401</v>
      </c>
      <c r="G28" s="104" t="s">
        <v>403</v>
      </c>
      <c r="H28" s="103" t="s">
        <v>358</v>
      </c>
      <c r="I28" s="103" t="s">
        <v>348</v>
      </c>
      <c r="J28" s="119" t="s">
        <v>402</v>
      </c>
    </row>
    <row r="29" s="1" customFormat="1" ht="20.25" customHeight="1" spans="1:10">
      <c r="A29" s="101"/>
      <c r="B29" s="117"/>
      <c r="C29" s="101" t="s">
        <v>342</v>
      </c>
      <c r="D29" s="118" t="s">
        <v>383</v>
      </c>
      <c r="E29" s="119" t="s">
        <v>404</v>
      </c>
      <c r="F29" s="103" t="s">
        <v>345</v>
      </c>
      <c r="G29" s="104" t="s">
        <v>405</v>
      </c>
      <c r="H29" s="103" t="s">
        <v>406</v>
      </c>
      <c r="I29" s="103" t="s">
        <v>348</v>
      </c>
      <c r="J29" s="119" t="s">
        <v>404</v>
      </c>
    </row>
    <row r="30" s="1" customFormat="1" ht="20.25" customHeight="1" spans="1:10">
      <c r="A30" s="101"/>
      <c r="B30" s="117"/>
      <c r="C30" s="101" t="s">
        <v>360</v>
      </c>
      <c r="D30" s="118" t="s">
        <v>361</v>
      </c>
      <c r="E30" s="119" t="s">
        <v>407</v>
      </c>
      <c r="F30" s="103" t="s">
        <v>374</v>
      </c>
      <c r="G30" s="104" t="s">
        <v>405</v>
      </c>
      <c r="H30" s="103" t="s">
        <v>358</v>
      </c>
      <c r="I30" s="103" t="s">
        <v>348</v>
      </c>
      <c r="J30" s="119" t="s">
        <v>407</v>
      </c>
    </row>
    <row r="31" s="1" customFormat="1" ht="20.25" customHeight="1" spans="1:10">
      <c r="A31" s="101"/>
      <c r="B31" s="117"/>
      <c r="C31" s="101" t="s">
        <v>371</v>
      </c>
      <c r="D31" s="118" t="s">
        <v>372</v>
      </c>
      <c r="E31" s="119" t="s">
        <v>408</v>
      </c>
      <c r="F31" s="103" t="s">
        <v>374</v>
      </c>
      <c r="G31" s="104" t="s">
        <v>385</v>
      </c>
      <c r="H31" s="103" t="s">
        <v>358</v>
      </c>
      <c r="I31" s="103" t="s">
        <v>348</v>
      </c>
      <c r="J31" s="119" t="s">
        <v>408</v>
      </c>
    </row>
    <row r="32" s="1" customFormat="1" ht="93" customHeight="1" spans="1:10">
      <c r="A32" s="116" t="s">
        <v>318</v>
      </c>
      <c r="B32" s="117" t="s">
        <v>409</v>
      </c>
      <c r="C32" s="101"/>
      <c r="D32" s="101"/>
      <c r="E32" s="101"/>
      <c r="F32" s="101"/>
      <c r="G32" s="101"/>
      <c r="H32" s="101"/>
      <c r="I32" s="101"/>
      <c r="J32" s="101"/>
    </row>
    <row r="33" s="1" customFormat="1" ht="20.25" customHeight="1" spans="1:10">
      <c r="A33" s="101"/>
      <c r="B33" s="117"/>
      <c r="C33" s="101" t="s">
        <v>342</v>
      </c>
      <c r="D33" s="118" t="s">
        <v>343</v>
      </c>
      <c r="E33" s="119" t="s">
        <v>410</v>
      </c>
      <c r="F33" s="103" t="s">
        <v>345</v>
      </c>
      <c r="G33" s="104" t="s">
        <v>411</v>
      </c>
      <c r="H33" s="103" t="s">
        <v>412</v>
      </c>
      <c r="I33" s="103" t="s">
        <v>348</v>
      </c>
      <c r="J33" s="119" t="s">
        <v>413</v>
      </c>
    </row>
    <row r="34" s="1" customFormat="1" ht="20.25" customHeight="1" spans="1:10">
      <c r="A34" s="101"/>
      <c r="B34" s="117"/>
      <c r="C34" s="101" t="s">
        <v>342</v>
      </c>
      <c r="D34" s="118" t="s">
        <v>343</v>
      </c>
      <c r="E34" s="119" t="s">
        <v>414</v>
      </c>
      <c r="F34" s="103" t="s">
        <v>374</v>
      </c>
      <c r="G34" s="104" t="s">
        <v>415</v>
      </c>
      <c r="H34" s="103" t="s">
        <v>412</v>
      </c>
      <c r="I34" s="103" t="s">
        <v>348</v>
      </c>
      <c r="J34" s="119" t="s">
        <v>416</v>
      </c>
    </row>
    <row r="35" s="1" customFormat="1" ht="20.25" customHeight="1" spans="1:10">
      <c r="A35" s="101"/>
      <c r="B35" s="117"/>
      <c r="C35" s="101" t="s">
        <v>342</v>
      </c>
      <c r="D35" s="118" t="s">
        <v>355</v>
      </c>
      <c r="E35" s="119" t="s">
        <v>382</v>
      </c>
      <c r="F35" s="103" t="s">
        <v>345</v>
      </c>
      <c r="G35" s="104" t="s">
        <v>357</v>
      </c>
      <c r="H35" s="103" t="s">
        <v>358</v>
      </c>
      <c r="I35" s="103" t="s">
        <v>348</v>
      </c>
      <c r="J35" s="119" t="s">
        <v>417</v>
      </c>
    </row>
    <row r="36" s="1" customFormat="1" ht="20.25" customHeight="1" spans="1:10">
      <c r="A36" s="101"/>
      <c r="B36" s="117"/>
      <c r="C36" s="101" t="s">
        <v>342</v>
      </c>
      <c r="D36" s="118" t="s">
        <v>355</v>
      </c>
      <c r="E36" s="119" t="s">
        <v>418</v>
      </c>
      <c r="F36" s="103" t="s">
        <v>345</v>
      </c>
      <c r="G36" s="104" t="s">
        <v>357</v>
      </c>
      <c r="H36" s="103" t="s">
        <v>358</v>
      </c>
      <c r="I36" s="103" t="s">
        <v>348</v>
      </c>
      <c r="J36" s="119" t="s">
        <v>419</v>
      </c>
    </row>
    <row r="37" s="1" customFormat="1" ht="20.25" customHeight="1" spans="1:10">
      <c r="A37" s="101"/>
      <c r="B37" s="117"/>
      <c r="C37" s="101" t="s">
        <v>342</v>
      </c>
      <c r="D37" s="118" t="s">
        <v>383</v>
      </c>
      <c r="E37" s="119" t="s">
        <v>420</v>
      </c>
      <c r="F37" s="103" t="s">
        <v>421</v>
      </c>
      <c r="G37" s="104" t="s">
        <v>411</v>
      </c>
      <c r="H37" s="103" t="s">
        <v>406</v>
      </c>
      <c r="I37" s="103" t="s">
        <v>348</v>
      </c>
      <c r="J37" s="119" t="s">
        <v>422</v>
      </c>
    </row>
    <row r="38" s="1" customFormat="1" ht="20.25" customHeight="1" spans="1:10">
      <c r="A38" s="101"/>
      <c r="B38" s="117"/>
      <c r="C38" s="101" t="s">
        <v>360</v>
      </c>
      <c r="D38" s="118" t="s">
        <v>361</v>
      </c>
      <c r="E38" s="119" t="s">
        <v>423</v>
      </c>
      <c r="F38" s="103" t="s">
        <v>374</v>
      </c>
      <c r="G38" s="104" t="s">
        <v>424</v>
      </c>
      <c r="H38" s="103" t="s">
        <v>390</v>
      </c>
      <c r="I38" s="103" t="s">
        <v>348</v>
      </c>
      <c r="J38" s="119" t="s">
        <v>425</v>
      </c>
    </row>
    <row r="39" s="1" customFormat="1" ht="20.25" customHeight="1" spans="1:10">
      <c r="A39" s="101"/>
      <c r="B39" s="117"/>
      <c r="C39" s="101" t="s">
        <v>360</v>
      </c>
      <c r="D39" s="118" t="s">
        <v>367</v>
      </c>
      <c r="E39" s="119" t="s">
        <v>426</v>
      </c>
      <c r="F39" s="103" t="s">
        <v>374</v>
      </c>
      <c r="G39" s="104" t="s">
        <v>389</v>
      </c>
      <c r="H39" s="103" t="s">
        <v>427</v>
      </c>
      <c r="I39" s="103" t="s">
        <v>348</v>
      </c>
      <c r="J39" s="119" t="s">
        <v>428</v>
      </c>
    </row>
    <row r="40" s="1" customFormat="1" ht="20.25" customHeight="1" spans="1:10">
      <c r="A40" s="101"/>
      <c r="B40" s="117"/>
      <c r="C40" s="101" t="s">
        <v>360</v>
      </c>
      <c r="D40" s="118" t="s">
        <v>429</v>
      </c>
      <c r="E40" s="119" t="s">
        <v>430</v>
      </c>
      <c r="F40" s="103" t="s">
        <v>345</v>
      </c>
      <c r="G40" s="104" t="s">
        <v>357</v>
      </c>
      <c r="H40" s="103" t="s">
        <v>358</v>
      </c>
      <c r="I40" s="103" t="s">
        <v>348</v>
      </c>
      <c r="J40" s="119" t="s">
        <v>431</v>
      </c>
    </row>
    <row r="41" s="1" customFormat="1" ht="20.25" customHeight="1" spans="1:10">
      <c r="A41" s="101"/>
      <c r="B41" s="117"/>
      <c r="C41" s="101" t="s">
        <v>360</v>
      </c>
      <c r="D41" s="118" t="s">
        <v>429</v>
      </c>
      <c r="E41" s="119" t="s">
        <v>432</v>
      </c>
      <c r="F41" s="103" t="s">
        <v>421</v>
      </c>
      <c r="G41" s="104" t="s">
        <v>357</v>
      </c>
      <c r="H41" s="103" t="s">
        <v>358</v>
      </c>
      <c r="I41" s="103" t="s">
        <v>348</v>
      </c>
      <c r="J41" s="119" t="s">
        <v>433</v>
      </c>
    </row>
    <row r="42" s="1" customFormat="1" ht="20.25" customHeight="1" spans="1:10">
      <c r="A42" s="101"/>
      <c r="B42" s="117"/>
      <c r="C42" s="101" t="s">
        <v>371</v>
      </c>
      <c r="D42" s="118" t="s">
        <v>372</v>
      </c>
      <c r="E42" s="119" t="s">
        <v>386</v>
      </c>
      <c r="F42" s="103" t="s">
        <v>374</v>
      </c>
      <c r="G42" s="104" t="s">
        <v>375</v>
      </c>
      <c r="H42" s="103" t="s">
        <v>358</v>
      </c>
      <c r="I42" s="103" t="s">
        <v>348</v>
      </c>
      <c r="J42" s="119" t="s">
        <v>434</v>
      </c>
    </row>
    <row r="43" s="1" customFormat="1" ht="111" customHeight="1" spans="1:10">
      <c r="A43" s="116" t="s">
        <v>275</v>
      </c>
      <c r="B43" s="117" t="s">
        <v>435</v>
      </c>
      <c r="C43" s="101"/>
      <c r="D43" s="101"/>
      <c r="E43" s="101"/>
      <c r="F43" s="101"/>
      <c r="G43" s="101"/>
      <c r="H43" s="101"/>
      <c r="I43" s="101"/>
      <c r="J43" s="101"/>
    </row>
    <row r="44" s="1" customFormat="1" ht="20.25" customHeight="1" spans="1:10">
      <c r="A44" s="101"/>
      <c r="B44" s="117"/>
      <c r="C44" s="101" t="s">
        <v>342</v>
      </c>
      <c r="D44" s="118" t="s">
        <v>343</v>
      </c>
      <c r="E44" s="119" t="s">
        <v>436</v>
      </c>
      <c r="F44" s="103" t="s">
        <v>345</v>
      </c>
      <c r="G44" s="104" t="s">
        <v>437</v>
      </c>
      <c r="H44" s="103" t="s">
        <v>380</v>
      </c>
      <c r="I44" s="103" t="s">
        <v>348</v>
      </c>
      <c r="J44" s="119" t="s">
        <v>438</v>
      </c>
    </row>
    <row r="45" s="1" customFormat="1" ht="40" customHeight="1" spans="1:10">
      <c r="A45" s="101"/>
      <c r="B45" s="117"/>
      <c r="C45" s="101" t="s">
        <v>342</v>
      </c>
      <c r="D45" s="118" t="s">
        <v>343</v>
      </c>
      <c r="E45" s="119" t="s">
        <v>439</v>
      </c>
      <c r="F45" s="103" t="s">
        <v>345</v>
      </c>
      <c r="G45" s="104" t="s">
        <v>162</v>
      </c>
      <c r="H45" s="103" t="s">
        <v>412</v>
      </c>
      <c r="I45" s="103" t="s">
        <v>348</v>
      </c>
      <c r="J45" s="119" t="s">
        <v>440</v>
      </c>
    </row>
    <row r="46" s="1" customFormat="1" ht="20.25" customHeight="1" spans="1:10">
      <c r="A46" s="101"/>
      <c r="B46" s="117"/>
      <c r="C46" s="101" t="s">
        <v>342</v>
      </c>
      <c r="D46" s="118" t="s">
        <v>355</v>
      </c>
      <c r="E46" s="119" t="s">
        <v>382</v>
      </c>
      <c r="F46" s="103" t="s">
        <v>345</v>
      </c>
      <c r="G46" s="104" t="s">
        <v>357</v>
      </c>
      <c r="H46" s="103" t="s">
        <v>358</v>
      </c>
      <c r="I46" s="103" t="s">
        <v>348</v>
      </c>
      <c r="J46" s="119" t="s">
        <v>441</v>
      </c>
    </row>
    <row r="47" s="1" customFormat="1" ht="20.25" customHeight="1" spans="1:10">
      <c r="A47" s="101"/>
      <c r="B47" s="117"/>
      <c r="C47" s="101" t="s">
        <v>342</v>
      </c>
      <c r="D47" s="118" t="s">
        <v>383</v>
      </c>
      <c r="E47" s="119" t="s">
        <v>442</v>
      </c>
      <c r="F47" s="103" t="s">
        <v>345</v>
      </c>
      <c r="G47" s="104" t="s">
        <v>443</v>
      </c>
      <c r="H47" s="103" t="s">
        <v>444</v>
      </c>
      <c r="I47" s="103" t="s">
        <v>348</v>
      </c>
      <c r="J47" s="119" t="s">
        <v>445</v>
      </c>
    </row>
    <row r="48" s="1" customFormat="1" ht="31" customHeight="1" spans="1:10">
      <c r="A48" s="101"/>
      <c r="B48" s="117"/>
      <c r="C48" s="101" t="s">
        <v>360</v>
      </c>
      <c r="D48" s="118" t="s">
        <v>367</v>
      </c>
      <c r="E48" s="119" t="s">
        <v>446</v>
      </c>
      <c r="F48" s="103" t="s">
        <v>345</v>
      </c>
      <c r="G48" s="104" t="s">
        <v>447</v>
      </c>
      <c r="H48" s="103" t="s">
        <v>358</v>
      </c>
      <c r="I48" s="103" t="s">
        <v>365</v>
      </c>
      <c r="J48" s="119" t="s">
        <v>448</v>
      </c>
    </row>
    <row r="49" s="1" customFormat="1" ht="20.25" customHeight="1" spans="1:10">
      <c r="A49" s="101"/>
      <c r="B49" s="117"/>
      <c r="C49" s="101" t="s">
        <v>360</v>
      </c>
      <c r="D49" s="118" t="s">
        <v>429</v>
      </c>
      <c r="E49" s="119" t="s">
        <v>449</v>
      </c>
      <c r="F49" s="103" t="s">
        <v>345</v>
      </c>
      <c r="G49" s="104" t="s">
        <v>450</v>
      </c>
      <c r="H49" s="103" t="s">
        <v>358</v>
      </c>
      <c r="I49" s="103" t="s">
        <v>365</v>
      </c>
      <c r="J49" s="119" t="s">
        <v>451</v>
      </c>
    </row>
    <row r="50" s="1" customFormat="1" ht="20.25" customHeight="1" spans="1:10">
      <c r="A50" s="101"/>
      <c r="B50" s="117"/>
      <c r="C50" s="101" t="s">
        <v>371</v>
      </c>
      <c r="D50" s="118" t="s">
        <v>372</v>
      </c>
      <c r="E50" s="119" t="s">
        <v>452</v>
      </c>
      <c r="F50" s="103" t="s">
        <v>374</v>
      </c>
      <c r="G50" s="104" t="s">
        <v>375</v>
      </c>
      <c r="H50" s="103" t="s">
        <v>358</v>
      </c>
      <c r="I50" s="103" t="s">
        <v>348</v>
      </c>
      <c r="J50" s="119" t="s">
        <v>453</v>
      </c>
    </row>
    <row r="51" s="1" customFormat="1" ht="181" customHeight="1" spans="1:10">
      <c r="A51" s="116" t="s">
        <v>320</v>
      </c>
      <c r="B51" s="117" t="s">
        <v>454</v>
      </c>
      <c r="C51" s="101"/>
      <c r="D51" s="101"/>
      <c r="E51" s="101"/>
      <c r="F51" s="101"/>
      <c r="G51" s="101"/>
      <c r="H51" s="101"/>
      <c r="I51" s="101"/>
      <c r="J51" s="101"/>
    </row>
    <row r="52" s="1" customFormat="1" ht="29" customHeight="1" spans="1:10">
      <c r="A52" s="101"/>
      <c r="B52" s="117"/>
      <c r="C52" s="101" t="s">
        <v>342</v>
      </c>
      <c r="D52" s="118" t="s">
        <v>343</v>
      </c>
      <c r="E52" s="119" t="s">
        <v>455</v>
      </c>
      <c r="F52" s="103" t="s">
        <v>374</v>
      </c>
      <c r="G52" s="104" t="s">
        <v>456</v>
      </c>
      <c r="H52" s="103" t="s">
        <v>457</v>
      </c>
      <c r="I52" s="103" t="s">
        <v>348</v>
      </c>
      <c r="J52" s="119" t="s">
        <v>458</v>
      </c>
    </row>
    <row r="53" s="1" customFormat="1" ht="20.25" customHeight="1" spans="1:10">
      <c r="A53" s="101"/>
      <c r="B53" s="117"/>
      <c r="C53" s="101" t="s">
        <v>342</v>
      </c>
      <c r="D53" s="118" t="s">
        <v>343</v>
      </c>
      <c r="E53" s="119" t="s">
        <v>459</v>
      </c>
      <c r="F53" s="103" t="s">
        <v>345</v>
      </c>
      <c r="G53" s="104" t="s">
        <v>405</v>
      </c>
      <c r="H53" s="103" t="s">
        <v>460</v>
      </c>
      <c r="I53" s="103" t="s">
        <v>348</v>
      </c>
      <c r="J53" s="119" t="s">
        <v>461</v>
      </c>
    </row>
    <row r="54" s="1" customFormat="1" ht="20.25" customHeight="1" spans="1:10">
      <c r="A54" s="101"/>
      <c r="B54" s="117"/>
      <c r="C54" s="101" t="s">
        <v>342</v>
      </c>
      <c r="D54" s="118" t="s">
        <v>343</v>
      </c>
      <c r="E54" s="119" t="s">
        <v>462</v>
      </c>
      <c r="F54" s="103" t="s">
        <v>345</v>
      </c>
      <c r="G54" s="104" t="s">
        <v>405</v>
      </c>
      <c r="H54" s="103" t="s">
        <v>460</v>
      </c>
      <c r="I54" s="103" t="s">
        <v>348</v>
      </c>
      <c r="J54" s="119" t="s">
        <v>463</v>
      </c>
    </row>
    <row r="55" s="1" customFormat="1" ht="43" customHeight="1" spans="1:10">
      <c r="A55" s="101"/>
      <c r="B55" s="117"/>
      <c r="C55" s="101" t="s">
        <v>342</v>
      </c>
      <c r="D55" s="118" t="s">
        <v>355</v>
      </c>
      <c r="E55" s="119" t="s">
        <v>464</v>
      </c>
      <c r="F55" s="103" t="s">
        <v>374</v>
      </c>
      <c r="G55" s="104" t="s">
        <v>403</v>
      </c>
      <c r="H55" s="103" t="s">
        <v>358</v>
      </c>
      <c r="I55" s="103" t="s">
        <v>348</v>
      </c>
      <c r="J55" s="119" t="s">
        <v>465</v>
      </c>
    </row>
    <row r="56" s="1" customFormat="1" ht="43" customHeight="1" spans="1:10">
      <c r="A56" s="101"/>
      <c r="B56" s="117"/>
      <c r="C56" s="101" t="s">
        <v>342</v>
      </c>
      <c r="D56" s="118" t="s">
        <v>383</v>
      </c>
      <c r="E56" s="119" t="s">
        <v>466</v>
      </c>
      <c r="F56" s="103" t="s">
        <v>345</v>
      </c>
      <c r="G56" s="104" t="s">
        <v>357</v>
      </c>
      <c r="H56" s="103" t="s">
        <v>358</v>
      </c>
      <c r="I56" s="103" t="s">
        <v>348</v>
      </c>
      <c r="J56" s="119" t="s">
        <v>467</v>
      </c>
    </row>
    <row r="57" s="1" customFormat="1" ht="20.25" customHeight="1" spans="1:10">
      <c r="A57" s="101"/>
      <c r="B57" s="117"/>
      <c r="C57" s="101" t="s">
        <v>360</v>
      </c>
      <c r="D57" s="118" t="s">
        <v>367</v>
      </c>
      <c r="E57" s="119" t="s">
        <v>468</v>
      </c>
      <c r="F57" s="103" t="s">
        <v>345</v>
      </c>
      <c r="G57" s="104" t="s">
        <v>469</v>
      </c>
      <c r="H57" s="103" t="s">
        <v>364</v>
      </c>
      <c r="I57" s="103" t="s">
        <v>365</v>
      </c>
      <c r="J57" s="119" t="s">
        <v>470</v>
      </c>
    </row>
    <row r="58" s="1" customFormat="1" ht="31" customHeight="1" spans="1:10">
      <c r="A58" s="101"/>
      <c r="B58" s="117"/>
      <c r="C58" s="101" t="s">
        <v>371</v>
      </c>
      <c r="D58" s="118" t="s">
        <v>372</v>
      </c>
      <c r="E58" s="119" t="s">
        <v>471</v>
      </c>
      <c r="F58" s="103" t="s">
        <v>374</v>
      </c>
      <c r="G58" s="104" t="s">
        <v>472</v>
      </c>
      <c r="H58" s="103" t="s">
        <v>358</v>
      </c>
      <c r="I58" s="103" t="s">
        <v>348</v>
      </c>
      <c r="J58" s="119" t="s">
        <v>473</v>
      </c>
    </row>
    <row r="59" s="1" customFormat="1" ht="54" customHeight="1" spans="1:10">
      <c r="A59" s="116" t="s">
        <v>327</v>
      </c>
      <c r="B59" s="117" t="s">
        <v>474</v>
      </c>
      <c r="C59" s="101"/>
      <c r="D59" s="101"/>
      <c r="E59" s="101"/>
      <c r="F59" s="101"/>
      <c r="G59" s="101"/>
      <c r="H59" s="101"/>
      <c r="I59" s="101"/>
      <c r="J59" s="101"/>
    </row>
    <row r="60" s="1" customFormat="1" ht="20.25" customHeight="1" spans="1:10">
      <c r="A60" s="101"/>
      <c r="B60" s="117"/>
      <c r="C60" s="101" t="s">
        <v>342</v>
      </c>
      <c r="D60" s="118" t="s">
        <v>343</v>
      </c>
      <c r="E60" s="119" t="s">
        <v>475</v>
      </c>
      <c r="F60" s="103" t="s">
        <v>345</v>
      </c>
      <c r="G60" s="104" t="s">
        <v>476</v>
      </c>
      <c r="H60" s="103" t="s">
        <v>412</v>
      </c>
      <c r="I60" s="103" t="s">
        <v>348</v>
      </c>
      <c r="J60" s="119" t="s">
        <v>477</v>
      </c>
    </row>
    <row r="61" s="1" customFormat="1" ht="29" customHeight="1" spans="1:10">
      <c r="A61" s="101"/>
      <c r="B61" s="117"/>
      <c r="C61" s="101" t="s">
        <v>342</v>
      </c>
      <c r="D61" s="118" t="s">
        <v>355</v>
      </c>
      <c r="E61" s="119" t="s">
        <v>478</v>
      </c>
      <c r="F61" s="103" t="s">
        <v>345</v>
      </c>
      <c r="G61" s="104" t="s">
        <v>479</v>
      </c>
      <c r="H61" s="103" t="s">
        <v>358</v>
      </c>
      <c r="I61" s="103" t="s">
        <v>365</v>
      </c>
      <c r="J61" s="119" t="s">
        <v>480</v>
      </c>
    </row>
    <row r="62" s="1" customFormat="1" ht="62" customHeight="1" spans="1:10">
      <c r="A62" s="101"/>
      <c r="B62" s="117"/>
      <c r="C62" s="101" t="s">
        <v>342</v>
      </c>
      <c r="D62" s="118" t="s">
        <v>383</v>
      </c>
      <c r="E62" s="119" t="s">
        <v>481</v>
      </c>
      <c r="F62" s="103" t="s">
        <v>345</v>
      </c>
      <c r="G62" s="104" t="s">
        <v>357</v>
      </c>
      <c r="H62" s="103" t="s">
        <v>358</v>
      </c>
      <c r="I62" s="103" t="s">
        <v>348</v>
      </c>
      <c r="J62" s="119" t="s">
        <v>482</v>
      </c>
    </row>
    <row r="63" s="1" customFormat="1" ht="49" customHeight="1" spans="1:10">
      <c r="A63" s="101"/>
      <c r="B63" s="117"/>
      <c r="C63" s="101" t="s">
        <v>360</v>
      </c>
      <c r="D63" s="118" t="s">
        <v>367</v>
      </c>
      <c r="E63" s="119" t="s">
        <v>483</v>
      </c>
      <c r="F63" s="103" t="s">
        <v>345</v>
      </c>
      <c r="G63" s="104" t="s">
        <v>357</v>
      </c>
      <c r="H63" s="103" t="s">
        <v>358</v>
      </c>
      <c r="I63" s="103" t="s">
        <v>348</v>
      </c>
      <c r="J63" s="119" t="s">
        <v>484</v>
      </c>
    </row>
    <row r="64" s="1" customFormat="1" ht="20.25" customHeight="1" spans="1:10">
      <c r="A64" s="101"/>
      <c r="B64" s="117"/>
      <c r="C64" s="101" t="s">
        <v>371</v>
      </c>
      <c r="D64" s="118" t="s">
        <v>372</v>
      </c>
      <c r="E64" s="119" t="s">
        <v>485</v>
      </c>
      <c r="F64" s="103" t="s">
        <v>401</v>
      </c>
      <c r="G64" s="104" t="s">
        <v>375</v>
      </c>
      <c r="H64" s="103" t="s">
        <v>358</v>
      </c>
      <c r="I64" s="103" t="s">
        <v>348</v>
      </c>
      <c r="J64" s="119" t="s">
        <v>486</v>
      </c>
    </row>
    <row r="65" s="1" customFormat="1" ht="62" customHeight="1" spans="1:10">
      <c r="A65" s="116" t="s">
        <v>298</v>
      </c>
      <c r="B65" s="117" t="s">
        <v>487</v>
      </c>
      <c r="C65" s="101"/>
      <c r="D65" s="101"/>
      <c r="E65" s="101"/>
      <c r="F65" s="101"/>
      <c r="G65" s="101"/>
      <c r="H65" s="101"/>
      <c r="I65" s="101"/>
      <c r="J65" s="101"/>
    </row>
    <row r="66" s="1" customFormat="1" ht="20.25" customHeight="1" spans="1:10">
      <c r="A66" s="101"/>
      <c r="B66" s="117"/>
      <c r="C66" s="101" t="s">
        <v>342</v>
      </c>
      <c r="D66" s="118" t="s">
        <v>343</v>
      </c>
      <c r="E66" s="119" t="s">
        <v>488</v>
      </c>
      <c r="F66" s="103" t="s">
        <v>374</v>
      </c>
      <c r="G66" s="104" t="s">
        <v>163</v>
      </c>
      <c r="H66" s="103" t="s">
        <v>412</v>
      </c>
      <c r="I66" s="103" t="s">
        <v>348</v>
      </c>
      <c r="J66" s="119" t="s">
        <v>489</v>
      </c>
    </row>
    <row r="67" s="1" customFormat="1" ht="20.25" customHeight="1" spans="1:10">
      <c r="A67" s="101"/>
      <c r="B67" s="117"/>
      <c r="C67" s="101" t="s">
        <v>342</v>
      </c>
      <c r="D67" s="118" t="s">
        <v>343</v>
      </c>
      <c r="E67" s="119" t="s">
        <v>490</v>
      </c>
      <c r="F67" s="103" t="s">
        <v>345</v>
      </c>
      <c r="G67" s="104" t="s">
        <v>411</v>
      </c>
      <c r="H67" s="103" t="s">
        <v>412</v>
      </c>
      <c r="I67" s="103" t="s">
        <v>348</v>
      </c>
      <c r="J67" s="119" t="s">
        <v>491</v>
      </c>
    </row>
    <row r="68" s="1" customFormat="1" ht="20.25" customHeight="1" spans="1:10">
      <c r="A68" s="101"/>
      <c r="B68" s="117"/>
      <c r="C68" s="101" t="s">
        <v>342</v>
      </c>
      <c r="D68" s="118" t="s">
        <v>355</v>
      </c>
      <c r="E68" s="119" t="s">
        <v>382</v>
      </c>
      <c r="F68" s="103" t="s">
        <v>345</v>
      </c>
      <c r="G68" s="104" t="s">
        <v>357</v>
      </c>
      <c r="H68" s="103" t="s">
        <v>358</v>
      </c>
      <c r="I68" s="103" t="s">
        <v>348</v>
      </c>
      <c r="J68" s="119" t="s">
        <v>382</v>
      </c>
    </row>
    <row r="69" s="1" customFormat="1" ht="20.25" customHeight="1" spans="1:10">
      <c r="A69" s="101"/>
      <c r="B69" s="117"/>
      <c r="C69" s="101" t="s">
        <v>360</v>
      </c>
      <c r="D69" s="118" t="s">
        <v>367</v>
      </c>
      <c r="E69" s="119" t="s">
        <v>384</v>
      </c>
      <c r="F69" s="103" t="s">
        <v>374</v>
      </c>
      <c r="G69" s="104" t="s">
        <v>375</v>
      </c>
      <c r="H69" s="103" t="s">
        <v>358</v>
      </c>
      <c r="I69" s="103" t="s">
        <v>348</v>
      </c>
      <c r="J69" s="119" t="s">
        <v>384</v>
      </c>
    </row>
    <row r="70" s="1" customFormat="1" ht="20.25" customHeight="1" spans="1:10">
      <c r="A70" s="101"/>
      <c r="B70" s="117"/>
      <c r="C70" s="101" t="s">
        <v>371</v>
      </c>
      <c r="D70" s="118" t="s">
        <v>372</v>
      </c>
      <c r="E70" s="119" t="s">
        <v>386</v>
      </c>
      <c r="F70" s="103" t="s">
        <v>374</v>
      </c>
      <c r="G70" s="104" t="s">
        <v>492</v>
      </c>
      <c r="H70" s="103" t="s">
        <v>358</v>
      </c>
      <c r="I70" s="103" t="s">
        <v>348</v>
      </c>
      <c r="J70" s="119" t="s">
        <v>386</v>
      </c>
    </row>
    <row r="71" s="1" customFormat="1" ht="49" customHeight="1" spans="1:10">
      <c r="A71" s="116" t="s">
        <v>324</v>
      </c>
      <c r="B71" s="117" t="s">
        <v>493</v>
      </c>
      <c r="C71" s="101"/>
      <c r="D71" s="101"/>
      <c r="E71" s="101"/>
      <c r="F71" s="101"/>
      <c r="G71" s="101"/>
      <c r="H71" s="101"/>
      <c r="I71" s="101"/>
      <c r="J71" s="101"/>
    </row>
    <row r="72" s="1" customFormat="1" ht="20.25" customHeight="1" spans="1:10">
      <c r="A72" s="101"/>
      <c r="B72" s="117"/>
      <c r="C72" s="101" t="s">
        <v>342</v>
      </c>
      <c r="D72" s="118" t="s">
        <v>343</v>
      </c>
      <c r="E72" s="119" t="s">
        <v>475</v>
      </c>
      <c r="F72" s="103" t="s">
        <v>345</v>
      </c>
      <c r="G72" s="104" t="s">
        <v>476</v>
      </c>
      <c r="H72" s="103" t="s">
        <v>412</v>
      </c>
      <c r="I72" s="103" t="s">
        <v>348</v>
      </c>
      <c r="J72" s="119" t="s">
        <v>477</v>
      </c>
    </row>
    <row r="73" s="1" customFormat="1" ht="41" customHeight="1" spans="1:10">
      <c r="A73" s="101"/>
      <c r="B73" s="117"/>
      <c r="C73" s="101" t="s">
        <v>342</v>
      </c>
      <c r="D73" s="118" t="s">
        <v>355</v>
      </c>
      <c r="E73" s="119" t="s">
        <v>478</v>
      </c>
      <c r="F73" s="103" t="s">
        <v>345</v>
      </c>
      <c r="G73" s="104" t="s">
        <v>479</v>
      </c>
      <c r="H73" s="103" t="s">
        <v>358</v>
      </c>
      <c r="I73" s="103" t="s">
        <v>365</v>
      </c>
      <c r="J73" s="119" t="s">
        <v>480</v>
      </c>
    </row>
    <row r="74" s="1" customFormat="1" ht="56" customHeight="1" spans="1:10">
      <c r="A74" s="101"/>
      <c r="B74" s="117"/>
      <c r="C74" s="101" t="s">
        <v>342</v>
      </c>
      <c r="D74" s="118" t="s">
        <v>383</v>
      </c>
      <c r="E74" s="119" t="s">
        <v>481</v>
      </c>
      <c r="F74" s="103" t="s">
        <v>345</v>
      </c>
      <c r="G74" s="104" t="s">
        <v>357</v>
      </c>
      <c r="H74" s="103" t="s">
        <v>358</v>
      </c>
      <c r="I74" s="103" t="s">
        <v>348</v>
      </c>
      <c r="J74" s="119" t="s">
        <v>482</v>
      </c>
    </row>
    <row r="75" s="1" customFormat="1" ht="49" customHeight="1" spans="1:10">
      <c r="A75" s="101"/>
      <c r="B75" s="117"/>
      <c r="C75" s="101" t="s">
        <v>360</v>
      </c>
      <c r="D75" s="118" t="s">
        <v>367</v>
      </c>
      <c r="E75" s="119" t="s">
        <v>483</v>
      </c>
      <c r="F75" s="103" t="s">
        <v>345</v>
      </c>
      <c r="G75" s="104" t="s">
        <v>357</v>
      </c>
      <c r="H75" s="103" t="s">
        <v>358</v>
      </c>
      <c r="I75" s="103" t="s">
        <v>348</v>
      </c>
      <c r="J75" s="119" t="s">
        <v>484</v>
      </c>
    </row>
    <row r="76" s="1" customFormat="1" ht="28" customHeight="1" spans="1:10">
      <c r="A76" s="101"/>
      <c r="B76" s="117"/>
      <c r="C76" s="101" t="s">
        <v>371</v>
      </c>
      <c r="D76" s="118" t="s">
        <v>372</v>
      </c>
      <c r="E76" s="119" t="s">
        <v>485</v>
      </c>
      <c r="F76" s="103" t="s">
        <v>401</v>
      </c>
      <c r="G76" s="104" t="s">
        <v>375</v>
      </c>
      <c r="H76" s="103" t="s">
        <v>358</v>
      </c>
      <c r="I76" s="103" t="s">
        <v>348</v>
      </c>
      <c r="J76" s="119" t="s">
        <v>486</v>
      </c>
    </row>
    <row r="77" s="1" customFormat="1" ht="49" customHeight="1" spans="1:10">
      <c r="A77" s="116" t="s">
        <v>294</v>
      </c>
      <c r="B77" s="117" t="s">
        <v>494</v>
      </c>
      <c r="C77" s="101"/>
      <c r="D77" s="101"/>
      <c r="E77" s="101"/>
      <c r="F77" s="101"/>
      <c r="G77" s="101"/>
      <c r="H77" s="101"/>
      <c r="I77" s="101"/>
      <c r="J77" s="101"/>
    </row>
    <row r="78" s="1" customFormat="1" ht="20.25" customHeight="1" spans="1:10">
      <c r="A78" s="101"/>
      <c r="B78" s="117"/>
      <c r="C78" s="101" t="s">
        <v>342</v>
      </c>
      <c r="D78" s="118" t="s">
        <v>343</v>
      </c>
      <c r="E78" s="119" t="s">
        <v>495</v>
      </c>
      <c r="F78" s="103" t="s">
        <v>345</v>
      </c>
      <c r="G78" s="104" t="s">
        <v>496</v>
      </c>
      <c r="H78" s="103" t="s">
        <v>427</v>
      </c>
      <c r="I78" s="103" t="s">
        <v>348</v>
      </c>
      <c r="J78" s="119" t="s">
        <v>497</v>
      </c>
    </row>
    <row r="79" s="1" customFormat="1" ht="20.25" customHeight="1" spans="1:10">
      <c r="A79" s="101"/>
      <c r="B79" s="117"/>
      <c r="C79" s="101" t="s">
        <v>342</v>
      </c>
      <c r="D79" s="118" t="s">
        <v>355</v>
      </c>
      <c r="E79" s="119" t="s">
        <v>498</v>
      </c>
      <c r="F79" s="103" t="s">
        <v>345</v>
      </c>
      <c r="G79" s="104" t="s">
        <v>357</v>
      </c>
      <c r="H79" s="103" t="s">
        <v>358</v>
      </c>
      <c r="I79" s="103" t="s">
        <v>348</v>
      </c>
      <c r="J79" s="119" t="s">
        <v>499</v>
      </c>
    </row>
    <row r="80" s="1" customFormat="1" ht="20.25" customHeight="1" spans="1:10">
      <c r="A80" s="101"/>
      <c r="B80" s="117"/>
      <c r="C80" s="101" t="s">
        <v>342</v>
      </c>
      <c r="D80" s="118" t="s">
        <v>383</v>
      </c>
      <c r="E80" s="119" t="s">
        <v>500</v>
      </c>
      <c r="F80" s="103" t="s">
        <v>345</v>
      </c>
      <c r="G80" s="104" t="s">
        <v>411</v>
      </c>
      <c r="H80" s="103" t="s">
        <v>406</v>
      </c>
      <c r="I80" s="103" t="s">
        <v>348</v>
      </c>
      <c r="J80" s="119" t="s">
        <v>501</v>
      </c>
    </row>
    <row r="81" s="1" customFormat="1" ht="20.25" customHeight="1" spans="1:10">
      <c r="A81" s="101"/>
      <c r="B81" s="117"/>
      <c r="C81" s="101" t="s">
        <v>360</v>
      </c>
      <c r="D81" s="118" t="s">
        <v>367</v>
      </c>
      <c r="E81" s="119" t="s">
        <v>502</v>
      </c>
      <c r="F81" s="103" t="s">
        <v>345</v>
      </c>
      <c r="G81" s="104" t="s">
        <v>503</v>
      </c>
      <c r="H81" s="103" t="s">
        <v>358</v>
      </c>
      <c r="I81" s="103" t="s">
        <v>348</v>
      </c>
      <c r="J81" s="119" t="s">
        <v>504</v>
      </c>
    </row>
    <row r="82" s="1" customFormat="1" ht="20.25" customHeight="1" spans="1:10">
      <c r="A82" s="101"/>
      <c r="B82" s="117"/>
      <c r="C82" s="101" t="s">
        <v>371</v>
      </c>
      <c r="D82" s="118" t="s">
        <v>372</v>
      </c>
      <c r="E82" s="119" t="s">
        <v>505</v>
      </c>
      <c r="F82" s="103" t="s">
        <v>374</v>
      </c>
      <c r="G82" s="104" t="s">
        <v>403</v>
      </c>
      <c r="H82" s="103" t="s">
        <v>358</v>
      </c>
      <c r="I82" s="103" t="s">
        <v>348</v>
      </c>
      <c r="J82" s="119" t="s">
        <v>506</v>
      </c>
    </row>
    <row r="83" s="1" customFormat="1" ht="178" customHeight="1" spans="1:10">
      <c r="A83" s="116" t="s">
        <v>292</v>
      </c>
      <c r="B83" s="117" t="s">
        <v>507</v>
      </c>
      <c r="C83" s="101"/>
      <c r="D83" s="101"/>
      <c r="E83" s="101"/>
      <c r="F83" s="101"/>
      <c r="G83" s="101"/>
      <c r="H83" s="101"/>
      <c r="I83" s="101"/>
      <c r="J83" s="101"/>
    </row>
    <row r="84" s="1" customFormat="1" ht="20.25" customHeight="1" spans="1:10">
      <c r="A84" s="101"/>
      <c r="B84" s="117"/>
      <c r="C84" s="101" t="s">
        <v>342</v>
      </c>
      <c r="D84" s="118" t="s">
        <v>343</v>
      </c>
      <c r="E84" s="119" t="s">
        <v>508</v>
      </c>
      <c r="F84" s="103" t="s">
        <v>345</v>
      </c>
      <c r="G84" s="104" t="s">
        <v>411</v>
      </c>
      <c r="H84" s="103" t="s">
        <v>509</v>
      </c>
      <c r="I84" s="103" t="s">
        <v>348</v>
      </c>
      <c r="J84" s="119" t="s">
        <v>510</v>
      </c>
    </row>
    <row r="85" s="1" customFormat="1" ht="20.25" customHeight="1" spans="1:10">
      <c r="A85" s="101"/>
      <c r="B85" s="117"/>
      <c r="C85" s="101" t="s">
        <v>342</v>
      </c>
      <c r="D85" s="118" t="s">
        <v>343</v>
      </c>
      <c r="E85" s="119" t="s">
        <v>511</v>
      </c>
      <c r="F85" s="103" t="s">
        <v>345</v>
      </c>
      <c r="G85" s="104" t="s">
        <v>512</v>
      </c>
      <c r="H85" s="103" t="s">
        <v>347</v>
      </c>
      <c r="I85" s="103" t="s">
        <v>348</v>
      </c>
      <c r="J85" s="119" t="s">
        <v>513</v>
      </c>
    </row>
    <row r="86" s="1" customFormat="1" ht="36" customHeight="1" spans="1:10">
      <c r="A86" s="101"/>
      <c r="B86" s="117"/>
      <c r="C86" s="101" t="s">
        <v>342</v>
      </c>
      <c r="D86" s="118" t="s">
        <v>355</v>
      </c>
      <c r="E86" s="119" t="s">
        <v>382</v>
      </c>
      <c r="F86" s="103" t="s">
        <v>345</v>
      </c>
      <c r="G86" s="104" t="s">
        <v>357</v>
      </c>
      <c r="H86" s="103" t="s">
        <v>358</v>
      </c>
      <c r="I86" s="103" t="s">
        <v>348</v>
      </c>
      <c r="J86" s="119" t="s">
        <v>514</v>
      </c>
    </row>
    <row r="87" s="1" customFormat="1" ht="37" customHeight="1" spans="1:10">
      <c r="A87" s="101"/>
      <c r="B87" s="117"/>
      <c r="C87" s="101" t="s">
        <v>342</v>
      </c>
      <c r="D87" s="118" t="s">
        <v>383</v>
      </c>
      <c r="E87" s="119" t="s">
        <v>466</v>
      </c>
      <c r="F87" s="103" t="s">
        <v>345</v>
      </c>
      <c r="G87" s="104" t="s">
        <v>357</v>
      </c>
      <c r="H87" s="103" t="s">
        <v>358</v>
      </c>
      <c r="I87" s="103" t="s">
        <v>348</v>
      </c>
      <c r="J87" s="119" t="s">
        <v>515</v>
      </c>
    </row>
    <row r="88" s="1" customFormat="1" ht="20.25" customHeight="1" spans="1:10">
      <c r="A88" s="101"/>
      <c r="B88" s="117"/>
      <c r="C88" s="101" t="s">
        <v>360</v>
      </c>
      <c r="D88" s="118" t="s">
        <v>367</v>
      </c>
      <c r="E88" s="119" t="s">
        <v>516</v>
      </c>
      <c r="F88" s="103" t="s">
        <v>345</v>
      </c>
      <c r="G88" s="104" t="s">
        <v>503</v>
      </c>
      <c r="H88" s="103" t="s">
        <v>358</v>
      </c>
      <c r="I88" s="103" t="s">
        <v>365</v>
      </c>
      <c r="J88" s="119" t="s">
        <v>517</v>
      </c>
    </row>
    <row r="89" s="1" customFormat="1" ht="31" customHeight="1" spans="1:10">
      <c r="A89" s="101"/>
      <c r="B89" s="117"/>
      <c r="C89" s="101" t="s">
        <v>371</v>
      </c>
      <c r="D89" s="118" t="s">
        <v>372</v>
      </c>
      <c r="E89" s="119" t="s">
        <v>471</v>
      </c>
      <c r="F89" s="103" t="s">
        <v>374</v>
      </c>
      <c r="G89" s="104" t="s">
        <v>375</v>
      </c>
      <c r="H89" s="103" t="s">
        <v>358</v>
      </c>
      <c r="I89" s="103" t="s">
        <v>348</v>
      </c>
      <c r="J89" s="119" t="s">
        <v>518</v>
      </c>
    </row>
    <row r="90" s="1" customFormat="1" ht="251" customHeight="1" spans="1:10">
      <c r="A90" s="116" t="s">
        <v>286</v>
      </c>
      <c r="B90" s="120" t="s">
        <v>519</v>
      </c>
      <c r="C90" s="101"/>
      <c r="D90" s="101"/>
      <c r="E90" s="101"/>
      <c r="F90" s="101"/>
      <c r="G90" s="101"/>
      <c r="H90" s="101"/>
      <c r="I90" s="101"/>
      <c r="J90" s="101"/>
    </row>
    <row r="91" s="1" customFormat="1" ht="20.25" customHeight="1" spans="1:10">
      <c r="A91" s="101"/>
      <c r="B91" s="117"/>
      <c r="C91" s="101" t="s">
        <v>342</v>
      </c>
      <c r="D91" s="118" t="s">
        <v>343</v>
      </c>
      <c r="E91" s="119" t="s">
        <v>520</v>
      </c>
      <c r="F91" s="103" t="s">
        <v>374</v>
      </c>
      <c r="G91" s="104" t="s">
        <v>521</v>
      </c>
      <c r="H91" s="103" t="s">
        <v>380</v>
      </c>
      <c r="I91" s="103" t="s">
        <v>348</v>
      </c>
      <c r="J91" s="119" t="s">
        <v>522</v>
      </c>
    </row>
    <row r="92" s="1" customFormat="1" ht="20.25" customHeight="1" spans="1:10">
      <c r="A92" s="101"/>
      <c r="B92" s="117"/>
      <c r="C92" s="101" t="s">
        <v>342</v>
      </c>
      <c r="D92" s="118" t="s">
        <v>343</v>
      </c>
      <c r="E92" s="119" t="s">
        <v>523</v>
      </c>
      <c r="F92" s="103" t="s">
        <v>345</v>
      </c>
      <c r="G92" s="104" t="s">
        <v>405</v>
      </c>
      <c r="H92" s="103" t="s">
        <v>509</v>
      </c>
      <c r="I92" s="103" t="s">
        <v>348</v>
      </c>
      <c r="J92" s="119" t="s">
        <v>524</v>
      </c>
    </row>
    <row r="93" s="1" customFormat="1" ht="20.25" customHeight="1" spans="1:10">
      <c r="A93" s="101"/>
      <c r="B93" s="117"/>
      <c r="C93" s="101" t="s">
        <v>342</v>
      </c>
      <c r="D93" s="118" t="s">
        <v>343</v>
      </c>
      <c r="E93" s="119" t="s">
        <v>525</v>
      </c>
      <c r="F93" s="103" t="s">
        <v>345</v>
      </c>
      <c r="G93" s="104" t="s">
        <v>160</v>
      </c>
      <c r="H93" s="103" t="s">
        <v>526</v>
      </c>
      <c r="I93" s="103" t="s">
        <v>348</v>
      </c>
      <c r="J93" s="119" t="s">
        <v>527</v>
      </c>
    </row>
    <row r="94" s="1" customFormat="1" ht="20.25" customHeight="1" spans="1:10">
      <c r="A94" s="101"/>
      <c r="B94" s="117"/>
      <c r="C94" s="101" t="s">
        <v>342</v>
      </c>
      <c r="D94" s="118" t="s">
        <v>343</v>
      </c>
      <c r="E94" s="119" t="s">
        <v>528</v>
      </c>
      <c r="F94" s="103" t="s">
        <v>374</v>
      </c>
      <c r="G94" s="104" t="s">
        <v>529</v>
      </c>
      <c r="H94" s="103" t="s">
        <v>427</v>
      </c>
      <c r="I94" s="103" t="s">
        <v>348</v>
      </c>
      <c r="J94" s="119" t="s">
        <v>530</v>
      </c>
    </row>
    <row r="95" s="1" customFormat="1" ht="30" customHeight="1" spans="1:10">
      <c r="A95" s="101"/>
      <c r="B95" s="117"/>
      <c r="C95" s="101" t="s">
        <v>342</v>
      </c>
      <c r="D95" s="118" t="s">
        <v>355</v>
      </c>
      <c r="E95" s="119" t="s">
        <v>531</v>
      </c>
      <c r="F95" s="103" t="s">
        <v>345</v>
      </c>
      <c r="G95" s="104" t="s">
        <v>357</v>
      </c>
      <c r="H95" s="103" t="s">
        <v>358</v>
      </c>
      <c r="I95" s="103" t="s">
        <v>348</v>
      </c>
      <c r="J95" s="119" t="s">
        <v>532</v>
      </c>
    </row>
    <row r="96" s="1" customFormat="1" ht="20.25" customHeight="1" spans="1:10">
      <c r="A96" s="101"/>
      <c r="B96" s="117"/>
      <c r="C96" s="101" t="s">
        <v>342</v>
      </c>
      <c r="D96" s="118" t="s">
        <v>533</v>
      </c>
      <c r="E96" s="119" t="s">
        <v>534</v>
      </c>
      <c r="F96" s="103" t="s">
        <v>421</v>
      </c>
      <c r="G96" s="104" t="s">
        <v>357</v>
      </c>
      <c r="H96" s="103" t="s">
        <v>535</v>
      </c>
      <c r="I96" s="103" t="s">
        <v>348</v>
      </c>
      <c r="J96" s="119" t="s">
        <v>536</v>
      </c>
    </row>
    <row r="97" s="1" customFormat="1" ht="20.25" customHeight="1" spans="1:10">
      <c r="A97" s="101"/>
      <c r="B97" s="117"/>
      <c r="C97" s="101" t="s">
        <v>360</v>
      </c>
      <c r="D97" s="118" t="s">
        <v>367</v>
      </c>
      <c r="E97" s="119" t="s">
        <v>537</v>
      </c>
      <c r="F97" s="103" t="s">
        <v>345</v>
      </c>
      <c r="G97" s="104" t="s">
        <v>447</v>
      </c>
      <c r="H97" s="103" t="s">
        <v>364</v>
      </c>
      <c r="I97" s="103" t="s">
        <v>365</v>
      </c>
      <c r="J97" s="119" t="s">
        <v>538</v>
      </c>
    </row>
    <row r="98" s="1" customFormat="1" ht="20.25" customHeight="1" spans="1:10">
      <c r="A98" s="101"/>
      <c r="B98" s="117"/>
      <c r="C98" s="101" t="s">
        <v>360</v>
      </c>
      <c r="D98" s="118" t="s">
        <v>367</v>
      </c>
      <c r="E98" s="119" t="s">
        <v>539</v>
      </c>
      <c r="F98" s="103" t="s">
        <v>345</v>
      </c>
      <c r="G98" s="104" t="s">
        <v>503</v>
      </c>
      <c r="H98" s="103" t="s">
        <v>364</v>
      </c>
      <c r="I98" s="103" t="s">
        <v>365</v>
      </c>
      <c r="J98" s="119" t="s">
        <v>540</v>
      </c>
    </row>
    <row r="99" s="1" customFormat="1" ht="20.25" customHeight="1" spans="1:10">
      <c r="A99" s="101"/>
      <c r="B99" s="117"/>
      <c r="C99" s="101" t="s">
        <v>371</v>
      </c>
      <c r="D99" s="118" t="s">
        <v>372</v>
      </c>
      <c r="E99" s="119" t="s">
        <v>452</v>
      </c>
      <c r="F99" s="103" t="s">
        <v>374</v>
      </c>
      <c r="G99" s="104" t="s">
        <v>385</v>
      </c>
      <c r="H99" s="103" t="s">
        <v>358</v>
      </c>
      <c r="I99" s="103" t="s">
        <v>348</v>
      </c>
      <c r="J99" s="119" t="s">
        <v>541</v>
      </c>
    </row>
    <row r="100" s="1" customFormat="1" ht="84" customHeight="1" spans="1:10">
      <c r="A100" s="116" t="s">
        <v>304</v>
      </c>
      <c r="B100" s="117" t="s">
        <v>542</v>
      </c>
      <c r="C100" s="101"/>
      <c r="D100" s="101"/>
      <c r="E100" s="101"/>
      <c r="F100" s="101"/>
      <c r="G100" s="101"/>
      <c r="H100" s="101"/>
      <c r="I100" s="101"/>
      <c r="J100" s="101"/>
    </row>
    <row r="101" s="1" customFormat="1" ht="37" customHeight="1" spans="1:10">
      <c r="A101" s="101"/>
      <c r="B101" s="117"/>
      <c r="C101" s="101" t="s">
        <v>342</v>
      </c>
      <c r="D101" s="118" t="s">
        <v>343</v>
      </c>
      <c r="E101" s="119" t="s">
        <v>543</v>
      </c>
      <c r="F101" s="103" t="s">
        <v>374</v>
      </c>
      <c r="G101" s="104" t="s">
        <v>396</v>
      </c>
      <c r="H101" s="103" t="s">
        <v>380</v>
      </c>
      <c r="I101" s="103" t="s">
        <v>348</v>
      </c>
      <c r="J101" s="119" t="s">
        <v>544</v>
      </c>
    </row>
    <row r="102" s="1" customFormat="1" ht="32" customHeight="1" spans="1:10">
      <c r="A102" s="101"/>
      <c r="B102" s="117"/>
      <c r="C102" s="101" t="s">
        <v>342</v>
      </c>
      <c r="D102" s="118" t="s">
        <v>355</v>
      </c>
      <c r="E102" s="119" t="s">
        <v>481</v>
      </c>
      <c r="F102" s="103" t="s">
        <v>345</v>
      </c>
      <c r="G102" s="104" t="s">
        <v>357</v>
      </c>
      <c r="H102" s="103" t="s">
        <v>358</v>
      </c>
      <c r="I102" s="103" t="s">
        <v>348</v>
      </c>
      <c r="J102" s="119" t="s">
        <v>545</v>
      </c>
    </row>
    <row r="103" s="1" customFormat="1" ht="42" customHeight="1" spans="1:10">
      <c r="A103" s="101"/>
      <c r="B103" s="117"/>
      <c r="C103" s="101" t="s">
        <v>342</v>
      </c>
      <c r="D103" s="118" t="s">
        <v>383</v>
      </c>
      <c r="E103" s="119" t="s">
        <v>481</v>
      </c>
      <c r="F103" s="103" t="s">
        <v>345</v>
      </c>
      <c r="G103" s="104" t="s">
        <v>357</v>
      </c>
      <c r="H103" s="103" t="s">
        <v>358</v>
      </c>
      <c r="I103" s="103" t="s">
        <v>348</v>
      </c>
      <c r="J103" s="119" t="s">
        <v>544</v>
      </c>
    </row>
    <row r="104" s="1" customFormat="1" ht="39" customHeight="1" spans="1:10">
      <c r="A104" s="101"/>
      <c r="B104" s="117"/>
      <c r="C104" s="101" t="s">
        <v>360</v>
      </c>
      <c r="D104" s="118" t="s">
        <v>367</v>
      </c>
      <c r="E104" s="119" t="s">
        <v>384</v>
      </c>
      <c r="F104" s="103" t="s">
        <v>374</v>
      </c>
      <c r="G104" s="104" t="s">
        <v>385</v>
      </c>
      <c r="H104" s="103" t="s">
        <v>358</v>
      </c>
      <c r="I104" s="103" t="s">
        <v>348</v>
      </c>
      <c r="J104" s="119" t="s">
        <v>544</v>
      </c>
    </row>
    <row r="105" s="1" customFormat="1" ht="31" customHeight="1" spans="1:10">
      <c r="A105" s="101"/>
      <c r="B105" s="117"/>
      <c r="C105" s="101" t="s">
        <v>371</v>
      </c>
      <c r="D105" s="118" t="s">
        <v>372</v>
      </c>
      <c r="E105" s="119" t="s">
        <v>384</v>
      </c>
      <c r="F105" s="103" t="s">
        <v>374</v>
      </c>
      <c r="G105" s="104" t="s">
        <v>385</v>
      </c>
      <c r="H105" s="103" t="s">
        <v>358</v>
      </c>
      <c r="I105" s="103" t="s">
        <v>348</v>
      </c>
      <c r="J105" s="119" t="s">
        <v>544</v>
      </c>
    </row>
    <row r="106" s="1" customFormat="1" ht="84" customHeight="1" spans="1:10">
      <c r="A106" s="116" t="s">
        <v>270</v>
      </c>
      <c r="B106" s="117" t="s">
        <v>546</v>
      </c>
      <c r="C106" s="101"/>
      <c r="D106" s="101"/>
      <c r="E106" s="101"/>
      <c r="F106" s="101"/>
      <c r="G106" s="101"/>
      <c r="H106" s="101"/>
      <c r="I106" s="101"/>
      <c r="J106" s="101"/>
    </row>
    <row r="107" s="1" customFormat="1" ht="30" customHeight="1" spans="1:10">
      <c r="A107" s="101"/>
      <c r="B107" s="117"/>
      <c r="C107" s="101" t="s">
        <v>342</v>
      </c>
      <c r="D107" s="118" t="s">
        <v>343</v>
      </c>
      <c r="E107" s="119" t="s">
        <v>547</v>
      </c>
      <c r="F107" s="103" t="s">
        <v>345</v>
      </c>
      <c r="G107" s="104" t="s">
        <v>405</v>
      </c>
      <c r="H107" s="103" t="s">
        <v>548</v>
      </c>
      <c r="I107" s="103" t="s">
        <v>348</v>
      </c>
      <c r="J107" s="119" t="s">
        <v>547</v>
      </c>
    </row>
    <row r="108" s="1" customFormat="1" ht="30" customHeight="1" spans="1:10">
      <c r="A108" s="101"/>
      <c r="B108" s="117"/>
      <c r="C108" s="101" t="s">
        <v>342</v>
      </c>
      <c r="D108" s="118" t="s">
        <v>343</v>
      </c>
      <c r="E108" s="119" t="s">
        <v>549</v>
      </c>
      <c r="F108" s="103" t="s">
        <v>374</v>
      </c>
      <c r="G108" s="104" t="s">
        <v>521</v>
      </c>
      <c r="H108" s="103" t="s">
        <v>397</v>
      </c>
      <c r="I108" s="103" t="s">
        <v>348</v>
      </c>
      <c r="J108" s="119" t="s">
        <v>549</v>
      </c>
    </row>
    <row r="109" s="1" customFormat="1" ht="30" customHeight="1" spans="1:10">
      <c r="A109" s="101"/>
      <c r="B109" s="117"/>
      <c r="C109" s="101" t="s">
        <v>342</v>
      </c>
      <c r="D109" s="118" t="s">
        <v>355</v>
      </c>
      <c r="E109" s="119" t="s">
        <v>550</v>
      </c>
      <c r="F109" s="103" t="s">
        <v>345</v>
      </c>
      <c r="G109" s="104" t="s">
        <v>357</v>
      </c>
      <c r="H109" s="103" t="s">
        <v>358</v>
      </c>
      <c r="I109" s="103" t="s">
        <v>348</v>
      </c>
      <c r="J109" s="119" t="s">
        <v>382</v>
      </c>
    </row>
    <row r="110" s="1" customFormat="1" ht="30" customHeight="1" spans="1:10">
      <c r="A110" s="101"/>
      <c r="B110" s="117"/>
      <c r="C110" s="101" t="s">
        <v>360</v>
      </c>
      <c r="D110" s="118" t="s">
        <v>367</v>
      </c>
      <c r="E110" s="119" t="s">
        <v>551</v>
      </c>
      <c r="F110" s="103" t="s">
        <v>345</v>
      </c>
      <c r="G110" s="104" t="s">
        <v>503</v>
      </c>
      <c r="H110" s="103" t="s">
        <v>552</v>
      </c>
      <c r="I110" s="103" t="s">
        <v>365</v>
      </c>
      <c r="J110" s="119" t="s">
        <v>551</v>
      </c>
    </row>
    <row r="111" s="1" customFormat="1" ht="30" customHeight="1" spans="1:10">
      <c r="A111" s="101"/>
      <c r="B111" s="117"/>
      <c r="C111" s="101" t="s">
        <v>371</v>
      </c>
      <c r="D111" s="118" t="s">
        <v>372</v>
      </c>
      <c r="E111" s="119" t="s">
        <v>553</v>
      </c>
      <c r="F111" s="103" t="s">
        <v>374</v>
      </c>
      <c r="G111" s="104" t="s">
        <v>385</v>
      </c>
      <c r="H111" s="103" t="s">
        <v>358</v>
      </c>
      <c r="I111" s="103" t="s">
        <v>348</v>
      </c>
      <c r="J111" s="119" t="s">
        <v>553</v>
      </c>
    </row>
  </sheetData>
  <mergeCells count="2">
    <mergeCell ref="A3:J3"/>
    <mergeCell ref="A4:H4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2025-01-21T02:50:00Z</dcterms:created>
  <cp:lastPrinted>2025-02-13T02:07:00Z</cp:lastPrinted>
  <dcterms:modified xsi:type="dcterms:W3CDTF">2025-02-21T07:53:01Z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2052-12.1.0.17133</vt:lpwstr>
  </property>
</Properties>
</file>