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<sst xmlns="http://schemas.openxmlformats.org/spreadsheetml/2006/main" count="2190" uniqueCount="664">
  <si>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</si>
  <si>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</si>
  <si>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</si>
  <si>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</si>
  <si>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</si>
  <si>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</si>
  <si>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</si>
  <si>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</si>
  <si>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</si>
  <si>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</si>
  <si>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</si>
  <si>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</si>
  <si>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</si>
  <si>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</si>
  <si>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</si>
  <si>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七、其他支出</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</si>
  <si>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</si>
  <si>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</si>
  <si>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</si>
  <si>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</si>
  <si>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</si>
  <si>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</si>
  <si>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</si>
  <si>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</si>
  <si>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</si>
  <si>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</si>
  <si>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</si>
  <si>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</si>
  <si>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</si>
  <si>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</si>
  <si>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</si>
  <si>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</si>
  <si>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</si>
  <si>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</si>
  <si>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</si>
  <si>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</si>
  <si>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</si>
  <si>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</si>
  <si>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</si>
  <si>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</si>
  <si>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</si>
  <si>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</si>
  <si>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</si>
  <si>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</si>
  <si>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</si>
  <si>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</si>
  <si>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</si>
  <si>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</si>
  <si>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</si>
  <si>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</si>
  <si>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</si>
  <si>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</si>
  <si>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</si>
  <si>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</si>
  <si>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</si>
  <si>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</si>
  <si>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105001</t>
  </si>
  <si>
    <t>新平彝族傣族自治县教育体育局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</si>
  <si>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</si>
  <si>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</si>
  <si>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</si>
  <si>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</si>
  <si>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</si>
  <si>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</si>
  <si>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</si>
  <si>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</si>
  <si>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</si>
  <si>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</si>
  <si>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</si>
  <si>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</si>
  <si>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</si>
  <si>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</si>
  <si>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</si>
  <si>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</si>
  <si>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20136</t>
  </si>
  <si>
    <t>其他共产党事务支出</t>
  </si>
  <si>
    <t>2013699</t>
  </si>
  <si>
    <t>205</t>
  </si>
  <si>
    <t>教育支出</t>
  </si>
  <si>
    <t>20501</t>
  </si>
  <si>
    <t>教育管理事务</t>
  </si>
  <si>
    <t>2050101</t>
  </si>
  <si>
    <t>行政运行</t>
  </si>
  <si>
    <t>20502</t>
  </si>
  <si>
    <t>普通教育</t>
  </si>
  <si>
    <t>2050201</t>
  </si>
  <si>
    <t>学前教育</t>
  </si>
  <si>
    <t>2050299</t>
  </si>
  <si>
    <t>其他普通教育支出</t>
  </si>
  <si>
    <t>20509</t>
  </si>
  <si>
    <t>教育费附加安排的支出</t>
  </si>
  <si>
    <t>2050999</t>
  </si>
  <si>
    <t>其他教育费附加安排的支出</t>
  </si>
  <si>
    <t>207</t>
  </si>
  <si>
    <t>文化旅游体育与传媒支出</t>
  </si>
  <si>
    <t>20703</t>
  </si>
  <si>
    <t>体育</t>
  </si>
  <si>
    <t>2070308</t>
  </si>
  <si>
    <t>群众体育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</si>
  <si>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</si>
  <si>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</si>
  <si>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</si>
  <si>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</si>
  <si>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</si>
  <si>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</si>
  <si>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</si>
  <si>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</si>
  <si>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</si>
  <si>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</si>
  <si>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</si>
  <si>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</si>
  <si>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</si>
  <si>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</si>
  <si>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</si>
  <si>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</si>
  <si>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</si>
  <si>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</si>
  <si>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</si>
  <si>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</si>
  <si>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</si>
  <si>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</si>
  <si>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</si>
  <si>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</si>
  <si>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</si>
  <si>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</si>
  <si>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</si>
  <si>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</si>
  <si>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</si>
  <si>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</si>
  <si>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</si>
  <si>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</si>
  <si>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彩票公益金安排的支出</t>
  </si>
  <si>
    <t>用于体育事业的彩票公益金支出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</si>
  <si>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</si>
  <si>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</si>
  <si>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</si>
  <si>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</si>
  <si>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</si>
  <si>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</si>
  <si>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</si>
  <si>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</si>
  <si>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</si>
  <si>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</si>
  <si>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（七）其他支出</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</si>
  <si>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</si>
  <si>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</si>
  <si>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</si>
  <si>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</si>
  <si>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</si>
  <si>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</si>
  <si>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</si>
  <si>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</si>
  <si>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</si>
  <si>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</si>
  <si>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</si>
  <si>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</si>
  <si>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</si>
  <si>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</si>
  <si>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</si>
  <si>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</si>
  <si>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</si>
  <si>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</si>
  <si>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</si>
  <si>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</si>
  <si>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</si>
  <si>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</si>
  <si>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</si>
  <si>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</si>
  <si>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</si>
  <si>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</si>
  <si>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</si>
  <si>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</si>
  <si>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</si>
  <si>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</si>
  <si>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</si>
  <si>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</si>
  <si>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</si>
  <si>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</si>
  <si>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530427210000000015306</t>
  </si>
  <si>
    <t>行政人员工资支出</t>
  </si>
  <si>
    <t>30101</t>
  </si>
  <si>
    <t>基本工资</t>
  </si>
  <si>
    <t>30102</t>
  </si>
  <si>
    <t>津贴补贴</t>
  </si>
  <si>
    <t>530427210000000015307</t>
  </si>
  <si>
    <t>事业人员工资支出</t>
  </si>
  <si>
    <t>30107</t>
  </si>
  <si>
    <t>绩效工资</t>
  </si>
  <si>
    <t>530427210000000015308</t>
  </si>
  <si>
    <t>社会保障缴费</t>
  </si>
  <si>
    <t>30110</t>
  </si>
  <si>
    <t>职工基本医疗保险缴费</t>
  </si>
  <si>
    <t>530427210000000015309</t>
  </si>
  <si>
    <t>30113</t>
  </si>
  <si>
    <t>530427210000000015312</t>
  </si>
  <si>
    <t>公车购置及运维费</t>
  </si>
  <si>
    <t>30231</t>
  </si>
  <si>
    <t>公务用车运行维护费</t>
  </si>
  <si>
    <t>530427210000000015313</t>
  </si>
  <si>
    <t>行政人员公务交通补贴</t>
  </si>
  <si>
    <t>30239</t>
  </si>
  <si>
    <t>其他交通费用</t>
  </si>
  <si>
    <t>530427210000000015314</t>
  </si>
  <si>
    <t>工会经费</t>
  </si>
  <si>
    <t>30228</t>
  </si>
  <si>
    <t>530427210000000015315</t>
  </si>
  <si>
    <t>一般公用经费</t>
  </si>
  <si>
    <t>30201</t>
  </si>
  <si>
    <t>办公费</t>
  </si>
  <si>
    <t>30205</t>
  </si>
  <si>
    <t>水费</t>
  </si>
  <si>
    <t>30206</t>
  </si>
  <si>
    <t>电费</t>
  </si>
  <si>
    <t>30207</t>
  </si>
  <si>
    <t>邮电费</t>
  </si>
  <si>
    <t>30211</t>
  </si>
  <si>
    <t>差旅费</t>
  </si>
  <si>
    <t>30229</t>
  </si>
  <si>
    <t>福利费</t>
  </si>
  <si>
    <t>530427231100001445673</t>
  </si>
  <si>
    <t>奖励性绩效工资(地方)</t>
  </si>
  <si>
    <t>530427231100001445674</t>
  </si>
  <si>
    <t>公务员基础绩效奖</t>
  </si>
  <si>
    <t>30103</t>
  </si>
  <si>
    <t>奖金</t>
  </si>
  <si>
    <t>530427231100001445691</t>
  </si>
  <si>
    <t>退休干部公用经费</t>
  </si>
  <si>
    <t>530427231100001532328</t>
  </si>
  <si>
    <t>部门临聘人员支出</t>
  </si>
  <si>
    <t>30199</t>
  </si>
  <si>
    <t>其他工资福利支出</t>
  </si>
  <si>
    <t>530427241100002240123</t>
  </si>
  <si>
    <t>30217</t>
  </si>
  <si>
    <t>530427241100002252971</t>
  </si>
  <si>
    <t>社会保险缴费项目专项资金</t>
  </si>
  <si>
    <t>30108</t>
  </si>
  <si>
    <t>机关事业单位基本养老保险缴费</t>
  </si>
  <si>
    <t>30111</t>
  </si>
  <si>
    <t>公务员医疗补助缴费</t>
  </si>
  <si>
    <t>30112</t>
  </si>
  <si>
    <t>其他社会保障缴费</t>
  </si>
  <si>
    <t>530427241100002263704</t>
  </si>
  <si>
    <t>政府购买服务专项资金</t>
  </si>
  <si>
    <t>预算05-1表</t>
  </si>
  <si>
    <t>2025年部门项目支出预算表</t>
  </si>
  <si>
    <t>项目分类</t>
  </si>
  <si>
    <t>项目单位</t>
  </si>
  <si>
    <t>经济科目编码</t>
  </si>
  <si>
    <t>本年拨款</t>
  </si>
  <si>
    <t>其中：本次下达</t>
  </si>
  <si>
    <t>2023至2025年计算机更新项目经费</t>
  </si>
  <si>
    <t>313 事业发展类</t>
  </si>
  <si>
    <t>530427241100003186334</t>
  </si>
  <si>
    <t>31002</t>
  </si>
  <si>
    <t>办公设备购置</t>
  </si>
  <si>
    <t>驻村工作队员生活补助</t>
  </si>
  <si>
    <t>530427210000000019790</t>
  </si>
  <si>
    <t>2023年度驻村工作队员生活补助</t>
  </si>
  <si>
    <t>30305</t>
  </si>
  <si>
    <t>生活补助</t>
  </si>
  <si>
    <t>2023年度助镇兴村工作队员生活补助</t>
  </si>
  <si>
    <t>“七一”走访慰问专项资金</t>
  </si>
  <si>
    <t>311 专项业务类</t>
  </si>
  <si>
    <t>530427210000000020687</t>
  </si>
  <si>
    <t>安保服务项目专项资金</t>
  </si>
  <si>
    <t>530427241100002712664</t>
  </si>
  <si>
    <t>30227</t>
  </si>
  <si>
    <t>委托业务费</t>
  </si>
  <si>
    <t>党建经费项目专项资金</t>
  </si>
  <si>
    <t>530427221100000292536</t>
  </si>
  <si>
    <t>30216</t>
  </si>
  <si>
    <t>培训费</t>
  </si>
  <si>
    <t>活动中心培训费专项资金</t>
  </si>
  <si>
    <t>530427251100003571993</t>
  </si>
  <si>
    <t>30226</t>
  </si>
  <si>
    <t>劳务费</t>
  </si>
  <si>
    <t>普通高校建档立卡学生学费奖励专项资金</t>
  </si>
  <si>
    <t>530427221100000700525</t>
  </si>
  <si>
    <t>助学金</t>
  </si>
  <si>
    <t>机关事业单位职工及军人抚恤补助项目专项资金</t>
  </si>
  <si>
    <t>312 民生类</t>
  </si>
  <si>
    <t>530427231100001342357</t>
  </si>
  <si>
    <t>30304</t>
  </si>
  <si>
    <t>抚恤金</t>
  </si>
  <si>
    <t>教师培训费专项资金</t>
  </si>
  <si>
    <t>530427210000000016405</t>
  </si>
  <si>
    <t>教育督导专项经费</t>
  </si>
  <si>
    <t>530427221100000282625</t>
  </si>
  <si>
    <t>教育发展专项资金</t>
  </si>
  <si>
    <t>530427231100002305598</t>
  </si>
  <si>
    <t>30309</t>
  </si>
  <si>
    <t>奖励金</t>
  </si>
  <si>
    <t>老年人体育工作专项资金</t>
  </si>
  <si>
    <t>530427210000000016408</t>
  </si>
  <si>
    <t>离退休党支部工作经费专项资金</t>
  </si>
  <si>
    <t>530427210000000017849</t>
  </si>
  <si>
    <t>生源地助学贷款风险补偿金专项资金</t>
  </si>
  <si>
    <t>530427241100002324358</t>
  </si>
  <si>
    <t>30308</t>
  </si>
  <si>
    <t>省级公费师范生培养专项经费</t>
  </si>
  <si>
    <t>530427210000000014029</t>
  </si>
  <si>
    <t>新平衡水实验中学合作办学项目专项资金</t>
  </si>
  <si>
    <t>530427200000000000416</t>
  </si>
  <si>
    <t>新平县教育体育系统学校食堂食材招标专项资金</t>
  </si>
  <si>
    <t>530427251100003807363</t>
  </si>
  <si>
    <t>学前教育家庭经济困难幼儿资助专项资金</t>
  </si>
  <si>
    <t>530427210000000014668</t>
  </si>
  <si>
    <t>义务教育学生营养改善计划专项资金</t>
  </si>
  <si>
    <t>530427251100003729157</t>
  </si>
  <si>
    <t>招生考务费专项资金</t>
  </si>
  <si>
    <t>530427210000000016041</t>
  </si>
  <si>
    <t>健康县城“勤锻炼”项目专项资金</t>
  </si>
  <si>
    <t>530427231100002000521</t>
  </si>
  <si>
    <t>全民健身活动专项补助经费</t>
  </si>
  <si>
    <t>530427200000000001520</t>
  </si>
  <si>
    <t>其他商品和服务支出</t>
  </si>
  <si>
    <t>社会指导员培训项目专项经费</t>
  </si>
  <si>
    <t>530427211100000965492</t>
  </si>
  <si>
    <t>市级后备人才基地建设补助经费</t>
  </si>
  <si>
    <t>530427210000000014024</t>
  </si>
  <si>
    <t>体彩公益金（社会指导员培训和爱国卫生运动）专项资金</t>
  </si>
  <si>
    <t>530427211100000136590</t>
  </si>
  <si>
    <t>新平县磨盘山户外运动公园建设项目经费</t>
  </si>
  <si>
    <t>530427241100003041113</t>
  </si>
  <si>
    <t>云南省U系列击剑锦标赛专项经费</t>
  </si>
  <si>
    <t>530427221100000980061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</si>
  <si>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</si>
  <si>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</si>
  <si>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</si>
  <si>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</si>
  <si>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</si>
  <si>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</si>
  <si>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</si>
  <si>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</si>
  <si>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</si>
  <si>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</si>
  <si>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</si>
  <si>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</si>
  <si>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本年度全面开展好党支部规范化建设、党建示范点建设等专项任务和“万名党员进党校”、“万名基层党组织书记大轮训”等教育培训重大活动，认真履行好县委教育工委及局党组的从严治党管党主体责任，切实强化党建引领，全面推进模范机关建设，充分发挥局机关党组织的示范作用，预计需工作经费46.50万元。通过项目的实施，切实全面加强党对教育体育事业的领导，对有效促进新平县教育体育事业高质量发展产生积极作用。</t>
  </si>
  <si>
    <t>产出指标</t>
  </si>
  <si>
    <t>数量指标</t>
  </si>
  <si>
    <t>“一校一品牌”创建数</t>
  </si>
  <si>
    <t>=</t>
  </si>
  <si>
    <t>所</t>
  </si>
  <si>
    <t>定量指标</t>
  </si>
  <si>
    <t>反映党建工作创建示范学校数</t>
  </si>
  <si>
    <t>参训党员人次数</t>
  </si>
  <si>
    <t>&lt;=</t>
  </si>
  <si>
    <t>1800</t>
  </si>
  <si>
    <t>人次</t>
  </si>
  <si>
    <t>反映党员参加培训人次情况</t>
  </si>
  <si>
    <t>质量指标</t>
  </si>
  <si>
    <t>参训人员出勤率</t>
  </si>
  <si>
    <t>&gt;=</t>
  </si>
  <si>
    <t>95</t>
  </si>
  <si>
    <t>%</t>
  </si>
  <si>
    <t>反映培训出勤情况</t>
  </si>
  <si>
    <t>效益指标</t>
  </si>
  <si>
    <t>社会效益</t>
  </si>
  <si>
    <t>加强党对教育体育事业的领导</t>
  </si>
  <si>
    <t>加强</t>
  </si>
  <si>
    <t>是/否</t>
  </si>
  <si>
    <t>定性指标</t>
  </si>
  <si>
    <t>反映党对教育体育事业的领导</t>
  </si>
  <si>
    <t>满意度指标</t>
  </si>
  <si>
    <t>服务对象满意度</t>
  </si>
  <si>
    <t>党员满意度</t>
  </si>
  <si>
    <t>90</t>
  </si>
  <si>
    <t>反映表彰党员和困难党员满意度</t>
  </si>
  <si>
    <t>本年度目标：对党内功勋荣誉表彰的党员、离任村（社区老骨干）、烈士遗属、因公殉职党员干部家属、生活困难党员进行”七一“和“春节”慰问。本年度预计慰问困难党员20名。其中七一慰问10人，每人一次性发放慰问金500元，春节慰问10人，每人一次性慰问620元。合计需本级财力安排11200.00元。通过慰问体现党中央对广大党员干部的关心、关爱。褒扬他们为党的事业做出的贡献，积极帮助他们排忧解难，解决实际困难。</t>
  </si>
  <si>
    <t>全年慰问人员数</t>
  </si>
  <si>
    <t>20</t>
  </si>
  <si>
    <t>人</t>
  </si>
  <si>
    <t>反映七一和春节慰问人员情况</t>
  </si>
  <si>
    <t>被慰问人员认定准确率</t>
  </si>
  <si>
    <t>100</t>
  </si>
  <si>
    <t>反映慰问人员认定情况。</t>
  </si>
  <si>
    <t>成本指标</t>
  </si>
  <si>
    <t>经济成本指标</t>
  </si>
  <si>
    <t>620</t>
  </si>
  <si>
    <t>元/人</t>
  </si>
  <si>
    <t>反映春节慰问标准情况。</t>
  </si>
  <si>
    <t>为困难党员排忧解难。</t>
  </si>
  <si>
    <t>帮助</t>
  </si>
  <si>
    <t>反映通过慰问，体现了党中央对广大党员的关心、关爱。</t>
  </si>
  <si>
    <t>受慰问人员满意度</t>
  </si>
  <si>
    <t>反映受益对象进行满意度</t>
  </si>
  <si>
    <t>年度目标：本年我单位计划开展的培训项目有：中小学教育教学岩研讨、校长论坛等9项培训，计划培训天数17天，下乡指导80天，需县级财力年初预算安排77.06万元用于教育体育系统教师培训专项资金。通过培训，提高教师业务水平，提升教师素养，为新平教育发展发挥出最大能量。</t>
  </si>
  <si>
    <t>全年计划开展教师培训项目数</t>
  </si>
  <si>
    <t>项</t>
  </si>
  <si>
    <t>反映全年计划开展教师培训项目数</t>
  </si>
  <si>
    <t>全年计划教师培训人次数</t>
  </si>
  <si>
    <t>2460</t>
  </si>
  <si>
    <t>反映参加教师培训人次数，</t>
  </si>
  <si>
    <t>培训教师出勤率</t>
  </si>
  <si>
    <t>反映参训教师出勤情况</t>
  </si>
  <si>
    <t>教育教学质量全面提升</t>
  </si>
  <si>
    <t>明显促进</t>
  </si>
  <si>
    <t>反映全县中小学教师素质和教育教学质量全面提升</t>
  </si>
  <si>
    <t>参加培训人员满意度</t>
  </si>
  <si>
    <t>反映参加培训人员满意度</t>
  </si>
  <si>
    <t>本年预计办理助学贷款学生数2885人，合同总额2930.00万元，本省就读学生风险补偿金按照中央与地方5：5比列承担，地方按照50%的4：2：2：2计算，我县需承担14.65万元，用于拨付国家开发银行，作为风险补偿金。通过项目实施，确保不让一名学生因贫失学，一户脱贫户因学返贫，帮助我县籍家庭经济困难学生顺利完成学业，缓解经济压力。培养更多的社会人才。</t>
  </si>
  <si>
    <t>预计贷款学生数</t>
  </si>
  <si>
    <t>2885</t>
  </si>
  <si>
    <t>反映办理助学贷款总学生数.</t>
  </si>
  <si>
    <t>助学贷款发放率</t>
  </si>
  <si>
    <t>99</t>
  </si>
  <si>
    <t>反映助学贷款申请通过后放贷率</t>
  </si>
  <si>
    <t>16000</t>
  </si>
  <si>
    <t>元</t>
  </si>
  <si>
    <t>反映每生每年贷款最多1.60万元</t>
  </si>
  <si>
    <t>帮助学生顺利完成学业</t>
  </si>
  <si>
    <t>反映帮助学生顺利完成学业情况</t>
  </si>
  <si>
    <t>贷款家庭满意度</t>
  </si>
  <si>
    <t>反映贷款学生家庭满意度</t>
  </si>
  <si>
    <t>本年度目标：开设公益教学班4期，收取费用预计96.8076万元，用于支付上课教师劳务费、活动场所维修维护费及活动中心正常运转工作经费。通过项目实施，为青少年提供健康有益的课余活动服务，做好全县中小学生学科课外辅导和文、体、艺等各类特长生的培养工作。</t>
  </si>
  <si>
    <t>教师劳务费发放人数</t>
  </si>
  <si>
    <t>反映上课教师劳务费发放人次数情况</t>
  </si>
  <si>
    <t>计划开展公益活动数</t>
  </si>
  <si>
    <t>期</t>
  </si>
  <si>
    <t>反映开展公益活动情况</t>
  </si>
  <si>
    <t>修缮项目验收合格率</t>
  </si>
  <si>
    <t>反映修缮项目验收情况</t>
  </si>
  <si>
    <t>时效指标</t>
  </si>
  <si>
    <t>项目开展时间（全年开展）</t>
  </si>
  <si>
    <t>12</t>
  </si>
  <si>
    <t>月</t>
  </si>
  <si>
    <t>反映项目全年开展情况</t>
  </si>
  <si>
    <t>受益人群覆盖率</t>
  </si>
  <si>
    <t>有效提高</t>
  </si>
  <si>
    <t>反映提高培训学生学习能力情况。</t>
  </si>
  <si>
    <t>师生满意度</t>
  </si>
  <si>
    <t>反映师生满意度情况</t>
  </si>
  <si>
    <t>做好本部门年初预算，与财政协调沟通，按时按标准发放遗属补助。本部门享受遗属补助人员7人，其中享受离休遗属补助1人，月补助标准1500.00元；享受退休居民遗属补助2人，每人月补助标准956.00元；享受退休农村遗属补助4人，月补助标准693.00元。通过项目实施，切实做到惠民，帮助享受遗属家庭缓解经济压力，解决生活燃眉之急。</t>
  </si>
  <si>
    <t>享受补助人员数</t>
  </si>
  <si>
    <t>反映本单位享受遗属补助人员数情况</t>
  </si>
  <si>
    <t>1500</t>
  </si>
  <si>
    <t>元/人.月</t>
  </si>
  <si>
    <t>反映本单位享受离休遗属补助人员月补助标准情况</t>
  </si>
  <si>
    <t>部门运转</t>
  </si>
  <si>
    <t>正常运转</t>
  </si>
  <si>
    <t>反映部门（单位）运转情况。</t>
  </si>
  <si>
    <t>单位人员满意度</t>
  </si>
  <si>
    <t>反映部门（单位）人员对工资福利发放的满意程度。</t>
  </si>
  <si>
    <t>社会公众满意度</t>
  </si>
  <si>
    <t>反映社会公众对部门（单位）履职情况的满意程度。</t>
  </si>
  <si>
    <t>根据协议约定，本年甲方需向向乙方支付购买公费学位费3195.00万元。支付合作办学单位。用于优秀教师引进、管理团队建设、名校等级创建和设施设备购置、维修维护等实际问题。达到传承衡水实验中学优良的教风、学风、校风和办学理念。实现学校发展“县内示范、市内领先、省内知名”的总体目标。满足普及与提质需求，回应群众对更好教育的期盼。带动全县教育事业全新发展。</t>
  </si>
  <si>
    <t>公费学位费补助年限</t>
  </si>
  <si>
    <t>年</t>
  </si>
  <si>
    <t>反映购买公费学位费补助年限</t>
  </si>
  <si>
    <t>考核后资金拨付准确率</t>
  </si>
  <si>
    <t>反映每年拨付资金的准确率</t>
  </si>
  <si>
    <t>每年约定付款期数</t>
  </si>
  <si>
    <t>反映每年拨款期数</t>
  </si>
  <si>
    <t>带动教育事业的全面发展</t>
  </si>
  <si>
    <t>明显带动</t>
  </si>
  <si>
    <t>反映带动全县教育事业的全面发展</t>
  </si>
  <si>
    <t>合作单位满意度</t>
  </si>
  <si>
    <t>反映合作单位满意度</t>
  </si>
  <si>
    <t>年度目标：开展老年人工作培训全市推广的12套地方民族健特色身操舞；参加“玉溪市第二十二届老年人健身运动会”及开展日常工作。预计需25.058万元的工作经费。通过项目实施，提高我县老年人健康水平，展示老年人健身风采，促进老年人体育事业健康发展。</t>
  </si>
  <si>
    <t>驻会工作人员数</t>
  </si>
  <si>
    <t>反映长期聘用退休驻会工作人员数量</t>
  </si>
  <si>
    <t>计划培训文体骨干人数</t>
  </si>
  <si>
    <t>500</t>
  </si>
  <si>
    <t>反映每年全县要完成文体骨干培训人数</t>
  </si>
  <si>
    <t>健身运动会参赛人数</t>
  </si>
  <si>
    <t>66</t>
  </si>
  <si>
    <t>反映参加玉溪市第二十届老年人健身运动会参赛人数</t>
  </si>
  <si>
    <t>购买比赛服装、鞋子套数</t>
  </si>
  <si>
    <t>套</t>
  </si>
  <si>
    <t>反映购买比赛服装、鞋子套数。</t>
  </si>
  <si>
    <t>反应培训人员出勤情况。</t>
  </si>
  <si>
    <t>提升健康水平，展示风采。</t>
  </si>
  <si>
    <t>提升</t>
  </si>
  <si>
    <t>反映全市老年人健康水平，展示老年人健身风采。</t>
  </si>
  <si>
    <t>老年人满意度</t>
  </si>
  <si>
    <t>反映参加老年人活动和比赛人员满意度</t>
  </si>
  <si>
    <t>县委教育工委做好所属6个离退休党支部的党建工作指导，对离退休党组织书记、委员开展业务培训工作，各离退休人员党支部做好本支部的年度党员教育培训工作，按要求兑现支部书记、委员工作补贴。全年需本级财力安排2.80万元的工作经费和书记、委员通讯费补助2.184万元。通过项目实施，能有效促进新平县教育体育系统事业的科学发展和加强离退休党员的政治思想建设，确保系统内离退休党员老有所教、老有所学、老有所为、老有所乐，不断提升广大离退休党员和老年人的获得感、幸福感。</t>
  </si>
  <si>
    <t>离退休党支部数</t>
  </si>
  <si>
    <t>个</t>
  </si>
  <si>
    <t>代管管理服务离退休党支部数</t>
  </si>
  <si>
    <t>交通、通讯费发放人数</t>
  </si>
  <si>
    <t>21</t>
  </si>
  <si>
    <t>书记交通、通讯费发放人数</t>
  </si>
  <si>
    <t>交通、通讯费发放准确率</t>
  </si>
  <si>
    <t>反映交通、通讯费发放准确率</t>
  </si>
  <si>
    <t>提高党员觉悟</t>
  </si>
  <si>
    <t>提高</t>
  </si>
  <si>
    <t>有效促进新平县教育体育系统事业的科学发展和加强离退休党员的政治思想建设</t>
  </si>
  <si>
    <t>指标等于抽样满意达标人数/抽样总人数，用以反映服务对象对该项目实施的满意程度。</t>
  </si>
  <si>
    <t>本年培养公费师范生90人次，按照每人每年补助0.98万元计算，总补助资金88.20万元，需上级财力安排20.09万元；本级财力安排68.11万元。用于拨付公费师范生就读院校。通过项目实施，创新人才培养模式，为我县乡村学校持续培养一批“下得去、留得住、教得好”的乡村教师。强化培养经费管理，帮助公费师范生如期顺利完成学业、缓解家庭的经济压力，培养更多优秀的教师队伍。</t>
  </si>
  <si>
    <t>培养人数</t>
  </si>
  <si>
    <t>反映公费师范生培养人数情况</t>
  </si>
  <si>
    <t>补助准确率</t>
  </si>
  <si>
    <t>反映补助准确发放的情况。</t>
  </si>
  <si>
    <t>9800</t>
  </si>
  <si>
    <t>元/人.年</t>
  </si>
  <si>
    <t>反映每人每年补助成本情况。</t>
  </si>
  <si>
    <t>培养优秀的教师队伍。</t>
  </si>
  <si>
    <t>培养</t>
  </si>
  <si>
    <t>反映培养更多优秀的教师队伍情况。</t>
  </si>
  <si>
    <t>受益对象满意度</t>
  </si>
  <si>
    <t>反映获补助受益对象的满意程度。</t>
  </si>
  <si>
    <t>根据《新平彝族傣族自治县人民政府关于新平县教育体育系统校园安保服务项目费用纳入县级财政保障的专题会议纪要》，本单位2024年需采购安保服务一项，年资金总额及61200.00元。申请纳入年初预算。按月拨付。通过项目实施，进一步清理规范教育体育系统编外聘用人员，优化好人员结构、强化人员管理，充分发挥人力资源使用效益。</t>
  </si>
  <si>
    <t>安保服务数</t>
  </si>
  <si>
    <t>1.00</t>
  </si>
  <si>
    <t>反映采购安保服务情况。</t>
  </si>
  <si>
    <t>服务费发放及时率</t>
  </si>
  <si>
    <t>反映工资发放及时情况。</t>
  </si>
  <si>
    <t>612</t>
  </si>
  <si>
    <t>反映年度需要服务费资总额情况。</t>
  </si>
  <si>
    <t>优化人员结构</t>
  </si>
  <si>
    <t>有效优化</t>
  </si>
  <si>
    <t>反映优化好人员结构、强化人员管理，充分发挥人力资源使用效益情况。</t>
  </si>
  <si>
    <t>单位满意度</t>
  </si>
  <si>
    <t>反映使用单位满意度情况。</t>
  </si>
  <si>
    <t>年度目标：根据财教[2021]174号财政部教育部关于深入实施农村义务教育营养改善计划的通知精神，对农村学生按1000元/生.年的标准实施营养膳食补助，改善学生在校的生活状况，提高学生的健康水平，减轻受助学生家庭的经济负担，让学生安心学习，提高学生学习积极性，为其顺利完成学业提供物质保障。</t>
  </si>
  <si>
    <t>享受补助学生人数</t>
  </si>
  <si>
    <t>25457</t>
  </si>
  <si>
    <t>反映全县享受营养改善计划补助人数</t>
  </si>
  <si>
    <t>符合食品卫生安全标准</t>
  </si>
  <si>
    <t>反映100%符合食品卫生安全标准要求</t>
  </si>
  <si>
    <t>受益脱贫困学生覆盖率</t>
  </si>
  <si>
    <t>反映脱贫学生全员享受</t>
  </si>
  <si>
    <t>改善学生生活</t>
  </si>
  <si>
    <t>明显改善</t>
  </si>
  <si>
    <t>反映改善享受营养改善计划补助学生生活</t>
  </si>
  <si>
    <t>生家长满意度</t>
  </si>
  <si>
    <t>反映学生及学生家长满意度大于等于95%</t>
  </si>
  <si>
    <t>为了确保高考、高中学业水平考试、初中毕业学业水平考试等相关的考试顺利进行，建立科学、合理的资金支出绩效、按省市招考部分的文件精神，做好全县各项考试工作，做到不因资金问题影响国考及中考，结合我县教育事业实际,本年预计需财政年初预算安排357.32万元，用于开展普通高中、职业高级中学、初中学业水平考试考务工作。项目实施，为我县学业水平考试创造公平、和谐的氛围。为每位考生保驾护航。</t>
  </si>
  <si>
    <t>全年考试天数</t>
  </si>
  <si>
    <t>14.50</t>
  </si>
  <si>
    <t>天</t>
  </si>
  <si>
    <t>反映全年考试天数情况</t>
  </si>
  <si>
    <t>全年开展考试考务工作项数</t>
  </si>
  <si>
    <t>反映全年开展考试考务工作项数</t>
  </si>
  <si>
    <t>考试考务费发放准确率</t>
  </si>
  <si>
    <t>反映参加考务工作人员按照补助标准全员发放考务费</t>
  </si>
  <si>
    <t>确保各类考试安全、公平、公正、公开。</t>
  </si>
  <si>
    <t>有效确保</t>
  </si>
  <si>
    <t>服务师生及家长满意度</t>
  </si>
  <si>
    <t>对服务人员进行满意度调查。</t>
  </si>
  <si>
    <t>根据实际，2023至2025年计划采购更新113台台式电脑，其中计划单价2300.00元的110台，计划单价5000.00元的3台。</t>
  </si>
  <si>
    <t>采购台式电脑数量</t>
  </si>
  <si>
    <t>113</t>
  </si>
  <si>
    <t>台</t>
  </si>
  <si>
    <t>采购台式电脑台数情况。</t>
  </si>
  <si>
    <t>购买货物验收合格率</t>
  </si>
  <si>
    <t>反映购买货物合格率情况。</t>
  </si>
  <si>
    <t>提高工作效率</t>
  </si>
  <si>
    <t>反映提高工作效率情况。</t>
  </si>
  <si>
    <t>采购单位满意度</t>
  </si>
  <si>
    <t>满意度</t>
  </si>
  <si>
    <t>使用人员满意度</t>
  </si>
  <si>
    <t>满意度情况</t>
  </si>
  <si>
    <t>本年度目标：本次所需资金总计98.3万元。一是奖励2024年教育先进个人：教育先进个人210名，按人均1500元的标准给予奖励，合计31.5万元。二是奖励乡村学校从教20年以上优秀教师10人，标准为人均20000元；合计20万元。三是奖励2024年中高考成绩优秀学校9所。其中，新平一中（高中部）50000元，新平长水实验中学（高中部）50000元，新平职业高级中学20000元，初中学校6所各20000元；合计24万元。四是奖励毕业班优秀班主任20人，标准为人均5000元，合计10万元。五是奖励毕业班优秀教师34人，标准为人均2000元；合计6.8万元。六是奖励高考优秀毕业生20人，标准为人均2000元，合计4万元。七是奖励中考优秀毕业生20人，标准为人均1000元；合计2万元。通过开展教育发展资金奖励及资助工作，解决了广大教师的切身利益，工资待遇得到进一步提高，教师队伍更加稳定，成就感、获得感、幸福感更加凸显，广大教师职业荣誉感更加增强。</t>
  </si>
  <si>
    <t>奖励优秀学生人数</t>
  </si>
  <si>
    <t>314</t>
  </si>
  <si>
    <t>反映受到奖励学生人数情况</t>
  </si>
  <si>
    <t>奖励学校数</t>
  </si>
  <si>
    <t>反映受到奖励学校数情况</t>
  </si>
  <si>
    <t>奖励金发放准确率</t>
  </si>
  <si>
    <t>反映奖励金发放准确率</t>
  </si>
  <si>
    <t>增强教师职业荣誉感</t>
  </si>
  <si>
    <t>增强</t>
  </si>
  <si>
    <t>反映教师职业荣誉感情况</t>
  </si>
  <si>
    <t>奖励师生及单位满意度</t>
  </si>
  <si>
    <t>反映受表彰奖励个人及团体满意度情况</t>
  </si>
  <si>
    <t>根据学生资助管理中心统计情况，本年预计补助人数为1920人，按照每生每年补助300.00元计算，本年度需财政资金57.60万元，其中上级补助55.5264万元，占96.4%；县级补助2.0736万元，占3.60%。通过项目实施，帮助家庭经济困难的儿童顺利完成学前教育，缓解困难学生家庭的经济.。</t>
  </si>
  <si>
    <t>享受补助幼儿人数</t>
  </si>
  <si>
    <t>1920</t>
  </si>
  <si>
    <t>反映受家庭经济困难幼儿补助人数情况。</t>
  </si>
  <si>
    <t>补助资金发放准确率</t>
  </si>
  <si>
    <t>反映准确无误的按照对象进行发放</t>
  </si>
  <si>
    <t>经济效益</t>
  </si>
  <si>
    <t>缓解家庭经济</t>
  </si>
  <si>
    <t>有效缓解</t>
  </si>
  <si>
    <t>反映缓解家庭经压力情况。</t>
  </si>
  <si>
    <t>帮助儿童完成学前教育</t>
  </si>
  <si>
    <t>有效帮助</t>
  </si>
  <si>
    <t>帮助家庭经济困难儿童、孤儿和残疾儿童完成学前教育</t>
  </si>
  <si>
    <t>受助幼儿及家庭满意度</t>
  </si>
  <si>
    <t>对受助幼儿家庭进行满意度调查</t>
  </si>
  <si>
    <t>年度目标：根据《云南省教育厅 云南省粮食和储备局关于进一步规范学校食堂粮油采购工作的通知》（云教发【2022】62）通知要求，本年我县计划计划公开招标采购学校学生营养餐所用食材，采购金额预计需2494.196万元。通过项目实施，改善学生膳食水平、促进学生身心健康，减少食品安全事故发生，让学生食到放心可口的饭菜。</t>
  </si>
  <si>
    <t>39602</t>
  </si>
  <si>
    <t>本年开展教育督导工作预计需本级财力安排29.9769万元工作经费，其中：上交教育部基础教育质量监测中心15万元；其余经费用用开展教育督导。通过开展义务教育质量监测、办园行为、办园水平、办学水平督导评估工作，规范新平县幼儿园的办园行为，提升办园水平等级，提高保教质量，进一步扩大幼儿教育“一幼二示范”在全市的影响力；提升全县义务教育学校和新平县各中学办学水平和等级，进一步提高教育教学质量，办出让人民满意的教育。保障教育法律、法规和国家教育方针、政策的贯彻执行，提高教育质量，促进教育公平，推动教育事业科学发展。</t>
  </si>
  <si>
    <t>制作公示牌数量</t>
  </si>
  <si>
    <t>22</t>
  </si>
  <si>
    <t>块</t>
  </si>
  <si>
    <t>反映制作公示牌数量</t>
  </si>
  <si>
    <t>聘请省市级专家人数</t>
  </si>
  <si>
    <t>11</t>
  </si>
  <si>
    <t>反映聘请专家人数</t>
  </si>
  <si>
    <t>参加责任督学人数</t>
  </si>
  <si>
    <t>24</t>
  </si>
  <si>
    <t>反应参加责任督学人数</t>
  </si>
  <si>
    <t>国家义务教育质量监测完成时间</t>
  </si>
  <si>
    <t>反映完成质量监测需要的天数</t>
  </si>
  <si>
    <t>提高保教等级质量</t>
  </si>
  <si>
    <t>明显提高</t>
  </si>
  <si>
    <t>反映项目实施后的效果</t>
  </si>
  <si>
    <t>放映被抽样监测单位师生满意度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</si>
  <si>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</si>
  <si>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</si>
  <si>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</si>
  <si>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</si>
  <si>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</si>
  <si>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</si>
  <si>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</si>
  <si>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</si>
  <si>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</si>
  <si>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</si>
  <si>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</si>
  <si>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</si>
  <si>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</si>
  <si>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</si>
  <si>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</si>
  <si>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公务用车车辆维修维护费</t>
  </si>
  <si>
    <t>公务用车保险费</t>
  </si>
  <si>
    <t>公务用车加油服务</t>
  </si>
  <si>
    <t>纸张</t>
  </si>
  <si>
    <t>件</t>
  </si>
  <si>
    <t>台式电脑</t>
  </si>
  <si>
    <t>办公桌椅</t>
  </si>
  <si>
    <t>牛奶、面包及水果</t>
  </si>
  <si>
    <t>农畜产品</t>
  </si>
  <si>
    <t>预算08表</t>
  </si>
  <si>
    <t>2025年部门政府购买服务预算表</t>
  </si>
  <si>
    <t>政府购买服务项目</t>
  </si>
  <si>
    <t>政府购买服务目录</t>
  </si>
  <si>
    <t>政府购买服务指导性目录代码</t>
  </si>
  <si>
    <t>注：本单位无此项预算，此表为空表。</t>
  </si>
  <si>
    <t>预算09-1表</t>
  </si>
  <si>
    <t>2025年对下转移支付预算表</t>
  </si>
  <si>
    <t>单位名称（项目）</t>
  </si>
  <si>
    <t>地区</t>
  </si>
  <si>
    <t>桂山街道</t>
  </si>
  <si>
    <t>古城街道</t>
  </si>
  <si>
    <t>扬武镇</t>
  </si>
  <si>
    <t>新化乡</t>
  </si>
  <si>
    <t>老厂乡</t>
  </si>
  <si>
    <t>者竜乡</t>
  </si>
  <si>
    <t>水塘镇</t>
  </si>
  <si>
    <t>戛洒镇</t>
  </si>
  <si>
    <t>漠沙镇</t>
  </si>
  <si>
    <t>建兴乡</t>
  </si>
  <si>
    <t>平掌乡</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</si>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</sst>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yyyy\-mm\-dd"/>
    <numFmt numFmtId="179" formatCode="#,##0;\-#,##0;;@"/>
    <numFmt numFmtId="180" formatCode="hh:mm:ss"/>
    <numFmt numFmtId="181" formatCode="0.00_ "/>
  </numFmts>
  <fonts count="37">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
      <color theme="1"/>
      <name val="Arial"/>
      <charset val="134"/>
    </font>
    <font>
      <sz val="10"/>
      <name val="SimSu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7"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177" fontId="2" fillId="0" borderId="1">
      <alignment horizontal="righ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178" fontId="2" fillId="0" borderId="1">
      <alignment horizontal="right" vertical="center"/>
    </xf>
    <xf numFmtId="0" fontId="23" fillId="0" borderId="0" applyNumberFormat="0" applyFill="0" applyBorder="0" applyAlignment="0" applyProtection="0">
      <alignment vertical="center"/>
    </xf>
    <xf numFmtId="0" fontId="17" fillId="7" borderId="8"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21" fillId="9" borderId="0" applyNumberFormat="0" applyBorder="0" applyAlignment="0" applyProtection="0">
      <alignment vertical="center"/>
    </xf>
    <xf numFmtId="0" fontId="24" fillId="0" borderId="10" applyNumberFormat="0" applyFill="0" applyAlignment="0" applyProtection="0">
      <alignment vertical="center"/>
    </xf>
    <xf numFmtId="0" fontId="21" fillId="10" borderId="0" applyNumberFormat="0" applyBorder="0" applyAlignment="0" applyProtection="0">
      <alignment vertical="center"/>
    </xf>
    <xf numFmtId="0" fontId="30" fillId="11" borderId="11" applyNumberFormat="0" applyAlignment="0" applyProtection="0">
      <alignment vertical="center"/>
    </xf>
    <xf numFmtId="0" fontId="31" fillId="11" borderId="7" applyNumberFormat="0" applyAlignment="0" applyProtection="0">
      <alignment vertical="center"/>
    </xf>
    <xf numFmtId="0" fontId="32" fillId="12" borderId="12"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10" fontId="2" fillId="0" borderId="1">
      <alignment horizontal="righ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80" fontId="2" fillId="0" borderId="1">
      <alignment horizontal="right" vertical="center"/>
    </xf>
    <xf numFmtId="179" fontId="2" fillId="0" borderId="1">
      <alignment horizontal="right" vertical="center"/>
    </xf>
    <xf numFmtId="0" fontId="12" fillId="0" borderId="0"/>
  </cellStyleXfs>
  <cellXfs count="104">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4" applyNumberFormat="1" applyFont="1" applyBorder="1">
      <alignment horizontal="right" vertical="center"/>
    </xf>
    <xf numFmtId="0" fontId="2" fillId="0" borderId="1" xfId="0" applyFont="1" applyBorder="1" applyAlignment="1">
      <alignment horizontal="center" vertical="center"/>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2" fillId="0" borderId="1" xfId="53" applyNumberFormat="1" applyFont="1" applyBorder="1" applyAlignment="1">
      <alignment horizontal="center" vertical="center" wrapText="1"/>
    </xf>
    <xf numFmtId="49" fontId="8" fillId="0" borderId="0" xfId="53"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79"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79" fontId="6" fillId="0" borderId="1" xfId="56" applyNumberFormat="1" applyFont="1" applyBorder="1" applyAlignment="1">
      <alignment horizontal="center" vertical="center" wrapText="1"/>
    </xf>
    <xf numFmtId="49" fontId="10"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176" fontId="2" fillId="0" borderId="1" xfId="53" applyNumberFormat="1" applyFont="1" applyBorder="1" applyAlignment="1">
      <alignment horizontal="right" vertical="center" wrapText="1"/>
    </xf>
    <xf numFmtId="176" fontId="2" fillId="0" borderId="1" xfId="53" applyNumberFormat="1" applyFont="1" applyBorder="1" applyAlignment="1">
      <alignment horizontal="center" vertical="center" wrapText="1"/>
    </xf>
    <xf numFmtId="49" fontId="11" fillId="0" borderId="0" xfId="53" applyNumberFormat="1" applyFont="1" applyBorder="1" applyAlignment="1">
      <alignment horizontal="center" vertical="center" wrapText="1"/>
    </xf>
    <xf numFmtId="179"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176" fontId="2" fillId="0" borderId="1" xfId="0" applyNumberFormat="1" applyFont="1" applyBorder="1" applyAlignment="1">
      <alignment horizontal="right" vertical="center"/>
    </xf>
    <xf numFmtId="0" fontId="2" fillId="0" borderId="1" xfId="0" applyFont="1" applyBorder="1" applyAlignment="1">
      <alignment horizontal="center" vertical="center" wrapText="1"/>
    </xf>
    <xf numFmtId="49" fontId="2" fillId="0" borderId="1" xfId="53"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3" applyNumberFormat="1" applyFont="1" applyBorder="1">
      <alignment horizontal="left" vertical="center" wrapText="1"/>
    </xf>
    <xf numFmtId="0" fontId="0" fillId="0" borderId="0" xfId="0" applyFont="1" applyFill="1">
      <alignment vertical="top"/>
    </xf>
    <xf numFmtId="0" fontId="1" fillId="0" borderId="0" xfId="0" applyFont="1" applyFill="1" applyAlignment="1"/>
    <xf numFmtId="0" fontId="3" fillId="0" borderId="0" xfId="0" applyFont="1" applyFill="1" applyAlignment="1">
      <alignment horizontal="center" vertical="center"/>
    </xf>
    <xf numFmtId="0" fontId="2" fillId="0" borderId="0" xfId="0" applyFont="1" applyFill="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49" fontId="2" fillId="0" borderId="1" xfId="53" applyNumberFormat="1" applyFont="1" applyFill="1" applyBorder="1">
      <alignment horizontal="left" vertical="center" wrapText="1"/>
    </xf>
    <xf numFmtId="49" fontId="12" fillId="0" borderId="2" xfId="57" applyNumberFormat="1" applyFill="1" applyBorder="1" applyAlignment="1">
      <alignment vertical="center"/>
    </xf>
    <xf numFmtId="0" fontId="13" fillId="0" borderId="1" xfId="0" applyFont="1" applyFill="1" applyBorder="1" applyAlignment="1">
      <alignment horizontal="left" vertical="center" wrapText="1"/>
    </xf>
    <xf numFmtId="0" fontId="2" fillId="0" borderId="0" xfId="0" applyFont="1" applyFill="1" applyAlignment="1">
      <alignment horizontal="right" vertical="center"/>
    </xf>
    <xf numFmtId="0" fontId="11" fillId="0" borderId="0" xfId="0" applyFont="1" applyFill="1" applyAlignment="1">
      <alignment horizontal="center" vertical="center"/>
    </xf>
    <xf numFmtId="0" fontId="7" fillId="0" borderId="0" xfId="0" applyFont="1" applyFill="1" applyAlignment="1"/>
    <xf numFmtId="0" fontId="2" fillId="0" borderId="0" xfId="0" applyFont="1" applyFill="1" applyAlignment="1">
      <alignment horizontal="right"/>
    </xf>
    <xf numFmtId="0" fontId="6" fillId="0" borderId="1" xfId="0" applyFont="1" applyFill="1" applyBorder="1" applyAlignment="1">
      <alignment horizontal="center" vertical="center"/>
    </xf>
    <xf numFmtId="176"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xf>
    <xf numFmtId="181" fontId="0" fillId="0" borderId="0" xfId="0" applyNumberFormat="1" applyFont="1" applyFill="1">
      <alignment vertical="top"/>
    </xf>
    <xf numFmtId="0" fontId="7"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 fillId="0" borderId="0" xfId="0" applyFont="1" applyFill="1" applyAlignment="1">
      <alignment horizontal="right"/>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right" vertical="center" wrapText="1"/>
    </xf>
    <xf numFmtId="0" fontId="2" fillId="0" borderId="1" xfId="0" applyFont="1" applyFill="1" applyBorder="1" applyAlignment="1">
      <alignment horizontal="left" vertical="center" wrapText="1"/>
    </xf>
    <xf numFmtId="176" fontId="2" fillId="0" borderId="1" xfId="54" applyNumberFormat="1" applyFont="1" applyFill="1" applyBorder="1">
      <alignment horizontal="right"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left" vertical="center" wrapText="1" indent="2"/>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right" vertical="center"/>
    </xf>
    <xf numFmtId="0" fontId="15"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10" fillId="0" borderId="4" xfId="0" applyFont="1" applyFill="1" applyBorder="1" applyAlignment="1">
      <alignment horizontal="center" vertical="center"/>
    </xf>
    <xf numFmtId="176" fontId="10" fillId="0" borderId="1" xfId="0" applyNumberFormat="1" applyFont="1" applyFill="1" applyBorder="1" applyAlignment="1">
      <alignment horizontal="right" vertical="center"/>
    </xf>
    <xf numFmtId="0" fontId="10" fillId="0" borderId="1"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3" xfId="0" applyFont="1" applyBorder="1" applyAlignment="1">
      <alignment horizontal="center" vertical="center"/>
    </xf>
    <xf numFmtId="0" fontId="16" fillId="0" borderId="5" xfId="0" applyFont="1" applyBorder="1" applyAlignment="1">
      <alignment horizontal="center" vertical="center" wrapText="1"/>
    </xf>
    <xf numFmtId="0" fontId="6" fillId="0" borderId="6" xfId="0" applyFont="1" applyBorder="1" applyAlignment="1">
      <alignment horizontal="center" vertical="center"/>
    </xf>
    <xf numFmtId="0" fontId="16" fillId="0" borderId="6" xfId="0" applyFont="1" applyBorder="1" applyAlignment="1">
      <alignment horizontal="center" vertical="center"/>
    </xf>
    <xf numFmtId="0" fontId="10" fillId="0" borderId="4" xfId="0" applyFont="1" applyFill="1" applyBorder="1" applyAlignment="1">
      <alignment horizontal="left" vertical="center"/>
    </xf>
    <xf numFmtId="0" fontId="10" fillId="0" borderId="1" xfId="0" applyFont="1" applyFill="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selection activeCell="B16" sqref="B16"/>
    </sheetView>
  </sheetViews>
  <sheetFormatPr defaultColWidth="8.85" defaultRowHeight="15" customHeight="1" outlineLevelCol="3"/>
  <cols>
    <col min="1" max="4" width="35.7083333333333" style="49" customWidth="1"/>
    <col min="5" max="7" width="8.85" style="49"/>
    <col min="8" max="8" width="11.5" style="49"/>
    <col min="9" max="16384" width="8.85" style="49"/>
  </cols>
  <sheetData>
    <row r="1" ht="18.75" customHeight="1" spans="1:4">
      <c r="A1" s="50"/>
      <c r="B1" s="50"/>
      <c r="C1" s="50"/>
      <c r="D1" s="63" t="s">
        <v>0</v>
      </c>
    </row>
    <row r="2" ht="45" customHeight="1" spans="1:4">
      <c r="A2" s="51" t="s">
        <v>1</v>
      </c>
      <c r="B2" s="51"/>
      <c r="C2" s="51"/>
      <c r="D2" s="51"/>
    </row>
    <row r="3" ht="18.75" customHeight="1" spans="1:4">
      <c r="A3" s="52" t="str">
        <f>"单位名称："&amp;"新平彝族傣族自治县教育体育局"</f>
        <v>单位名称：新平彝族傣族自治县教育体育局</v>
      </c>
      <c r="B3" s="52"/>
      <c r="C3" s="89"/>
      <c r="D3" s="63" t="s">
        <v>2</v>
      </c>
    </row>
    <row r="4" ht="22.5" customHeight="1" spans="1:4">
      <c r="A4" s="90" t="s">
        <v>3</v>
      </c>
      <c r="B4" s="90"/>
      <c r="C4" s="90" t="s">
        <v>4</v>
      </c>
      <c r="D4" s="90"/>
    </row>
    <row r="5" ht="18.75" customHeight="1" spans="1:4">
      <c r="A5" s="90" t="s">
        <v>5</v>
      </c>
      <c r="B5" s="90" t="s">
        <v>6</v>
      </c>
      <c r="C5" s="90" t="s">
        <v>7</v>
      </c>
      <c r="D5" s="90" t="s">
        <v>6</v>
      </c>
    </row>
    <row r="6" ht="18.75" customHeight="1" spans="1:4">
      <c r="A6" s="90"/>
      <c r="B6" s="90"/>
      <c r="C6" s="90"/>
      <c r="D6" s="90"/>
    </row>
    <row r="7" ht="22.5" customHeight="1" spans="1:4">
      <c r="A7" s="91" t="s">
        <v>8</v>
      </c>
      <c r="B7" s="84">
        <v>47079129.4</v>
      </c>
      <c r="C7" s="91" t="str">
        <f>"一"&amp;"、"&amp;"一般公共服务支出"</f>
        <v>一、一般公共服务支出</v>
      </c>
      <c r="D7" s="84">
        <v>173040</v>
      </c>
    </row>
    <row r="8" ht="22.5" customHeight="1" spans="1:4">
      <c r="A8" s="91" t="s">
        <v>9</v>
      </c>
      <c r="B8" s="84">
        <v>3177105.46</v>
      </c>
      <c r="C8" s="91" t="str">
        <f>"二"&amp;"、"&amp;"教育支出"</f>
        <v>二、教育支出</v>
      </c>
      <c r="D8" s="84">
        <v>143838569</v>
      </c>
    </row>
    <row r="9" ht="22.5" customHeight="1" spans="1:4">
      <c r="A9" s="91" t="s">
        <v>10</v>
      </c>
      <c r="B9" s="84"/>
      <c r="C9" s="91" t="str">
        <f>"三"&amp;"、"&amp;"文化旅游体育与传媒支出"</f>
        <v>三、文化旅游体育与传媒支出</v>
      </c>
      <c r="D9" s="84">
        <v>100000</v>
      </c>
    </row>
    <row r="10" ht="22.5" customHeight="1" spans="1:4">
      <c r="A10" s="91" t="s">
        <v>11</v>
      </c>
      <c r="B10" s="84"/>
      <c r="C10" s="91" t="str">
        <f>"四"&amp;"、"&amp;"社会保障和就业支出"</f>
        <v>四、社会保障和就业支出</v>
      </c>
      <c r="D10" s="84">
        <v>2207417.4</v>
      </c>
    </row>
    <row r="11" ht="22.5" customHeight="1" spans="1:4">
      <c r="A11" s="91" t="s">
        <v>12</v>
      </c>
      <c r="B11" s="84">
        <v>102919189</v>
      </c>
      <c r="C11" s="91" t="str">
        <f>"五"&amp;"、"&amp;"卫生健康支出"</f>
        <v>五、卫生健康支出</v>
      </c>
      <c r="D11" s="84">
        <v>1567478</v>
      </c>
    </row>
    <row r="12" ht="22.5" customHeight="1" spans="1:4">
      <c r="A12" s="91" t="s">
        <v>13</v>
      </c>
      <c r="B12" s="84"/>
      <c r="C12" s="91" t="str">
        <f>"六"&amp;"、"&amp;"住房保障支出"</f>
        <v>六、住房保障支出</v>
      </c>
      <c r="D12" s="84">
        <v>2111814</v>
      </c>
    </row>
    <row r="13" ht="22.5" customHeight="1" spans="1:4">
      <c r="A13" s="91" t="s">
        <v>14</v>
      </c>
      <c r="B13" s="84"/>
      <c r="C13" s="91" t="s">
        <v>15</v>
      </c>
      <c r="D13" s="84">
        <v>3177105.46</v>
      </c>
    </row>
    <row r="14" ht="22.5" customHeight="1" spans="1:4">
      <c r="A14" s="91" t="s">
        <v>16</v>
      </c>
      <c r="B14" s="84"/>
      <c r="C14" s="91"/>
      <c r="D14" s="84"/>
    </row>
    <row r="15" ht="22.5" customHeight="1" spans="1:4">
      <c r="A15" s="92" t="s">
        <v>17</v>
      </c>
      <c r="B15" s="84"/>
      <c r="C15" s="95"/>
      <c r="D15" s="84"/>
    </row>
    <row r="16" ht="22.5" customHeight="1" spans="1:4">
      <c r="A16" s="92" t="s">
        <v>18</v>
      </c>
      <c r="B16" s="84">
        <v>102919189</v>
      </c>
      <c r="C16" s="95"/>
      <c r="D16" s="84"/>
    </row>
    <row r="17" ht="22.5" customHeight="1" spans="1:4">
      <c r="A17" s="92"/>
      <c r="B17" s="84"/>
      <c r="C17" s="95"/>
      <c r="D17" s="84"/>
    </row>
    <row r="18" ht="22.5" customHeight="1" spans="1:4">
      <c r="A18" s="93" t="s">
        <v>19</v>
      </c>
      <c r="B18" s="94">
        <f>B7+B8+B11</f>
        <v>153175423.86</v>
      </c>
      <c r="C18" s="95" t="s">
        <v>20</v>
      </c>
      <c r="D18" s="94">
        <f>SUM(D7:D17)</f>
        <v>153175423.86</v>
      </c>
    </row>
    <row r="19" ht="22.5" customHeight="1" spans="1:4">
      <c r="A19" s="102" t="s">
        <v>21</v>
      </c>
      <c r="B19" s="84"/>
      <c r="C19" s="103" t="s">
        <v>22</v>
      </c>
      <c r="D19" s="88"/>
    </row>
    <row r="20" ht="22.5" customHeight="1" spans="1:4">
      <c r="A20" s="92" t="s">
        <v>23</v>
      </c>
      <c r="B20" s="94"/>
      <c r="C20" s="92" t="s">
        <v>23</v>
      </c>
      <c r="D20" s="94"/>
    </row>
    <row r="21" ht="22.5" customHeight="1" spans="1:4">
      <c r="A21" s="92" t="s">
        <v>24</v>
      </c>
      <c r="B21" s="94"/>
      <c r="C21" s="92" t="s">
        <v>25</v>
      </c>
      <c r="D21" s="94"/>
    </row>
    <row r="22" ht="22.5" customHeight="1" spans="1:4">
      <c r="A22" s="93" t="s">
        <v>26</v>
      </c>
      <c r="B22" s="94">
        <f>SUM(B18:B19)</f>
        <v>153175423.86</v>
      </c>
      <c r="C22" s="95" t="s">
        <v>27</v>
      </c>
      <c r="D22" s="94">
        <f>SUM(D18:D19)</f>
        <v>153175423.86</v>
      </c>
    </row>
  </sheetData>
  <mergeCells count="8">
    <mergeCell ref="A2:D2"/>
    <mergeCell ref="A3:B3"/>
    <mergeCell ref="A4:B4"/>
    <mergeCell ref="C4:D4"/>
    <mergeCell ref="A5:A6"/>
    <mergeCell ref="B5:B6"/>
    <mergeCell ref="C5:C6"/>
    <mergeCell ref="D5:D6"/>
  </mergeCells>
  <pageMargins left="0.75" right="0.75" top="1" bottom="1" header="0.5" footer="0.5"/>
  <pageSetup paperSize="1" scale="63" fitToHeight="0"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5"/>
  <sheetViews>
    <sheetView showZeros="0" workbookViewId="0">
      <selection activeCell="F39" sqref="F39"/>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39" t="s">
        <v>602</v>
      </c>
    </row>
    <row r="2" ht="37.5" customHeight="1" spans="1:6">
      <c r="A2" s="3" t="s">
        <v>603</v>
      </c>
      <c r="B2" s="3"/>
      <c r="C2" s="3"/>
      <c r="D2" s="3"/>
      <c r="E2" s="3"/>
      <c r="F2" s="3"/>
    </row>
    <row r="3" ht="18.75" customHeight="1" spans="1:6">
      <c r="A3" s="40" t="str">
        <f>"单位名称："&amp;"新平彝族傣族自治县教育体育局"</f>
        <v>单位名称：新平彝族傣族自治县教育体育局</v>
      </c>
      <c r="B3" s="40"/>
      <c r="C3" s="40"/>
      <c r="D3" s="41"/>
      <c r="E3" s="41"/>
      <c r="F3" s="42" t="s">
        <v>30</v>
      </c>
    </row>
    <row r="4" ht="18.75" customHeight="1" spans="1:6">
      <c r="A4" s="12" t="s">
        <v>162</v>
      </c>
      <c r="B4" s="12" t="s">
        <v>60</v>
      </c>
      <c r="C4" s="12" t="s">
        <v>61</v>
      </c>
      <c r="D4" s="43" t="s">
        <v>604</v>
      </c>
      <c r="E4" s="43"/>
      <c r="F4" s="43"/>
    </row>
    <row r="5" ht="18.75" customHeight="1" spans="1:6">
      <c r="A5" s="12" t="s">
        <v>60</v>
      </c>
      <c r="B5" s="12" t="s">
        <v>60</v>
      </c>
      <c r="C5" s="12" t="s">
        <v>61</v>
      </c>
      <c r="D5" s="43" t="s">
        <v>35</v>
      </c>
      <c r="E5" s="43" t="s">
        <v>64</v>
      </c>
      <c r="F5" s="43" t="s">
        <v>65</v>
      </c>
    </row>
    <row r="6" ht="18.75" customHeight="1" spans="1:6">
      <c r="A6" s="13" t="s">
        <v>47</v>
      </c>
      <c r="B6" s="13"/>
      <c r="C6" s="13" t="s">
        <v>48</v>
      </c>
      <c r="D6" s="13" t="s">
        <v>50</v>
      </c>
      <c r="E6" s="13" t="s">
        <v>51</v>
      </c>
      <c r="F6" s="13" t="s">
        <v>52</v>
      </c>
    </row>
    <row r="7" ht="20.25" customHeight="1" spans="1:6">
      <c r="A7" s="15" t="s">
        <v>57</v>
      </c>
      <c r="B7" s="15">
        <v>2296003</v>
      </c>
      <c r="C7" s="15" t="s">
        <v>132</v>
      </c>
      <c r="D7" s="16">
        <v>284399</v>
      </c>
      <c r="E7" s="16"/>
      <c r="F7" s="16">
        <v>284399</v>
      </c>
    </row>
    <row r="8" ht="20.25" customHeight="1" spans="1:6">
      <c r="A8" s="15" t="s">
        <v>57</v>
      </c>
      <c r="B8" s="15">
        <v>2296003</v>
      </c>
      <c r="C8" s="15" t="s">
        <v>132</v>
      </c>
      <c r="D8" s="44">
        <v>20000</v>
      </c>
      <c r="E8" s="44"/>
      <c r="F8" s="44">
        <v>20000</v>
      </c>
    </row>
    <row r="9" ht="20.25" customHeight="1" spans="1:6">
      <c r="A9" s="15" t="s">
        <v>57</v>
      </c>
      <c r="B9" s="15">
        <v>2296003</v>
      </c>
      <c r="C9" s="15" t="s">
        <v>132</v>
      </c>
      <c r="D9" s="44">
        <v>3020</v>
      </c>
      <c r="E9" s="44"/>
      <c r="F9" s="44">
        <v>3020</v>
      </c>
    </row>
    <row r="10" ht="20.25" customHeight="1" spans="1:6">
      <c r="A10" s="15" t="s">
        <v>57</v>
      </c>
      <c r="B10" s="15">
        <v>2296003</v>
      </c>
      <c r="C10" s="15" t="s">
        <v>132</v>
      </c>
      <c r="D10" s="44">
        <v>37439.6</v>
      </c>
      <c r="E10" s="44"/>
      <c r="F10" s="44">
        <v>37439.6</v>
      </c>
    </row>
    <row r="11" ht="20.25" customHeight="1" spans="1:6">
      <c r="A11" s="15" t="s">
        <v>57</v>
      </c>
      <c r="B11" s="15">
        <v>2296003</v>
      </c>
      <c r="C11" s="15" t="s">
        <v>132</v>
      </c>
      <c r="D11" s="44">
        <v>90000</v>
      </c>
      <c r="E11" s="44"/>
      <c r="F11" s="44">
        <v>90000</v>
      </c>
    </row>
    <row r="12" ht="20.25" customHeight="1" spans="1:6">
      <c r="A12" s="15" t="s">
        <v>57</v>
      </c>
      <c r="B12" s="15">
        <v>2296003</v>
      </c>
      <c r="C12" s="15" t="s">
        <v>132</v>
      </c>
      <c r="D12" s="44">
        <v>280000</v>
      </c>
      <c r="E12" s="44"/>
      <c r="F12" s="44">
        <v>280000</v>
      </c>
    </row>
    <row r="13" ht="20.25" customHeight="1" spans="1:6">
      <c r="A13" s="15" t="s">
        <v>57</v>
      </c>
      <c r="B13" s="15">
        <v>2296003</v>
      </c>
      <c r="C13" s="15" t="s">
        <v>132</v>
      </c>
      <c r="D13" s="44">
        <v>50000</v>
      </c>
      <c r="E13" s="44"/>
      <c r="F13" s="44">
        <v>50000</v>
      </c>
    </row>
    <row r="14" ht="20.25" customHeight="1" spans="1:6">
      <c r="A14" s="15" t="s">
        <v>57</v>
      </c>
      <c r="B14" s="15">
        <v>2296003</v>
      </c>
      <c r="C14" s="15" t="s">
        <v>132</v>
      </c>
      <c r="D14" s="44">
        <v>20000</v>
      </c>
      <c r="E14" s="44"/>
      <c r="F14" s="44">
        <v>20000</v>
      </c>
    </row>
    <row r="15" ht="20.25" customHeight="1" spans="1:6">
      <c r="A15" s="15" t="s">
        <v>57</v>
      </c>
      <c r="B15" s="15">
        <v>2296003</v>
      </c>
      <c r="C15" s="15" t="s">
        <v>132</v>
      </c>
      <c r="D15" s="44">
        <v>10000</v>
      </c>
      <c r="E15" s="44"/>
      <c r="F15" s="44">
        <v>10000</v>
      </c>
    </row>
    <row r="16" ht="20.25" customHeight="1" spans="1:6">
      <c r="A16" s="15" t="s">
        <v>57</v>
      </c>
      <c r="B16" s="15">
        <v>2296003</v>
      </c>
      <c r="C16" s="15" t="s">
        <v>132</v>
      </c>
      <c r="D16" s="44">
        <v>260000</v>
      </c>
      <c r="E16" s="44"/>
      <c r="F16" s="44">
        <v>260000</v>
      </c>
    </row>
    <row r="17" ht="20.25" customHeight="1" spans="1:6">
      <c r="A17" s="15" t="s">
        <v>57</v>
      </c>
      <c r="B17" s="15">
        <v>2296003</v>
      </c>
      <c r="C17" s="15" t="s">
        <v>132</v>
      </c>
      <c r="D17" s="44">
        <v>20000</v>
      </c>
      <c r="E17" s="44"/>
      <c r="F17" s="44">
        <v>20000</v>
      </c>
    </row>
    <row r="18" ht="20.25" customHeight="1" spans="1:6">
      <c r="A18" s="15" t="s">
        <v>57</v>
      </c>
      <c r="B18" s="15">
        <v>2296003</v>
      </c>
      <c r="C18" s="15" t="s">
        <v>132</v>
      </c>
      <c r="D18" s="44">
        <v>340000</v>
      </c>
      <c r="E18" s="44"/>
      <c r="F18" s="44">
        <v>340000</v>
      </c>
    </row>
    <row r="19" ht="20.25" customHeight="1" spans="1:6">
      <c r="A19" s="15" t="s">
        <v>57</v>
      </c>
      <c r="B19" s="15">
        <v>2296003</v>
      </c>
      <c r="C19" s="15" t="s">
        <v>132</v>
      </c>
      <c r="D19" s="44">
        <v>200000</v>
      </c>
      <c r="E19" s="44"/>
      <c r="F19" s="44">
        <v>200000</v>
      </c>
    </row>
    <row r="20" ht="20.25" customHeight="1" spans="1:6">
      <c r="A20" s="15" t="s">
        <v>57</v>
      </c>
      <c r="B20" s="15">
        <v>2296003</v>
      </c>
      <c r="C20" s="15" t="s">
        <v>132</v>
      </c>
      <c r="D20" s="44">
        <v>50000</v>
      </c>
      <c r="E20" s="44"/>
      <c r="F20" s="44">
        <v>50000</v>
      </c>
    </row>
    <row r="21" ht="20.25" customHeight="1" spans="1:6">
      <c r="A21" s="15" t="s">
        <v>57</v>
      </c>
      <c r="B21" s="15">
        <v>2296003</v>
      </c>
      <c r="C21" s="15" t="s">
        <v>132</v>
      </c>
      <c r="D21" s="44">
        <v>140000</v>
      </c>
      <c r="E21" s="44"/>
      <c r="F21" s="44">
        <v>140000</v>
      </c>
    </row>
    <row r="22" ht="20.25" customHeight="1" spans="1:6">
      <c r="A22" s="15" t="s">
        <v>57</v>
      </c>
      <c r="B22" s="15">
        <v>2296003</v>
      </c>
      <c r="C22" s="15" t="s">
        <v>132</v>
      </c>
      <c r="D22" s="44">
        <v>98750</v>
      </c>
      <c r="E22" s="44"/>
      <c r="F22" s="44">
        <v>98750</v>
      </c>
    </row>
    <row r="23" ht="20.25" customHeight="1" spans="1:6">
      <c r="A23" s="15" t="s">
        <v>57</v>
      </c>
      <c r="B23" s="15">
        <v>2296003</v>
      </c>
      <c r="C23" s="15" t="s">
        <v>132</v>
      </c>
      <c r="D23" s="44">
        <v>300000</v>
      </c>
      <c r="E23" s="44"/>
      <c r="F23" s="44">
        <v>300000</v>
      </c>
    </row>
    <row r="24" ht="20.25" customHeight="1" spans="1:6">
      <c r="A24" s="15" t="s">
        <v>57</v>
      </c>
      <c r="B24" s="15">
        <v>2296003</v>
      </c>
      <c r="C24" s="15" t="s">
        <v>132</v>
      </c>
      <c r="D24" s="44">
        <v>200000</v>
      </c>
      <c r="E24" s="44"/>
      <c r="F24" s="44">
        <v>200000</v>
      </c>
    </row>
    <row r="25" ht="20.25" customHeight="1" spans="1:6">
      <c r="A25" s="15" t="s">
        <v>57</v>
      </c>
      <c r="B25" s="15">
        <v>2296003</v>
      </c>
      <c r="C25" s="15" t="s">
        <v>132</v>
      </c>
      <c r="D25" s="44">
        <v>20000</v>
      </c>
      <c r="E25" s="44"/>
      <c r="F25" s="44">
        <v>20000</v>
      </c>
    </row>
    <row r="26" ht="20.25" customHeight="1" spans="1:6">
      <c r="A26" s="15" t="s">
        <v>57</v>
      </c>
      <c r="B26" s="15">
        <v>2296003</v>
      </c>
      <c r="C26" s="15" t="s">
        <v>132</v>
      </c>
      <c r="D26" s="44">
        <v>44216.2</v>
      </c>
      <c r="E26" s="44"/>
      <c r="F26" s="44">
        <v>44216.2</v>
      </c>
    </row>
    <row r="27" ht="20.25" customHeight="1" spans="1:6">
      <c r="A27" s="15" t="s">
        <v>57</v>
      </c>
      <c r="B27" s="15">
        <v>2296003</v>
      </c>
      <c r="C27" s="15" t="s">
        <v>132</v>
      </c>
      <c r="D27" s="44">
        <v>7600</v>
      </c>
      <c r="E27" s="44"/>
      <c r="F27" s="44">
        <v>7600</v>
      </c>
    </row>
    <row r="28" ht="20.25" customHeight="1" spans="1:6">
      <c r="A28" s="15" t="s">
        <v>57</v>
      </c>
      <c r="B28" s="15">
        <v>2296003</v>
      </c>
      <c r="C28" s="15" t="s">
        <v>132</v>
      </c>
      <c r="D28" s="44">
        <v>2400</v>
      </c>
      <c r="E28" s="44"/>
      <c r="F28" s="44">
        <v>2400</v>
      </c>
    </row>
    <row r="29" ht="20.25" customHeight="1" spans="1:6">
      <c r="A29" s="15" t="s">
        <v>57</v>
      </c>
      <c r="B29" s="15">
        <v>2296003</v>
      </c>
      <c r="C29" s="15" t="s">
        <v>132</v>
      </c>
      <c r="D29" s="44">
        <v>50000</v>
      </c>
      <c r="E29" s="44"/>
      <c r="F29" s="44">
        <v>50000</v>
      </c>
    </row>
    <row r="30" ht="20.25" customHeight="1" spans="1:6">
      <c r="A30" s="15" t="s">
        <v>57</v>
      </c>
      <c r="B30" s="15">
        <v>2296003</v>
      </c>
      <c r="C30" s="15" t="s">
        <v>132</v>
      </c>
      <c r="D30" s="44">
        <v>200000</v>
      </c>
      <c r="E30" s="44"/>
      <c r="F30" s="44">
        <v>200000</v>
      </c>
    </row>
    <row r="31" ht="20.25" customHeight="1" spans="1:6">
      <c r="A31" s="15" t="s">
        <v>57</v>
      </c>
      <c r="B31" s="15">
        <v>2296003</v>
      </c>
      <c r="C31" s="15" t="s">
        <v>132</v>
      </c>
      <c r="D31" s="44">
        <v>172821.6</v>
      </c>
      <c r="E31" s="44"/>
      <c r="F31" s="44">
        <v>172821.6</v>
      </c>
    </row>
    <row r="32" ht="20.25" customHeight="1" spans="1:6">
      <c r="A32" s="15" t="s">
        <v>57</v>
      </c>
      <c r="B32" s="15">
        <v>2296003</v>
      </c>
      <c r="C32" s="15" t="s">
        <v>132</v>
      </c>
      <c r="D32" s="44">
        <v>40000</v>
      </c>
      <c r="E32" s="44"/>
      <c r="F32" s="44">
        <v>40000</v>
      </c>
    </row>
    <row r="33" ht="20.25" customHeight="1" spans="1:6">
      <c r="A33" s="15" t="s">
        <v>57</v>
      </c>
      <c r="B33" s="15">
        <v>2296003</v>
      </c>
      <c r="C33" s="15" t="s">
        <v>132</v>
      </c>
      <c r="D33" s="44">
        <v>150000</v>
      </c>
      <c r="E33" s="44"/>
      <c r="F33" s="44">
        <v>150000</v>
      </c>
    </row>
    <row r="34" ht="20.25" customHeight="1" spans="1:6">
      <c r="A34" s="15" t="s">
        <v>57</v>
      </c>
      <c r="B34" s="15">
        <v>2296003</v>
      </c>
      <c r="C34" s="15" t="s">
        <v>132</v>
      </c>
      <c r="D34" s="44">
        <v>86459.06</v>
      </c>
      <c r="E34" s="44"/>
      <c r="F34" s="44">
        <v>86459.06</v>
      </c>
    </row>
    <row r="35" ht="20.25" customHeight="1" spans="1:6">
      <c r="A35" s="45" t="s">
        <v>133</v>
      </c>
      <c r="B35" s="45"/>
      <c r="C35" s="45"/>
      <c r="D35" s="44">
        <f>SUM(D7:D34)</f>
        <v>3177105.46</v>
      </c>
      <c r="E35" s="44">
        <f>SUM(E7:E34)</f>
        <v>0</v>
      </c>
      <c r="F35" s="44">
        <f>SUM(F7:F34)</f>
        <v>3177105.46</v>
      </c>
    </row>
  </sheetData>
  <mergeCells count="7">
    <mergeCell ref="A2:F2"/>
    <mergeCell ref="A3:C3"/>
    <mergeCell ref="D4:F4"/>
    <mergeCell ref="A35:C35"/>
    <mergeCell ref="A4:A5"/>
    <mergeCell ref="B4:B5"/>
    <mergeCell ref="C4:C5"/>
  </mergeCells>
  <pageMargins left="0.75" right="0.75" top="1" bottom="1" header="0.5" footer="0.5"/>
  <pageSetup paperSize="1" scale="65" fitToHeight="0"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0"/>
  <sheetViews>
    <sheetView showZeros="0" workbookViewId="0">
      <selection activeCell="G12" sqref="G12"/>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3"/>
      <c r="B1" s="33"/>
      <c r="C1" s="33"/>
      <c r="D1" s="33"/>
      <c r="E1" s="33"/>
      <c r="F1" s="33"/>
      <c r="G1" s="33"/>
      <c r="H1" s="33"/>
      <c r="I1" s="33"/>
      <c r="J1" s="33"/>
      <c r="K1" s="33"/>
      <c r="L1" s="33"/>
      <c r="M1" s="33"/>
      <c r="N1" s="33"/>
      <c r="O1" s="33"/>
      <c r="P1" s="33"/>
      <c r="Q1" s="19" t="s">
        <v>605</v>
      </c>
    </row>
    <row r="2" ht="45" customHeight="1" spans="1:17">
      <c r="A2" s="28" t="s">
        <v>606</v>
      </c>
      <c r="B2" s="28"/>
      <c r="C2" s="28"/>
      <c r="D2" s="28"/>
      <c r="E2" s="28"/>
      <c r="F2" s="28"/>
      <c r="G2" s="28"/>
      <c r="H2" s="28"/>
      <c r="I2" s="28"/>
      <c r="J2" s="28"/>
      <c r="K2" s="28"/>
      <c r="L2" s="28"/>
      <c r="M2" s="28"/>
      <c r="N2" s="37"/>
      <c r="O2" s="37"/>
      <c r="P2" s="37"/>
      <c r="Q2" s="37"/>
    </row>
    <row r="3" ht="20.25" customHeight="1" spans="1:17">
      <c r="A3" s="18" t="str">
        <f>"单位名称："&amp;"新平彝族傣族自治县教育体育局"</f>
        <v>单位名称：新平彝族傣族自治县教育体育局</v>
      </c>
      <c r="B3" s="18"/>
      <c r="C3" s="18"/>
      <c r="D3" s="18"/>
      <c r="E3" s="18"/>
      <c r="F3" s="18"/>
      <c r="G3" s="18"/>
      <c r="H3" s="18"/>
      <c r="I3" s="18"/>
      <c r="J3" s="18"/>
      <c r="K3" s="18"/>
      <c r="L3" s="18"/>
      <c r="M3" s="18"/>
      <c r="N3" s="18"/>
      <c r="O3" s="18"/>
      <c r="P3" s="18"/>
      <c r="Q3" s="19" t="s">
        <v>30</v>
      </c>
    </row>
    <row r="4" ht="20.25" customHeight="1" spans="1:17">
      <c r="A4" s="21" t="s">
        <v>607</v>
      </c>
      <c r="B4" s="21" t="s">
        <v>608</v>
      </c>
      <c r="C4" s="21" t="s">
        <v>609</v>
      </c>
      <c r="D4" s="21" t="s">
        <v>610</v>
      </c>
      <c r="E4" s="21" t="s">
        <v>611</v>
      </c>
      <c r="F4" s="21" t="s">
        <v>612</v>
      </c>
      <c r="G4" s="21" t="s">
        <v>169</v>
      </c>
      <c r="H4" s="21"/>
      <c r="I4" s="21"/>
      <c r="J4" s="21"/>
      <c r="K4" s="21"/>
      <c r="L4" s="21"/>
      <c r="M4" s="21"/>
      <c r="N4" s="21"/>
      <c r="O4" s="21"/>
      <c r="P4" s="21"/>
      <c r="Q4" s="21"/>
    </row>
    <row r="5" ht="20.25" customHeight="1" spans="1:17">
      <c r="A5" s="21" t="s">
        <v>613</v>
      </c>
      <c r="B5" s="21" t="s">
        <v>608</v>
      </c>
      <c r="C5" s="21" t="s">
        <v>609</v>
      </c>
      <c r="D5" s="21" t="s">
        <v>610</v>
      </c>
      <c r="E5" s="21" t="s">
        <v>611</v>
      </c>
      <c r="F5" s="21" t="s">
        <v>612</v>
      </c>
      <c r="G5" s="21" t="s">
        <v>33</v>
      </c>
      <c r="H5" s="21" t="s">
        <v>36</v>
      </c>
      <c r="I5" s="21" t="s">
        <v>614</v>
      </c>
      <c r="J5" s="21" t="s">
        <v>615</v>
      </c>
      <c r="K5" s="21" t="s">
        <v>39</v>
      </c>
      <c r="L5" s="21" t="s">
        <v>616</v>
      </c>
      <c r="M5" s="21" t="s">
        <v>63</v>
      </c>
      <c r="N5" s="21"/>
      <c r="O5" s="21"/>
      <c r="P5" s="21"/>
      <c r="Q5" s="21"/>
    </row>
    <row r="6" ht="32.4" customHeight="1" spans="1:17">
      <c r="A6" s="21"/>
      <c r="B6" s="21"/>
      <c r="C6" s="21"/>
      <c r="D6" s="21"/>
      <c r="E6" s="21"/>
      <c r="F6" s="21"/>
      <c r="G6" s="21"/>
      <c r="H6" s="21" t="s">
        <v>35</v>
      </c>
      <c r="I6" s="21"/>
      <c r="J6" s="21"/>
      <c r="K6" s="21"/>
      <c r="L6" s="21" t="s">
        <v>35</v>
      </c>
      <c r="M6" s="21" t="s">
        <v>42</v>
      </c>
      <c r="N6" s="21" t="s">
        <v>43</v>
      </c>
      <c r="O6" s="38" t="s">
        <v>44</v>
      </c>
      <c r="P6" s="38" t="s">
        <v>45</v>
      </c>
      <c r="Q6" s="38" t="s">
        <v>46</v>
      </c>
    </row>
    <row r="7" ht="20.25" customHeight="1" spans="1:17">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row>
    <row r="8" ht="20.25" customHeight="1" spans="1:17">
      <c r="A8" s="34" t="s">
        <v>195</v>
      </c>
      <c r="B8" s="22"/>
      <c r="C8" s="22"/>
      <c r="D8" s="35"/>
      <c r="E8" s="35"/>
      <c r="F8" s="35"/>
      <c r="G8" s="35">
        <v>101000</v>
      </c>
      <c r="H8" s="35">
        <v>101000</v>
      </c>
      <c r="I8" s="35"/>
      <c r="J8" s="31"/>
      <c r="K8" s="31"/>
      <c r="L8" s="35"/>
      <c r="M8" s="35"/>
      <c r="N8" s="35"/>
      <c r="O8" s="35"/>
      <c r="P8" s="35"/>
      <c r="Q8" s="35"/>
    </row>
    <row r="9" ht="20.25" customHeight="1" spans="1:17">
      <c r="A9" s="22"/>
      <c r="B9" s="22" t="s">
        <v>617</v>
      </c>
      <c r="C9" s="22" t="str">
        <f>"C23120301"&amp;"  "&amp;"车辆维修和保养服务"</f>
        <v>C23120301  车辆维修和保养服务</v>
      </c>
      <c r="D9" s="36" t="s">
        <v>389</v>
      </c>
      <c r="E9" s="23">
        <v>1</v>
      </c>
      <c r="F9" s="35"/>
      <c r="G9" s="35">
        <v>21000</v>
      </c>
      <c r="H9" s="31">
        <v>21000</v>
      </c>
      <c r="I9" s="31"/>
      <c r="J9" s="31"/>
      <c r="K9" s="31"/>
      <c r="L9" s="35"/>
      <c r="M9" s="35"/>
      <c r="N9" s="35"/>
      <c r="O9" s="35"/>
      <c r="P9" s="35"/>
      <c r="Q9" s="35"/>
    </row>
    <row r="10" ht="20.25" customHeight="1" spans="1:17">
      <c r="A10" s="22"/>
      <c r="B10" s="22" t="s">
        <v>618</v>
      </c>
      <c r="C10" s="22" t="str">
        <f>"C1804010201"&amp;"  "&amp;"机动车保险服务"</f>
        <v>C1804010201  机动车保险服务</v>
      </c>
      <c r="D10" s="36" t="s">
        <v>389</v>
      </c>
      <c r="E10" s="23">
        <v>1</v>
      </c>
      <c r="F10" s="35"/>
      <c r="G10" s="35">
        <v>20000</v>
      </c>
      <c r="H10" s="31">
        <v>20000</v>
      </c>
      <c r="I10" s="31"/>
      <c r="J10" s="31"/>
      <c r="K10" s="31"/>
      <c r="L10" s="35"/>
      <c r="M10" s="35"/>
      <c r="N10" s="35"/>
      <c r="O10" s="35"/>
      <c r="P10" s="35"/>
      <c r="Q10" s="35"/>
    </row>
    <row r="11" ht="20.25" customHeight="1" spans="1:17">
      <c r="A11" s="22"/>
      <c r="B11" s="22" t="s">
        <v>619</v>
      </c>
      <c r="C11" s="22" t="str">
        <f>"C23120302"&amp;"  "&amp;"车辆加油、添加燃料服务"</f>
        <v>C23120302  车辆加油、添加燃料服务</v>
      </c>
      <c r="D11" s="36" t="s">
        <v>389</v>
      </c>
      <c r="E11" s="23">
        <v>1</v>
      </c>
      <c r="F11" s="35"/>
      <c r="G11" s="35">
        <v>60000</v>
      </c>
      <c r="H11" s="31">
        <v>60000</v>
      </c>
      <c r="I11" s="31"/>
      <c r="J11" s="31"/>
      <c r="K11" s="31"/>
      <c r="L11" s="35"/>
      <c r="M11" s="35"/>
      <c r="N11" s="35"/>
      <c r="O11" s="35"/>
      <c r="P11" s="35"/>
      <c r="Q11" s="35"/>
    </row>
    <row r="12" ht="20.25" customHeight="1" spans="1:17">
      <c r="A12" s="34" t="s">
        <v>206</v>
      </c>
      <c r="B12" s="22"/>
      <c r="C12" s="22"/>
      <c r="D12" s="22"/>
      <c r="E12" s="22"/>
      <c r="F12" s="35">
        <v>44000</v>
      </c>
      <c r="G12" s="35">
        <v>44000</v>
      </c>
      <c r="H12" s="35">
        <v>44000</v>
      </c>
      <c r="I12" s="35"/>
      <c r="J12" s="31"/>
      <c r="K12" s="31"/>
      <c r="L12" s="35"/>
      <c r="M12" s="35"/>
      <c r="N12" s="35"/>
      <c r="O12" s="35"/>
      <c r="P12" s="35"/>
      <c r="Q12" s="35"/>
    </row>
    <row r="13" ht="20.25" customHeight="1" spans="1:17">
      <c r="A13" s="22"/>
      <c r="B13" s="22" t="s">
        <v>620</v>
      </c>
      <c r="C13" s="22" t="str">
        <f>"A05040101"&amp;"  "&amp;"复印纸"</f>
        <v>A05040101  复印纸</v>
      </c>
      <c r="D13" s="36" t="s">
        <v>621</v>
      </c>
      <c r="E13" s="23">
        <v>150</v>
      </c>
      <c r="F13" s="35">
        <v>24000</v>
      </c>
      <c r="G13" s="35">
        <v>24000</v>
      </c>
      <c r="H13" s="31">
        <v>24000</v>
      </c>
      <c r="I13" s="31"/>
      <c r="J13" s="31"/>
      <c r="K13" s="31"/>
      <c r="L13" s="35"/>
      <c r="M13" s="35"/>
      <c r="N13" s="35"/>
      <c r="O13" s="35"/>
      <c r="P13" s="35"/>
      <c r="Q13" s="35"/>
    </row>
    <row r="14" ht="20.25" customHeight="1" spans="1:17">
      <c r="A14" s="22"/>
      <c r="B14" s="22" t="s">
        <v>622</v>
      </c>
      <c r="C14" s="22" t="str">
        <f>"A02021003"&amp;"  "&amp;"A4黑白打印机"</f>
        <v>A02021003  A4黑白打印机</v>
      </c>
      <c r="D14" s="36" t="s">
        <v>545</v>
      </c>
      <c r="E14" s="23">
        <v>4</v>
      </c>
      <c r="F14" s="35">
        <v>10000</v>
      </c>
      <c r="G14" s="35">
        <v>10000</v>
      </c>
      <c r="H14" s="31">
        <v>10000</v>
      </c>
      <c r="I14" s="31"/>
      <c r="J14" s="31"/>
      <c r="K14" s="31"/>
      <c r="L14" s="35"/>
      <c r="M14" s="35"/>
      <c r="N14" s="35"/>
      <c r="O14" s="35"/>
      <c r="P14" s="35"/>
      <c r="Q14" s="35"/>
    </row>
    <row r="15" ht="20.25" customHeight="1" spans="1:17">
      <c r="A15" s="22"/>
      <c r="B15" s="22" t="s">
        <v>623</v>
      </c>
      <c r="C15" s="22" t="str">
        <f>"A05010201"&amp;"  "&amp;"办公桌"</f>
        <v>A05010201  办公桌</v>
      </c>
      <c r="D15" s="36" t="s">
        <v>469</v>
      </c>
      <c r="E15" s="23">
        <v>5</v>
      </c>
      <c r="F15" s="35">
        <v>10000</v>
      </c>
      <c r="G15" s="35">
        <v>10000</v>
      </c>
      <c r="H15" s="31">
        <v>10000</v>
      </c>
      <c r="I15" s="31"/>
      <c r="J15" s="31"/>
      <c r="K15" s="31"/>
      <c r="L15" s="35"/>
      <c r="M15" s="35"/>
      <c r="N15" s="35"/>
      <c r="O15" s="35"/>
      <c r="P15" s="35"/>
      <c r="Q15" s="35"/>
    </row>
    <row r="16" ht="20.25" customHeight="1" spans="1:17">
      <c r="A16" s="34" t="s">
        <v>303</v>
      </c>
      <c r="B16" s="22"/>
      <c r="C16" s="22"/>
      <c r="D16" s="22"/>
      <c r="E16" s="22"/>
      <c r="F16" s="35"/>
      <c r="G16" s="35">
        <v>95392265</v>
      </c>
      <c r="H16" s="35"/>
      <c r="I16" s="35"/>
      <c r="J16" s="31"/>
      <c r="K16" s="31"/>
      <c r="L16" s="35">
        <v>95392265</v>
      </c>
      <c r="M16" s="35"/>
      <c r="N16" s="35"/>
      <c r="O16" s="35"/>
      <c r="P16" s="35"/>
      <c r="Q16" s="35">
        <v>95392265</v>
      </c>
    </row>
    <row r="17" ht="20.25" customHeight="1" spans="1:17">
      <c r="A17" s="22"/>
      <c r="B17" s="22" t="s">
        <v>624</v>
      </c>
      <c r="C17" s="22" t="str">
        <f>"C23140200"&amp;"  "&amp;"食品和饮料专门零售服务"</f>
        <v>C23140200  食品和饮料专门零售服务</v>
      </c>
      <c r="D17" s="36" t="s">
        <v>389</v>
      </c>
      <c r="E17" s="23">
        <v>1</v>
      </c>
      <c r="F17" s="35"/>
      <c r="G17" s="35">
        <v>5531960</v>
      </c>
      <c r="H17" s="31"/>
      <c r="I17" s="31"/>
      <c r="J17" s="31"/>
      <c r="K17" s="31"/>
      <c r="L17" s="35">
        <v>5531960</v>
      </c>
      <c r="M17" s="35"/>
      <c r="N17" s="35"/>
      <c r="O17" s="35"/>
      <c r="P17" s="35"/>
      <c r="Q17" s="35">
        <v>5531960</v>
      </c>
    </row>
    <row r="18" ht="20.25" customHeight="1" spans="1:17">
      <c r="A18" s="22"/>
      <c r="B18" s="22" t="s">
        <v>625</v>
      </c>
      <c r="C18" s="22" t="str">
        <f>"C23140100"&amp;"  "&amp;"综合零售服务"</f>
        <v>C23140100  综合零售服务</v>
      </c>
      <c r="D18" s="36" t="s">
        <v>389</v>
      </c>
      <c r="E18" s="23">
        <v>1</v>
      </c>
      <c r="F18" s="35"/>
      <c r="G18" s="35">
        <v>87250355</v>
      </c>
      <c r="H18" s="31"/>
      <c r="I18" s="31"/>
      <c r="J18" s="31"/>
      <c r="K18" s="31"/>
      <c r="L18" s="35">
        <v>87250355</v>
      </c>
      <c r="M18" s="35"/>
      <c r="N18" s="35"/>
      <c r="O18" s="35"/>
      <c r="P18" s="35"/>
      <c r="Q18" s="35">
        <v>87250355</v>
      </c>
    </row>
    <row r="19" ht="20.25" customHeight="1" spans="1:17">
      <c r="A19" s="22"/>
      <c r="B19" s="22" t="s">
        <v>624</v>
      </c>
      <c r="C19" s="22" t="str">
        <f>"C23140200"&amp;"  "&amp;"食品和饮料专门零售服务"</f>
        <v>C23140200  食品和饮料专门零售服务</v>
      </c>
      <c r="D19" s="36" t="s">
        <v>389</v>
      </c>
      <c r="E19" s="23">
        <v>1</v>
      </c>
      <c r="F19" s="35"/>
      <c r="G19" s="35">
        <v>2609950</v>
      </c>
      <c r="H19" s="31"/>
      <c r="I19" s="31"/>
      <c r="J19" s="31"/>
      <c r="K19" s="31"/>
      <c r="L19" s="35">
        <v>2609950</v>
      </c>
      <c r="M19" s="35"/>
      <c r="N19" s="35"/>
      <c r="O19" s="35"/>
      <c r="P19" s="35"/>
      <c r="Q19" s="35">
        <v>2609950</v>
      </c>
    </row>
    <row r="20" ht="20.25" customHeight="1" spans="1:17">
      <c r="A20" s="23" t="s">
        <v>33</v>
      </c>
      <c r="B20" s="23"/>
      <c r="C20" s="23"/>
      <c r="D20" s="36"/>
      <c r="E20" s="36"/>
      <c r="F20" s="35">
        <v>44000</v>
      </c>
      <c r="G20" s="35">
        <v>95537265</v>
      </c>
      <c r="H20" s="35">
        <v>145000</v>
      </c>
      <c r="I20" s="35"/>
      <c r="J20" s="35"/>
      <c r="K20" s="35"/>
      <c r="L20" s="35">
        <v>95392265</v>
      </c>
      <c r="M20" s="35"/>
      <c r="N20" s="35"/>
      <c r="O20" s="35"/>
      <c r="P20" s="35"/>
      <c r="Q20" s="35">
        <v>95392265</v>
      </c>
    </row>
  </sheetData>
  <mergeCells count="17">
    <mergeCell ref="A1:M1"/>
    <mergeCell ref="A2:Q2"/>
    <mergeCell ref="A3:M3"/>
    <mergeCell ref="G4:Q4"/>
    <mergeCell ref="L5:Q5"/>
    <mergeCell ref="A20:E2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38" fitToHeight="0"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A11" sqref="A11"/>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19"/>
      <c r="B1" s="19"/>
      <c r="C1" s="19"/>
      <c r="D1" s="19"/>
      <c r="E1" s="19"/>
      <c r="F1" s="19"/>
      <c r="G1" s="19"/>
      <c r="H1" s="19"/>
      <c r="I1" s="19"/>
      <c r="J1" s="19"/>
      <c r="K1" s="19"/>
      <c r="L1" s="19"/>
      <c r="M1" s="19"/>
      <c r="N1" s="19" t="s">
        <v>626</v>
      </c>
    </row>
    <row r="2" ht="45" customHeight="1" spans="1:14">
      <c r="A2" s="28" t="s">
        <v>627</v>
      </c>
      <c r="B2" s="28"/>
      <c r="C2" s="28"/>
      <c r="D2" s="28"/>
      <c r="E2" s="28"/>
      <c r="F2" s="28"/>
      <c r="G2" s="28"/>
      <c r="H2" s="28"/>
      <c r="I2" s="28"/>
      <c r="J2" s="28"/>
      <c r="K2" s="28"/>
      <c r="L2" s="28"/>
      <c r="M2" s="28"/>
      <c r="N2" s="28"/>
    </row>
    <row r="3" ht="20.25" customHeight="1" spans="1:14">
      <c r="A3" s="18" t="str">
        <f>"单位名称："&amp;"新平彝族傣族自治县教育体育局"</f>
        <v>单位名称：新平彝族傣族自治县教育体育局</v>
      </c>
      <c r="B3" s="18"/>
      <c r="C3" s="18"/>
      <c r="D3" s="18"/>
      <c r="E3" s="18"/>
      <c r="F3" s="18"/>
      <c r="G3" s="18"/>
      <c r="H3" s="18"/>
      <c r="I3" s="19"/>
      <c r="J3" s="19"/>
      <c r="K3" s="19"/>
      <c r="L3" s="19"/>
      <c r="M3" s="19"/>
      <c r="N3" s="19" t="s">
        <v>30</v>
      </c>
    </row>
    <row r="4" ht="27.15" customHeight="1" spans="1:14">
      <c r="A4" s="29" t="s">
        <v>607</v>
      </c>
      <c r="B4" s="29" t="s">
        <v>628</v>
      </c>
      <c r="C4" s="29" t="s">
        <v>629</v>
      </c>
      <c r="D4" s="29" t="s">
        <v>169</v>
      </c>
      <c r="E4" s="29"/>
      <c r="F4" s="29"/>
      <c r="G4" s="29"/>
      <c r="H4" s="29"/>
      <c r="I4" s="29"/>
      <c r="J4" s="29"/>
      <c r="K4" s="29"/>
      <c r="L4" s="29"/>
      <c r="M4" s="29"/>
      <c r="N4" s="29"/>
    </row>
    <row r="5" ht="23.4" customHeight="1" spans="1:14">
      <c r="A5" s="29" t="s">
        <v>613</v>
      </c>
      <c r="B5" s="29"/>
      <c r="C5" s="29" t="s">
        <v>630</v>
      </c>
      <c r="D5" s="29" t="s">
        <v>33</v>
      </c>
      <c r="E5" s="29" t="s">
        <v>36</v>
      </c>
      <c r="F5" s="29" t="s">
        <v>614</v>
      </c>
      <c r="G5" s="29" t="s">
        <v>615</v>
      </c>
      <c r="H5" s="29" t="s">
        <v>39</v>
      </c>
      <c r="I5" s="29" t="s">
        <v>616</v>
      </c>
      <c r="J5" s="29"/>
      <c r="K5" s="29"/>
      <c r="L5" s="29"/>
      <c r="M5" s="29"/>
      <c r="N5" s="29"/>
    </row>
    <row r="6" ht="28.65" customHeight="1" spans="1:14">
      <c r="A6" s="29"/>
      <c r="B6" s="29"/>
      <c r="C6" s="29"/>
      <c r="D6" s="29"/>
      <c r="E6" s="29" t="s">
        <v>35</v>
      </c>
      <c r="F6" s="29"/>
      <c r="G6" s="29"/>
      <c r="H6" s="29"/>
      <c r="I6" s="29" t="s">
        <v>35</v>
      </c>
      <c r="J6" s="29" t="s">
        <v>42</v>
      </c>
      <c r="K6" s="29" t="s">
        <v>43</v>
      </c>
      <c r="L6" s="32" t="s">
        <v>44</v>
      </c>
      <c r="M6" s="32" t="s">
        <v>45</v>
      </c>
      <c r="N6" s="32" t="s">
        <v>46</v>
      </c>
    </row>
    <row r="7" ht="20.25" customHeight="1" spans="1:14">
      <c r="A7" s="30">
        <v>1</v>
      </c>
      <c r="B7" s="30">
        <v>2</v>
      </c>
      <c r="C7" s="30">
        <v>3</v>
      </c>
      <c r="D7" s="30">
        <v>4</v>
      </c>
      <c r="E7" s="30">
        <v>5</v>
      </c>
      <c r="F7" s="30">
        <v>6</v>
      </c>
      <c r="G7" s="30">
        <v>7</v>
      </c>
      <c r="H7" s="30">
        <v>8</v>
      </c>
      <c r="I7" s="30">
        <v>9</v>
      </c>
      <c r="J7" s="30">
        <v>10</v>
      </c>
      <c r="K7" s="30">
        <v>11</v>
      </c>
      <c r="L7" s="30">
        <v>12</v>
      </c>
      <c r="M7" s="30">
        <v>13</v>
      </c>
      <c r="N7" s="30">
        <v>14</v>
      </c>
    </row>
    <row r="8" ht="20.25" customHeight="1" spans="1:14">
      <c r="A8" s="22"/>
      <c r="B8" s="22"/>
      <c r="C8" s="22"/>
      <c r="D8" s="31"/>
      <c r="E8" s="31"/>
      <c r="F8" s="31"/>
      <c r="G8" s="31"/>
      <c r="H8" s="31"/>
      <c r="I8" s="31"/>
      <c r="J8" s="31"/>
      <c r="K8" s="31"/>
      <c r="L8" s="31"/>
      <c r="M8" s="31"/>
      <c r="N8" s="31"/>
    </row>
    <row r="9" ht="20.25" customHeight="1" spans="1:14">
      <c r="A9" s="22"/>
      <c r="B9" s="22"/>
      <c r="C9" s="22"/>
      <c r="D9" s="31"/>
      <c r="E9" s="31"/>
      <c r="F9" s="31"/>
      <c r="G9" s="31"/>
      <c r="H9" s="31"/>
      <c r="I9" s="31"/>
      <c r="J9" s="31"/>
      <c r="K9" s="31"/>
      <c r="L9" s="31"/>
      <c r="M9" s="31"/>
      <c r="N9" s="31"/>
    </row>
    <row r="10" ht="20.25" customHeight="1" spans="1:14">
      <c r="A10" s="23" t="s">
        <v>33</v>
      </c>
      <c r="B10" s="23"/>
      <c r="C10" s="23"/>
      <c r="D10" s="31"/>
      <c r="E10" s="31"/>
      <c r="F10" s="31"/>
      <c r="G10" s="31"/>
      <c r="H10" s="31"/>
      <c r="I10" s="31"/>
      <c r="J10" s="31"/>
      <c r="K10" s="31"/>
      <c r="L10" s="31"/>
      <c r="M10" s="31"/>
      <c r="N10" s="31"/>
    </row>
    <row r="11" customHeight="1" spans="1:1">
      <c r="A11" t="s">
        <v>631</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scale="45" fitToHeight="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9"/>
  <sheetViews>
    <sheetView showZeros="0" workbookViewId="0">
      <selection activeCell="A9" sqref="A9"/>
    </sheetView>
  </sheetViews>
  <sheetFormatPr defaultColWidth="8.85" defaultRowHeight="15" customHeight="1"/>
  <cols>
    <col min="1" max="1" width="37.1416666666667" customWidth="1"/>
    <col min="2" max="15" width="17.1416666666667" customWidth="1"/>
  </cols>
  <sheetData>
    <row r="1" ht="24.15" customHeight="1" spans="1:15">
      <c r="A1" s="18"/>
      <c r="B1" s="18"/>
      <c r="C1" s="18"/>
      <c r="D1" s="18"/>
      <c r="E1" s="18"/>
      <c r="F1" s="18"/>
      <c r="G1" s="18"/>
      <c r="H1" s="18"/>
      <c r="I1" s="18"/>
      <c r="J1" s="18"/>
      <c r="K1" s="18"/>
      <c r="L1" s="18"/>
      <c r="M1" s="18"/>
      <c r="N1" s="18"/>
      <c r="O1" s="19" t="s">
        <v>632</v>
      </c>
    </row>
    <row r="2" ht="45.15" customHeight="1" spans="1:15">
      <c r="A2" s="24" t="s">
        <v>633</v>
      </c>
      <c r="B2" s="24"/>
      <c r="C2" s="24"/>
      <c r="D2" s="24"/>
      <c r="E2" s="24"/>
      <c r="F2" s="24"/>
      <c r="G2" s="24"/>
      <c r="H2" s="24"/>
      <c r="I2" s="24"/>
      <c r="J2" s="24"/>
      <c r="K2" s="24"/>
      <c r="L2" s="24"/>
      <c r="M2" s="24"/>
      <c r="N2" s="24"/>
      <c r="O2" s="24"/>
    </row>
    <row r="3" ht="18.75" customHeight="1" spans="1:15">
      <c r="A3" s="18" t="str">
        <f>"单位名称："&amp;"新平彝族傣族自治县教育体育局"</f>
        <v>单位名称：新平彝族傣族自治县教育体育局</v>
      </c>
      <c r="B3" s="18"/>
      <c r="C3" s="18"/>
      <c r="D3" s="18"/>
      <c r="E3" s="18"/>
      <c r="F3" s="18"/>
      <c r="G3" s="18"/>
      <c r="H3" s="18"/>
      <c r="I3" s="18"/>
      <c r="J3" s="18"/>
      <c r="K3" s="18"/>
      <c r="L3" s="18"/>
      <c r="M3" s="18"/>
      <c r="N3" s="18"/>
      <c r="O3" s="19" t="s">
        <v>30</v>
      </c>
    </row>
    <row r="4" ht="22.5" customHeight="1" spans="1:15">
      <c r="A4" s="27" t="s">
        <v>634</v>
      </c>
      <c r="B4" s="27" t="s">
        <v>169</v>
      </c>
      <c r="C4" s="27"/>
      <c r="D4" s="27"/>
      <c r="E4" s="27" t="s">
        <v>635</v>
      </c>
      <c r="F4" s="27"/>
      <c r="G4" s="27"/>
      <c r="H4" s="27"/>
      <c r="I4" s="27"/>
      <c r="J4" s="27"/>
      <c r="K4" s="27"/>
      <c r="L4" s="27"/>
      <c r="M4" s="27"/>
      <c r="N4" s="27"/>
      <c r="O4" s="27"/>
    </row>
    <row r="5" ht="22.5" customHeight="1" spans="1:15">
      <c r="A5" s="27"/>
      <c r="B5" s="27" t="s">
        <v>33</v>
      </c>
      <c r="C5" s="27" t="s">
        <v>36</v>
      </c>
      <c r="D5" s="27" t="s">
        <v>614</v>
      </c>
      <c r="E5" s="27" t="s">
        <v>636</v>
      </c>
      <c r="F5" s="27" t="s">
        <v>637</v>
      </c>
      <c r="G5" s="27" t="s">
        <v>638</v>
      </c>
      <c r="H5" s="27" t="s">
        <v>639</v>
      </c>
      <c r="I5" s="27" t="s">
        <v>640</v>
      </c>
      <c r="J5" s="27" t="s">
        <v>641</v>
      </c>
      <c r="K5" s="27" t="s">
        <v>642</v>
      </c>
      <c r="L5" s="27" t="s">
        <v>643</v>
      </c>
      <c r="M5" s="27" t="s">
        <v>644</v>
      </c>
      <c r="N5" s="27" t="s">
        <v>645</v>
      </c>
      <c r="O5" s="27" t="s">
        <v>646</v>
      </c>
    </row>
    <row r="6" ht="18.75" customHeight="1" spans="1:15">
      <c r="A6" s="22"/>
      <c r="B6" s="22"/>
      <c r="C6" s="22"/>
      <c r="D6" s="22"/>
      <c r="E6" s="22"/>
      <c r="F6" s="22"/>
      <c r="G6" s="22"/>
      <c r="H6" s="22"/>
      <c r="I6" s="22"/>
      <c r="J6" s="22"/>
      <c r="K6" s="22"/>
      <c r="L6" s="22"/>
      <c r="M6" s="22"/>
      <c r="N6" s="22"/>
      <c r="O6" s="22"/>
    </row>
    <row r="7" ht="18.75" customHeight="1" spans="1:15">
      <c r="A7" s="22"/>
      <c r="B7" s="22"/>
      <c r="C7" s="22"/>
      <c r="D7" s="22"/>
      <c r="E7" s="22"/>
      <c r="F7" s="22"/>
      <c r="G7" s="22"/>
      <c r="H7" s="22"/>
      <c r="I7" s="22"/>
      <c r="J7" s="22"/>
      <c r="K7" s="22"/>
      <c r="L7" s="22"/>
      <c r="M7" s="22"/>
      <c r="N7" s="22"/>
      <c r="O7" s="22"/>
    </row>
    <row r="8" ht="18.75" customHeight="1" spans="1:15">
      <c r="A8" s="23"/>
      <c r="B8" s="22"/>
      <c r="C8" s="22"/>
      <c r="D8" s="22"/>
      <c r="E8" s="22"/>
      <c r="F8" s="22"/>
      <c r="G8" s="22"/>
      <c r="H8" s="22"/>
      <c r="I8" s="22"/>
      <c r="J8" s="22"/>
      <c r="K8" s="22"/>
      <c r="L8" s="22"/>
      <c r="M8" s="22"/>
      <c r="N8" s="22"/>
      <c r="O8" s="22"/>
    </row>
    <row r="9" customHeight="1" spans="1:1">
      <c r="A9" t="s">
        <v>631</v>
      </c>
    </row>
  </sheetData>
  <mergeCells count="5">
    <mergeCell ref="A2:O2"/>
    <mergeCell ref="A3:C3"/>
    <mergeCell ref="B4:D4"/>
    <mergeCell ref="E4:O4"/>
    <mergeCell ref="A4:A5"/>
  </mergeCells>
  <pageMargins left="0.75" right="0.75" top="1" bottom="1" header="0.5" footer="0.5"/>
  <pageSetup paperSize="1" scale="44" fitToHeight="0"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8.85" defaultRowHeight="15" customHeight="1" outlineLevelRow="7"/>
  <cols>
    <col min="1" max="10" width="28.575" customWidth="1"/>
  </cols>
  <sheetData>
    <row r="1" ht="18.75" customHeight="1" spans="1:10">
      <c r="A1" s="18"/>
      <c r="B1" s="18"/>
      <c r="C1" s="18"/>
      <c r="D1" s="18"/>
      <c r="E1" s="18"/>
      <c r="F1" s="18"/>
      <c r="G1" s="18"/>
      <c r="H1" s="18"/>
      <c r="I1" s="18"/>
      <c r="J1" s="19" t="s">
        <v>647</v>
      </c>
    </row>
    <row r="2" ht="52.05" customHeight="1" spans="1:10">
      <c r="A2" s="24" t="s">
        <v>648</v>
      </c>
      <c r="B2" s="25"/>
      <c r="C2" s="25"/>
      <c r="D2" s="25"/>
      <c r="E2" s="25"/>
      <c r="F2" s="25"/>
      <c r="G2" s="25"/>
      <c r="H2" s="25"/>
      <c r="I2" s="25"/>
      <c r="J2" s="25"/>
    </row>
    <row r="3" ht="21.3" customHeight="1" spans="1:10">
      <c r="A3" s="18" t="str">
        <f>"单位名称："&amp;"新平彝族傣族自治县教育体育局"</f>
        <v>单位名称：新平彝族傣族自治县教育体育局</v>
      </c>
      <c r="B3" s="18"/>
      <c r="C3" s="18"/>
      <c r="D3" s="26"/>
      <c r="E3" s="26"/>
      <c r="F3" s="26"/>
      <c r="G3" s="26"/>
      <c r="H3" s="26"/>
      <c r="I3" s="26"/>
      <c r="J3" s="26"/>
    </row>
    <row r="4" ht="27.15" customHeight="1" spans="1:10">
      <c r="A4" s="21" t="s">
        <v>328</v>
      </c>
      <c r="B4" s="21" t="s">
        <v>329</v>
      </c>
      <c r="C4" s="21" t="s">
        <v>330</v>
      </c>
      <c r="D4" s="21" t="s">
        <v>331</v>
      </c>
      <c r="E4" s="21" t="s">
        <v>332</v>
      </c>
      <c r="F4" s="21" t="s">
        <v>333</v>
      </c>
      <c r="G4" s="21" t="s">
        <v>334</v>
      </c>
      <c r="H4" s="21" t="s">
        <v>335</v>
      </c>
      <c r="I4" s="21" t="s">
        <v>336</v>
      </c>
      <c r="J4" s="21" t="s">
        <v>337</v>
      </c>
    </row>
    <row r="5" ht="18.75" customHeight="1" spans="1:10">
      <c r="A5" s="21" t="s">
        <v>47</v>
      </c>
      <c r="B5" s="21" t="s">
        <v>48</v>
      </c>
      <c r="C5" s="21" t="s">
        <v>49</v>
      </c>
      <c r="D5" s="21" t="s">
        <v>50</v>
      </c>
      <c r="E5" s="21" t="s">
        <v>51</v>
      </c>
      <c r="F5" s="21" t="s">
        <v>52</v>
      </c>
      <c r="G5" s="21" t="s">
        <v>53</v>
      </c>
      <c r="H5" s="21" t="s">
        <v>54</v>
      </c>
      <c r="I5" s="21" t="s">
        <v>55</v>
      </c>
      <c r="J5" s="21" t="s">
        <v>71</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t="s">
        <v>631</v>
      </c>
    </row>
  </sheetData>
  <mergeCells count="2">
    <mergeCell ref="A2:J2"/>
    <mergeCell ref="A3:C3"/>
  </mergeCells>
  <pageMargins left="0.75" right="0.75" top="1" bottom="1" header="0.5" footer="0.5"/>
  <pageSetup paperSize="1" scale="43" fitToHeight="0"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showZeros="0" workbookViewId="0">
      <selection activeCell="A8" sqref="A8"/>
    </sheetView>
  </sheetViews>
  <sheetFormatPr defaultColWidth="8.85" defaultRowHeight="15" customHeight="1" outlineLevelRow="7" outlineLevelCol="7"/>
  <cols>
    <col min="1" max="8" width="28.575" customWidth="1"/>
  </cols>
  <sheetData>
    <row r="1" ht="18.75" customHeight="1" spans="1:8">
      <c r="A1" s="18"/>
      <c r="B1" s="18"/>
      <c r="C1" s="18"/>
      <c r="D1" s="18"/>
      <c r="E1" s="18"/>
      <c r="F1" s="18"/>
      <c r="G1" s="18"/>
      <c r="H1" s="19" t="s">
        <v>649</v>
      </c>
    </row>
    <row r="2" ht="41.4" customHeight="1" spans="1:8">
      <c r="A2" s="20" t="s">
        <v>650</v>
      </c>
      <c r="B2" s="20"/>
      <c r="C2" s="20"/>
      <c r="D2" s="20"/>
      <c r="E2" s="20"/>
      <c r="F2" s="20"/>
      <c r="G2" s="20"/>
      <c r="H2" s="20"/>
    </row>
    <row r="3" ht="18.75" customHeight="1" spans="1:8">
      <c r="A3" s="18" t="str">
        <f>"单位名称："&amp;"新平彝族傣族自治县教育体育局"</f>
        <v>单位名称：新平彝族傣族自治县教育体育局</v>
      </c>
      <c r="B3" s="18"/>
      <c r="C3" s="18"/>
      <c r="D3" s="18"/>
      <c r="E3" s="18"/>
      <c r="F3" s="18"/>
      <c r="G3" s="18"/>
      <c r="H3" s="18"/>
    </row>
    <row r="4" ht="18.75" customHeight="1" spans="1:8">
      <c r="A4" s="21" t="s">
        <v>162</v>
      </c>
      <c r="B4" s="21" t="s">
        <v>651</v>
      </c>
      <c r="C4" s="21" t="s">
        <v>652</v>
      </c>
      <c r="D4" s="21" t="s">
        <v>653</v>
      </c>
      <c r="E4" s="21" t="s">
        <v>610</v>
      </c>
      <c r="F4" s="21" t="s">
        <v>654</v>
      </c>
      <c r="G4" s="21"/>
      <c r="H4" s="21"/>
    </row>
    <row r="5" ht="18.75" customHeight="1" spans="1:8">
      <c r="A5" s="21"/>
      <c r="B5" s="21"/>
      <c r="C5" s="21"/>
      <c r="D5" s="21"/>
      <c r="E5" s="21"/>
      <c r="F5" s="21" t="s">
        <v>611</v>
      </c>
      <c r="G5" s="21" t="s">
        <v>655</v>
      </c>
      <c r="H5" s="21" t="s">
        <v>656</v>
      </c>
    </row>
    <row r="6" ht="18.75" customHeight="1" spans="1:8">
      <c r="A6" s="21" t="s">
        <v>47</v>
      </c>
      <c r="B6" s="21" t="s">
        <v>48</v>
      </c>
      <c r="C6" s="21" t="s">
        <v>49</v>
      </c>
      <c r="D6" s="21" t="s">
        <v>50</v>
      </c>
      <c r="E6" s="21" t="s">
        <v>51</v>
      </c>
      <c r="F6" s="21" t="s">
        <v>52</v>
      </c>
      <c r="G6" s="21" t="s">
        <v>53</v>
      </c>
      <c r="H6" s="21" t="s">
        <v>54</v>
      </c>
    </row>
    <row r="7" ht="18.75" customHeight="1" spans="1:8">
      <c r="A7" s="22"/>
      <c r="B7" s="22"/>
      <c r="C7" s="22"/>
      <c r="D7" s="22"/>
      <c r="E7" s="23"/>
      <c r="F7" s="23"/>
      <c r="G7" s="16"/>
      <c r="H7" s="16"/>
    </row>
    <row r="8" customHeight="1" spans="1:1">
      <c r="A8" t="s">
        <v>631</v>
      </c>
    </row>
  </sheetData>
  <mergeCells count="8">
    <mergeCell ref="A2:H2"/>
    <mergeCell ref="A3:C3"/>
    <mergeCell ref="F4:H4"/>
    <mergeCell ref="A4:A5"/>
    <mergeCell ref="B4:B5"/>
    <mergeCell ref="C4:C5"/>
    <mergeCell ref="D4:D5"/>
    <mergeCell ref="E4:E5"/>
  </mergeCells>
  <pageMargins left="0.75" right="0.75" top="1" bottom="1" header="0.5" footer="0.5"/>
  <pageSetup paperSize="1" scale="54"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opLeftCell="C1" workbookViewId="0">
      <selection activeCell="F23" sqref="F2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657</v>
      </c>
    </row>
    <row r="2" ht="45" customHeight="1" spans="1:11">
      <c r="A2" s="3" t="s">
        <v>658</v>
      </c>
      <c r="B2" s="3"/>
      <c r="C2" s="3"/>
      <c r="D2" s="3"/>
      <c r="E2" s="3"/>
      <c r="F2" s="3"/>
      <c r="G2" s="3"/>
      <c r="H2" s="3"/>
      <c r="I2" s="3"/>
      <c r="J2" s="3"/>
      <c r="K2" s="3"/>
    </row>
    <row r="3" ht="18.75" customHeight="1" spans="1:11">
      <c r="A3" s="4" t="str">
        <f>"单位名称："&amp;"新平彝族傣族自治县教育体育局"</f>
        <v>单位名称：新平彝族傣族自治县教育体育局</v>
      </c>
      <c r="B3" s="4"/>
      <c r="C3" s="4"/>
      <c r="D3" s="4"/>
      <c r="E3" s="4"/>
      <c r="F3" s="4"/>
      <c r="G3" s="4"/>
      <c r="H3" s="5"/>
      <c r="I3" s="5"/>
      <c r="J3" s="5"/>
      <c r="K3" s="5" t="s">
        <v>30</v>
      </c>
    </row>
    <row r="4" ht="18.75" customHeight="1" spans="1:11">
      <c r="A4" s="12" t="s">
        <v>245</v>
      </c>
      <c r="B4" s="12" t="s">
        <v>164</v>
      </c>
      <c r="C4" s="12" t="s">
        <v>246</v>
      </c>
      <c r="D4" s="12" t="s">
        <v>165</v>
      </c>
      <c r="E4" s="12" t="s">
        <v>166</v>
      </c>
      <c r="F4" s="12" t="s">
        <v>247</v>
      </c>
      <c r="G4" s="12" t="s">
        <v>168</v>
      </c>
      <c r="H4" s="12" t="s">
        <v>33</v>
      </c>
      <c r="I4" s="12" t="s">
        <v>659</v>
      </c>
      <c r="J4" s="12"/>
      <c r="K4" s="12"/>
    </row>
    <row r="5" ht="18.75" customHeight="1" spans="1:11">
      <c r="A5" s="12"/>
      <c r="B5" s="12"/>
      <c r="C5" s="12"/>
      <c r="D5" s="12"/>
      <c r="E5" s="12"/>
      <c r="F5" s="12"/>
      <c r="G5" s="12"/>
      <c r="H5" s="12"/>
      <c r="I5" s="12" t="s">
        <v>36</v>
      </c>
      <c r="J5" s="12" t="s">
        <v>37</v>
      </c>
      <c r="K5" s="12" t="s">
        <v>38</v>
      </c>
    </row>
    <row r="6" ht="22.65" customHeight="1" spans="1:11">
      <c r="A6" s="12"/>
      <c r="B6" s="12"/>
      <c r="C6" s="12"/>
      <c r="D6" s="12"/>
      <c r="E6" s="12"/>
      <c r="F6" s="12"/>
      <c r="G6" s="12"/>
      <c r="H6" s="12"/>
      <c r="I6" s="12"/>
      <c r="J6" s="12"/>
      <c r="K6" s="12"/>
    </row>
    <row r="7" ht="18.75" customHeight="1" spans="1:11">
      <c r="A7" s="13" t="s">
        <v>47</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33</v>
      </c>
      <c r="B10" s="17"/>
      <c r="C10" s="17"/>
      <c r="D10" s="17"/>
      <c r="E10" s="17"/>
      <c r="F10" s="17"/>
      <c r="G10" s="17"/>
      <c r="H10" s="16"/>
      <c r="I10" s="16"/>
      <c r="J10" s="16"/>
      <c r="K10" s="16"/>
    </row>
    <row r="11" customHeight="1" spans="3:3">
      <c r="C11" t="s">
        <v>631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scale="51" fitToHeight="0"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abSelected="1" workbookViewId="0">
      <selection activeCell="J19" sqref="J19"/>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660</v>
      </c>
    </row>
    <row r="2" ht="45" customHeight="1" spans="1:7">
      <c r="A2" s="3" t="s">
        <v>661</v>
      </c>
      <c r="B2" s="3"/>
      <c r="C2" s="3"/>
      <c r="D2" s="3"/>
      <c r="E2" s="3"/>
      <c r="F2" s="3"/>
      <c r="G2" s="3"/>
    </row>
    <row r="3" ht="24.15" customHeight="1" spans="1:7">
      <c r="A3" s="4" t="str">
        <f>"单位名称："&amp;"新平彝族傣族自治县教育体育局"</f>
        <v>单位名称：新平彝族傣族自治县教育体育局</v>
      </c>
      <c r="B3" s="4"/>
      <c r="C3" s="4"/>
      <c r="D3" s="4"/>
      <c r="E3" s="5"/>
      <c r="F3" s="5"/>
      <c r="G3" s="5" t="s">
        <v>30</v>
      </c>
    </row>
    <row r="4" ht="18.75" customHeight="1" spans="1:7">
      <c r="A4" s="6" t="s">
        <v>246</v>
      </c>
      <c r="B4" s="6" t="s">
        <v>245</v>
      </c>
      <c r="C4" s="6" t="s">
        <v>164</v>
      </c>
      <c r="D4" s="6" t="s">
        <v>662</v>
      </c>
      <c r="E4" s="6" t="s">
        <v>36</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47</v>
      </c>
      <c r="B7" s="7">
        <v>2</v>
      </c>
      <c r="C7" s="7">
        <v>3</v>
      </c>
      <c r="D7" s="7">
        <v>4</v>
      </c>
      <c r="E7" s="7">
        <v>5</v>
      </c>
      <c r="F7" s="7">
        <v>6</v>
      </c>
      <c r="G7" s="7">
        <v>7</v>
      </c>
    </row>
    <row r="8" ht="20.25" customHeight="1" spans="1:7">
      <c r="A8" s="8" t="s">
        <v>57</v>
      </c>
      <c r="B8" s="8" t="s">
        <v>251</v>
      </c>
      <c r="C8" s="9" t="s">
        <v>250</v>
      </c>
      <c r="D8" s="8" t="s">
        <v>663</v>
      </c>
      <c r="E8" s="10">
        <v>268000</v>
      </c>
      <c r="F8" s="10"/>
      <c r="G8" s="10"/>
    </row>
    <row r="9" ht="20.25" customHeight="1" spans="1:7">
      <c r="A9" s="8" t="s">
        <v>57</v>
      </c>
      <c r="B9" s="8" t="s">
        <v>262</v>
      </c>
      <c r="C9" s="9" t="s">
        <v>261</v>
      </c>
      <c r="D9" s="8" t="s">
        <v>663</v>
      </c>
      <c r="E9" s="10">
        <v>11200</v>
      </c>
      <c r="F9" s="10"/>
      <c r="G9" s="10"/>
    </row>
    <row r="10" ht="20.25" customHeight="1" spans="1:7">
      <c r="A10" s="8" t="s">
        <v>57</v>
      </c>
      <c r="B10" s="8" t="s">
        <v>251</v>
      </c>
      <c r="C10" s="9" t="s">
        <v>264</v>
      </c>
      <c r="D10" s="8" t="s">
        <v>663</v>
      </c>
      <c r="E10" s="10">
        <v>61200</v>
      </c>
      <c r="F10" s="10"/>
      <c r="G10" s="10"/>
    </row>
    <row r="11" ht="20.25" customHeight="1" spans="1:7">
      <c r="A11" s="8" t="s">
        <v>57</v>
      </c>
      <c r="B11" s="8" t="s">
        <v>251</v>
      </c>
      <c r="C11" s="9" t="s">
        <v>268</v>
      </c>
      <c r="D11" s="8" t="s">
        <v>663</v>
      </c>
      <c r="E11" s="10">
        <v>112000</v>
      </c>
      <c r="F11" s="10"/>
      <c r="G11" s="10"/>
    </row>
    <row r="12" ht="20.25" customHeight="1" spans="1:7">
      <c r="A12" s="8" t="s">
        <v>57</v>
      </c>
      <c r="B12" s="8" t="s">
        <v>251</v>
      </c>
      <c r="C12" s="9" t="s">
        <v>272</v>
      </c>
      <c r="D12" s="8" t="s">
        <v>663</v>
      </c>
      <c r="E12" s="10"/>
      <c r="F12" s="10"/>
      <c r="G12" s="10"/>
    </row>
    <row r="13" ht="20.25" customHeight="1" spans="1:7">
      <c r="A13" s="8" t="s">
        <v>57</v>
      </c>
      <c r="B13" s="8" t="s">
        <v>280</v>
      </c>
      <c r="C13" s="9" t="s">
        <v>279</v>
      </c>
      <c r="D13" s="8" t="s">
        <v>663</v>
      </c>
      <c r="E13" s="10">
        <v>167307</v>
      </c>
      <c r="F13" s="10"/>
      <c r="G13" s="10"/>
    </row>
    <row r="14" ht="20.25" customHeight="1" spans="1:7">
      <c r="A14" s="8" t="s">
        <v>57</v>
      </c>
      <c r="B14" s="8" t="s">
        <v>251</v>
      </c>
      <c r="C14" s="9" t="s">
        <v>284</v>
      </c>
      <c r="D14" s="8" t="s">
        <v>663</v>
      </c>
      <c r="E14" s="10">
        <v>100000</v>
      </c>
      <c r="F14" s="10"/>
      <c r="G14" s="10"/>
    </row>
    <row r="15" ht="20.25" customHeight="1" spans="1:7">
      <c r="A15" s="8" t="s">
        <v>57</v>
      </c>
      <c r="B15" s="8" t="s">
        <v>251</v>
      </c>
      <c r="C15" s="9" t="s">
        <v>286</v>
      </c>
      <c r="D15" s="8" t="s">
        <v>663</v>
      </c>
      <c r="E15" s="10">
        <v>170000</v>
      </c>
      <c r="F15" s="10"/>
      <c r="G15" s="10"/>
    </row>
    <row r="16" ht="20.25" customHeight="1" spans="1:7">
      <c r="A16" s="8" t="s">
        <v>57</v>
      </c>
      <c r="B16" s="8" t="s">
        <v>251</v>
      </c>
      <c r="C16" s="9" t="s">
        <v>288</v>
      </c>
      <c r="D16" s="8" t="s">
        <v>663</v>
      </c>
      <c r="E16" s="10"/>
      <c r="F16" s="10"/>
      <c r="G16" s="10"/>
    </row>
    <row r="17" ht="20.25" customHeight="1" spans="1:7">
      <c r="A17" s="8" t="s">
        <v>57</v>
      </c>
      <c r="B17" s="8" t="s">
        <v>251</v>
      </c>
      <c r="C17" s="9" t="s">
        <v>292</v>
      </c>
      <c r="D17" s="8" t="s">
        <v>663</v>
      </c>
      <c r="E17" s="10">
        <v>100000</v>
      </c>
      <c r="F17" s="10"/>
      <c r="G17" s="10"/>
    </row>
    <row r="18" ht="20.25" customHeight="1" spans="1:7">
      <c r="A18" s="8" t="s">
        <v>57</v>
      </c>
      <c r="B18" s="8" t="s">
        <v>251</v>
      </c>
      <c r="C18" s="9" t="s">
        <v>294</v>
      </c>
      <c r="D18" s="8" t="s">
        <v>663</v>
      </c>
      <c r="E18" s="10">
        <v>49840</v>
      </c>
      <c r="F18" s="10"/>
      <c r="G18" s="10"/>
    </row>
    <row r="19" ht="20.25" customHeight="1" spans="1:7">
      <c r="A19" s="8" t="s">
        <v>57</v>
      </c>
      <c r="B19" s="8" t="s">
        <v>251</v>
      </c>
      <c r="C19" s="9" t="s">
        <v>296</v>
      </c>
      <c r="D19" s="8" t="s">
        <v>663</v>
      </c>
      <c r="E19" s="10">
        <v>146500</v>
      </c>
      <c r="F19" s="10"/>
      <c r="G19" s="10"/>
    </row>
    <row r="20" ht="20.25" customHeight="1" spans="1:7">
      <c r="A20" s="8" t="s">
        <v>57</v>
      </c>
      <c r="B20" s="8" t="s">
        <v>251</v>
      </c>
      <c r="C20" s="9" t="s">
        <v>299</v>
      </c>
      <c r="D20" s="8" t="s">
        <v>663</v>
      </c>
      <c r="E20" s="10">
        <v>44100</v>
      </c>
      <c r="F20" s="10"/>
      <c r="G20" s="10"/>
    </row>
    <row r="21" ht="20.25" customHeight="1" spans="1:7">
      <c r="A21" s="8" t="s">
        <v>57</v>
      </c>
      <c r="B21" s="8" t="s">
        <v>251</v>
      </c>
      <c r="C21" s="9" t="s">
        <v>301</v>
      </c>
      <c r="D21" s="8" t="s">
        <v>663</v>
      </c>
      <c r="E21" s="10">
        <v>2000000</v>
      </c>
      <c r="F21" s="10"/>
      <c r="G21" s="10"/>
    </row>
    <row r="22" ht="20.25" customHeight="1" spans="1:7">
      <c r="A22" s="8" t="s">
        <v>57</v>
      </c>
      <c r="B22" s="8" t="s">
        <v>251</v>
      </c>
      <c r="C22" s="9" t="s">
        <v>303</v>
      </c>
      <c r="D22" s="8" t="s">
        <v>663</v>
      </c>
      <c r="E22" s="10"/>
      <c r="F22" s="10"/>
      <c r="G22" s="10"/>
    </row>
    <row r="23" ht="20.25" customHeight="1" spans="1:7">
      <c r="A23" s="8" t="s">
        <v>57</v>
      </c>
      <c r="B23" s="8" t="s">
        <v>280</v>
      </c>
      <c r="C23" s="9" t="s">
        <v>305</v>
      </c>
      <c r="D23" s="8" t="s">
        <v>663</v>
      </c>
      <c r="E23" s="10">
        <v>20736</v>
      </c>
      <c r="F23" s="10"/>
      <c r="G23" s="10"/>
    </row>
    <row r="24" ht="20.25" customHeight="1" spans="1:7">
      <c r="A24" s="8" t="s">
        <v>57</v>
      </c>
      <c r="B24" s="8" t="s">
        <v>280</v>
      </c>
      <c r="C24" s="9" t="s">
        <v>307</v>
      </c>
      <c r="D24" s="8" t="s">
        <v>663</v>
      </c>
      <c r="E24" s="10">
        <v>9504500</v>
      </c>
      <c r="F24" s="10"/>
      <c r="G24" s="10"/>
    </row>
    <row r="25" ht="20.25" customHeight="1" spans="1:7">
      <c r="A25" s="8" t="s">
        <v>57</v>
      </c>
      <c r="B25" s="8" t="s">
        <v>251</v>
      </c>
      <c r="C25" s="9" t="s">
        <v>309</v>
      </c>
      <c r="D25" s="8" t="s">
        <v>663</v>
      </c>
      <c r="E25" s="10">
        <v>50000</v>
      </c>
      <c r="F25" s="10"/>
      <c r="G25" s="10"/>
    </row>
    <row r="26" ht="20.25" customHeight="1" spans="1:7">
      <c r="A26" s="11" t="s">
        <v>33</v>
      </c>
      <c r="B26" s="11"/>
      <c r="C26" s="11"/>
      <c r="D26" s="11"/>
      <c r="E26" s="10">
        <v>12805383</v>
      </c>
      <c r="F26" s="10"/>
      <c r="G26" s="10"/>
    </row>
  </sheetData>
  <mergeCells count="11">
    <mergeCell ref="A2:G2"/>
    <mergeCell ref="A3:D3"/>
    <mergeCell ref="E4:G4"/>
    <mergeCell ref="A26:D26"/>
    <mergeCell ref="A4:A6"/>
    <mergeCell ref="B4:B6"/>
    <mergeCell ref="C4:C6"/>
    <mergeCell ref="D4:D6"/>
    <mergeCell ref="E5:E6"/>
    <mergeCell ref="F5:F6"/>
    <mergeCell ref="G5:G6"/>
  </mergeCells>
  <pageMargins left="0.75" right="0.75" top="1" bottom="1" header="0.5" footer="0.5"/>
  <pageSetup paperSize="1" scale="74" fitToHeight="0"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F19" sqref="F19"/>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28</v>
      </c>
    </row>
    <row r="2" ht="37.5" customHeight="1" spans="1:19">
      <c r="A2" s="3" t="s">
        <v>29</v>
      </c>
      <c r="B2" s="3"/>
      <c r="C2" s="3"/>
      <c r="D2" s="3"/>
      <c r="E2" s="3"/>
      <c r="F2" s="3"/>
      <c r="G2" s="3"/>
      <c r="H2" s="3"/>
      <c r="I2" s="3"/>
      <c r="J2" s="3"/>
      <c r="K2" s="3"/>
      <c r="L2" s="3"/>
      <c r="M2" s="3"/>
      <c r="N2" s="3"/>
      <c r="O2" s="3"/>
      <c r="P2" s="3"/>
      <c r="Q2" s="3"/>
      <c r="R2" s="3"/>
      <c r="S2" s="3"/>
    </row>
    <row r="3" ht="18.75" customHeight="1" spans="1:19">
      <c r="A3" s="4" t="str">
        <f>"单位名称："&amp;"新平彝族傣族自治县教育体育局"</f>
        <v>单位名称：新平彝族傣族自治县教育体育局</v>
      </c>
      <c r="B3" s="4"/>
      <c r="C3" s="4"/>
      <c r="D3" s="4"/>
      <c r="E3" s="68"/>
      <c r="F3" s="68"/>
      <c r="G3" s="68"/>
      <c r="H3" s="68"/>
      <c r="I3" s="5"/>
      <c r="J3" s="5"/>
      <c r="K3" s="5"/>
      <c r="L3" s="5"/>
      <c r="M3" s="5"/>
      <c r="N3" s="5"/>
      <c r="O3" s="5"/>
      <c r="P3" s="5"/>
      <c r="Q3" s="5"/>
      <c r="R3" s="5"/>
      <c r="S3" s="5" t="s">
        <v>30</v>
      </c>
    </row>
    <row r="4" ht="18.75" customHeight="1" spans="1:19">
      <c r="A4" s="12" t="s">
        <v>31</v>
      </c>
      <c r="B4" s="96" t="s">
        <v>32</v>
      </c>
      <c r="C4" s="96" t="s">
        <v>33</v>
      </c>
      <c r="D4" s="96" t="s">
        <v>34</v>
      </c>
      <c r="E4" s="96"/>
      <c r="F4" s="96"/>
      <c r="G4" s="96"/>
      <c r="H4" s="96"/>
      <c r="I4" s="96"/>
      <c r="J4" s="99"/>
      <c r="K4" s="99"/>
      <c r="L4" s="99"/>
      <c r="M4" s="99"/>
      <c r="N4" s="99"/>
      <c r="O4" s="96" t="s">
        <v>21</v>
      </c>
      <c r="P4" s="96"/>
      <c r="Q4" s="96"/>
      <c r="R4" s="96"/>
      <c r="S4" s="96"/>
    </row>
    <row r="5" ht="18.75" customHeight="1" spans="1:19">
      <c r="A5" s="12"/>
      <c r="B5" s="96"/>
      <c r="C5" s="96"/>
      <c r="D5" s="97" t="s">
        <v>35</v>
      </c>
      <c r="E5" s="97" t="s">
        <v>36</v>
      </c>
      <c r="F5" s="97" t="s">
        <v>37</v>
      </c>
      <c r="G5" s="97" t="s">
        <v>38</v>
      </c>
      <c r="H5" s="97" t="s">
        <v>39</v>
      </c>
      <c r="I5" s="100" t="s">
        <v>40</v>
      </c>
      <c r="J5" s="101"/>
      <c r="K5" s="101"/>
      <c r="L5" s="101"/>
      <c r="M5" s="101"/>
      <c r="N5" s="101"/>
      <c r="O5" s="100" t="s">
        <v>35</v>
      </c>
      <c r="P5" s="100" t="s">
        <v>36</v>
      </c>
      <c r="Q5" s="100" t="s">
        <v>37</v>
      </c>
      <c r="R5" s="100" t="s">
        <v>38</v>
      </c>
      <c r="S5" s="97" t="s">
        <v>41</v>
      </c>
    </row>
    <row r="6" ht="18.75" customHeight="1" spans="1:19">
      <c r="A6" s="12"/>
      <c r="B6" s="96"/>
      <c r="C6" s="96"/>
      <c r="D6" s="97"/>
      <c r="E6" s="97"/>
      <c r="F6" s="97"/>
      <c r="G6" s="97"/>
      <c r="H6" s="97"/>
      <c r="I6" s="100" t="s">
        <v>35</v>
      </c>
      <c r="J6" s="100" t="s">
        <v>42</v>
      </c>
      <c r="K6" s="100" t="s">
        <v>43</v>
      </c>
      <c r="L6" s="100" t="s">
        <v>44</v>
      </c>
      <c r="M6" s="100" t="s">
        <v>45</v>
      </c>
      <c r="N6" s="100" t="s">
        <v>46</v>
      </c>
      <c r="O6" s="100"/>
      <c r="P6" s="100"/>
      <c r="Q6" s="100"/>
      <c r="R6" s="100"/>
      <c r="S6" s="97"/>
    </row>
    <row r="7" ht="18.75" customHeight="1" spans="1:19">
      <c r="A7" s="98" t="s">
        <v>47</v>
      </c>
      <c r="B7" s="13" t="s">
        <v>48</v>
      </c>
      <c r="C7" s="13" t="s">
        <v>49</v>
      </c>
      <c r="D7" s="13" t="s">
        <v>50</v>
      </c>
      <c r="E7" s="98" t="s">
        <v>51</v>
      </c>
      <c r="F7" s="13" t="s">
        <v>52</v>
      </c>
      <c r="G7" s="13" t="s">
        <v>53</v>
      </c>
      <c r="H7" s="98" t="s">
        <v>54</v>
      </c>
      <c r="I7" s="13" t="s">
        <v>55</v>
      </c>
      <c r="J7" s="13">
        <v>10</v>
      </c>
      <c r="K7" s="13">
        <v>11</v>
      </c>
      <c r="L7" s="13">
        <v>12</v>
      </c>
      <c r="M7" s="13">
        <v>13</v>
      </c>
      <c r="N7" s="13">
        <v>14</v>
      </c>
      <c r="O7" s="13">
        <v>15</v>
      </c>
      <c r="P7" s="13">
        <v>16</v>
      </c>
      <c r="Q7" s="13">
        <v>17</v>
      </c>
      <c r="R7" s="13">
        <v>18</v>
      </c>
      <c r="S7" s="13">
        <v>19</v>
      </c>
    </row>
    <row r="8" ht="20.25" customHeight="1" spans="1:19">
      <c r="A8" s="15" t="s">
        <v>56</v>
      </c>
      <c r="B8" s="15" t="s">
        <v>57</v>
      </c>
      <c r="C8" s="16">
        <f>D8+I8</f>
        <v>153175423.86</v>
      </c>
      <c r="D8" s="16">
        <f>E8+F8</f>
        <v>50256234.86</v>
      </c>
      <c r="E8" s="16">
        <v>47079129.4</v>
      </c>
      <c r="F8" s="16">
        <v>3177105.46</v>
      </c>
      <c r="G8" s="16"/>
      <c r="H8" s="16"/>
      <c r="I8" s="16">
        <v>102919189</v>
      </c>
      <c r="J8" s="16"/>
      <c r="K8" s="16"/>
      <c r="L8" s="16"/>
      <c r="M8" s="16"/>
      <c r="N8" s="16">
        <v>102919189</v>
      </c>
      <c r="O8" s="16"/>
      <c r="P8" s="16"/>
      <c r="Q8" s="16"/>
      <c r="R8" s="16"/>
      <c r="S8" s="16"/>
    </row>
    <row r="9" ht="20.25" customHeight="1" spans="1:19">
      <c r="A9" s="45" t="s">
        <v>33</v>
      </c>
      <c r="B9" s="45"/>
      <c r="C9" s="16">
        <f>D9+I9</f>
        <v>153175423.86</v>
      </c>
      <c r="D9" s="16">
        <f>E9+F9</f>
        <v>50256234.86</v>
      </c>
      <c r="E9" s="16">
        <v>47079129.4</v>
      </c>
      <c r="F9" s="16">
        <v>3177105.46</v>
      </c>
      <c r="G9" s="16"/>
      <c r="H9" s="16"/>
      <c r="I9" s="16">
        <v>102919189</v>
      </c>
      <c r="J9" s="16"/>
      <c r="K9" s="16"/>
      <c r="L9" s="16"/>
      <c r="M9" s="16"/>
      <c r="N9" s="16">
        <v>102919189</v>
      </c>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fitToHeight="0"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0"/>
  <sheetViews>
    <sheetView showZeros="0" workbookViewId="0">
      <selection activeCell="G18" sqref="G18"/>
    </sheetView>
  </sheetViews>
  <sheetFormatPr defaultColWidth="8.85" defaultRowHeight="15" customHeight="1"/>
  <cols>
    <col min="1" max="1" width="21.55" style="49" customWidth="1"/>
    <col min="2" max="2" width="28.575" style="49" customWidth="1"/>
    <col min="3" max="15" width="17.1416666666667" style="49" customWidth="1"/>
    <col min="16" max="16384" width="8.85" style="49"/>
  </cols>
  <sheetData>
    <row r="1" ht="18.75" customHeight="1" spans="1:15">
      <c r="A1" s="50"/>
      <c r="B1" s="50"/>
      <c r="C1" s="50"/>
      <c r="D1" s="50"/>
      <c r="E1" s="50"/>
      <c r="F1" s="50">
        <f>F15+155000</f>
        <v>9814500</v>
      </c>
      <c r="G1" s="50"/>
      <c r="H1" s="50"/>
      <c r="I1" s="50"/>
      <c r="J1" s="60"/>
      <c r="K1" s="60"/>
      <c r="L1" s="60"/>
      <c r="M1" s="60"/>
      <c r="N1" s="60"/>
      <c r="O1" s="60" t="s">
        <v>58</v>
      </c>
    </row>
    <row r="2" ht="37.5" customHeight="1" spans="1:15">
      <c r="A2" s="51" t="s">
        <v>59</v>
      </c>
      <c r="B2" s="51"/>
      <c r="C2" s="51"/>
      <c r="D2" s="51"/>
      <c r="E2" s="51"/>
      <c r="F2" s="51"/>
      <c r="G2" s="51"/>
      <c r="H2" s="51"/>
      <c r="I2" s="51"/>
      <c r="J2" s="51"/>
      <c r="K2" s="61"/>
      <c r="L2" s="61"/>
      <c r="M2" s="61"/>
      <c r="N2" s="61"/>
      <c r="O2" s="61"/>
    </row>
    <row r="3" ht="18.75" customHeight="1" spans="1:15">
      <c r="A3" s="80" t="str">
        <f>"单位名称："&amp;"新平彝族傣族自治县教育体育局"</f>
        <v>单位名称：新平彝族傣族自治县教育体育局</v>
      </c>
      <c r="B3" s="80"/>
      <c r="C3" s="80"/>
      <c r="D3" s="80"/>
      <c r="E3" s="80"/>
      <c r="F3" s="80"/>
      <c r="G3" s="80"/>
      <c r="H3" s="80"/>
      <c r="I3" s="80"/>
      <c r="J3" s="60"/>
      <c r="K3" s="60"/>
      <c r="L3" s="60"/>
      <c r="M3" s="60"/>
      <c r="N3" s="60"/>
      <c r="O3" s="60" t="s">
        <v>30</v>
      </c>
    </row>
    <row r="4" ht="18.75" customHeight="1" spans="1:15">
      <c r="A4" s="53" t="s">
        <v>60</v>
      </c>
      <c r="B4" s="53" t="s">
        <v>61</v>
      </c>
      <c r="C4" s="64" t="s">
        <v>33</v>
      </c>
      <c r="D4" s="64" t="s">
        <v>36</v>
      </c>
      <c r="E4" s="64"/>
      <c r="F4" s="64"/>
      <c r="G4" s="53" t="s">
        <v>37</v>
      </c>
      <c r="H4" s="64" t="s">
        <v>38</v>
      </c>
      <c r="I4" s="53" t="s">
        <v>62</v>
      </c>
      <c r="J4" s="64" t="s">
        <v>63</v>
      </c>
      <c r="K4" s="64"/>
      <c r="L4" s="64"/>
      <c r="M4" s="64"/>
      <c r="N4" s="64"/>
      <c r="O4" s="64"/>
    </row>
    <row r="5" ht="18.75" customHeight="1" spans="1:15">
      <c r="A5" s="53"/>
      <c r="B5" s="53"/>
      <c r="C5" s="64"/>
      <c r="D5" s="64" t="s">
        <v>35</v>
      </c>
      <c r="E5" s="64" t="s">
        <v>64</v>
      </c>
      <c r="F5" s="64" t="s">
        <v>65</v>
      </c>
      <c r="G5" s="53"/>
      <c r="H5" s="64"/>
      <c r="I5" s="53"/>
      <c r="J5" s="64" t="s">
        <v>35</v>
      </c>
      <c r="K5" s="64" t="s">
        <v>66</v>
      </c>
      <c r="L5" s="54" t="s">
        <v>67</v>
      </c>
      <c r="M5" s="54" t="s">
        <v>68</v>
      </c>
      <c r="N5" s="54" t="s">
        <v>69</v>
      </c>
      <c r="O5" s="54" t="s">
        <v>70</v>
      </c>
    </row>
    <row r="6" ht="18.75" customHeight="1" spans="1:15">
      <c r="A6" s="54" t="s">
        <v>47</v>
      </c>
      <c r="B6" s="54" t="s">
        <v>48</v>
      </c>
      <c r="C6" s="54" t="s">
        <v>49</v>
      </c>
      <c r="D6" s="54" t="s">
        <v>50</v>
      </c>
      <c r="E6" s="54" t="s">
        <v>51</v>
      </c>
      <c r="F6" s="54" t="s">
        <v>52</v>
      </c>
      <c r="G6" s="54" t="s">
        <v>53</v>
      </c>
      <c r="H6" s="54" t="s">
        <v>54</v>
      </c>
      <c r="I6" s="54" t="s">
        <v>55</v>
      </c>
      <c r="J6" s="54" t="s">
        <v>71</v>
      </c>
      <c r="K6" s="54">
        <v>11</v>
      </c>
      <c r="L6" s="54">
        <v>12</v>
      </c>
      <c r="M6" s="54">
        <v>13</v>
      </c>
      <c r="N6" s="54">
        <v>14</v>
      </c>
      <c r="O6" s="54">
        <v>15</v>
      </c>
    </row>
    <row r="7" ht="20.25" customHeight="1" spans="1:15">
      <c r="A7" s="83" t="s">
        <v>72</v>
      </c>
      <c r="B7" s="83" t="s">
        <v>73</v>
      </c>
      <c r="C7" s="84">
        <v>173040</v>
      </c>
      <c r="D7" s="84">
        <v>173040</v>
      </c>
      <c r="E7" s="84"/>
      <c r="F7" s="84">
        <v>173040</v>
      </c>
      <c r="G7" s="84"/>
      <c r="H7" s="84"/>
      <c r="I7" s="84"/>
      <c r="J7" s="84"/>
      <c r="K7" s="84"/>
      <c r="L7" s="84"/>
      <c r="M7" s="84"/>
      <c r="N7" s="84"/>
      <c r="O7" s="84"/>
    </row>
    <row r="8" ht="20.25" customHeight="1" spans="1:15">
      <c r="A8" s="85" t="s">
        <v>74</v>
      </c>
      <c r="B8" s="85" t="s">
        <v>75</v>
      </c>
      <c r="C8" s="84">
        <v>173040</v>
      </c>
      <c r="D8" s="84">
        <v>173040</v>
      </c>
      <c r="E8" s="84"/>
      <c r="F8" s="84">
        <v>173040</v>
      </c>
      <c r="G8" s="84"/>
      <c r="H8" s="84"/>
      <c r="I8" s="84"/>
      <c r="J8" s="84"/>
      <c r="K8" s="84"/>
      <c r="L8" s="84"/>
      <c r="M8" s="84"/>
      <c r="N8" s="84"/>
      <c r="O8" s="84"/>
    </row>
    <row r="9" ht="20.25" customHeight="1" spans="1:15">
      <c r="A9" s="86" t="s">
        <v>76</v>
      </c>
      <c r="B9" s="86" t="s">
        <v>75</v>
      </c>
      <c r="C9" s="84">
        <v>173040</v>
      </c>
      <c r="D9" s="84">
        <v>173040</v>
      </c>
      <c r="E9" s="84"/>
      <c r="F9" s="84">
        <v>173040</v>
      </c>
      <c r="G9" s="84"/>
      <c r="H9" s="84"/>
      <c r="I9" s="84"/>
      <c r="J9" s="84"/>
      <c r="K9" s="84"/>
      <c r="L9" s="84"/>
      <c r="M9" s="84"/>
      <c r="N9" s="84"/>
      <c r="O9" s="84"/>
    </row>
    <row r="10" ht="20.25" customHeight="1" spans="1:15">
      <c r="A10" s="83" t="s">
        <v>77</v>
      </c>
      <c r="B10" s="83" t="s">
        <v>78</v>
      </c>
      <c r="C10" s="84">
        <f>D10+J10</f>
        <v>143836569</v>
      </c>
      <c r="D10" s="84">
        <f>E10+F10</f>
        <v>40917380</v>
      </c>
      <c r="E10" s="84">
        <v>28352124</v>
      </c>
      <c r="F10" s="84">
        <v>12565256</v>
      </c>
      <c r="G10" s="84"/>
      <c r="H10" s="84"/>
      <c r="I10" s="84"/>
      <c r="J10" s="84">
        <v>102919189</v>
      </c>
      <c r="K10" s="84"/>
      <c r="L10" s="84"/>
      <c r="M10" s="84"/>
      <c r="N10" s="84"/>
      <c r="O10" s="84">
        <v>102919189</v>
      </c>
    </row>
    <row r="11" ht="20.25" customHeight="1" spans="1:15">
      <c r="A11" s="85" t="s">
        <v>79</v>
      </c>
      <c r="B11" s="85" t="s">
        <v>80</v>
      </c>
      <c r="C11" s="84">
        <v>11743544</v>
      </c>
      <c r="D11" s="84">
        <v>11743544</v>
      </c>
      <c r="E11" s="84">
        <v>11430324</v>
      </c>
      <c r="F11" s="84">
        <v>313220</v>
      </c>
      <c r="G11" s="84"/>
      <c r="H11" s="84"/>
      <c r="I11" s="84"/>
      <c r="J11" s="84"/>
      <c r="K11" s="84"/>
      <c r="L11" s="84"/>
      <c r="M11" s="84"/>
      <c r="N11" s="84"/>
      <c r="O11" s="84"/>
    </row>
    <row r="12" ht="20.25" customHeight="1" spans="1:15">
      <c r="A12" s="86" t="s">
        <v>81</v>
      </c>
      <c r="B12" s="86" t="s">
        <v>82</v>
      </c>
      <c r="C12" s="84">
        <f>D12+J12</f>
        <v>11743544</v>
      </c>
      <c r="D12" s="84">
        <f>E12+F12</f>
        <v>11743544</v>
      </c>
      <c r="E12" s="84">
        <v>11430324</v>
      </c>
      <c r="F12" s="84">
        <v>313220</v>
      </c>
      <c r="G12" s="84"/>
      <c r="H12" s="84"/>
      <c r="I12" s="84"/>
      <c r="J12" s="84"/>
      <c r="K12" s="84"/>
      <c r="L12" s="84"/>
      <c r="M12" s="84"/>
      <c r="N12" s="84"/>
      <c r="O12" s="84"/>
    </row>
    <row r="13" ht="20.25" customHeight="1" spans="1:15">
      <c r="A13" s="85" t="s">
        <v>83</v>
      </c>
      <c r="B13" s="85" t="s">
        <v>84</v>
      </c>
      <c r="C13" s="84">
        <v>112444425</v>
      </c>
      <c r="D13" s="84">
        <v>9525236</v>
      </c>
      <c r="E13" s="84"/>
      <c r="F13" s="84">
        <v>9525236</v>
      </c>
      <c r="G13" s="84"/>
      <c r="H13" s="84"/>
      <c r="I13" s="84"/>
      <c r="J13" s="84">
        <v>102919189</v>
      </c>
      <c r="K13" s="84"/>
      <c r="L13" s="84"/>
      <c r="M13" s="84"/>
      <c r="N13" s="84"/>
      <c r="O13" s="84">
        <v>102919189</v>
      </c>
    </row>
    <row r="14" ht="20.25" customHeight="1" spans="1:15">
      <c r="A14" s="86" t="s">
        <v>85</v>
      </c>
      <c r="B14" s="86" t="s">
        <v>86</v>
      </c>
      <c r="C14" s="84">
        <v>20736</v>
      </c>
      <c r="D14" s="84">
        <v>20736</v>
      </c>
      <c r="E14" s="84"/>
      <c r="F14" s="84">
        <v>20736</v>
      </c>
      <c r="G14" s="84"/>
      <c r="H14" s="84"/>
      <c r="I14" s="84"/>
      <c r="J14" s="84"/>
      <c r="K14" s="84"/>
      <c r="L14" s="84"/>
      <c r="M14" s="84"/>
      <c r="N14" s="84"/>
      <c r="O14" s="84"/>
    </row>
    <row r="15" ht="20.25" customHeight="1" spans="1:15">
      <c r="A15" s="86" t="s">
        <v>87</v>
      </c>
      <c r="B15" s="86" t="s">
        <v>88</v>
      </c>
      <c r="C15" s="84">
        <f>D15+J15</f>
        <v>112580689</v>
      </c>
      <c r="D15" s="84">
        <f>E15+F15</f>
        <v>9661500</v>
      </c>
      <c r="E15" s="84">
        <v>2000</v>
      </c>
      <c r="F15" s="84">
        <v>9659500</v>
      </c>
      <c r="G15" s="84"/>
      <c r="H15" s="84"/>
      <c r="I15" s="84"/>
      <c r="J15" s="84">
        <v>102919189</v>
      </c>
      <c r="K15" s="84"/>
      <c r="L15" s="84"/>
      <c r="M15" s="84"/>
      <c r="N15" s="84"/>
      <c r="O15" s="84">
        <v>102919189</v>
      </c>
    </row>
    <row r="16" ht="20.25" customHeight="1" spans="1:15">
      <c r="A16" s="85" t="s">
        <v>89</v>
      </c>
      <c r="B16" s="85" t="s">
        <v>90</v>
      </c>
      <c r="C16" s="84">
        <v>19493600</v>
      </c>
      <c r="D16" s="84">
        <v>19493600</v>
      </c>
      <c r="E16" s="84">
        <v>16921800</v>
      </c>
      <c r="F16" s="84">
        <v>2571800</v>
      </c>
      <c r="G16" s="84"/>
      <c r="H16" s="84"/>
      <c r="I16" s="84"/>
      <c r="J16" s="84"/>
      <c r="K16" s="84"/>
      <c r="L16" s="84"/>
      <c r="M16" s="84"/>
      <c r="N16" s="84"/>
      <c r="O16" s="84"/>
    </row>
    <row r="17" ht="20.25" customHeight="1" spans="1:15">
      <c r="A17" s="86" t="s">
        <v>91</v>
      </c>
      <c r="B17" s="86" t="s">
        <v>92</v>
      </c>
      <c r="C17" s="84">
        <v>19493600</v>
      </c>
      <c r="D17" s="84">
        <v>19493600</v>
      </c>
      <c r="E17" s="84">
        <v>16921800</v>
      </c>
      <c r="F17" s="84">
        <v>2571800</v>
      </c>
      <c r="G17" s="84"/>
      <c r="H17" s="84"/>
      <c r="I17" s="84"/>
      <c r="J17" s="84"/>
      <c r="K17" s="84"/>
      <c r="L17" s="84"/>
      <c r="M17" s="84"/>
      <c r="N17" s="84"/>
      <c r="O17" s="84"/>
    </row>
    <row r="18" ht="20.25" customHeight="1" spans="1:15">
      <c r="A18" s="83" t="s">
        <v>93</v>
      </c>
      <c r="B18" s="83" t="s">
        <v>94</v>
      </c>
      <c r="C18" s="84">
        <v>100000</v>
      </c>
      <c r="D18" s="84">
        <v>100000</v>
      </c>
      <c r="E18" s="84"/>
      <c r="F18" s="84">
        <v>100000</v>
      </c>
      <c r="G18" s="84"/>
      <c r="H18" s="84"/>
      <c r="I18" s="84"/>
      <c r="J18" s="84"/>
      <c r="K18" s="84"/>
      <c r="L18" s="84"/>
      <c r="M18" s="84"/>
      <c r="N18" s="84"/>
      <c r="O18" s="84"/>
    </row>
    <row r="19" ht="20.25" customHeight="1" spans="1:15">
      <c r="A19" s="85" t="s">
        <v>95</v>
      </c>
      <c r="B19" s="85" t="s">
        <v>96</v>
      </c>
      <c r="C19" s="84">
        <v>100000</v>
      </c>
      <c r="D19" s="84">
        <v>100000</v>
      </c>
      <c r="E19" s="84"/>
      <c r="F19" s="84">
        <v>100000</v>
      </c>
      <c r="G19" s="84"/>
      <c r="H19" s="84"/>
      <c r="I19" s="84"/>
      <c r="J19" s="84"/>
      <c r="K19" s="84"/>
      <c r="L19" s="84"/>
      <c r="M19" s="84"/>
      <c r="N19" s="84"/>
      <c r="O19" s="84"/>
    </row>
    <row r="20" ht="20.25" customHeight="1" spans="1:15">
      <c r="A20" s="86" t="s">
        <v>97</v>
      </c>
      <c r="B20" s="86" t="s">
        <v>98</v>
      </c>
      <c r="C20" s="84">
        <v>100000</v>
      </c>
      <c r="D20" s="84">
        <v>100000</v>
      </c>
      <c r="E20" s="84"/>
      <c r="F20" s="84">
        <v>100000</v>
      </c>
      <c r="G20" s="84"/>
      <c r="H20" s="84"/>
      <c r="I20" s="84"/>
      <c r="J20" s="84"/>
      <c r="K20" s="84"/>
      <c r="L20" s="84"/>
      <c r="M20" s="84"/>
      <c r="N20" s="84"/>
      <c r="O20" s="84"/>
    </row>
    <row r="21" ht="20.25" customHeight="1" spans="1:15">
      <c r="A21" s="83" t="s">
        <v>99</v>
      </c>
      <c r="B21" s="83" t="s">
        <v>100</v>
      </c>
      <c r="C21" s="84">
        <v>2207417.4</v>
      </c>
      <c r="D21" s="84">
        <v>2207417.4</v>
      </c>
      <c r="E21" s="84">
        <v>2040110.4</v>
      </c>
      <c r="F21" s="84">
        <v>167307</v>
      </c>
      <c r="G21" s="84"/>
      <c r="H21" s="84"/>
      <c r="I21" s="84"/>
      <c r="J21" s="84"/>
      <c r="K21" s="84"/>
      <c r="L21" s="84"/>
      <c r="M21" s="84"/>
      <c r="N21" s="84"/>
      <c r="O21" s="84"/>
    </row>
    <row r="22" ht="20.25" customHeight="1" spans="1:15">
      <c r="A22" s="85" t="s">
        <v>101</v>
      </c>
      <c r="B22" s="85" t="s">
        <v>102</v>
      </c>
      <c r="C22" s="84">
        <v>2040110.4</v>
      </c>
      <c r="D22" s="84">
        <v>2040110.4</v>
      </c>
      <c r="E22" s="84">
        <v>2040110.4</v>
      </c>
      <c r="F22" s="84"/>
      <c r="G22" s="84"/>
      <c r="H22" s="84"/>
      <c r="I22" s="84"/>
      <c r="J22" s="84"/>
      <c r="K22" s="84"/>
      <c r="L22" s="84"/>
      <c r="M22" s="84"/>
      <c r="N22" s="84"/>
      <c r="O22" s="84"/>
    </row>
    <row r="23" ht="20.25" customHeight="1" spans="1:15">
      <c r="A23" s="86" t="s">
        <v>103</v>
      </c>
      <c r="B23" s="86" t="s">
        <v>104</v>
      </c>
      <c r="C23" s="84">
        <v>3300</v>
      </c>
      <c r="D23" s="84">
        <v>3300</v>
      </c>
      <c r="E23" s="84">
        <v>3300</v>
      </c>
      <c r="F23" s="84"/>
      <c r="G23" s="84"/>
      <c r="H23" s="84"/>
      <c r="I23" s="84"/>
      <c r="J23" s="84"/>
      <c r="K23" s="84"/>
      <c r="L23" s="84"/>
      <c r="M23" s="84"/>
      <c r="N23" s="84"/>
      <c r="O23" s="84"/>
    </row>
    <row r="24" ht="20.25" customHeight="1" spans="1:15">
      <c r="A24" s="86" t="s">
        <v>105</v>
      </c>
      <c r="B24" s="86" t="s">
        <v>106</v>
      </c>
      <c r="C24" s="84">
        <v>12600</v>
      </c>
      <c r="D24" s="84">
        <v>12600</v>
      </c>
      <c r="E24" s="84">
        <v>12600</v>
      </c>
      <c r="F24" s="84"/>
      <c r="G24" s="84"/>
      <c r="H24" s="84"/>
      <c r="I24" s="84"/>
      <c r="J24" s="84"/>
      <c r="K24" s="84"/>
      <c r="L24" s="84"/>
      <c r="M24" s="84"/>
      <c r="N24" s="84"/>
      <c r="O24" s="84"/>
    </row>
    <row r="25" ht="20.25" customHeight="1" spans="1:15">
      <c r="A25" s="86" t="s">
        <v>107</v>
      </c>
      <c r="B25" s="86" t="s">
        <v>108</v>
      </c>
      <c r="C25" s="84">
        <v>2024210.4</v>
      </c>
      <c r="D25" s="84">
        <v>2024210.4</v>
      </c>
      <c r="E25" s="84">
        <v>2024210.4</v>
      </c>
      <c r="F25" s="84"/>
      <c r="G25" s="84"/>
      <c r="H25" s="84"/>
      <c r="I25" s="84"/>
      <c r="J25" s="84"/>
      <c r="K25" s="84"/>
      <c r="L25" s="84"/>
      <c r="M25" s="84"/>
      <c r="N25" s="84"/>
      <c r="O25" s="84"/>
    </row>
    <row r="26" ht="20.25" customHeight="1" spans="1:15">
      <c r="A26" s="85" t="s">
        <v>109</v>
      </c>
      <c r="B26" s="85" t="s">
        <v>110</v>
      </c>
      <c r="C26" s="84">
        <v>167307</v>
      </c>
      <c r="D26" s="84">
        <v>167307</v>
      </c>
      <c r="E26" s="84"/>
      <c r="F26" s="84">
        <v>167307</v>
      </c>
      <c r="G26" s="84"/>
      <c r="H26" s="84"/>
      <c r="I26" s="84"/>
      <c r="J26" s="84"/>
      <c r="K26" s="84"/>
      <c r="L26" s="84"/>
      <c r="M26" s="84"/>
      <c r="N26" s="84"/>
      <c r="O26" s="84"/>
    </row>
    <row r="27" ht="20.25" customHeight="1" spans="1:15">
      <c r="A27" s="86" t="s">
        <v>111</v>
      </c>
      <c r="B27" s="86" t="s">
        <v>112</v>
      </c>
      <c r="C27" s="84">
        <v>167307</v>
      </c>
      <c r="D27" s="84">
        <v>167307</v>
      </c>
      <c r="E27" s="84"/>
      <c r="F27" s="84">
        <v>167307</v>
      </c>
      <c r="G27" s="84"/>
      <c r="H27" s="84"/>
      <c r="I27" s="84"/>
      <c r="J27" s="84"/>
      <c r="K27" s="84"/>
      <c r="L27" s="84"/>
      <c r="M27" s="84"/>
      <c r="N27" s="84"/>
      <c r="O27" s="84"/>
    </row>
    <row r="28" ht="20.25" customHeight="1" spans="1:15">
      <c r="A28" s="83" t="s">
        <v>113</v>
      </c>
      <c r="B28" s="83" t="s">
        <v>114</v>
      </c>
      <c r="C28" s="84">
        <v>1567478</v>
      </c>
      <c r="D28" s="84">
        <v>1567478</v>
      </c>
      <c r="E28" s="84">
        <v>1567478</v>
      </c>
      <c r="F28" s="84"/>
      <c r="G28" s="84"/>
      <c r="H28" s="84"/>
      <c r="I28" s="84"/>
      <c r="J28" s="84"/>
      <c r="K28" s="84"/>
      <c r="L28" s="84"/>
      <c r="M28" s="84"/>
      <c r="N28" s="84"/>
      <c r="O28" s="84"/>
    </row>
    <row r="29" ht="20.25" customHeight="1" spans="1:15">
      <c r="A29" s="85" t="s">
        <v>115</v>
      </c>
      <c r="B29" s="85" t="s">
        <v>116</v>
      </c>
      <c r="C29" s="84">
        <v>1567478</v>
      </c>
      <c r="D29" s="84">
        <v>1567478</v>
      </c>
      <c r="E29" s="84">
        <v>1567478</v>
      </c>
      <c r="F29" s="84"/>
      <c r="G29" s="84"/>
      <c r="H29" s="84"/>
      <c r="I29" s="84"/>
      <c r="J29" s="84"/>
      <c r="K29" s="84"/>
      <c r="L29" s="84"/>
      <c r="M29" s="84"/>
      <c r="N29" s="84"/>
      <c r="O29" s="84"/>
    </row>
    <row r="30" ht="20.25" customHeight="1" spans="1:15">
      <c r="A30" s="86" t="s">
        <v>117</v>
      </c>
      <c r="B30" s="86" t="s">
        <v>118</v>
      </c>
      <c r="C30" s="84">
        <v>847813.28</v>
      </c>
      <c r="D30" s="84">
        <v>847813.28</v>
      </c>
      <c r="E30" s="84">
        <v>847813.28</v>
      </c>
      <c r="F30" s="84"/>
      <c r="G30" s="84"/>
      <c r="H30" s="84"/>
      <c r="I30" s="84"/>
      <c r="J30" s="84"/>
      <c r="K30" s="84"/>
      <c r="L30" s="84"/>
      <c r="M30" s="84"/>
      <c r="N30" s="84"/>
      <c r="O30" s="84"/>
    </row>
    <row r="31" ht="20.25" customHeight="1" spans="1:15">
      <c r="A31" s="86" t="s">
        <v>119</v>
      </c>
      <c r="B31" s="86" t="s">
        <v>120</v>
      </c>
      <c r="C31" s="84">
        <v>40242</v>
      </c>
      <c r="D31" s="84">
        <v>40242</v>
      </c>
      <c r="E31" s="84">
        <v>40242</v>
      </c>
      <c r="F31" s="84"/>
      <c r="G31" s="84"/>
      <c r="H31" s="84"/>
      <c r="I31" s="84"/>
      <c r="J31" s="84"/>
      <c r="K31" s="84"/>
      <c r="L31" s="84"/>
      <c r="M31" s="84"/>
      <c r="N31" s="84"/>
      <c r="O31" s="84"/>
    </row>
    <row r="32" ht="20.25" customHeight="1" spans="1:15">
      <c r="A32" s="86" t="s">
        <v>121</v>
      </c>
      <c r="B32" s="86" t="s">
        <v>122</v>
      </c>
      <c r="C32" s="84">
        <v>576935.04</v>
      </c>
      <c r="D32" s="84">
        <v>576935.04</v>
      </c>
      <c r="E32" s="84">
        <v>576935.04</v>
      </c>
      <c r="F32" s="84"/>
      <c r="G32" s="84"/>
      <c r="H32" s="84"/>
      <c r="I32" s="84"/>
      <c r="J32" s="84"/>
      <c r="K32" s="84"/>
      <c r="L32" s="84"/>
      <c r="M32" s="84"/>
      <c r="N32" s="84"/>
      <c r="O32" s="84"/>
    </row>
    <row r="33" ht="20.25" customHeight="1" spans="1:15">
      <c r="A33" s="86" t="s">
        <v>123</v>
      </c>
      <c r="B33" s="86" t="s">
        <v>124</v>
      </c>
      <c r="C33" s="84">
        <v>102487.68</v>
      </c>
      <c r="D33" s="84">
        <v>102487.68</v>
      </c>
      <c r="E33" s="84">
        <v>102487.68</v>
      </c>
      <c r="F33" s="84"/>
      <c r="G33" s="84"/>
      <c r="H33" s="84"/>
      <c r="I33" s="84"/>
      <c r="J33" s="84"/>
      <c r="K33" s="84"/>
      <c r="L33" s="84"/>
      <c r="M33" s="84"/>
      <c r="N33" s="84"/>
      <c r="O33" s="84"/>
    </row>
    <row r="34" ht="20.25" customHeight="1" spans="1:15">
      <c r="A34" s="83" t="s">
        <v>125</v>
      </c>
      <c r="B34" s="83" t="s">
        <v>126</v>
      </c>
      <c r="C34" s="84">
        <v>2111814</v>
      </c>
      <c r="D34" s="84">
        <v>2111814</v>
      </c>
      <c r="E34" s="84">
        <v>2111814</v>
      </c>
      <c r="F34" s="84"/>
      <c r="G34" s="84"/>
      <c r="H34" s="84"/>
      <c r="I34" s="84"/>
      <c r="J34" s="84"/>
      <c r="K34" s="84"/>
      <c r="L34" s="84"/>
      <c r="M34" s="84"/>
      <c r="N34" s="84"/>
      <c r="O34" s="84"/>
    </row>
    <row r="35" ht="20.25" customHeight="1" spans="1:15">
      <c r="A35" s="85" t="s">
        <v>127</v>
      </c>
      <c r="B35" s="85" t="s">
        <v>128</v>
      </c>
      <c r="C35" s="84">
        <v>2111814</v>
      </c>
      <c r="D35" s="84">
        <v>2111814</v>
      </c>
      <c r="E35" s="84">
        <v>2111814</v>
      </c>
      <c r="F35" s="84"/>
      <c r="G35" s="84"/>
      <c r="H35" s="84"/>
      <c r="I35" s="84"/>
      <c r="J35" s="84"/>
      <c r="K35" s="84"/>
      <c r="L35" s="84"/>
      <c r="M35" s="84"/>
      <c r="N35" s="84"/>
      <c r="O35" s="84"/>
    </row>
    <row r="36" ht="20.25" customHeight="1" spans="1:15">
      <c r="A36" s="86" t="s">
        <v>129</v>
      </c>
      <c r="B36" s="86" t="s">
        <v>130</v>
      </c>
      <c r="C36" s="84">
        <v>2111814</v>
      </c>
      <c r="D36" s="84">
        <v>2111814</v>
      </c>
      <c r="E36" s="84">
        <v>2111814</v>
      </c>
      <c r="F36" s="84"/>
      <c r="G36" s="84"/>
      <c r="H36" s="84"/>
      <c r="I36" s="84"/>
      <c r="J36" s="84"/>
      <c r="K36" s="84"/>
      <c r="L36" s="84"/>
      <c r="M36" s="84"/>
      <c r="N36" s="84"/>
      <c r="O36" s="84"/>
    </row>
    <row r="37" ht="20.25" customHeight="1" spans="1:15">
      <c r="A37" s="83">
        <v>229</v>
      </c>
      <c r="B37" s="83" t="s">
        <v>70</v>
      </c>
      <c r="C37" s="84">
        <v>3177105.46</v>
      </c>
      <c r="D37" s="84">
        <v>3177105.46</v>
      </c>
      <c r="E37" s="84">
        <v>3177105.46</v>
      </c>
      <c r="F37" s="84">
        <v>3177105.46</v>
      </c>
      <c r="G37" s="84"/>
      <c r="H37" s="84"/>
      <c r="I37" s="84"/>
      <c r="J37" s="84"/>
      <c r="K37" s="84"/>
      <c r="L37" s="84"/>
      <c r="M37" s="84"/>
      <c r="N37" s="84"/>
      <c r="O37" s="84"/>
    </row>
    <row r="38" ht="20.25" customHeight="1" spans="1:15">
      <c r="A38" s="85">
        <v>22960</v>
      </c>
      <c r="B38" s="87" t="s">
        <v>131</v>
      </c>
      <c r="C38" s="84">
        <v>3177105.46</v>
      </c>
      <c r="D38" s="84">
        <v>3177105.46</v>
      </c>
      <c r="E38" s="84">
        <v>3177105.46</v>
      </c>
      <c r="F38" s="84">
        <v>3177105.46</v>
      </c>
      <c r="G38" s="84"/>
      <c r="H38" s="84"/>
      <c r="I38" s="84"/>
      <c r="J38" s="84"/>
      <c r="K38" s="84"/>
      <c r="L38" s="84"/>
      <c r="M38" s="84"/>
      <c r="N38" s="84"/>
      <c r="O38" s="84"/>
    </row>
    <row r="39" ht="20.25" customHeight="1" spans="1:15">
      <c r="A39" s="86">
        <v>2296003</v>
      </c>
      <c r="B39" s="87" t="s">
        <v>132</v>
      </c>
      <c r="C39" s="84">
        <v>3177105.46</v>
      </c>
      <c r="D39" s="84">
        <v>3177105.46</v>
      </c>
      <c r="E39" s="84">
        <v>3177105.46</v>
      </c>
      <c r="F39" s="84">
        <v>3177105.46</v>
      </c>
      <c r="G39" s="84"/>
      <c r="H39" s="84"/>
      <c r="I39" s="84"/>
      <c r="J39" s="84"/>
      <c r="K39" s="84"/>
      <c r="L39" s="84"/>
      <c r="M39" s="84"/>
      <c r="N39" s="84"/>
      <c r="O39" s="84"/>
    </row>
    <row r="40" ht="20.25" customHeight="1" spans="1:15">
      <c r="A40" s="87" t="s">
        <v>133</v>
      </c>
      <c r="B40" s="87"/>
      <c r="C40" s="84">
        <f>D40+J40</f>
        <v>153175423.86</v>
      </c>
      <c r="D40" s="84">
        <f>E40+F40</f>
        <v>50256234.86</v>
      </c>
      <c r="E40" s="84">
        <v>34071526.4</v>
      </c>
      <c r="F40" s="84">
        <v>16184708.46</v>
      </c>
      <c r="G40" s="84"/>
      <c r="H40" s="84"/>
      <c r="I40" s="84"/>
      <c r="J40" s="84">
        <v>102919189</v>
      </c>
      <c r="K40" s="84"/>
      <c r="L40" s="84"/>
      <c r="M40" s="84"/>
      <c r="N40" s="84"/>
      <c r="O40" s="84">
        <v>102919189</v>
      </c>
    </row>
  </sheetData>
  <mergeCells count="11">
    <mergeCell ref="A2:O2"/>
    <mergeCell ref="A3:I3"/>
    <mergeCell ref="D4:F4"/>
    <mergeCell ref="J4:O4"/>
    <mergeCell ref="A40:B40"/>
    <mergeCell ref="A4:A5"/>
    <mergeCell ref="B4:B5"/>
    <mergeCell ref="C4:C5"/>
    <mergeCell ref="G4:G5"/>
    <mergeCell ref="H4:H5"/>
    <mergeCell ref="I4:I5"/>
  </mergeCells>
  <pageMargins left="0.75" right="0.75" top="1" bottom="1" header="0.5" footer="0.5"/>
  <pageSetup paperSize="1" scale="45"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B16" sqref="B16"/>
    </sheetView>
  </sheetViews>
  <sheetFormatPr defaultColWidth="8.85" defaultRowHeight="15" customHeight="1" outlineLevelCol="3"/>
  <cols>
    <col min="1" max="4" width="35.7083333333333" style="49" customWidth="1"/>
    <col min="5" max="6" width="8.85" style="49"/>
    <col min="7" max="7" width="9.375" style="49"/>
    <col min="8" max="16384" width="8.85" style="49"/>
  </cols>
  <sheetData>
    <row r="1" ht="18.75" customHeight="1" spans="1:4">
      <c r="A1" s="50"/>
      <c r="B1" s="50"/>
      <c r="C1" s="50"/>
      <c r="D1" s="63" t="s">
        <v>134</v>
      </c>
    </row>
    <row r="2" ht="45" customHeight="1" spans="1:4">
      <c r="A2" s="51" t="s">
        <v>135</v>
      </c>
      <c r="B2" s="51"/>
      <c r="C2" s="51"/>
      <c r="D2" s="51"/>
    </row>
    <row r="3" ht="18.75" customHeight="1" spans="1:4">
      <c r="A3" s="52" t="str">
        <f>"单位名称："&amp;"新平彝族傣族自治县教育体育局"</f>
        <v>单位名称：新平彝族傣族自治县教育体育局</v>
      </c>
      <c r="B3" s="52"/>
      <c r="C3" s="89"/>
      <c r="D3" s="63" t="s">
        <v>2</v>
      </c>
    </row>
    <row r="4" ht="22.5" customHeight="1" spans="1:4">
      <c r="A4" s="90" t="s">
        <v>3</v>
      </c>
      <c r="B4" s="90"/>
      <c r="C4" s="90" t="s">
        <v>4</v>
      </c>
      <c r="D4" s="90"/>
    </row>
    <row r="5" ht="18.75" customHeight="1" spans="1:4">
      <c r="A5" s="90" t="s">
        <v>5</v>
      </c>
      <c r="B5" s="90" t="s">
        <v>6</v>
      </c>
      <c r="C5" s="90" t="s">
        <v>136</v>
      </c>
      <c r="D5" s="90" t="s">
        <v>6</v>
      </c>
    </row>
    <row r="6" ht="18.75" customHeight="1" spans="1:4">
      <c r="A6" s="90"/>
      <c r="B6" s="90"/>
      <c r="C6" s="90"/>
      <c r="D6" s="90"/>
    </row>
    <row r="7" ht="22.5" customHeight="1" spans="1:4">
      <c r="A7" s="91" t="s">
        <v>137</v>
      </c>
      <c r="B7" s="84">
        <f>B8+B9</f>
        <v>50256234.86</v>
      </c>
      <c r="C7" s="91" t="s">
        <v>138</v>
      </c>
      <c r="D7" s="84">
        <f>SUM(D8:D14)</f>
        <v>50256234.86</v>
      </c>
    </row>
    <row r="8" ht="22.5" customHeight="1" spans="1:4">
      <c r="A8" s="91" t="s">
        <v>139</v>
      </c>
      <c r="B8" s="84">
        <v>47079129.4</v>
      </c>
      <c r="C8" s="91" t="str">
        <f>"（"&amp;"一"&amp;"）"&amp;"一般公共服务支出"</f>
        <v>（一）一般公共服务支出</v>
      </c>
      <c r="D8" s="84">
        <v>173040</v>
      </c>
    </row>
    <row r="9" ht="22.5" customHeight="1" spans="1:4">
      <c r="A9" s="91" t="s">
        <v>140</v>
      </c>
      <c r="B9" s="84">
        <v>3177105.46</v>
      </c>
      <c r="C9" s="91" t="str">
        <f>"（"&amp;"二"&amp;"）"&amp;"教育支出"</f>
        <v>（二）教育支出</v>
      </c>
      <c r="D9" s="84">
        <v>40919380</v>
      </c>
    </row>
    <row r="10" ht="22.5" customHeight="1" spans="1:4">
      <c r="A10" s="91" t="s">
        <v>141</v>
      </c>
      <c r="B10" s="84"/>
      <c r="C10" s="91" t="str">
        <f>"（"&amp;"三"&amp;"）"&amp;"文化旅游体育与传媒支出"</f>
        <v>（三）文化旅游体育与传媒支出</v>
      </c>
      <c r="D10" s="84">
        <v>100000</v>
      </c>
    </row>
    <row r="11" ht="22.5" customHeight="1" spans="1:4">
      <c r="A11" s="91" t="s">
        <v>142</v>
      </c>
      <c r="B11" s="84"/>
      <c r="C11" s="91" t="str">
        <f>"（"&amp;"四"&amp;"）"&amp;"社会保障和就业支出"</f>
        <v>（四）社会保障和就业支出</v>
      </c>
      <c r="D11" s="84">
        <v>2207417.4</v>
      </c>
    </row>
    <row r="12" ht="22.5" customHeight="1" spans="1:4">
      <c r="A12" s="91" t="s">
        <v>139</v>
      </c>
      <c r="B12" s="84"/>
      <c r="C12" s="91" t="str">
        <f>"（"&amp;"五"&amp;"）"&amp;"卫生健康支出"</f>
        <v>（五）卫生健康支出</v>
      </c>
      <c r="D12" s="84">
        <v>1567478</v>
      </c>
    </row>
    <row r="13" ht="22.5" customHeight="1" spans="1:4">
      <c r="A13" s="91" t="s">
        <v>140</v>
      </c>
      <c r="B13" s="84"/>
      <c r="C13" s="91" t="str">
        <f>"（"&amp;"六"&amp;"）"&amp;"住房保障支出"</f>
        <v>（六）住房保障支出</v>
      </c>
      <c r="D13" s="84">
        <v>2111814</v>
      </c>
    </row>
    <row r="14" ht="22.5" customHeight="1" spans="1:4">
      <c r="A14" s="91" t="s">
        <v>141</v>
      </c>
      <c r="B14" s="84"/>
      <c r="C14" s="91" t="s">
        <v>143</v>
      </c>
      <c r="D14" s="84">
        <v>3177105.46</v>
      </c>
    </row>
    <row r="15" ht="22.5" customHeight="1" spans="1:4">
      <c r="A15" s="92"/>
      <c r="B15" s="84"/>
      <c r="C15" s="91" t="s">
        <v>144</v>
      </c>
      <c r="D15" s="84"/>
    </row>
    <row r="16" ht="22.5" customHeight="1" spans="1:4">
      <c r="A16" s="93" t="s">
        <v>145</v>
      </c>
      <c r="B16" s="94">
        <f>B7+B11</f>
        <v>50256234.86</v>
      </c>
      <c r="C16" s="95" t="s">
        <v>146</v>
      </c>
      <c r="D16" s="94">
        <f>D7+D15</f>
        <v>50256234.86</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fitToHeight="0"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topLeftCell="A14" workbookViewId="0">
      <selection activeCell="I34" sqref="I34"/>
    </sheetView>
  </sheetViews>
  <sheetFormatPr defaultColWidth="8.85" defaultRowHeight="15" customHeight="1" outlineLevelCol="6"/>
  <cols>
    <col min="1" max="1" width="21.425" style="49" customWidth="1"/>
    <col min="2" max="2" width="28.575" style="49" customWidth="1"/>
    <col min="3" max="7" width="21.425" style="49" customWidth="1"/>
    <col min="8" max="8" width="8.85" style="49"/>
    <col min="9" max="9" width="12.625" style="49"/>
    <col min="10" max="10" width="8.85" style="49"/>
    <col min="11" max="11" width="9.375" style="49"/>
    <col min="12" max="16384" width="8.85" style="49"/>
  </cols>
  <sheetData>
    <row r="1" ht="18.75" customHeight="1" spans="1:7">
      <c r="A1" s="50"/>
      <c r="B1" s="50"/>
      <c r="C1" s="50"/>
      <c r="D1" s="50"/>
      <c r="E1" s="50"/>
      <c r="F1" s="50"/>
      <c r="G1" s="79" t="s">
        <v>147</v>
      </c>
    </row>
    <row r="2" ht="37.5" customHeight="1" spans="1:7">
      <c r="A2" s="51" t="s">
        <v>148</v>
      </c>
      <c r="B2" s="51"/>
      <c r="C2" s="51"/>
      <c r="D2" s="51"/>
      <c r="E2" s="51"/>
      <c r="F2" s="51"/>
      <c r="G2" s="51"/>
    </row>
    <row r="3" ht="18.75" customHeight="1" spans="1:7">
      <c r="A3" s="80" t="str">
        <f>"单位名称："&amp;"新平彝族傣族自治县教育体育局"</f>
        <v>单位名称：新平彝族傣族自治县教育体育局</v>
      </c>
      <c r="B3" s="80"/>
      <c r="C3" s="80"/>
      <c r="D3" s="81"/>
      <c r="E3" s="81"/>
      <c r="F3" s="81"/>
      <c r="G3" s="82" t="s">
        <v>30</v>
      </c>
    </row>
    <row r="4" ht="18.75" customHeight="1" spans="1:7">
      <c r="A4" s="53" t="s">
        <v>149</v>
      </c>
      <c r="B4" s="53" t="s">
        <v>61</v>
      </c>
      <c r="C4" s="64" t="s">
        <v>33</v>
      </c>
      <c r="D4" s="64" t="s">
        <v>64</v>
      </c>
      <c r="E4" s="64"/>
      <c r="F4" s="64"/>
      <c r="G4" s="53" t="s">
        <v>65</v>
      </c>
    </row>
    <row r="5" ht="18.75" customHeight="1" spans="1:7">
      <c r="A5" s="53" t="s">
        <v>60</v>
      </c>
      <c r="B5" s="53" t="s">
        <v>61</v>
      </c>
      <c r="C5" s="64"/>
      <c r="D5" s="64" t="s">
        <v>35</v>
      </c>
      <c r="E5" s="64" t="s">
        <v>150</v>
      </c>
      <c r="F5" s="64" t="s">
        <v>151</v>
      </c>
      <c r="G5" s="53"/>
    </row>
    <row r="6" ht="18.75" customHeight="1" spans="1:7">
      <c r="A6" s="54" t="s">
        <v>47</v>
      </c>
      <c r="B6" s="54" t="s">
        <v>48</v>
      </c>
      <c r="C6" s="54" t="s">
        <v>49</v>
      </c>
      <c r="D6" s="54" t="s">
        <v>50</v>
      </c>
      <c r="E6" s="54" t="s">
        <v>51</v>
      </c>
      <c r="F6" s="54" t="s">
        <v>52</v>
      </c>
      <c r="G6" s="54" t="s">
        <v>53</v>
      </c>
    </row>
    <row r="7" ht="20.25" customHeight="1" spans="1:7">
      <c r="A7" s="83" t="s">
        <v>72</v>
      </c>
      <c r="B7" s="83" t="s">
        <v>73</v>
      </c>
      <c r="C7" s="84">
        <v>173040</v>
      </c>
      <c r="D7" s="84"/>
      <c r="E7" s="84"/>
      <c r="F7" s="84"/>
      <c r="G7" s="84">
        <v>173040</v>
      </c>
    </row>
    <row r="8" ht="20.25" customHeight="1" spans="1:7">
      <c r="A8" s="85" t="s">
        <v>74</v>
      </c>
      <c r="B8" s="85" t="s">
        <v>75</v>
      </c>
      <c r="C8" s="84">
        <v>173040</v>
      </c>
      <c r="D8" s="84"/>
      <c r="E8" s="84"/>
      <c r="F8" s="84"/>
      <c r="G8" s="84">
        <v>173040</v>
      </c>
    </row>
    <row r="9" ht="20.25" customHeight="1" spans="1:7">
      <c r="A9" s="86" t="s">
        <v>76</v>
      </c>
      <c r="B9" s="86" t="s">
        <v>75</v>
      </c>
      <c r="C9" s="84">
        <v>173040</v>
      </c>
      <c r="D9" s="84"/>
      <c r="E9" s="84"/>
      <c r="F9" s="84"/>
      <c r="G9" s="84">
        <v>173040</v>
      </c>
    </row>
    <row r="10" ht="20.25" customHeight="1" spans="1:7">
      <c r="A10" s="83" t="s">
        <v>77</v>
      </c>
      <c r="B10" s="83" t="s">
        <v>78</v>
      </c>
      <c r="C10" s="84">
        <f>C13+C11+C16</f>
        <v>40919380</v>
      </c>
      <c r="D10" s="84">
        <v>28352124</v>
      </c>
      <c r="E10" s="84">
        <v>27588924</v>
      </c>
      <c r="F10" s="84">
        <v>763200</v>
      </c>
      <c r="G10" s="84">
        <f>G11+G13+G16</f>
        <v>12565256</v>
      </c>
    </row>
    <row r="11" ht="20.25" customHeight="1" spans="1:7">
      <c r="A11" s="85" t="s">
        <v>79</v>
      </c>
      <c r="B11" s="85" t="s">
        <v>80</v>
      </c>
      <c r="C11" s="84">
        <f>D11+G11</f>
        <v>11743544</v>
      </c>
      <c r="D11" s="84">
        <v>11430324</v>
      </c>
      <c r="E11" s="84">
        <v>10667124</v>
      </c>
      <c r="F11" s="84">
        <v>763200</v>
      </c>
      <c r="G11" s="84">
        <v>313220</v>
      </c>
    </row>
    <row r="12" ht="20.25" customHeight="1" spans="1:7">
      <c r="A12" s="86" t="s">
        <v>81</v>
      </c>
      <c r="B12" s="86" t="s">
        <v>82</v>
      </c>
      <c r="C12" s="84">
        <f>D12+G12</f>
        <v>11743544</v>
      </c>
      <c r="D12" s="84">
        <v>11430324</v>
      </c>
      <c r="E12" s="84">
        <v>10667124</v>
      </c>
      <c r="F12" s="84">
        <v>763200</v>
      </c>
      <c r="G12" s="84">
        <v>313220</v>
      </c>
    </row>
    <row r="13" ht="20.25" customHeight="1" spans="1:7">
      <c r="A13" s="85" t="s">
        <v>83</v>
      </c>
      <c r="B13" s="85" t="s">
        <v>84</v>
      </c>
      <c r="C13" s="84">
        <f>C15+C14</f>
        <v>9682236</v>
      </c>
      <c r="D13" s="84"/>
      <c r="E13" s="84"/>
      <c r="F13" s="84"/>
      <c r="G13" s="84">
        <f>G14+G15</f>
        <v>9680236</v>
      </c>
    </row>
    <row r="14" ht="20.25" customHeight="1" spans="1:7">
      <c r="A14" s="86" t="s">
        <v>85</v>
      </c>
      <c r="B14" s="86" t="s">
        <v>86</v>
      </c>
      <c r="C14" s="84">
        <v>20736</v>
      </c>
      <c r="D14" s="84"/>
      <c r="E14" s="84"/>
      <c r="F14" s="84"/>
      <c r="G14" s="84">
        <v>20736</v>
      </c>
    </row>
    <row r="15" ht="20.25" customHeight="1" spans="1:7">
      <c r="A15" s="86" t="s">
        <v>87</v>
      </c>
      <c r="B15" s="86" t="s">
        <v>88</v>
      </c>
      <c r="C15" s="84">
        <f>D15+G15</f>
        <v>9661500</v>
      </c>
      <c r="D15" s="84">
        <v>2000</v>
      </c>
      <c r="E15" s="84"/>
      <c r="F15" s="84">
        <v>2000</v>
      </c>
      <c r="G15" s="84">
        <v>9659500</v>
      </c>
    </row>
    <row r="16" ht="20.25" customHeight="1" spans="1:7">
      <c r="A16" s="85" t="s">
        <v>89</v>
      </c>
      <c r="B16" s="85" t="s">
        <v>90</v>
      </c>
      <c r="C16" s="84">
        <v>19493600</v>
      </c>
      <c r="D16" s="84">
        <v>16921800</v>
      </c>
      <c r="E16" s="84">
        <v>16921800</v>
      </c>
      <c r="F16" s="84"/>
      <c r="G16" s="84">
        <v>2571800</v>
      </c>
    </row>
    <row r="17" ht="20.25" customHeight="1" spans="1:7">
      <c r="A17" s="86" t="s">
        <v>91</v>
      </c>
      <c r="B17" s="86" t="s">
        <v>92</v>
      </c>
      <c r="C17" s="84">
        <v>19493600</v>
      </c>
      <c r="D17" s="84">
        <v>16921800</v>
      </c>
      <c r="E17" s="84">
        <v>16921800</v>
      </c>
      <c r="F17" s="84"/>
      <c r="G17" s="84">
        <v>2571800</v>
      </c>
    </row>
    <row r="18" ht="20.25" customHeight="1" spans="1:7">
      <c r="A18" s="83" t="s">
        <v>93</v>
      </c>
      <c r="B18" s="83" t="s">
        <v>94</v>
      </c>
      <c r="C18" s="84">
        <v>100000</v>
      </c>
      <c r="D18" s="84"/>
      <c r="E18" s="84"/>
      <c r="F18" s="84"/>
      <c r="G18" s="84">
        <v>100000</v>
      </c>
    </row>
    <row r="19" ht="20.25" customHeight="1" spans="1:7">
      <c r="A19" s="85" t="s">
        <v>95</v>
      </c>
      <c r="B19" s="85" t="s">
        <v>96</v>
      </c>
      <c r="C19" s="84">
        <v>100000</v>
      </c>
      <c r="D19" s="84"/>
      <c r="E19" s="84"/>
      <c r="F19" s="84"/>
      <c r="G19" s="84">
        <v>100000</v>
      </c>
    </row>
    <row r="20" ht="20.25" customHeight="1" spans="1:7">
      <c r="A20" s="86" t="s">
        <v>97</v>
      </c>
      <c r="B20" s="86" t="s">
        <v>98</v>
      </c>
      <c r="C20" s="84">
        <v>100000</v>
      </c>
      <c r="D20" s="84"/>
      <c r="E20" s="84"/>
      <c r="F20" s="84"/>
      <c r="G20" s="84">
        <v>100000</v>
      </c>
    </row>
    <row r="21" ht="20.25" customHeight="1" spans="1:7">
      <c r="A21" s="83" t="s">
        <v>99</v>
      </c>
      <c r="B21" s="83" t="s">
        <v>100</v>
      </c>
      <c r="C21" s="84">
        <v>2207417.4</v>
      </c>
      <c r="D21" s="84">
        <v>2040110.4</v>
      </c>
      <c r="E21" s="84">
        <v>2024210.4</v>
      </c>
      <c r="F21" s="84">
        <v>15900</v>
      </c>
      <c r="G21" s="84">
        <v>167307</v>
      </c>
    </row>
    <row r="22" ht="20.25" customHeight="1" spans="1:7">
      <c r="A22" s="85" t="s">
        <v>101</v>
      </c>
      <c r="B22" s="85" t="s">
        <v>102</v>
      </c>
      <c r="C22" s="84">
        <v>2040110.4</v>
      </c>
      <c r="D22" s="84">
        <v>2040110.4</v>
      </c>
      <c r="E22" s="84">
        <v>2024210.4</v>
      </c>
      <c r="F22" s="84">
        <v>15900</v>
      </c>
      <c r="G22" s="84"/>
    </row>
    <row r="23" ht="20.25" customHeight="1" spans="1:7">
      <c r="A23" s="86" t="s">
        <v>103</v>
      </c>
      <c r="B23" s="86" t="s">
        <v>104</v>
      </c>
      <c r="C23" s="84">
        <v>3300</v>
      </c>
      <c r="D23" s="84">
        <v>3300</v>
      </c>
      <c r="E23" s="84"/>
      <c r="F23" s="84">
        <v>3300</v>
      </c>
      <c r="G23" s="84"/>
    </row>
    <row r="24" ht="20.25" customHeight="1" spans="1:7">
      <c r="A24" s="86" t="s">
        <v>105</v>
      </c>
      <c r="B24" s="86" t="s">
        <v>106</v>
      </c>
      <c r="C24" s="84">
        <v>12600</v>
      </c>
      <c r="D24" s="84">
        <v>12600</v>
      </c>
      <c r="E24" s="84"/>
      <c r="F24" s="84">
        <v>12600</v>
      </c>
      <c r="G24" s="84"/>
    </row>
    <row r="25" ht="20.25" customHeight="1" spans="1:7">
      <c r="A25" s="86" t="s">
        <v>107</v>
      </c>
      <c r="B25" s="86" t="s">
        <v>108</v>
      </c>
      <c r="C25" s="84">
        <v>2024210.4</v>
      </c>
      <c r="D25" s="84">
        <v>2024210.4</v>
      </c>
      <c r="E25" s="84">
        <v>2024210.4</v>
      </c>
      <c r="F25" s="84"/>
      <c r="G25" s="84"/>
    </row>
    <row r="26" ht="20.25" customHeight="1" spans="1:7">
      <c r="A26" s="85" t="s">
        <v>109</v>
      </c>
      <c r="B26" s="85" t="s">
        <v>110</v>
      </c>
      <c r="C26" s="84">
        <v>167307</v>
      </c>
      <c r="D26" s="84"/>
      <c r="E26" s="84"/>
      <c r="F26" s="84"/>
      <c r="G26" s="84">
        <v>167307</v>
      </c>
    </row>
    <row r="27" ht="20.25" customHeight="1" spans="1:7">
      <c r="A27" s="86" t="s">
        <v>111</v>
      </c>
      <c r="B27" s="86" t="s">
        <v>112</v>
      </c>
      <c r="C27" s="84">
        <v>167307</v>
      </c>
      <c r="D27" s="84"/>
      <c r="E27" s="84"/>
      <c r="F27" s="84"/>
      <c r="G27" s="84">
        <v>167307</v>
      </c>
    </row>
    <row r="28" ht="20.25" customHeight="1" spans="1:7">
      <c r="A28" s="83" t="s">
        <v>113</v>
      </c>
      <c r="B28" s="83" t="s">
        <v>114</v>
      </c>
      <c r="C28" s="84">
        <v>1567478</v>
      </c>
      <c r="D28" s="84">
        <v>1567478</v>
      </c>
      <c r="E28" s="84">
        <v>1567478</v>
      </c>
      <c r="F28" s="84"/>
      <c r="G28" s="84"/>
    </row>
    <row r="29" ht="20.25" customHeight="1" spans="1:7">
      <c r="A29" s="85" t="s">
        <v>115</v>
      </c>
      <c r="B29" s="85" t="s">
        <v>116</v>
      </c>
      <c r="C29" s="84">
        <v>1567478</v>
      </c>
      <c r="D29" s="84">
        <v>1567478</v>
      </c>
      <c r="E29" s="84">
        <v>1567478</v>
      </c>
      <c r="F29" s="84"/>
      <c r="G29" s="84"/>
    </row>
    <row r="30" ht="20.25" customHeight="1" spans="1:7">
      <c r="A30" s="86" t="s">
        <v>117</v>
      </c>
      <c r="B30" s="86" t="s">
        <v>118</v>
      </c>
      <c r="C30" s="84">
        <v>847813.28</v>
      </c>
      <c r="D30" s="84">
        <v>847813.28</v>
      </c>
      <c r="E30" s="84">
        <v>847813.28</v>
      </c>
      <c r="F30" s="84"/>
      <c r="G30" s="84"/>
    </row>
    <row r="31" ht="20.25" customHeight="1" spans="1:7">
      <c r="A31" s="86" t="s">
        <v>119</v>
      </c>
      <c r="B31" s="86" t="s">
        <v>120</v>
      </c>
      <c r="C31" s="84">
        <v>40242</v>
      </c>
      <c r="D31" s="84">
        <v>40242</v>
      </c>
      <c r="E31" s="84">
        <v>40242</v>
      </c>
      <c r="F31" s="84"/>
      <c r="G31" s="84"/>
    </row>
    <row r="32" ht="20.25" customHeight="1" spans="1:7">
      <c r="A32" s="86" t="s">
        <v>121</v>
      </c>
      <c r="B32" s="86" t="s">
        <v>122</v>
      </c>
      <c r="C32" s="84">
        <v>576935.04</v>
      </c>
      <c r="D32" s="84">
        <v>576935.04</v>
      </c>
      <c r="E32" s="84">
        <v>576935.04</v>
      </c>
      <c r="F32" s="84"/>
      <c r="G32" s="84"/>
    </row>
    <row r="33" ht="20.25" customHeight="1" spans="1:7">
      <c r="A33" s="86" t="s">
        <v>123</v>
      </c>
      <c r="B33" s="86" t="s">
        <v>124</v>
      </c>
      <c r="C33" s="84">
        <v>102487.68</v>
      </c>
      <c r="D33" s="84">
        <v>102487.68</v>
      </c>
      <c r="E33" s="84">
        <v>102487.68</v>
      </c>
      <c r="F33" s="84"/>
      <c r="G33" s="84"/>
    </row>
    <row r="34" ht="20.25" customHeight="1" spans="1:7">
      <c r="A34" s="83" t="s">
        <v>125</v>
      </c>
      <c r="B34" s="83" t="s">
        <v>126</v>
      </c>
      <c r="C34" s="84">
        <v>2111814</v>
      </c>
      <c r="D34" s="84">
        <v>2111814</v>
      </c>
      <c r="E34" s="84">
        <v>2111814</v>
      </c>
      <c r="F34" s="84"/>
      <c r="G34" s="84"/>
    </row>
    <row r="35" ht="20.25" customHeight="1" spans="1:7">
      <c r="A35" s="85" t="s">
        <v>127</v>
      </c>
      <c r="B35" s="85" t="s">
        <v>128</v>
      </c>
      <c r="C35" s="84">
        <v>2111814</v>
      </c>
      <c r="D35" s="84">
        <v>2111814</v>
      </c>
      <c r="E35" s="84">
        <v>2111814</v>
      </c>
      <c r="F35" s="84"/>
      <c r="G35" s="84"/>
    </row>
    <row r="36" ht="20.25" customHeight="1" spans="1:7">
      <c r="A36" s="86" t="s">
        <v>129</v>
      </c>
      <c r="B36" s="86" t="s">
        <v>130</v>
      </c>
      <c r="C36" s="84">
        <v>2111814</v>
      </c>
      <c r="D36" s="84">
        <v>2111814</v>
      </c>
      <c r="E36" s="84">
        <v>2111814</v>
      </c>
      <c r="F36" s="84"/>
      <c r="G36" s="84"/>
    </row>
    <row r="37" ht="20.25" customHeight="1" spans="1:7">
      <c r="A37" s="83">
        <v>229</v>
      </c>
      <c r="B37" s="86" t="s">
        <v>70</v>
      </c>
      <c r="C37" s="84">
        <v>3177105.46</v>
      </c>
      <c r="D37" s="84"/>
      <c r="E37" s="84"/>
      <c r="F37" s="84"/>
      <c r="G37" s="84">
        <v>3177105.46</v>
      </c>
    </row>
    <row r="38" ht="20.25" customHeight="1" spans="1:7">
      <c r="A38" s="86">
        <v>22960</v>
      </c>
      <c r="B38" s="86" t="s">
        <v>131</v>
      </c>
      <c r="C38" s="84">
        <v>3177105.46</v>
      </c>
      <c r="D38" s="84"/>
      <c r="E38" s="84"/>
      <c r="F38" s="84"/>
      <c r="G38" s="84">
        <v>3177105.46</v>
      </c>
    </row>
    <row r="39" ht="20.25" customHeight="1" spans="1:7">
      <c r="A39" s="86">
        <v>2296003</v>
      </c>
      <c r="B39" s="86" t="s">
        <v>132</v>
      </c>
      <c r="C39" s="84">
        <v>3177105.46</v>
      </c>
      <c r="D39" s="84"/>
      <c r="E39" s="84"/>
      <c r="F39" s="84"/>
      <c r="G39" s="84">
        <v>3177105.46</v>
      </c>
    </row>
    <row r="40" ht="20.25" customHeight="1" spans="1:7">
      <c r="A40" s="87" t="s">
        <v>133</v>
      </c>
      <c r="B40" s="87"/>
      <c r="C40" s="88">
        <f>D40+G40</f>
        <v>50256234.86</v>
      </c>
      <c r="D40" s="88">
        <v>34071526.4</v>
      </c>
      <c r="E40" s="88">
        <v>33292426.4</v>
      </c>
      <c r="F40" s="88">
        <v>779100</v>
      </c>
      <c r="G40" s="88">
        <v>16184708.46</v>
      </c>
    </row>
  </sheetData>
  <mergeCells count="7">
    <mergeCell ref="A2:G2"/>
    <mergeCell ref="A3:C3"/>
    <mergeCell ref="A4:B4"/>
    <mergeCell ref="D4:F4"/>
    <mergeCell ref="A40:B40"/>
    <mergeCell ref="C4:C5"/>
    <mergeCell ref="G4:G5"/>
  </mergeCells>
  <pageMargins left="0.75" right="0.75" top="1" bottom="1" header="0.5" footer="0.5"/>
  <pageSetup paperSize="1" scale="58" fitToHeight="0"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7" sqref="C7"/>
    </sheetView>
  </sheetViews>
  <sheetFormatPr defaultColWidth="8.85" defaultRowHeight="15" customHeight="1" outlineLevelRow="6" outlineLevelCol="5"/>
  <cols>
    <col min="1" max="6" width="28.575" customWidth="1"/>
  </cols>
  <sheetData>
    <row r="1" ht="18.75" customHeight="1" spans="1:6">
      <c r="A1" s="72"/>
      <c r="B1" s="72"/>
      <c r="C1" s="73"/>
      <c r="D1" s="1"/>
      <c r="E1" s="1"/>
      <c r="F1" s="74" t="s">
        <v>152</v>
      </c>
    </row>
    <row r="2" ht="41.25" customHeight="1" spans="1:6">
      <c r="A2" s="75" t="s">
        <v>153</v>
      </c>
      <c r="B2" s="75"/>
      <c r="C2" s="75"/>
      <c r="D2" s="75"/>
      <c r="E2" s="75"/>
      <c r="F2" s="75"/>
    </row>
    <row r="3" ht="18.75" customHeight="1" spans="1:6">
      <c r="A3" s="4" t="str">
        <f>"单位名称："&amp;"新平彝族傣族自治县教育体育局"</f>
        <v>单位名称：新平彝族傣族自治县教育体育局</v>
      </c>
      <c r="B3" s="4"/>
      <c r="C3" s="4"/>
      <c r="D3" s="76"/>
      <c r="E3" s="1"/>
      <c r="F3" s="74" t="s">
        <v>30</v>
      </c>
    </row>
    <row r="4" ht="18.75" customHeight="1" spans="1:6">
      <c r="A4" s="12" t="s">
        <v>154</v>
      </c>
      <c r="B4" s="43" t="s">
        <v>155</v>
      </c>
      <c r="C4" s="43" t="s">
        <v>156</v>
      </c>
      <c r="D4" s="43"/>
      <c r="E4" s="43"/>
      <c r="F4" s="43" t="s">
        <v>157</v>
      </c>
    </row>
    <row r="5" ht="18.75" customHeight="1" spans="1:6">
      <c r="A5" s="12"/>
      <c r="B5" s="43"/>
      <c r="C5" s="43" t="s">
        <v>35</v>
      </c>
      <c r="D5" s="43" t="s">
        <v>158</v>
      </c>
      <c r="E5" s="43" t="s">
        <v>159</v>
      </c>
      <c r="F5" s="43"/>
    </row>
    <row r="6" ht="18.75" customHeight="1" spans="1:6">
      <c r="A6" s="77">
        <v>1</v>
      </c>
      <c r="B6" s="78">
        <v>2</v>
      </c>
      <c r="C6" s="77">
        <v>3</v>
      </c>
      <c r="D6" s="77">
        <v>4</v>
      </c>
      <c r="E6" s="77">
        <v>5</v>
      </c>
      <c r="F6" s="77">
        <v>6</v>
      </c>
    </row>
    <row r="7" ht="20.25" customHeight="1" spans="1:6">
      <c r="A7" s="16">
        <v>151000</v>
      </c>
      <c r="B7" s="16"/>
      <c r="C7" s="16">
        <v>121000</v>
      </c>
      <c r="D7" s="16"/>
      <c r="E7" s="16">
        <v>121000</v>
      </c>
      <c r="F7" s="16">
        <v>30000</v>
      </c>
    </row>
  </sheetData>
  <mergeCells count="6">
    <mergeCell ref="A2:F2"/>
    <mergeCell ref="A3:C3"/>
    <mergeCell ref="C4:E4"/>
    <mergeCell ref="A4:A5"/>
    <mergeCell ref="B4:B5"/>
    <mergeCell ref="F4:F5"/>
  </mergeCells>
  <pageMargins left="0.75" right="0.75" top="1" bottom="1" header="0.5" footer="0.5"/>
  <pageSetup paperSize="1" scale="72" fitToHeight="0"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1"/>
  <sheetViews>
    <sheetView showZeros="0" topLeftCell="E1" workbookViewId="0">
      <selection activeCell="H41" sqref="H41"/>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160</v>
      </c>
    </row>
    <row r="2" ht="45" customHeight="1" spans="1:23">
      <c r="A2" s="3" t="s">
        <v>161</v>
      </c>
      <c r="B2" s="3"/>
      <c r="C2" s="3"/>
      <c r="D2" s="3"/>
      <c r="E2" s="3"/>
      <c r="F2" s="3"/>
      <c r="G2" s="3"/>
      <c r="H2" s="3"/>
      <c r="I2" s="3"/>
      <c r="J2" s="3"/>
      <c r="K2" s="3"/>
      <c r="L2" s="71"/>
      <c r="M2" s="71"/>
      <c r="N2" s="71"/>
      <c r="O2" s="71"/>
      <c r="P2" s="71"/>
      <c r="Q2" s="71"/>
      <c r="R2" s="71"/>
      <c r="S2" s="71"/>
      <c r="T2" s="71"/>
      <c r="U2" s="71"/>
      <c r="V2" s="71"/>
      <c r="W2" s="71"/>
    </row>
    <row r="3" ht="18.75" customHeight="1" spans="1:23">
      <c r="A3" s="4" t="str">
        <f>"单位名称："&amp;"新平彝族傣族自治县教育体育局"</f>
        <v>单位名称：新平彝族傣族自治县教育体育局</v>
      </c>
      <c r="B3" s="4"/>
      <c r="C3" s="4"/>
      <c r="D3" s="4"/>
      <c r="E3" s="4"/>
      <c r="F3" s="4"/>
      <c r="G3" s="4"/>
      <c r="H3" s="68"/>
      <c r="I3" s="68"/>
      <c r="J3" s="68"/>
      <c r="K3" s="68"/>
      <c r="L3" s="5"/>
      <c r="M3" s="5"/>
      <c r="N3" s="5"/>
      <c r="O3" s="5"/>
      <c r="P3" s="5"/>
      <c r="Q3" s="5"/>
      <c r="R3" s="5"/>
      <c r="S3" s="5"/>
      <c r="T3" s="5"/>
      <c r="U3" s="5"/>
      <c r="V3" s="5"/>
      <c r="W3" s="5" t="s">
        <v>30</v>
      </c>
    </row>
    <row r="4" ht="18.75" customHeight="1" spans="1:23">
      <c r="A4" s="69" t="s">
        <v>162</v>
      </c>
      <c r="B4" s="69" t="s">
        <v>163</v>
      </c>
      <c r="C4" s="69" t="s">
        <v>164</v>
      </c>
      <c r="D4" s="69" t="s">
        <v>165</v>
      </c>
      <c r="E4" s="69" t="s">
        <v>166</v>
      </c>
      <c r="F4" s="69" t="s">
        <v>167</v>
      </c>
      <c r="G4" s="69" t="s">
        <v>168</v>
      </c>
      <c r="H4" s="70" t="s">
        <v>33</v>
      </c>
      <c r="I4" s="70" t="s">
        <v>169</v>
      </c>
      <c r="J4" s="69"/>
      <c r="K4" s="69"/>
      <c r="L4" s="69"/>
      <c r="M4" s="69"/>
      <c r="N4" s="69" t="s">
        <v>170</v>
      </c>
      <c r="O4" s="69"/>
      <c r="P4" s="69"/>
      <c r="Q4" s="69" t="s">
        <v>39</v>
      </c>
      <c r="R4" s="69" t="s">
        <v>63</v>
      </c>
      <c r="S4" s="69"/>
      <c r="T4" s="69"/>
      <c r="U4" s="69"/>
      <c r="V4" s="69"/>
      <c r="W4" s="69"/>
    </row>
    <row r="5" ht="18.75" customHeight="1" spans="1:23">
      <c r="A5" s="69"/>
      <c r="B5" s="69"/>
      <c r="C5" s="69"/>
      <c r="D5" s="69"/>
      <c r="E5" s="69"/>
      <c r="F5" s="69"/>
      <c r="G5" s="69"/>
      <c r="H5" s="70" t="s">
        <v>171</v>
      </c>
      <c r="I5" s="70" t="s">
        <v>172</v>
      </c>
      <c r="J5" s="69" t="s">
        <v>37</v>
      </c>
      <c r="K5" s="69" t="s">
        <v>38</v>
      </c>
      <c r="L5" s="69"/>
      <c r="M5" s="69"/>
      <c r="N5" s="69" t="s">
        <v>170</v>
      </c>
      <c r="O5" s="69" t="s">
        <v>37</v>
      </c>
      <c r="P5" s="69" t="s">
        <v>38</v>
      </c>
      <c r="Q5" s="69" t="s">
        <v>39</v>
      </c>
      <c r="R5" s="69" t="s">
        <v>63</v>
      </c>
      <c r="S5" s="69" t="s">
        <v>42</v>
      </c>
      <c r="T5" s="69" t="s">
        <v>43</v>
      </c>
      <c r="U5" s="69" t="s">
        <v>44</v>
      </c>
      <c r="V5" s="69" t="s">
        <v>45</v>
      </c>
      <c r="W5" s="69" t="s">
        <v>46</v>
      </c>
    </row>
    <row r="6" ht="18.75" customHeight="1" spans="1:23">
      <c r="A6" s="69"/>
      <c r="B6" s="69"/>
      <c r="C6" s="69"/>
      <c r="D6" s="69"/>
      <c r="E6" s="69"/>
      <c r="F6" s="69"/>
      <c r="G6" s="69"/>
      <c r="H6" s="70"/>
      <c r="I6" s="70" t="s">
        <v>173</v>
      </c>
      <c r="J6" s="69" t="s">
        <v>174</v>
      </c>
      <c r="K6" s="69" t="s">
        <v>175</v>
      </c>
      <c r="L6" s="69" t="s">
        <v>176</v>
      </c>
      <c r="M6" s="69" t="s">
        <v>177</v>
      </c>
      <c r="N6" s="69" t="s">
        <v>36</v>
      </c>
      <c r="O6" s="69" t="s">
        <v>37</v>
      </c>
      <c r="P6" s="69" t="s">
        <v>38</v>
      </c>
      <c r="Q6" s="69"/>
      <c r="R6" s="69" t="s">
        <v>35</v>
      </c>
      <c r="S6" s="69" t="s">
        <v>42</v>
      </c>
      <c r="T6" s="69" t="s">
        <v>43</v>
      </c>
      <c r="U6" s="69" t="s">
        <v>44</v>
      </c>
      <c r="V6" s="69" t="s">
        <v>45</v>
      </c>
      <c r="W6" s="69" t="s">
        <v>46</v>
      </c>
    </row>
    <row r="7" ht="22.65" customHeight="1" spans="1:23">
      <c r="A7" s="69"/>
      <c r="B7" s="69"/>
      <c r="C7" s="69"/>
      <c r="D7" s="69"/>
      <c r="E7" s="69"/>
      <c r="F7" s="69"/>
      <c r="G7" s="69"/>
      <c r="H7" s="70"/>
      <c r="I7" s="70" t="s">
        <v>35</v>
      </c>
      <c r="J7" s="69"/>
      <c r="K7" s="69"/>
      <c r="L7" s="69"/>
      <c r="M7" s="69"/>
      <c r="N7" s="69"/>
      <c r="O7" s="69"/>
      <c r="P7" s="69"/>
      <c r="Q7" s="69"/>
      <c r="R7" s="69"/>
      <c r="S7" s="69"/>
      <c r="T7" s="69"/>
      <c r="U7" s="69"/>
      <c r="V7" s="69"/>
      <c r="W7" s="69"/>
    </row>
    <row r="8" ht="18.75" customHeight="1" spans="1:23">
      <c r="A8" s="70" t="s">
        <v>47</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row>
    <row r="9" ht="18.75" customHeight="1" spans="1:23">
      <c r="A9" s="8" t="s">
        <v>57</v>
      </c>
      <c r="B9" s="8" t="s">
        <v>178</v>
      </c>
      <c r="C9" s="9" t="s">
        <v>179</v>
      </c>
      <c r="D9" s="8" t="s">
        <v>81</v>
      </c>
      <c r="E9" s="8" t="s">
        <v>82</v>
      </c>
      <c r="F9" s="8" t="s">
        <v>180</v>
      </c>
      <c r="G9" s="8" t="s">
        <v>181</v>
      </c>
      <c r="H9" s="16">
        <v>502080</v>
      </c>
      <c r="I9" s="16">
        <v>502080</v>
      </c>
      <c r="J9" s="16"/>
      <c r="K9" s="16"/>
      <c r="L9" s="16">
        <v>502080</v>
      </c>
      <c r="M9" s="16"/>
      <c r="N9" s="16"/>
      <c r="O9" s="16"/>
      <c r="P9" s="16"/>
      <c r="Q9" s="16"/>
      <c r="R9" s="16"/>
      <c r="S9" s="16"/>
      <c r="T9" s="16"/>
      <c r="U9" s="16"/>
      <c r="V9" s="16"/>
      <c r="W9" s="16"/>
    </row>
    <row r="10" ht="18.75" customHeight="1" spans="1:23">
      <c r="A10" s="8" t="s">
        <v>57</v>
      </c>
      <c r="B10" s="8" t="s">
        <v>178</v>
      </c>
      <c r="C10" s="9" t="s">
        <v>179</v>
      </c>
      <c r="D10" s="8" t="s">
        <v>81</v>
      </c>
      <c r="E10" s="8" t="s">
        <v>82</v>
      </c>
      <c r="F10" s="8" t="s">
        <v>182</v>
      </c>
      <c r="G10" s="8" t="s">
        <v>183</v>
      </c>
      <c r="H10" s="16">
        <v>675288</v>
      </c>
      <c r="I10" s="16">
        <v>675288</v>
      </c>
      <c r="J10" s="16"/>
      <c r="K10" s="16"/>
      <c r="L10" s="16">
        <v>675288</v>
      </c>
      <c r="M10" s="16"/>
      <c r="N10" s="16"/>
      <c r="O10" s="16"/>
      <c r="P10" s="22"/>
      <c r="Q10" s="16"/>
      <c r="R10" s="16"/>
      <c r="S10" s="16"/>
      <c r="T10" s="16"/>
      <c r="U10" s="16"/>
      <c r="V10" s="16"/>
      <c r="W10" s="16"/>
    </row>
    <row r="11" ht="18.75" customHeight="1" spans="1:23">
      <c r="A11" s="8" t="s">
        <v>57</v>
      </c>
      <c r="B11" s="8" t="s">
        <v>184</v>
      </c>
      <c r="C11" s="9" t="s">
        <v>185</v>
      </c>
      <c r="D11" s="8" t="s">
        <v>81</v>
      </c>
      <c r="E11" s="8" t="s">
        <v>82</v>
      </c>
      <c r="F11" s="8" t="s">
        <v>180</v>
      </c>
      <c r="G11" s="8" t="s">
        <v>181</v>
      </c>
      <c r="H11" s="16">
        <v>4211832</v>
      </c>
      <c r="I11" s="16">
        <v>4211832</v>
      </c>
      <c r="J11" s="16"/>
      <c r="K11" s="16"/>
      <c r="L11" s="16">
        <v>4211832</v>
      </c>
      <c r="M11" s="16"/>
      <c r="N11" s="16"/>
      <c r="O11" s="16"/>
      <c r="P11" s="22"/>
      <c r="Q11" s="16"/>
      <c r="R11" s="16"/>
      <c r="S11" s="16"/>
      <c r="T11" s="16"/>
      <c r="U11" s="16"/>
      <c r="V11" s="16"/>
      <c r="W11" s="16"/>
    </row>
    <row r="12" ht="18.75" customHeight="1" spans="1:23">
      <c r="A12" s="8" t="s">
        <v>57</v>
      </c>
      <c r="B12" s="8" t="s">
        <v>184</v>
      </c>
      <c r="C12" s="9" t="s">
        <v>185</v>
      </c>
      <c r="D12" s="8" t="s">
        <v>81</v>
      </c>
      <c r="E12" s="8" t="s">
        <v>82</v>
      </c>
      <c r="F12" s="8" t="s">
        <v>182</v>
      </c>
      <c r="G12" s="8" t="s">
        <v>183</v>
      </c>
      <c r="H12" s="16">
        <v>405336</v>
      </c>
      <c r="I12" s="16">
        <v>405336</v>
      </c>
      <c r="J12" s="16"/>
      <c r="K12" s="16"/>
      <c r="L12" s="16">
        <v>405336</v>
      </c>
      <c r="M12" s="16"/>
      <c r="N12" s="16"/>
      <c r="O12" s="16"/>
      <c r="P12" s="22"/>
      <c r="Q12" s="16"/>
      <c r="R12" s="16"/>
      <c r="S12" s="16"/>
      <c r="T12" s="16"/>
      <c r="U12" s="16"/>
      <c r="V12" s="16"/>
      <c r="W12" s="16"/>
    </row>
    <row r="13" ht="18.75" customHeight="1" spans="1:23">
      <c r="A13" s="8" t="s">
        <v>57</v>
      </c>
      <c r="B13" s="8" t="s">
        <v>184</v>
      </c>
      <c r="C13" s="9" t="s">
        <v>185</v>
      </c>
      <c r="D13" s="8" t="s">
        <v>81</v>
      </c>
      <c r="E13" s="8" t="s">
        <v>82</v>
      </c>
      <c r="F13" s="8" t="s">
        <v>186</v>
      </c>
      <c r="G13" s="8" t="s">
        <v>187</v>
      </c>
      <c r="H13" s="16">
        <v>1220580</v>
      </c>
      <c r="I13" s="16">
        <v>1220580</v>
      </c>
      <c r="J13" s="16"/>
      <c r="K13" s="16"/>
      <c r="L13" s="16">
        <v>1220580</v>
      </c>
      <c r="M13" s="16"/>
      <c r="N13" s="16"/>
      <c r="O13" s="16"/>
      <c r="P13" s="22"/>
      <c r="Q13" s="16"/>
      <c r="R13" s="16"/>
      <c r="S13" s="16"/>
      <c r="T13" s="16"/>
      <c r="U13" s="16"/>
      <c r="V13" s="16"/>
      <c r="W13" s="16"/>
    </row>
    <row r="14" ht="18.75" customHeight="1" spans="1:23">
      <c r="A14" s="8" t="s">
        <v>57</v>
      </c>
      <c r="B14" s="8" t="s">
        <v>184</v>
      </c>
      <c r="C14" s="9" t="s">
        <v>185</v>
      </c>
      <c r="D14" s="8" t="s">
        <v>81</v>
      </c>
      <c r="E14" s="8" t="s">
        <v>82</v>
      </c>
      <c r="F14" s="8" t="s">
        <v>186</v>
      </c>
      <c r="G14" s="8" t="s">
        <v>187</v>
      </c>
      <c r="H14" s="16">
        <v>2160000</v>
      </c>
      <c r="I14" s="16">
        <v>2160000</v>
      </c>
      <c r="J14" s="16"/>
      <c r="K14" s="16"/>
      <c r="L14" s="16">
        <v>2160000</v>
      </c>
      <c r="M14" s="16"/>
      <c r="N14" s="16"/>
      <c r="O14" s="16"/>
      <c r="P14" s="22"/>
      <c r="Q14" s="16"/>
      <c r="R14" s="16"/>
      <c r="S14" s="16"/>
      <c r="T14" s="16"/>
      <c r="U14" s="16"/>
      <c r="V14" s="16"/>
      <c r="W14" s="16"/>
    </row>
    <row r="15" ht="18.75" customHeight="1" spans="1:23">
      <c r="A15" s="8" t="s">
        <v>57</v>
      </c>
      <c r="B15" s="8" t="s">
        <v>188</v>
      </c>
      <c r="C15" s="9" t="s">
        <v>189</v>
      </c>
      <c r="D15" s="8" t="s">
        <v>117</v>
      </c>
      <c r="E15" s="8" t="s">
        <v>118</v>
      </c>
      <c r="F15" s="8" t="s">
        <v>190</v>
      </c>
      <c r="G15" s="8" t="s">
        <v>191</v>
      </c>
      <c r="H15" s="16">
        <v>7766</v>
      </c>
      <c r="I15" s="16">
        <v>7766</v>
      </c>
      <c r="J15" s="16"/>
      <c r="K15" s="16"/>
      <c r="L15" s="16">
        <v>7766</v>
      </c>
      <c r="M15" s="16"/>
      <c r="N15" s="16"/>
      <c r="O15" s="16"/>
      <c r="P15" s="22"/>
      <c r="Q15" s="16"/>
      <c r="R15" s="16"/>
      <c r="S15" s="16"/>
      <c r="T15" s="16"/>
      <c r="U15" s="16"/>
      <c r="V15" s="16"/>
      <c r="W15" s="16"/>
    </row>
    <row r="16" ht="18.75" customHeight="1" spans="1:23">
      <c r="A16" s="8" t="s">
        <v>57</v>
      </c>
      <c r="B16" s="8" t="s">
        <v>188</v>
      </c>
      <c r="C16" s="9" t="s">
        <v>189</v>
      </c>
      <c r="D16" s="8" t="s">
        <v>119</v>
      </c>
      <c r="E16" s="8" t="s">
        <v>120</v>
      </c>
      <c r="F16" s="8" t="s">
        <v>190</v>
      </c>
      <c r="G16" s="8" t="s">
        <v>191</v>
      </c>
      <c r="H16" s="16">
        <v>40242</v>
      </c>
      <c r="I16" s="16">
        <v>40242</v>
      </c>
      <c r="J16" s="16"/>
      <c r="K16" s="16"/>
      <c r="L16" s="16">
        <v>40242</v>
      </c>
      <c r="M16" s="16"/>
      <c r="N16" s="16"/>
      <c r="O16" s="16"/>
      <c r="P16" s="22"/>
      <c r="Q16" s="16"/>
      <c r="R16" s="16"/>
      <c r="S16" s="16"/>
      <c r="T16" s="16"/>
      <c r="U16" s="16"/>
      <c r="V16" s="16"/>
      <c r="W16" s="16"/>
    </row>
    <row r="17" ht="18.75" customHeight="1" spans="1:23">
      <c r="A17" s="8" t="s">
        <v>57</v>
      </c>
      <c r="B17" s="8" t="s">
        <v>192</v>
      </c>
      <c r="C17" s="9" t="s">
        <v>130</v>
      </c>
      <c r="D17" s="8" t="s">
        <v>129</v>
      </c>
      <c r="E17" s="8" t="s">
        <v>130</v>
      </c>
      <c r="F17" s="8" t="s">
        <v>193</v>
      </c>
      <c r="G17" s="8" t="s">
        <v>130</v>
      </c>
      <c r="H17" s="16">
        <v>2111814</v>
      </c>
      <c r="I17" s="16">
        <v>2111814</v>
      </c>
      <c r="J17" s="16"/>
      <c r="K17" s="16"/>
      <c r="L17" s="16">
        <v>2111814</v>
      </c>
      <c r="M17" s="16"/>
      <c r="N17" s="16"/>
      <c r="O17" s="16"/>
      <c r="P17" s="22"/>
      <c r="Q17" s="16"/>
      <c r="R17" s="16"/>
      <c r="S17" s="16"/>
      <c r="T17" s="16"/>
      <c r="U17" s="16"/>
      <c r="V17" s="16"/>
      <c r="W17" s="16"/>
    </row>
    <row r="18" ht="18.75" customHeight="1" spans="1:23">
      <c r="A18" s="8" t="s">
        <v>57</v>
      </c>
      <c r="B18" s="8" t="s">
        <v>194</v>
      </c>
      <c r="C18" s="9" t="s">
        <v>195</v>
      </c>
      <c r="D18" s="8" t="s">
        <v>81</v>
      </c>
      <c r="E18" s="8" t="s">
        <v>82</v>
      </c>
      <c r="F18" s="8" t="s">
        <v>196</v>
      </c>
      <c r="G18" s="8" t="s">
        <v>197</v>
      </c>
      <c r="H18" s="16">
        <v>101000</v>
      </c>
      <c r="I18" s="16">
        <v>101000</v>
      </c>
      <c r="J18" s="16"/>
      <c r="K18" s="16"/>
      <c r="L18" s="16">
        <v>101000</v>
      </c>
      <c r="M18" s="16"/>
      <c r="N18" s="16"/>
      <c r="O18" s="16"/>
      <c r="P18" s="22"/>
      <c r="Q18" s="16"/>
      <c r="R18" s="16"/>
      <c r="S18" s="16"/>
      <c r="T18" s="16"/>
      <c r="U18" s="16"/>
      <c r="V18" s="16"/>
      <c r="W18" s="16"/>
    </row>
    <row r="19" ht="18.75" customHeight="1" spans="1:23">
      <c r="A19" s="8" t="s">
        <v>57</v>
      </c>
      <c r="B19" s="8" t="s">
        <v>194</v>
      </c>
      <c r="C19" s="9" t="s">
        <v>195</v>
      </c>
      <c r="D19" s="8" t="s">
        <v>81</v>
      </c>
      <c r="E19" s="8" t="s">
        <v>82</v>
      </c>
      <c r="F19" s="8" t="s">
        <v>196</v>
      </c>
      <c r="G19" s="8" t="s">
        <v>197</v>
      </c>
      <c r="H19" s="16">
        <v>20000</v>
      </c>
      <c r="I19" s="16">
        <v>20000</v>
      </c>
      <c r="J19" s="16"/>
      <c r="K19" s="16"/>
      <c r="L19" s="16">
        <v>20000</v>
      </c>
      <c r="M19" s="16"/>
      <c r="N19" s="16"/>
      <c r="O19" s="16"/>
      <c r="P19" s="22"/>
      <c r="Q19" s="16"/>
      <c r="R19" s="16"/>
      <c r="S19" s="16"/>
      <c r="T19" s="16"/>
      <c r="U19" s="16"/>
      <c r="V19" s="16"/>
      <c r="W19" s="16"/>
    </row>
    <row r="20" ht="18.75" customHeight="1" spans="1:23">
      <c r="A20" s="8" t="s">
        <v>57</v>
      </c>
      <c r="B20" s="8" t="s">
        <v>198</v>
      </c>
      <c r="C20" s="9" t="s">
        <v>199</v>
      </c>
      <c r="D20" s="8" t="s">
        <v>81</v>
      </c>
      <c r="E20" s="8" t="s">
        <v>82</v>
      </c>
      <c r="F20" s="8" t="s">
        <v>200</v>
      </c>
      <c r="G20" s="8" t="s">
        <v>201</v>
      </c>
      <c r="H20" s="16">
        <v>97800</v>
      </c>
      <c r="I20" s="16">
        <v>97800</v>
      </c>
      <c r="J20" s="16"/>
      <c r="K20" s="16"/>
      <c r="L20" s="16">
        <v>97800</v>
      </c>
      <c r="M20" s="16"/>
      <c r="N20" s="16"/>
      <c r="O20" s="16"/>
      <c r="P20" s="22"/>
      <c r="Q20" s="16"/>
      <c r="R20" s="16"/>
      <c r="S20" s="16"/>
      <c r="T20" s="16"/>
      <c r="U20" s="16"/>
      <c r="V20" s="16"/>
      <c r="W20" s="16"/>
    </row>
    <row r="21" ht="18.75" customHeight="1" spans="1:23">
      <c r="A21" s="8" t="s">
        <v>57</v>
      </c>
      <c r="B21" s="8" t="s">
        <v>202</v>
      </c>
      <c r="C21" s="9" t="s">
        <v>203</v>
      </c>
      <c r="D21" s="8" t="s">
        <v>81</v>
      </c>
      <c r="E21" s="8" t="s">
        <v>82</v>
      </c>
      <c r="F21" s="8" t="s">
        <v>204</v>
      </c>
      <c r="G21" s="8" t="s">
        <v>203</v>
      </c>
      <c r="H21" s="16">
        <v>132800</v>
      </c>
      <c r="I21" s="16">
        <v>132800</v>
      </c>
      <c r="J21" s="16"/>
      <c r="K21" s="16"/>
      <c r="L21" s="16">
        <v>132800</v>
      </c>
      <c r="M21" s="16"/>
      <c r="N21" s="16"/>
      <c r="O21" s="16"/>
      <c r="P21" s="22"/>
      <c r="Q21" s="16"/>
      <c r="R21" s="16"/>
      <c r="S21" s="16"/>
      <c r="T21" s="16"/>
      <c r="U21" s="16"/>
      <c r="V21" s="16"/>
      <c r="W21" s="16"/>
    </row>
    <row r="22" ht="18.75" customHeight="1" spans="1:23">
      <c r="A22" s="8" t="s">
        <v>57</v>
      </c>
      <c r="B22" s="8" t="s">
        <v>205</v>
      </c>
      <c r="C22" s="9" t="s">
        <v>206</v>
      </c>
      <c r="D22" s="8" t="s">
        <v>81</v>
      </c>
      <c r="E22" s="8" t="s">
        <v>82</v>
      </c>
      <c r="F22" s="8" t="s">
        <v>207</v>
      </c>
      <c r="G22" s="8" t="s">
        <v>208</v>
      </c>
      <c r="H22" s="16">
        <v>143580</v>
      </c>
      <c r="I22" s="16">
        <v>143580</v>
      </c>
      <c r="J22" s="16"/>
      <c r="K22" s="16"/>
      <c r="L22" s="16">
        <v>143580</v>
      </c>
      <c r="M22" s="16"/>
      <c r="N22" s="16"/>
      <c r="O22" s="16"/>
      <c r="P22" s="22"/>
      <c r="Q22" s="16"/>
      <c r="R22" s="16"/>
      <c r="S22" s="16"/>
      <c r="T22" s="16"/>
      <c r="U22" s="16"/>
      <c r="V22" s="16"/>
      <c r="W22" s="16"/>
    </row>
    <row r="23" ht="18.75" customHeight="1" spans="1:23">
      <c r="A23" s="8" t="s">
        <v>57</v>
      </c>
      <c r="B23" s="8" t="s">
        <v>205</v>
      </c>
      <c r="C23" s="9" t="s">
        <v>206</v>
      </c>
      <c r="D23" s="8" t="s">
        <v>81</v>
      </c>
      <c r="E23" s="8" t="s">
        <v>82</v>
      </c>
      <c r="F23" s="8" t="s">
        <v>209</v>
      </c>
      <c r="G23" s="8" t="s">
        <v>210</v>
      </c>
      <c r="H23" s="16">
        <v>6000</v>
      </c>
      <c r="I23" s="16">
        <v>6000</v>
      </c>
      <c r="J23" s="16"/>
      <c r="K23" s="16"/>
      <c r="L23" s="16">
        <v>6000</v>
      </c>
      <c r="M23" s="16"/>
      <c r="N23" s="16"/>
      <c r="O23" s="16"/>
      <c r="P23" s="22"/>
      <c r="Q23" s="16"/>
      <c r="R23" s="16"/>
      <c r="S23" s="16"/>
      <c r="T23" s="16"/>
      <c r="U23" s="16"/>
      <c r="V23" s="16"/>
      <c r="W23" s="16"/>
    </row>
    <row r="24" ht="18.75" customHeight="1" spans="1:23">
      <c r="A24" s="8" t="s">
        <v>57</v>
      </c>
      <c r="B24" s="8" t="s">
        <v>205</v>
      </c>
      <c r="C24" s="9" t="s">
        <v>206</v>
      </c>
      <c r="D24" s="8" t="s">
        <v>81</v>
      </c>
      <c r="E24" s="8" t="s">
        <v>82</v>
      </c>
      <c r="F24" s="8" t="s">
        <v>211</v>
      </c>
      <c r="G24" s="8" t="s">
        <v>212</v>
      </c>
      <c r="H24" s="16">
        <v>20000</v>
      </c>
      <c r="I24" s="16">
        <v>20000</v>
      </c>
      <c r="J24" s="16"/>
      <c r="K24" s="16"/>
      <c r="L24" s="16">
        <v>20000</v>
      </c>
      <c r="M24" s="16"/>
      <c r="N24" s="16"/>
      <c r="O24" s="16"/>
      <c r="P24" s="22"/>
      <c r="Q24" s="16"/>
      <c r="R24" s="16"/>
      <c r="S24" s="16"/>
      <c r="T24" s="16"/>
      <c r="U24" s="16"/>
      <c r="V24" s="16"/>
      <c r="W24" s="16"/>
    </row>
    <row r="25" ht="18.75" customHeight="1" spans="1:23">
      <c r="A25" s="8" t="s">
        <v>57</v>
      </c>
      <c r="B25" s="8" t="s">
        <v>205</v>
      </c>
      <c r="C25" s="9" t="s">
        <v>206</v>
      </c>
      <c r="D25" s="8" t="s">
        <v>81</v>
      </c>
      <c r="E25" s="8" t="s">
        <v>82</v>
      </c>
      <c r="F25" s="8" t="s">
        <v>213</v>
      </c>
      <c r="G25" s="8" t="s">
        <v>214</v>
      </c>
      <c r="H25" s="16">
        <v>3920</v>
      </c>
      <c r="I25" s="16">
        <v>3920</v>
      </c>
      <c r="J25" s="16"/>
      <c r="K25" s="16"/>
      <c r="L25" s="16">
        <v>5920</v>
      </c>
      <c r="M25" s="16"/>
      <c r="N25" s="16"/>
      <c r="O25" s="16"/>
      <c r="P25" s="22"/>
      <c r="Q25" s="16"/>
      <c r="R25" s="16"/>
      <c r="S25" s="16"/>
      <c r="T25" s="16"/>
      <c r="U25" s="16"/>
      <c r="V25" s="16"/>
      <c r="W25" s="16"/>
    </row>
    <row r="26" ht="18.75" customHeight="1" spans="1:23">
      <c r="A26" s="8" t="s">
        <v>57</v>
      </c>
      <c r="B26" s="8" t="s">
        <v>205</v>
      </c>
      <c r="C26" s="9" t="s">
        <v>206</v>
      </c>
      <c r="D26" s="8" t="s">
        <v>81</v>
      </c>
      <c r="E26" s="8" t="s">
        <v>82</v>
      </c>
      <c r="F26" s="8" t="s">
        <v>215</v>
      </c>
      <c r="G26" s="8" t="s">
        <v>216</v>
      </c>
      <c r="H26" s="16">
        <v>150000</v>
      </c>
      <c r="I26" s="16">
        <v>150000</v>
      </c>
      <c r="J26" s="16"/>
      <c r="K26" s="16"/>
      <c r="L26" s="16">
        <v>150000</v>
      </c>
      <c r="M26" s="16"/>
      <c r="N26" s="16"/>
      <c r="O26" s="16"/>
      <c r="P26" s="22"/>
      <c r="Q26" s="16"/>
      <c r="R26" s="16"/>
      <c r="S26" s="16"/>
      <c r="T26" s="16"/>
      <c r="U26" s="16"/>
      <c r="V26" s="16"/>
      <c r="W26" s="16"/>
    </row>
    <row r="27" ht="18.75" customHeight="1" spans="1:23">
      <c r="A27" s="8" t="s">
        <v>57</v>
      </c>
      <c r="B27" s="8" t="s">
        <v>205</v>
      </c>
      <c r="C27" s="9" t="s">
        <v>206</v>
      </c>
      <c r="D27" s="8" t="s">
        <v>81</v>
      </c>
      <c r="E27" s="8" t="s">
        <v>82</v>
      </c>
      <c r="F27" s="8" t="s">
        <v>217</v>
      </c>
      <c r="G27" s="8" t="s">
        <v>218</v>
      </c>
      <c r="H27" s="16">
        <v>58100</v>
      </c>
      <c r="I27" s="16">
        <v>58100</v>
      </c>
      <c r="J27" s="16"/>
      <c r="K27" s="16"/>
      <c r="L27" s="16">
        <v>58100</v>
      </c>
      <c r="M27" s="16"/>
      <c r="N27" s="16"/>
      <c r="O27" s="16"/>
      <c r="P27" s="22"/>
      <c r="Q27" s="16"/>
      <c r="R27" s="16"/>
      <c r="S27" s="16"/>
      <c r="T27" s="16"/>
      <c r="U27" s="16"/>
      <c r="V27" s="16"/>
      <c r="W27" s="16"/>
    </row>
    <row r="28" ht="18.75" customHeight="1" spans="1:23">
      <c r="A28" s="8" t="s">
        <v>57</v>
      </c>
      <c r="B28" s="8" t="s">
        <v>219</v>
      </c>
      <c r="C28" s="9" t="s">
        <v>220</v>
      </c>
      <c r="D28" s="8" t="s">
        <v>81</v>
      </c>
      <c r="E28" s="8" t="s">
        <v>82</v>
      </c>
      <c r="F28" s="8" t="s">
        <v>186</v>
      </c>
      <c r="G28" s="8" t="s">
        <v>187</v>
      </c>
      <c r="H28" s="16">
        <v>864000</v>
      </c>
      <c r="I28" s="16">
        <v>864000</v>
      </c>
      <c r="J28" s="16"/>
      <c r="K28" s="16"/>
      <c r="L28" s="16">
        <v>864000</v>
      </c>
      <c r="M28" s="16"/>
      <c r="N28" s="16"/>
      <c r="O28" s="16"/>
      <c r="P28" s="22"/>
      <c r="Q28" s="16"/>
      <c r="R28" s="16"/>
      <c r="S28" s="16"/>
      <c r="T28" s="16"/>
      <c r="U28" s="16"/>
      <c r="V28" s="16"/>
      <c r="W28" s="16"/>
    </row>
    <row r="29" ht="18.75" customHeight="1" spans="1:23">
      <c r="A29" s="8" t="s">
        <v>57</v>
      </c>
      <c r="B29" s="8" t="s">
        <v>219</v>
      </c>
      <c r="C29" s="9" t="s">
        <v>220</v>
      </c>
      <c r="D29" s="8" t="s">
        <v>81</v>
      </c>
      <c r="E29" s="8" t="s">
        <v>82</v>
      </c>
      <c r="F29" s="8" t="s">
        <v>186</v>
      </c>
      <c r="G29" s="8" t="s">
        <v>187</v>
      </c>
      <c r="H29" s="16">
        <v>432000</v>
      </c>
      <c r="I29" s="16">
        <v>432000</v>
      </c>
      <c r="J29" s="16"/>
      <c r="K29" s="16"/>
      <c r="L29" s="16">
        <v>432000</v>
      </c>
      <c r="M29" s="16"/>
      <c r="N29" s="16"/>
      <c r="O29" s="16"/>
      <c r="P29" s="22"/>
      <c r="Q29" s="16"/>
      <c r="R29" s="16"/>
      <c r="S29" s="16"/>
      <c r="T29" s="16"/>
      <c r="U29" s="16"/>
      <c r="V29" s="16"/>
      <c r="W29" s="16"/>
    </row>
    <row r="30" ht="18.75" customHeight="1" spans="1:23">
      <c r="A30" s="8" t="s">
        <v>57</v>
      </c>
      <c r="B30" s="8" t="s">
        <v>221</v>
      </c>
      <c r="C30" s="9" t="s">
        <v>222</v>
      </c>
      <c r="D30" s="8" t="s">
        <v>81</v>
      </c>
      <c r="E30" s="8" t="s">
        <v>82</v>
      </c>
      <c r="F30" s="8" t="s">
        <v>223</v>
      </c>
      <c r="G30" s="8" t="s">
        <v>224</v>
      </c>
      <c r="H30" s="16">
        <v>196008</v>
      </c>
      <c r="I30" s="16">
        <v>196008</v>
      </c>
      <c r="J30" s="16"/>
      <c r="K30" s="16"/>
      <c r="L30" s="16">
        <v>196008</v>
      </c>
      <c r="M30" s="16"/>
      <c r="N30" s="16"/>
      <c r="O30" s="16"/>
      <c r="P30" s="22"/>
      <c r="Q30" s="16"/>
      <c r="R30" s="16"/>
      <c r="S30" s="16"/>
      <c r="T30" s="16"/>
      <c r="U30" s="16"/>
      <c r="V30" s="16"/>
      <c r="W30" s="16"/>
    </row>
    <row r="31" ht="18.75" customHeight="1" spans="1:23">
      <c r="A31" s="8" t="s">
        <v>57</v>
      </c>
      <c r="B31" s="8" t="s">
        <v>225</v>
      </c>
      <c r="C31" s="9" t="s">
        <v>226</v>
      </c>
      <c r="D31" s="8" t="s">
        <v>103</v>
      </c>
      <c r="E31" s="8" t="s">
        <v>104</v>
      </c>
      <c r="F31" s="8" t="s">
        <v>207</v>
      </c>
      <c r="G31" s="8" t="s">
        <v>208</v>
      </c>
      <c r="H31" s="16">
        <v>3300</v>
      </c>
      <c r="I31" s="16">
        <v>3300</v>
      </c>
      <c r="J31" s="16"/>
      <c r="K31" s="16"/>
      <c r="L31" s="16">
        <v>3300</v>
      </c>
      <c r="M31" s="16"/>
      <c r="N31" s="16"/>
      <c r="O31" s="16"/>
      <c r="P31" s="22"/>
      <c r="Q31" s="16"/>
      <c r="R31" s="16"/>
      <c r="S31" s="16"/>
      <c r="T31" s="16"/>
      <c r="U31" s="16"/>
      <c r="V31" s="16"/>
      <c r="W31" s="16"/>
    </row>
    <row r="32" ht="18.75" customHeight="1" spans="1:23">
      <c r="A32" s="8" t="s">
        <v>57</v>
      </c>
      <c r="B32" s="8" t="s">
        <v>225</v>
      </c>
      <c r="C32" s="9" t="s">
        <v>226</v>
      </c>
      <c r="D32" s="8" t="s">
        <v>105</v>
      </c>
      <c r="E32" s="8" t="s">
        <v>106</v>
      </c>
      <c r="F32" s="8" t="s">
        <v>207</v>
      </c>
      <c r="G32" s="8" t="s">
        <v>208</v>
      </c>
      <c r="H32" s="16">
        <v>12600</v>
      </c>
      <c r="I32" s="16">
        <v>12600</v>
      </c>
      <c r="J32" s="16"/>
      <c r="K32" s="16"/>
      <c r="L32" s="16">
        <v>12600</v>
      </c>
      <c r="M32" s="16"/>
      <c r="N32" s="16"/>
      <c r="O32" s="16"/>
      <c r="P32" s="22"/>
      <c r="Q32" s="16"/>
      <c r="R32" s="16"/>
      <c r="S32" s="16"/>
      <c r="T32" s="16"/>
      <c r="U32" s="16"/>
      <c r="V32" s="16"/>
      <c r="W32" s="16"/>
    </row>
    <row r="33" ht="18.75" customHeight="1" spans="1:23">
      <c r="A33" s="8" t="s">
        <v>57</v>
      </c>
      <c r="B33" s="8" t="s">
        <v>227</v>
      </c>
      <c r="C33" s="9" t="s">
        <v>228</v>
      </c>
      <c r="D33" s="8" t="s">
        <v>91</v>
      </c>
      <c r="E33" s="8" t="s">
        <v>92</v>
      </c>
      <c r="F33" s="8" t="s">
        <v>229</v>
      </c>
      <c r="G33" s="8" t="s">
        <v>230</v>
      </c>
      <c r="H33" s="16">
        <v>15697800</v>
      </c>
      <c r="I33" s="16">
        <v>15697800</v>
      </c>
      <c r="J33" s="16"/>
      <c r="K33" s="16"/>
      <c r="L33" s="16">
        <v>15697800</v>
      </c>
      <c r="M33" s="16"/>
      <c r="N33" s="16"/>
      <c r="O33" s="16"/>
      <c r="P33" s="22"/>
      <c r="Q33" s="16"/>
      <c r="R33" s="16"/>
      <c r="S33" s="16"/>
      <c r="T33" s="16"/>
      <c r="U33" s="16"/>
      <c r="V33" s="16"/>
      <c r="W33" s="16"/>
    </row>
    <row r="34" ht="18.75" customHeight="1" spans="1:23">
      <c r="A34" s="8" t="s">
        <v>57</v>
      </c>
      <c r="B34" s="8" t="s">
        <v>231</v>
      </c>
      <c r="C34" s="9" t="s">
        <v>157</v>
      </c>
      <c r="D34" s="8" t="s">
        <v>81</v>
      </c>
      <c r="E34" s="8" t="s">
        <v>82</v>
      </c>
      <c r="F34" s="8" t="s">
        <v>232</v>
      </c>
      <c r="G34" s="8" t="s">
        <v>157</v>
      </c>
      <c r="H34" s="16">
        <v>30000</v>
      </c>
      <c r="I34" s="16">
        <v>30000</v>
      </c>
      <c r="J34" s="16"/>
      <c r="K34" s="16"/>
      <c r="L34" s="16">
        <v>30000</v>
      </c>
      <c r="M34" s="16"/>
      <c r="N34" s="16"/>
      <c r="O34" s="16"/>
      <c r="P34" s="22"/>
      <c r="Q34" s="16"/>
      <c r="R34" s="16"/>
      <c r="S34" s="16"/>
      <c r="T34" s="16"/>
      <c r="U34" s="16"/>
      <c r="V34" s="16"/>
      <c r="W34" s="16"/>
    </row>
    <row r="35" ht="18.75" customHeight="1" spans="1:23">
      <c r="A35" s="8" t="s">
        <v>57</v>
      </c>
      <c r="B35" s="8" t="s">
        <v>233</v>
      </c>
      <c r="C35" s="9" t="s">
        <v>234</v>
      </c>
      <c r="D35" s="8" t="s">
        <v>107</v>
      </c>
      <c r="E35" s="8" t="s">
        <v>108</v>
      </c>
      <c r="F35" s="8" t="s">
        <v>235</v>
      </c>
      <c r="G35" s="8" t="s">
        <v>236</v>
      </c>
      <c r="H35" s="16">
        <v>2024210.4</v>
      </c>
      <c r="I35" s="16">
        <v>2024210.4</v>
      </c>
      <c r="J35" s="16"/>
      <c r="K35" s="16"/>
      <c r="L35" s="16">
        <v>2024210.4</v>
      </c>
      <c r="M35" s="16"/>
      <c r="N35" s="16"/>
      <c r="O35" s="16"/>
      <c r="P35" s="22"/>
      <c r="Q35" s="16"/>
      <c r="R35" s="16"/>
      <c r="S35" s="16"/>
      <c r="T35" s="16"/>
      <c r="U35" s="16"/>
      <c r="V35" s="16"/>
      <c r="W35" s="16"/>
    </row>
    <row r="36" ht="18.75" customHeight="1" spans="1:23">
      <c r="A36" s="8" t="s">
        <v>57</v>
      </c>
      <c r="B36" s="8" t="s">
        <v>233</v>
      </c>
      <c r="C36" s="9" t="s">
        <v>234</v>
      </c>
      <c r="D36" s="8" t="s">
        <v>117</v>
      </c>
      <c r="E36" s="8" t="s">
        <v>118</v>
      </c>
      <c r="F36" s="8" t="s">
        <v>190</v>
      </c>
      <c r="G36" s="8" t="s">
        <v>191</v>
      </c>
      <c r="H36" s="16">
        <v>840047.28</v>
      </c>
      <c r="I36" s="16">
        <v>840047.28</v>
      </c>
      <c r="J36" s="16"/>
      <c r="K36" s="16"/>
      <c r="L36" s="16">
        <v>840047.28</v>
      </c>
      <c r="M36" s="16"/>
      <c r="N36" s="16"/>
      <c r="O36" s="16"/>
      <c r="P36" s="22"/>
      <c r="Q36" s="16"/>
      <c r="R36" s="16"/>
      <c r="S36" s="16"/>
      <c r="T36" s="16"/>
      <c r="U36" s="16"/>
      <c r="V36" s="16"/>
      <c r="W36" s="16"/>
    </row>
    <row r="37" ht="18.75" customHeight="1" spans="1:23">
      <c r="A37" s="8" t="s">
        <v>57</v>
      </c>
      <c r="B37" s="8" t="s">
        <v>233</v>
      </c>
      <c r="C37" s="9" t="s">
        <v>234</v>
      </c>
      <c r="D37" s="8" t="s">
        <v>121</v>
      </c>
      <c r="E37" s="8" t="s">
        <v>122</v>
      </c>
      <c r="F37" s="8" t="s">
        <v>237</v>
      </c>
      <c r="G37" s="8" t="s">
        <v>238</v>
      </c>
      <c r="H37" s="16">
        <v>576935.04</v>
      </c>
      <c r="I37" s="16">
        <v>576935.04</v>
      </c>
      <c r="J37" s="16"/>
      <c r="K37" s="16"/>
      <c r="L37" s="16">
        <v>576935.04</v>
      </c>
      <c r="M37" s="16"/>
      <c r="N37" s="16"/>
      <c r="O37" s="16"/>
      <c r="P37" s="22"/>
      <c r="Q37" s="16"/>
      <c r="R37" s="16"/>
      <c r="S37" s="16"/>
      <c r="T37" s="16"/>
      <c r="U37" s="16"/>
      <c r="V37" s="16"/>
      <c r="W37" s="16"/>
    </row>
    <row r="38" ht="18.75" customHeight="1" spans="1:23">
      <c r="A38" s="8" t="s">
        <v>57</v>
      </c>
      <c r="B38" s="8" t="s">
        <v>233</v>
      </c>
      <c r="C38" s="9" t="s">
        <v>234</v>
      </c>
      <c r="D38" s="8" t="s">
        <v>123</v>
      </c>
      <c r="E38" s="8" t="s">
        <v>124</v>
      </c>
      <c r="F38" s="8" t="s">
        <v>239</v>
      </c>
      <c r="G38" s="8" t="s">
        <v>240</v>
      </c>
      <c r="H38" s="16">
        <v>62003.64</v>
      </c>
      <c r="I38" s="16">
        <v>62003.64</v>
      </c>
      <c r="J38" s="16"/>
      <c r="K38" s="16"/>
      <c r="L38" s="16">
        <v>62003.64</v>
      </c>
      <c r="M38" s="16"/>
      <c r="N38" s="16"/>
      <c r="O38" s="16"/>
      <c r="P38" s="22"/>
      <c r="Q38" s="16"/>
      <c r="R38" s="16"/>
      <c r="S38" s="16"/>
      <c r="T38" s="16"/>
      <c r="U38" s="16"/>
      <c r="V38" s="16"/>
      <c r="W38" s="16"/>
    </row>
    <row r="39" ht="18.75" customHeight="1" spans="1:23">
      <c r="A39" s="8" t="s">
        <v>57</v>
      </c>
      <c r="B39" s="8" t="s">
        <v>233</v>
      </c>
      <c r="C39" s="9" t="s">
        <v>234</v>
      </c>
      <c r="D39" s="8" t="s">
        <v>123</v>
      </c>
      <c r="E39" s="8" t="s">
        <v>124</v>
      </c>
      <c r="F39" s="8" t="s">
        <v>239</v>
      </c>
      <c r="G39" s="8" t="s">
        <v>240</v>
      </c>
      <c r="H39" s="16">
        <v>40484.04</v>
      </c>
      <c r="I39" s="16">
        <v>40484.04</v>
      </c>
      <c r="J39" s="16"/>
      <c r="K39" s="16"/>
      <c r="L39" s="16">
        <v>40484.04</v>
      </c>
      <c r="M39" s="16"/>
      <c r="N39" s="16"/>
      <c r="O39" s="16"/>
      <c r="P39" s="22"/>
      <c r="Q39" s="16"/>
      <c r="R39" s="16"/>
      <c r="S39" s="16"/>
      <c r="T39" s="16"/>
      <c r="U39" s="16"/>
      <c r="V39" s="16"/>
      <c r="W39" s="16"/>
    </row>
    <row r="40" ht="18.75" customHeight="1" spans="1:23">
      <c r="A40" s="8" t="s">
        <v>57</v>
      </c>
      <c r="B40" s="8" t="s">
        <v>241</v>
      </c>
      <c r="C40" s="9" t="s">
        <v>242</v>
      </c>
      <c r="D40" s="8" t="s">
        <v>91</v>
      </c>
      <c r="E40" s="8" t="s">
        <v>92</v>
      </c>
      <c r="F40" s="8" t="s">
        <v>229</v>
      </c>
      <c r="G40" s="8" t="s">
        <v>230</v>
      </c>
      <c r="H40" s="16">
        <v>1224000</v>
      </c>
      <c r="I40" s="16">
        <v>1224000</v>
      </c>
      <c r="J40" s="16"/>
      <c r="K40" s="16"/>
      <c r="L40" s="16">
        <v>1224000</v>
      </c>
      <c r="M40" s="16"/>
      <c r="N40" s="16"/>
      <c r="O40" s="16"/>
      <c r="P40" s="22"/>
      <c r="Q40" s="16"/>
      <c r="R40" s="16"/>
      <c r="S40" s="16"/>
      <c r="T40" s="16"/>
      <c r="U40" s="16"/>
      <c r="V40" s="16"/>
      <c r="W40" s="16"/>
    </row>
    <row r="41" ht="18.75" customHeight="1" spans="1:23">
      <c r="A41" s="11" t="s">
        <v>33</v>
      </c>
      <c r="B41" s="11"/>
      <c r="C41" s="11"/>
      <c r="D41" s="11"/>
      <c r="E41" s="11"/>
      <c r="F41" s="11"/>
      <c r="G41" s="11"/>
      <c r="H41" s="16">
        <v>34073526.4</v>
      </c>
      <c r="I41" s="16">
        <v>34073526.4</v>
      </c>
      <c r="J41" s="16"/>
      <c r="K41" s="16"/>
      <c r="L41" s="16">
        <v>34073526.4</v>
      </c>
      <c r="M41" s="16"/>
      <c r="N41" s="16"/>
      <c r="O41" s="16"/>
      <c r="P41" s="16"/>
      <c r="Q41" s="16"/>
      <c r="R41" s="16"/>
      <c r="S41" s="16"/>
      <c r="T41" s="16"/>
      <c r="U41" s="16"/>
      <c r="V41" s="16"/>
      <c r="W41" s="16"/>
    </row>
  </sheetData>
  <mergeCells count="30">
    <mergeCell ref="A2:W2"/>
    <mergeCell ref="A3:G3"/>
    <mergeCell ref="I4:W4"/>
    <mergeCell ref="I5:M5"/>
    <mergeCell ref="N5:P5"/>
    <mergeCell ref="R5:W5"/>
    <mergeCell ref="A41:G41"/>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scale="28"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10"/>
  <sheetViews>
    <sheetView showZeros="0" topLeftCell="E1" workbookViewId="0">
      <selection activeCell="I102" sqref="I102"/>
    </sheetView>
  </sheetViews>
  <sheetFormatPr defaultColWidth="8.85" defaultRowHeight="15" customHeight="1"/>
  <cols>
    <col min="1" max="2" width="28.575" style="49" customWidth="1"/>
    <col min="3" max="3" width="39.875" style="49" customWidth="1"/>
    <col min="4" max="8" width="28.575" style="49" customWidth="1"/>
    <col min="9" max="12" width="14.2833333333333" style="49" customWidth="1"/>
    <col min="13" max="13" width="16.5" style="49" customWidth="1"/>
    <col min="14" max="23" width="14.2833333333333" style="49" customWidth="1"/>
    <col min="24" max="16384" width="8.85" style="49"/>
  </cols>
  <sheetData>
    <row r="1" ht="18.75" customHeight="1" spans="1:23">
      <c r="A1" s="50"/>
      <c r="B1" s="50"/>
      <c r="C1" s="50"/>
      <c r="D1" s="50"/>
      <c r="E1" s="50"/>
      <c r="F1" s="50"/>
      <c r="G1" s="50"/>
      <c r="H1" s="50"/>
      <c r="I1" s="50"/>
      <c r="J1" s="50"/>
      <c r="K1" s="50"/>
      <c r="L1" s="50"/>
      <c r="M1" s="50"/>
      <c r="N1" s="60"/>
      <c r="O1" s="60"/>
      <c r="P1" s="60"/>
      <c r="Q1" s="60"/>
      <c r="R1" s="60"/>
      <c r="S1" s="60"/>
      <c r="T1" s="60"/>
      <c r="U1" s="60"/>
      <c r="V1" s="60"/>
      <c r="W1" s="60" t="s">
        <v>243</v>
      </c>
    </row>
    <row r="2" ht="45" customHeight="1" spans="1:23">
      <c r="A2" s="51" t="s">
        <v>244</v>
      </c>
      <c r="B2" s="51"/>
      <c r="C2" s="51"/>
      <c r="D2" s="51"/>
      <c r="E2" s="51"/>
      <c r="F2" s="51"/>
      <c r="G2" s="51"/>
      <c r="H2" s="51"/>
      <c r="I2" s="51"/>
      <c r="J2" s="51"/>
      <c r="K2" s="51"/>
      <c r="L2" s="51"/>
      <c r="M2" s="51"/>
      <c r="N2" s="61"/>
      <c r="O2" s="61"/>
      <c r="P2" s="61"/>
      <c r="Q2" s="61"/>
      <c r="R2" s="61"/>
      <c r="S2" s="61"/>
      <c r="T2" s="61"/>
      <c r="U2" s="61"/>
      <c r="V2" s="61"/>
      <c r="W2" s="61"/>
    </row>
    <row r="3" ht="18.75" customHeight="1" spans="1:23">
      <c r="A3" s="52" t="str">
        <f>"单位名称："&amp;"新平彝族傣族自治县教育体育局"</f>
        <v>单位名称：新平彝族傣族自治县教育体育局</v>
      </c>
      <c r="B3" s="52"/>
      <c r="C3" s="52"/>
      <c r="D3" s="52"/>
      <c r="E3" s="52"/>
      <c r="F3" s="52"/>
      <c r="G3" s="52"/>
      <c r="H3" s="52"/>
      <c r="I3" s="62"/>
      <c r="J3" s="62"/>
      <c r="K3" s="62"/>
      <c r="L3" s="62"/>
      <c r="M3" s="62"/>
      <c r="N3" s="63"/>
      <c r="O3" s="63"/>
      <c r="P3" s="63"/>
      <c r="Q3" s="63"/>
      <c r="R3" s="63"/>
      <c r="S3" s="63"/>
      <c r="T3" s="63"/>
      <c r="U3" s="63"/>
      <c r="V3" s="63"/>
      <c r="W3" s="63" t="s">
        <v>30</v>
      </c>
    </row>
    <row r="4" ht="18.75" customHeight="1" spans="1:23">
      <c r="A4" s="53" t="s">
        <v>245</v>
      </c>
      <c r="B4" s="53" t="s">
        <v>163</v>
      </c>
      <c r="C4" s="53" t="s">
        <v>164</v>
      </c>
      <c r="D4" s="53" t="s">
        <v>246</v>
      </c>
      <c r="E4" s="53" t="s">
        <v>165</v>
      </c>
      <c r="F4" s="53" t="s">
        <v>166</v>
      </c>
      <c r="G4" s="53" t="s">
        <v>247</v>
      </c>
      <c r="H4" s="53" t="s">
        <v>168</v>
      </c>
      <c r="I4" s="64" t="s">
        <v>33</v>
      </c>
      <c r="J4" s="64" t="s">
        <v>248</v>
      </c>
      <c r="K4" s="53"/>
      <c r="L4" s="53"/>
      <c r="M4" s="53"/>
      <c r="N4" s="53" t="s">
        <v>170</v>
      </c>
      <c r="O4" s="53"/>
      <c r="P4" s="53"/>
      <c r="Q4" s="53" t="s">
        <v>39</v>
      </c>
      <c r="R4" s="53" t="s">
        <v>63</v>
      </c>
      <c r="S4" s="53"/>
      <c r="T4" s="53"/>
      <c r="U4" s="53"/>
      <c r="V4" s="53"/>
      <c r="W4" s="53"/>
    </row>
    <row r="5" ht="18.75" customHeight="1" spans="1:23">
      <c r="A5" s="53"/>
      <c r="B5" s="53"/>
      <c r="C5" s="53"/>
      <c r="D5" s="53"/>
      <c r="E5" s="53"/>
      <c r="F5" s="53"/>
      <c r="G5" s="53"/>
      <c r="H5" s="53"/>
      <c r="I5" s="64" t="s">
        <v>171</v>
      </c>
      <c r="J5" s="64" t="s">
        <v>36</v>
      </c>
      <c r="K5" s="53"/>
      <c r="L5" s="53" t="s">
        <v>37</v>
      </c>
      <c r="M5" s="53" t="s">
        <v>38</v>
      </c>
      <c r="N5" s="53" t="s">
        <v>36</v>
      </c>
      <c r="O5" s="53" t="s">
        <v>37</v>
      </c>
      <c r="P5" s="53" t="s">
        <v>38</v>
      </c>
      <c r="Q5" s="53" t="s">
        <v>39</v>
      </c>
      <c r="R5" s="53" t="s">
        <v>35</v>
      </c>
      <c r="S5" s="53" t="s">
        <v>42</v>
      </c>
      <c r="T5" s="53" t="s">
        <v>43</v>
      </c>
      <c r="U5" s="53" t="s">
        <v>44</v>
      </c>
      <c r="V5" s="53" t="s">
        <v>45</v>
      </c>
      <c r="W5" s="53" t="s">
        <v>46</v>
      </c>
    </row>
    <row r="6" ht="18.75" customHeight="1" spans="1:23">
      <c r="A6" s="53"/>
      <c r="B6" s="53"/>
      <c r="C6" s="53"/>
      <c r="D6" s="53"/>
      <c r="E6" s="53"/>
      <c r="F6" s="53"/>
      <c r="G6" s="53"/>
      <c r="H6" s="53"/>
      <c r="I6" s="64"/>
      <c r="J6" s="64" t="s">
        <v>36</v>
      </c>
      <c r="K6" s="53"/>
      <c r="L6" s="53" t="s">
        <v>37</v>
      </c>
      <c r="M6" s="53" t="s">
        <v>38</v>
      </c>
      <c r="N6" s="53" t="s">
        <v>36</v>
      </c>
      <c r="O6" s="53" t="s">
        <v>37</v>
      </c>
      <c r="P6" s="53" t="s">
        <v>38</v>
      </c>
      <c r="Q6" s="53"/>
      <c r="R6" s="53" t="s">
        <v>35</v>
      </c>
      <c r="S6" s="53" t="s">
        <v>42</v>
      </c>
      <c r="T6" s="53" t="s">
        <v>43</v>
      </c>
      <c r="U6" s="53" t="s">
        <v>44</v>
      </c>
      <c r="V6" s="53" t="s">
        <v>45</v>
      </c>
      <c r="W6" s="53" t="s">
        <v>46</v>
      </c>
    </row>
    <row r="7" ht="22.65" customHeight="1" spans="1:23">
      <c r="A7" s="53"/>
      <c r="B7" s="53"/>
      <c r="C7" s="53"/>
      <c r="D7" s="53"/>
      <c r="E7" s="53"/>
      <c r="F7" s="53"/>
      <c r="G7" s="53"/>
      <c r="H7" s="53"/>
      <c r="I7" s="64"/>
      <c r="J7" s="64" t="s">
        <v>35</v>
      </c>
      <c r="K7" s="53" t="s">
        <v>249</v>
      </c>
      <c r="L7" s="53"/>
      <c r="M7" s="53"/>
      <c r="N7" s="53"/>
      <c r="O7" s="53"/>
      <c r="P7" s="53"/>
      <c r="Q7" s="53"/>
      <c r="R7" s="53"/>
      <c r="S7" s="53"/>
      <c r="T7" s="53"/>
      <c r="U7" s="53"/>
      <c r="V7" s="53"/>
      <c r="W7" s="53"/>
    </row>
    <row r="8" ht="18.75" customHeight="1" spans="1:23">
      <c r="A8" s="54" t="s">
        <v>47</v>
      </c>
      <c r="B8" s="54">
        <v>2</v>
      </c>
      <c r="C8" s="54">
        <v>3</v>
      </c>
      <c r="D8" s="54">
        <v>4</v>
      </c>
      <c r="E8" s="54">
        <v>5</v>
      </c>
      <c r="F8" s="54">
        <v>6</v>
      </c>
      <c r="G8" s="54">
        <v>7</v>
      </c>
      <c r="H8" s="54">
        <v>8</v>
      </c>
      <c r="I8" s="54">
        <v>9</v>
      </c>
      <c r="J8" s="54">
        <v>10</v>
      </c>
      <c r="K8" s="54">
        <v>11</v>
      </c>
      <c r="L8" s="54">
        <v>12</v>
      </c>
      <c r="M8" s="54">
        <v>13</v>
      </c>
      <c r="N8" s="54">
        <v>14</v>
      </c>
      <c r="O8" s="54">
        <v>15</v>
      </c>
      <c r="P8" s="54">
        <v>16</v>
      </c>
      <c r="Q8" s="54">
        <v>17</v>
      </c>
      <c r="R8" s="54">
        <v>18</v>
      </c>
      <c r="S8" s="54">
        <v>19</v>
      </c>
      <c r="T8" s="54">
        <v>20</v>
      </c>
      <c r="U8" s="54">
        <v>21</v>
      </c>
      <c r="V8" s="54">
        <v>22</v>
      </c>
      <c r="W8" s="54">
        <v>23</v>
      </c>
    </row>
    <row r="9" ht="18.75" customHeight="1" spans="1:23">
      <c r="A9" s="55"/>
      <c r="B9" s="55"/>
      <c r="C9" s="56" t="s">
        <v>250</v>
      </c>
      <c r="D9" s="55"/>
      <c r="E9" s="55"/>
      <c r="F9" s="55"/>
      <c r="G9" s="55"/>
      <c r="H9" s="55"/>
      <c r="I9" s="65">
        <v>268000</v>
      </c>
      <c r="J9" s="65">
        <v>268000</v>
      </c>
      <c r="K9" s="65">
        <v>268000</v>
      </c>
      <c r="L9" s="65"/>
      <c r="M9" s="65"/>
      <c r="N9" s="65"/>
      <c r="O9" s="65"/>
      <c r="P9" s="65"/>
      <c r="Q9" s="65"/>
      <c r="R9" s="65"/>
      <c r="S9" s="65"/>
      <c r="T9" s="65"/>
      <c r="U9" s="65"/>
      <c r="V9" s="65"/>
      <c r="W9" s="65"/>
    </row>
    <row r="10" ht="18.75" customHeight="1" spans="1:23">
      <c r="A10" s="55" t="s">
        <v>251</v>
      </c>
      <c r="B10" s="55" t="s">
        <v>252</v>
      </c>
      <c r="C10" s="56" t="s">
        <v>250</v>
      </c>
      <c r="D10" s="55" t="s">
        <v>57</v>
      </c>
      <c r="E10" s="55" t="s">
        <v>81</v>
      </c>
      <c r="F10" s="55" t="s">
        <v>82</v>
      </c>
      <c r="G10" s="55" t="s">
        <v>253</v>
      </c>
      <c r="H10" s="55" t="s">
        <v>254</v>
      </c>
      <c r="I10" s="65">
        <v>268000</v>
      </c>
      <c r="J10" s="65">
        <v>268000</v>
      </c>
      <c r="K10" s="65">
        <v>268000</v>
      </c>
      <c r="L10" s="65"/>
      <c r="M10" s="65"/>
      <c r="N10" s="65"/>
      <c r="O10" s="65"/>
      <c r="P10" s="65"/>
      <c r="Q10" s="65"/>
      <c r="R10" s="65"/>
      <c r="S10" s="65"/>
      <c r="T10" s="65"/>
      <c r="U10" s="65"/>
      <c r="V10" s="65"/>
      <c r="W10" s="65"/>
    </row>
    <row r="11" ht="18.75" customHeight="1" spans="1:23">
      <c r="A11" s="57"/>
      <c r="B11" s="57"/>
      <c r="C11" s="58" t="s">
        <v>255</v>
      </c>
      <c r="D11" s="57"/>
      <c r="E11" s="57"/>
      <c r="F11" s="57"/>
      <c r="G11" s="57"/>
      <c r="H11" s="57"/>
      <c r="I11" s="65">
        <v>29220</v>
      </c>
      <c r="J11" s="65">
        <v>29220</v>
      </c>
      <c r="K11" s="65">
        <v>29220</v>
      </c>
      <c r="L11" s="65"/>
      <c r="M11" s="65"/>
      <c r="N11" s="65"/>
      <c r="O11" s="65"/>
      <c r="P11" s="57"/>
      <c r="Q11" s="65"/>
      <c r="R11" s="65"/>
      <c r="S11" s="65"/>
      <c r="T11" s="65"/>
      <c r="U11" s="65"/>
      <c r="V11" s="65"/>
      <c r="W11" s="65"/>
    </row>
    <row r="12" ht="18.75" customHeight="1" spans="1:23">
      <c r="A12" s="55" t="s">
        <v>251</v>
      </c>
      <c r="B12" s="59" t="s">
        <v>256</v>
      </c>
      <c r="C12" s="58" t="s">
        <v>257</v>
      </c>
      <c r="D12" s="57" t="s">
        <v>57</v>
      </c>
      <c r="E12" s="55" t="s">
        <v>81</v>
      </c>
      <c r="F12" s="55" t="s">
        <v>82</v>
      </c>
      <c r="G12" s="57" t="s">
        <v>258</v>
      </c>
      <c r="H12" s="57" t="s">
        <v>259</v>
      </c>
      <c r="I12" s="65">
        <v>19620</v>
      </c>
      <c r="J12" s="65">
        <v>19620</v>
      </c>
      <c r="K12" s="65">
        <v>19620</v>
      </c>
      <c r="L12" s="65"/>
      <c r="M12" s="65"/>
      <c r="N12" s="65"/>
      <c r="O12" s="65"/>
      <c r="P12" s="57"/>
      <c r="Q12" s="65"/>
      <c r="R12" s="65"/>
      <c r="S12" s="65"/>
      <c r="T12" s="65"/>
      <c r="U12" s="65"/>
      <c r="V12" s="65"/>
      <c r="W12" s="65"/>
    </row>
    <row r="13" ht="18.75" customHeight="1" spans="1:23">
      <c r="A13" s="55" t="s">
        <v>251</v>
      </c>
      <c r="B13" s="59" t="s">
        <v>256</v>
      </c>
      <c r="C13" s="58" t="s">
        <v>260</v>
      </c>
      <c r="D13" s="57" t="s">
        <v>57</v>
      </c>
      <c r="E13" s="55" t="s">
        <v>81</v>
      </c>
      <c r="F13" s="55" t="s">
        <v>82</v>
      </c>
      <c r="G13" s="57" t="s">
        <v>258</v>
      </c>
      <c r="H13" s="57" t="s">
        <v>259</v>
      </c>
      <c r="I13" s="65">
        <v>9600</v>
      </c>
      <c r="J13" s="65">
        <v>9600</v>
      </c>
      <c r="K13" s="65">
        <v>9600</v>
      </c>
      <c r="L13" s="65"/>
      <c r="M13" s="65"/>
      <c r="N13" s="65"/>
      <c r="O13" s="65"/>
      <c r="P13" s="57"/>
      <c r="Q13" s="65"/>
      <c r="R13" s="65"/>
      <c r="S13" s="65"/>
      <c r="T13" s="65"/>
      <c r="U13" s="65"/>
      <c r="V13" s="65"/>
      <c r="W13" s="65"/>
    </row>
    <row r="14" ht="18.75" customHeight="1" spans="1:23">
      <c r="A14" s="57"/>
      <c r="B14" s="57"/>
      <c r="C14" s="56" t="s">
        <v>261</v>
      </c>
      <c r="D14" s="57"/>
      <c r="E14" s="57"/>
      <c r="F14" s="57"/>
      <c r="G14" s="57"/>
      <c r="H14" s="57"/>
      <c r="I14" s="65">
        <v>11200</v>
      </c>
      <c r="J14" s="65">
        <v>11200</v>
      </c>
      <c r="K14" s="65">
        <v>11200</v>
      </c>
      <c r="L14" s="65"/>
      <c r="M14" s="65"/>
      <c r="N14" s="65"/>
      <c r="O14" s="65"/>
      <c r="P14" s="57"/>
      <c r="Q14" s="65"/>
      <c r="R14" s="65"/>
      <c r="S14" s="65"/>
      <c r="T14" s="65"/>
      <c r="U14" s="65"/>
      <c r="V14" s="65"/>
      <c r="W14" s="65"/>
    </row>
    <row r="15" ht="18.75" customHeight="1" spans="1:23">
      <c r="A15" s="55" t="s">
        <v>262</v>
      </c>
      <c r="B15" s="55" t="s">
        <v>263</v>
      </c>
      <c r="C15" s="56" t="s">
        <v>261</v>
      </c>
      <c r="D15" s="55" t="s">
        <v>57</v>
      </c>
      <c r="E15" s="55" t="s">
        <v>76</v>
      </c>
      <c r="F15" s="55" t="s">
        <v>75</v>
      </c>
      <c r="G15" s="55" t="s">
        <v>258</v>
      </c>
      <c r="H15" s="55" t="s">
        <v>259</v>
      </c>
      <c r="I15" s="65">
        <v>6200</v>
      </c>
      <c r="J15" s="65">
        <v>6200</v>
      </c>
      <c r="K15" s="65">
        <v>6200</v>
      </c>
      <c r="L15" s="65"/>
      <c r="M15" s="65"/>
      <c r="N15" s="65"/>
      <c r="O15" s="65"/>
      <c r="P15" s="57"/>
      <c r="Q15" s="65"/>
      <c r="R15" s="65"/>
      <c r="S15" s="65"/>
      <c r="T15" s="65"/>
      <c r="U15" s="65"/>
      <c r="V15" s="65"/>
      <c r="W15" s="65"/>
    </row>
    <row r="16" ht="18.75" customHeight="1" spans="1:23">
      <c r="A16" s="55" t="s">
        <v>262</v>
      </c>
      <c r="B16" s="55" t="s">
        <v>263</v>
      </c>
      <c r="C16" s="56" t="s">
        <v>261</v>
      </c>
      <c r="D16" s="55" t="s">
        <v>57</v>
      </c>
      <c r="E16" s="55" t="s">
        <v>76</v>
      </c>
      <c r="F16" s="55" t="s">
        <v>75</v>
      </c>
      <c r="G16" s="55" t="s">
        <v>258</v>
      </c>
      <c r="H16" s="55" t="s">
        <v>259</v>
      </c>
      <c r="I16" s="65">
        <v>5000</v>
      </c>
      <c r="J16" s="65">
        <v>5000</v>
      </c>
      <c r="K16" s="65">
        <v>5000</v>
      </c>
      <c r="L16" s="65"/>
      <c r="M16" s="65"/>
      <c r="N16" s="65"/>
      <c r="O16" s="65"/>
      <c r="P16" s="57"/>
      <c r="Q16" s="65"/>
      <c r="R16" s="65"/>
      <c r="S16" s="65"/>
      <c r="T16" s="65"/>
      <c r="U16" s="65"/>
      <c r="V16" s="65"/>
      <c r="W16" s="65"/>
    </row>
    <row r="17" ht="18.75" customHeight="1" spans="1:23">
      <c r="A17" s="57"/>
      <c r="B17" s="57"/>
      <c r="C17" s="56" t="s">
        <v>264</v>
      </c>
      <c r="D17" s="57"/>
      <c r="E17" s="57"/>
      <c r="F17" s="57"/>
      <c r="G17" s="57"/>
      <c r="H17" s="57"/>
      <c r="I17" s="65">
        <v>61200</v>
      </c>
      <c r="J17" s="65">
        <v>61200</v>
      </c>
      <c r="K17" s="65">
        <v>61200</v>
      </c>
      <c r="L17" s="65"/>
      <c r="M17" s="65"/>
      <c r="N17" s="65"/>
      <c r="O17" s="65"/>
      <c r="P17" s="57"/>
      <c r="Q17" s="65"/>
      <c r="R17" s="65"/>
      <c r="S17" s="65"/>
      <c r="T17" s="65"/>
      <c r="U17" s="65"/>
      <c r="V17" s="65"/>
      <c r="W17" s="65"/>
    </row>
    <row r="18" ht="18.75" customHeight="1" spans="1:23">
      <c r="A18" s="55" t="s">
        <v>251</v>
      </c>
      <c r="B18" s="55" t="s">
        <v>265</v>
      </c>
      <c r="C18" s="56" t="s">
        <v>264</v>
      </c>
      <c r="D18" s="55" t="s">
        <v>57</v>
      </c>
      <c r="E18" s="55" t="s">
        <v>91</v>
      </c>
      <c r="F18" s="55" t="s">
        <v>92</v>
      </c>
      <c r="G18" s="55" t="s">
        <v>266</v>
      </c>
      <c r="H18" s="55" t="s">
        <v>267</v>
      </c>
      <c r="I18" s="65">
        <v>61200</v>
      </c>
      <c r="J18" s="65">
        <v>61200</v>
      </c>
      <c r="K18" s="65">
        <v>61200</v>
      </c>
      <c r="L18" s="65"/>
      <c r="M18" s="65"/>
      <c r="N18" s="65"/>
      <c r="O18" s="65"/>
      <c r="P18" s="57"/>
      <c r="Q18" s="65"/>
      <c r="R18" s="65"/>
      <c r="S18" s="65"/>
      <c r="T18" s="65"/>
      <c r="U18" s="65"/>
      <c r="V18" s="65"/>
      <c r="W18" s="65"/>
    </row>
    <row r="19" ht="18.75" customHeight="1" spans="1:23">
      <c r="A19" s="57"/>
      <c r="B19" s="57"/>
      <c r="C19" s="56" t="s">
        <v>268</v>
      </c>
      <c r="D19" s="57"/>
      <c r="E19" s="57"/>
      <c r="F19" s="57"/>
      <c r="G19" s="57"/>
      <c r="H19" s="57"/>
      <c r="I19" s="65">
        <v>112000</v>
      </c>
      <c r="J19" s="65">
        <v>112000</v>
      </c>
      <c r="K19" s="65">
        <v>112000</v>
      </c>
      <c r="L19" s="65"/>
      <c r="M19" s="65"/>
      <c r="N19" s="65"/>
      <c r="O19" s="65"/>
      <c r="P19" s="57"/>
      <c r="Q19" s="65"/>
      <c r="R19" s="65"/>
      <c r="S19" s="65"/>
      <c r="T19" s="65"/>
      <c r="U19" s="65"/>
      <c r="V19" s="65"/>
      <c r="W19" s="65"/>
    </row>
    <row r="20" ht="18.75" customHeight="1" spans="1:23">
      <c r="A20" s="55" t="s">
        <v>251</v>
      </c>
      <c r="B20" s="55" t="s">
        <v>269</v>
      </c>
      <c r="C20" s="56" t="s">
        <v>268</v>
      </c>
      <c r="D20" s="55" t="s">
        <v>57</v>
      </c>
      <c r="E20" s="55" t="s">
        <v>76</v>
      </c>
      <c r="F20" s="55" t="s">
        <v>75</v>
      </c>
      <c r="G20" s="55" t="s">
        <v>207</v>
      </c>
      <c r="H20" s="55" t="s">
        <v>208</v>
      </c>
      <c r="I20" s="65">
        <v>52000</v>
      </c>
      <c r="J20" s="65">
        <v>52000</v>
      </c>
      <c r="K20" s="65">
        <v>52000</v>
      </c>
      <c r="L20" s="65"/>
      <c r="M20" s="65"/>
      <c r="N20" s="65"/>
      <c r="O20" s="65"/>
      <c r="P20" s="57"/>
      <c r="Q20" s="65"/>
      <c r="R20" s="65"/>
      <c r="S20" s="65"/>
      <c r="T20" s="65"/>
      <c r="U20" s="65"/>
      <c r="V20" s="65"/>
      <c r="W20" s="65"/>
    </row>
    <row r="21" ht="18.75" customHeight="1" spans="1:23">
      <c r="A21" s="55" t="s">
        <v>251</v>
      </c>
      <c r="B21" s="55" t="s">
        <v>269</v>
      </c>
      <c r="C21" s="56" t="s">
        <v>268</v>
      </c>
      <c r="D21" s="55" t="s">
        <v>57</v>
      </c>
      <c r="E21" s="55" t="s">
        <v>76</v>
      </c>
      <c r="F21" s="55" t="s">
        <v>75</v>
      </c>
      <c r="G21" s="55" t="s">
        <v>270</v>
      </c>
      <c r="H21" s="55" t="s">
        <v>271</v>
      </c>
      <c r="I21" s="65">
        <v>60000</v>
      </c>
      <c r="J21" s="65">
        <v>60000</v>
      </c>
      <c r="K21" s="65">
        <v>60000</v>
      </c>
      <c r="L21" s="65"/>
      <c r="M21" s="65"/>
      <c r="N21" s="65"/>
      <c r="O21" s="65"/>
      <c r="P21" s="57"/>
      <c r="Q21" s="65"/>
      <c r="R21" s="65"/>
      <c r="S21" s="65"/>
      <c r="T21" s="65"/>
      <c r="U21" s="65"/>
      <c r="V21" s="65"/>
      <c r="W21" s="65"/>
    </row>
    <row r="22" ht="18.75" customHeight="1" spans="1:23">
      <c r="A22" s="57"/>
      <c r="B22" s="57"/>
      <c r="C22" s="56" t="s">
        <v>272</v>
      </c>
      <c r="D22" s="57"/>
      <c r="E22" s="57"/>
      <c r="F22" s="57"/>
      <c r="G22" s="57"/>
      <c r="H22" s="57"/>
      <c r="I22" s="65">
        <v>968076</v>
      </c>
      <c r="J22" s="65"/>
      <c r="K22" s="65"/>
      <c r="L22" s="65"/>
      <c r="M22" s="65"/>
      <c r="N22" s="65"/>
      <c r="O22" s="65"/>
      <c r="P22" s="57"/>
      <c r="Q22" s="65"/>
      <c r="R22" s="65">
        <v>968076</v>
      </c>
      <c r="S22" s="65"/>
      <c r="T22" s="65"/>
      <c r="U22" s="65"/>
      <c r="V22" s="65"/>
      <c r="W22" s="65">
        <v>968076</v>
      </c>
    </row>
    <row r="23" ht="18.75" customHeight="1" spans="1:23">
      <c r="A23" s="55" t="s">
        <v>251</v>
      </c>
      <c r="B23" s="55" t="s">
        <v>273</v>
      </c>
      <c r="C23" s="56" t="s">
        <v>272</v>
      </c>
      <c r="D23" s="55" t="s">
        <v>57</v>
      </c>
      <c r="E23" s="55" t="s">
        <v>87</v>
      </c>
      <c r="F23" s="55" t="s">
        <v>88</v>
      </c>
      <c r="G23" s="55" t="s">
        <v>207</v>
      </c>
      <c r="H23" s="55" t="s">
        <v>208</v>
      </c>
      <c r="I23" s="65">
        <v>304076</v>
      </c>
      <c r="J23" s="65"/>
      <c r="K23" s="65"/>
      <c r="L23" s="65"/>
      <c r="M23" s="65"/>
      <c r="N23" s="65"/>
      <c r="O23" s="65"/>
      <c r="P23" s="57"/>
      <c r="Q23" s="65"/>
      <c r="R23" s="65">
        <v>304076</v>
      </c>
      <c r="S23" s="65"/>
      <c r="T23" s="65"/>
      <c r="U23" s="65"/>
      <c r="V23" s="65"/>
      <c r="W23" s="65">
        <v>304076</v>
      </c>
    </row>
    <row r="24" ht="18.75" customHeight="1" spans="1:23">
      <c r="A24" s="55" t="s">
        <v>251</v>
      </c>
      <c r="B24" s="55" t="s">
        <v>273</v>
      </c>
      <c r="C24" s="56" t="s">
        <v>272</v>
      </c>
      <c r="D24" s="55" t="s">
        <v>57</v>
      </c>
      <c r="E24" s="55" t="s">
        <v>87</v>
      </c>
      <c r="F24" s="55" t="s">
        <v>88</v>
      </c>
      <c r="G24" s="55" t="s">
        <v>209</v>
      </c>
      <c r="H24" s="55" t="s">
        <v>210</v>
      </c>
      <c r="I24" s="65">
        <v>12000</v>
      </c>
      <c r="J24" s="65"/>
      <c r="K24" s="65"/>
      <c r="L24" s="65"/>
      <c r="M24" s="65"/>
      <c r="N24" s="65"/>
      <c r="O24" s="65"/>
      <c r="P24" s="57"/>
      <c r="Q24" s="65"/>
      <c r="R24" s="65">
        <v>12000</v>
      </c>
      <c r="S24" s="65"/>
      <c r="T24" s="65"/>
      <c r="U24" s="65"/>
      <c r="V24" s="65"/>
      <c r="W24" s="65">
        <v>12000</v>
      </c>
    </row>
    <row r="25" ht="18.75" customHeight="1" spans="1:23">
      <c r="A25" s="55" t="s">
        <v>251</v>
      </c>
      <c r="B25" s="55" t="s">
        <v>273</v>
      </c>
      <c r="C25" s="56" t="s">
        <v>272</v>
      </c>
      <c r="D25" s="55" t="s">
        <v>57</v>
      </c>
      <c r="E25" s="55" t="s">
        <v>87</v>
      </c>
      <c r="F25" s="55" t="s">
        <v>88</v>
      </c>
      <c r="G25" s="55" t="s">
        <v>211</v>
      </c>
      <c r="H25" s="55" t="s">
        <v>212</v>
      </c>
      <c r="I25" s="65">
        <v>12000</v>
      </c>
      <c r="J25" s="65"/>
      <c r="K25" s="65"/>
      <c r="L25" s="65"/>
      <c r="M25" s="65"/>
      <c r="N25" s="65"/>
      <c r="O25" s="65"/>
      <c r="P25" s="57"/>
      <c r="Q25" s="65"/>
      <c r="R25" s="65">
        <v>12000</v>
      </c>
      <c r="S25" s="65"/>
      <c r="T25" s="65"/>
      <c r="U25" s="65"/>
      <c r="V25" s="65"/>
      <c r="W25" s="65">
        <v>12000</v>
      </c>
    </row>
    <row r="26" ht="18.75" customHeight="1" spans="1:23">
      <c r="A26" s="55" t="s">
        <v>251</v>
      </c>
      <c r="B26" s="55" t="s">
        <v>273</v>
      </c>
      <c r="C26" s="56" t="s">
        <v>272</v>
      </c>
      <c r="D26" s="55" t="s">
        <v>57</v>
      </c>
      <c r="E26" s="55" t="s">
        <v>87</v>
      </c>
      <c r="F26" s="55" t="s">
        <v>88</v>
      </c>
      <c r="G26" s="55" t="s">
        <v>215</v>
      </c>
      <c r="H26" s="55" t="s">
        <v>216</v>
      </c>
      <c r="I26" s="65">
        <v>60000</v>
      </c>
      <c r="J26" s="65"/>
      <c r="K26" s="65"/>
      <c r="L26" s="65"/>
      <c r="M26" s="65"/>
      <c r="N26" s="65"/>
      <c r="O26" s="65"/>
      <c r="P26" s="57"/>
      <c r="Q26" s="65"/>
      <c r="R26" s="65">
        <v>60000</v>
      </c>
      <c r="S26" s="65"/>
      <c r="T26" s="65"/>
      <c r="U26" s="65"/>
      <c r="V26" s="65"/>
      <c r="W26" s="65">
        <v>60000</v>
      </c>
    </row>
    <row r="27" ht="18.75" customHeight="1" spans="1:23">
      <c r="A27" s="55" t="s">
        <v>251</v>
      </c>
      <c r="B27" s="55" t="s">
        <v>273</v>
      </c>
      <c r="C27" s="56" t="s">
        <v>272</v>
      </c>
      <c r="D27" s="55" t="s">
        <v>57</v>
      </c>
      <c r="E27" s="55" t="s">
        <v>87</v>
      </c>
      <c r="F27" s="55" t="s">
        <v>88</v>
      </c>
      <c r="G27" s="55" t="s">
        <v>270</v>
      </c>
      <c r="H27" s="55" t="s">
        <v>271</v>
      </c>
      <c r="I27" s="65">
        <v>40000</v>
      </c>
      <c r="J27" s="65"/>
      <c r="K27" s="65"/>
      <c r="L27" s="65"/>
      <c r="M27" s="65"/>
      <c r="N27" s="65"/>
      <c r="O27" s="65"/>
      <c r="P27" s="57"/>
      <c r="Q27" s="65"/>
      <c r="R27" s="65">
        <v>40000</v>
      </c>
      <c r="S27" s="65"/>
      <c r="T27" s="65"/>
      <c r="U27" s="65"/>
      <c r="V27" s="65"/>
      <c r="W27" s="65">
        <v>40000</v>
      </c>
    </row>
    <row r="28" ht="18.75" customHeight="1" spans="1:23">
      <c r="A28" s="55" t="s">
        <v>251</v>
      </c>
      <c r="B28" s="55" t="s">
        <v>273</v>
      </c>
      <c r="C28" s="56" t="s">
        <v>272</v>
      </c>
      <c r="D28" s="55" t="s">
        <v>57</v>
      </c>
      <c r="E28" s="55" t="s">
        <v>87</v>
      </c>
      <c r="F28" s="55" t="s">
        <v>88</v>
      </c>
      <c r="G28" s="55" t="s">
        <v>274</v>
      </c>
      <c r="H28" s="55" t="s">
        <v>275</v>
      </c>
      <c r="I28" s="65">
        <v>540000</v>
      </c>
      <c r="J28" s="65"/>
      <c r="K28" s="65"/>
      <c r="L28" s="65"/>
      <c r="M28" s="65"/>
      <c r="N28" s="65"/>
      <c r="O28" s="65"/>
      <c r="P28" s="57"/>
      <c r="Q28" s="65"/>
      <c r="R28" s="65">
        <v>540000</v>
      </c>
      <c r="S28" s="65"/>
      <c r="T28" s="65"/>
      <c r="U28" s="65"/>
      <c r="V28" s="65"/>
      <c r="W28" s="65">
        <v>540000</v>
      </c>
    </row>
    <row r="29" ht="18.75" customHeight="1" spans="1:23">
      <c r="A29" s="55"/>
      <c r="B29" s="55"/>
      <c r="C29" s="58" t="s">
        <v>276</v>
      </c>
      <c r="D29" s="55"/>
      <c r="E29" s="55"/>
      <c r="F29" s="55"/>
      <c r="G29" s="55"/>
      <c r="H29" s="55"/>
      <c r="I29" s="65">
        <v>155000</v>
      </c>
      <c r="J29" s="65">
        <v>155000</v>
      </c>
      <c r="K29" s="65">
        <v>155000</v>
      </c>
      <c r="L29" s="65"/>
      <c r="M29" s="65"/>
      <c r="N29" s="65"/>
      <c r="O29" s="65"/>
      <c r="P29" s="57"/>
      <c r="Q29" s="65"/>
      <c r="R29" s="65"/>
      <c r="S29" s="65"/>
      <c r="T29" s="65"/>
      <c r="U29" s="65"/>
      <c r="V29" s="65"/>
      <c r="W29" s="65"/>
    </row>
    <row r="30" ht="18.75" customHeight="1" spans="1:23">
      <c r="A30" s="55" t="s">
        <v>251</v>
      </c>
      <c r="B30" s="59" t="s">
        <v>277</v>
      </c>
      <c r="C30" s="58" t="s">
        <v>276</v>
      </c>
      <c r="D30" s="55" t="s">
        <v>57</v>
      </c>
      <c r="E30" s="55" t="s">
        <v>87</v>
      </c>
      <c r="F30" s="55" t="s">
        <v>88</v>
      </c>
      <c r="G30" s="55">
        <v>30308</v>
      </c>
      <c r="H30" s="55" t="s">
        <v>278</v>
      </c>
      <c r="I30" s="65">
        <v>25000</v>
      </c>
      <c r="J30" s="65">
        <v>25000</v>
      </c>
      <c r="K30" s="65">
        <v>25000</v>
      </c>
      <c r="L30" s="65"/>
      <c r="M30" s="65"/>
      <c r="N30" s="65"/>
      <c r="O30" s="65"/>
      <c r="P30" s="57"/>
      <c r="Q30" s="65"/>
      <c r="R30" s="65"/>
      <c r="S30" s="65"/>
      <c r="T30" s="65"/>
      <c r="U30" s="65"/>
      <c r="V30" s="65"/>
      <c r="W30" s="65"/>
    </row>
    <row r="31" ht="18.75" customHeight="1" spans="1:23">
      <c r="A31" s="55" t="s">
        <v>251</v>
      </c>
      <c r="B31" s="59" t="s">
        <v>277</v>
      </c>
      <c r="C31" s="58" t="s">
        <v>276</v>
      </c>
      <c r="D31" s="55" t="s">
        <v>57</v>
      </c>
      <c r="E31" s="55" t="s">
        <v>87</v>
      </c>
      <c r="F31" s="55" t="s">
        <v>88</v>
      </c>
      <c r="G31" s="55">
        <v>30308</v>
      </c>
      <c r="H31" s="55" t="s">
        <v>278</v>
      </c>
      <c r="I31" s="65">
        <v>130000</v>
      </c>
      <c r="J31" s="65">
        <v>130000</v>
      </c>
      <c r="K31" s="65">
        <v>130000</v>
      </c>
      <c r="L31" s="65"/>
      <c r="M31" s="65"/>
      <c r="N31" s="65"/>
      <c r="O31" s="65"/>
      <c r="P31" s="57"/>
      <c r="Q31" s="65"/>
      <c r="R31" s="65"/>
      <c r="S31" s="65"/>
      <c r="T31" s="65"/>
      <c r="U31" s="65"/>
      <c r="V31" s="65"/>
      <c r="W31" s="65"/>
    </row>
    <row r="32" ht="18.75" customHeight="1" spans="1:23">
      <c r="A32" s="57"/>
      <c r="B32" s="57"/>
      <c r="C32" s="56" t="s">
        <v>279</v>
      </c>
      <c r="D32" s="57"/>
      <c r="E32" s="57"/>
      <c r="F32" s="57"/>
      <c r="G32" s="57"/>
      <c r="H32" s="57"/>
      <c r="I32" s="65">
        <v>167307</v>
      </c>
      <c r="J32" s="65">
        <v>167307</v>
      </c>
      <c r="K32" s="65">
        <v>167307</v>
      </c>
      <c r="L32" s="65"/>
      <c r="M32" s="65"/>
      <c r="N32" s="65"/>
      <c r="O32" s="65"/>
      <c r="P32" s="57"/>
      <c r="Q32" s="65"/>
      <c r="R32" s="65"/>
      <c r="S32" s="65"/>
      <c r="T32" s="65"/>
      <c r="U32" s="65"/>
      <c r="V32" s="65"/>
      <c r="W32" s="65"/>
    </row>
    <row r="33" ht="18.75" customHeight="1" spans="1:23">
      <c r="A33" s="55" t="s">
        <v>280</v>
      </c>
      <c r="B33" s="55" t="s">
        <v>281</v>
      </c>
      <c r="C33" s="56" t="s">
        <v>279</v>
      </c>
      <c r="D33" s="55" t="s">
        <v>57</v>
      </c>
      <c r="E33" s="55" t="s">
        <v>111</v>
      </c>
      <c r="F33" s="55" t="s">
        <v>112</v>
      </c>
      <c r="G33" s="55" t="s">
        <v>282</v>
      </c>
      <c r="H33" s="55" t="s">
        <v>283</v>
      </c>
      <c r="I33" s="65">
        <v>74035</v>
      </c>
      <c r="J33" s="65">
        <v>74035</v>
      </c>
      <c r="K33" s="65">
        <v>74035</v>
      </c>
      <c r="L33" s="65"/>
      <c r="M33" s="65"/>
      <c r="N33" s="65"/>
      <c r="O33" s="65"/>
      <c r="P33" s="57"/>
      <c r="Q33" s="65"/>
      <c r="R33" s="65"/>
      <c r="S33" s="65"/>
      <c r="T33" s="65"/>
      <c r="U33" s="65"/>
      <c r="V33" s="65"/>
      <c r="W33" s="65"/>
    </row>
    <row r="34" ht="18.75" customHeight="1" spans="1:23">
      <c r="A34" s="55" t="s">
        <v>280</v>
      </c>
      <c r="B34" s="55" t="s">
        <v>281</v>
      </c>
      <c r="C34" s="56" t="s">
        <v>279</v>
      </c>
      <c r="D34" s="55" t="s">
        <v>57</v>
      </c>
      <c r="E34" s="55" t="s">
        <v>111</v>
      </c>
      <c r="F34" s="55" t="s">
        <v>112</v>
      </c>
      <c r="G34" s="55" t="s">
        <v>258</v>
      </c>
      <c r="H34" s="55" t="s">
        <v>259</v>
      </c>
      <c r="I34" s="65">
        <v>74208</v>
      </c>
      <c r="J34" s="65">
        <v>74208</v>
      </c>
      <c r="K34" s="65">
        <v>74208</v>
      </c>
      <c r="L34" s="65"/>
      <c r="M34" s="65"/>
      <c r="N34" s="65"/>
      <c r="O34" s="65"/>
      <c r="P34" s="57"/>
      <c r="Q34" s="65"/>
      <c r="R34" s="65"/>
      <c r="S34" s="65"/>
      <c r="T34" s="65"/>
      <c r="U34" s="65"/>
      <c r="V34" s="65"/>
      <c r="W34" s="65"/>
    </row>
    <row r="35" ht="18.75" customHeight="1" spans="1:23">
      <c r="A35" s="55" t="s">
        <v>280</v>
      </c>
      <c r="B35" s="55" t="s">
        <v>281</v>
      </c>
      <c r="C35" s="56" t="s">
        <v>279</v>
      </c>
      <c r="D35" s="55" t="s">
        <v>57</v>
      </c>
      <c r="E35" s="55" t="s">
        <v>111</v>
      </c>
      <c r="F35" s="55" t="s">
        <v>112</v>
      </c>
      <c r="G35" s="55" t="s">
        <v>258</v>
      </c>
      <c r="H35" s="55" t="s">
        <v>259</v>
      </c>
      <c r="I35" s="65">
        <v>19064</v>
      </c>
      <c r="J35" s="65">
        <v>19064</v>
      </c>
      <c r="K35" s="65">
        <v>19064</v>
      </c>
      <c r="L35" s="65"/>
      <c r="M35" s="65"/>
      <c r="N35" s="65"/>
      <c r="O35" s="65"/>
      <c r="P35" s="57"/>
      <c r="Q35" s="65"/>
      <c r="R35" s="65"/>
      <c r="S35" s="65"/>
      <c r="T35" s="65"/>
      <c r="U35" s="65"/>
      <c r="V35" s="65"/>
      <c r="W35" s="65"/>
    </row>
    <row r="36" ht="18.75" customHeight="1" spans="1:23">
      <c r="A36" s="57"/>
      <c r="B36" s="57"/>
      <c r="C36" s="56" t="s">
        <v>284</v>
      </c>
      <c r="D36" s="57"/>
      <c r="E36" s="57"/>
      <c r="F36" s="57"/>
      <c r="G36" s="57"/>
      <c r="H36" s="57"/>
      <c r="I36" s="65">
        <v>100000</v>
      </c>
      <c r="J36" s="65">
        <v>100000</v>
      </c>
      <c r="K36" s="65">
        <v>100000</v>
      </c>
      <c r="L36" s="65"/>
      <c r="M36" s="65"/>
      <c r="N36" s="65"/>
      <c r="O36" s="65"/>
      <c r="P36" s="57"/>
      <c r="Q36" s="65"/>
      <c r="R36" s="65"/>
      <c r="S36" s="65"/>
      <c r="T36" s="65"/>
      <c r="U36" s="65"/>
      <c r="V36" s="65"/>
      <c r="W36" s="65"/>
    </row>
    <row r="37" ht="18.75" customHeight="1" spans="1:23">
      <c r="A37" s="55" t="s">
        <v>251</v>
      </c>
      <c r="B37" s="55" t="s">
        <v>285</v>
      </c>
      <c r="C37" s="56" t="s">
        <v>284</v>
      </c>
      <c r="D37" s="55" t="s">
        <v>57</v>
      </c>
      <c r="E37" s="55" t="s">
        <v>91</v>
      </c>
      <c r="F37" s="55" t="s">
        <v>92</v>
      </c>
      <c r="G37" s="55" t="s">
        <v>215</v>
      </c>
      <c r="H37" s="55" t="s">
        <v>216</v>
      </c>
      <c r="I37" s="65">
        <v>60000</v>
      </c>
      <c r="J37" s="65">
        <v>60000</v>
      </c>
      <c r="K37" s="65">
        <v>60000</v>
      </c>
      <c r="L37" s="65"/>
      <c r="M37" s="65"/>
      <c r="N37" s="65"/>
      <c r="O37" s="65"/>
      <c r="P37" s="57"/>
      <c r="Q37" s="65"/>
      <c r="R37" s="65"/>
      <c r="S37" s="65"/>
      <c r="T37" s="65"/>
      <c r="U37" s="65"/>
      <c r="V37" s="65"/>
      <c r="W37" s="65"/>
    </row>
    <row r="38" ht="18.75" customHeight="1" spans="1:23">
      <c r="A38" s="55" t="s">
        <v>251</v>
      </c>
      <c r="B38" s="55" t="s">
        <v>285</v>
      </c>
      <c r="C38" s="56" t="s">
        <v>284</v>
      </c>
      <c r="D38" s="55" t="s">
        <v>57</v>
      </c>
      <c r="E38" s="55" t="s">
        <v>91</v>
      </c>
      <c r="F38" s="55" t="s">
        <v>92</v>
      </c>
      <c r="G38" s="55" t="s">
        <v>270</v>
      </c>
      <c r="H38" s="55" t="s">
        <v>271</v>
      </c>
      <c r="I38" s="65">
        <v>40000</v>
      </c>
      <c r="J38" s="65">
        <v>40000</v>
      </c>
      <c r="K38" s="65">
        <v>40000</v>
      </c>
      <c r="L38" s="65"/>
      <c r="M38" s="65"/>
      <c r="N38" s="65"/>
      <c r="O38" s="65"/>
      <c r="P38" s="57"/>
      <c r="Q38" s="65"/>
      <c r="R38" s="65"/>
      <c r="S38" s="65"/>
      <c r="T38" s="65"/>
      <c r="U38" s="65"/>
      <c r="V38" s="65"/>
      <c r="W38" s="65"/>
    </row>
    <row r="39" ht="18.75" customHeight="1" spans="1:23">
      <c r="A39" s="57"/>
      <c r="B39" s="57"/>
      <c r="C39" s="56" t="s">
        <v>286</v>
      </c>
      <c r="D39" s="57"/>
      <c r="E39" s="57"/>
      <c r="F39" s="57"/>
      <c r="G39" s="57"/>
      <c r="H39" s="57"/>
      <c r="I39" s="65">
        <v>170000</v>
      </c>
      <c r="J39" s="65">
        <v>170000</v>
      </c>
      <c r="K39" s="65">
        <v>170000</v>
      </c>
      <c r="L39" s="65"/>
      <c r="M39" s="65"/>
      <c r="N39" s="65"/>
      <c r="O39" s="65"/>
      <c r="P39" s="57"/>
      <c r="Q39" s="65"/>
      <c r="R39" s="65"/>
      <c r="S39" s="65"/>
      <c r="T39" s="65"/>
      <c r="U39" s="65"/>
      <c r="V39" s="65"/>
      <c r="W39" s="65"/>
    </row>
    <row r="40" ht="18.75" customHeight="1" spans="1:23">
      <c r="A40" s="55" t="s">
        <v>251</v>
      </c>
      <c r="B40" s="55" t="s">
        <v>287</v>
      </c>
      <c r="C40" s="56" t="s">
        <v>286</v>
      </c>
      <c r="D40" s="55" t="s">
        <v>57</v>
      </c>
      <c r="E40" s="55" t="s">
        <v>91</v>
      </c>
      <c r="F40" s="55" t="s">
        <v>92</v>
      </c>
      <c r="G40" s="55" t="s">
        <v>207</v>
      </c>
      <c r="H40" s="55" t="s">
        <v>208</v>
      </c>
      <c r="I40" s="65">
        <v>150000</v>
      </c>
      <c r="J40" s="65">
        <v>150000</v>
      </c>
      <c r="K40" s="65">
        <v>150000</v>
      </c>
      <c r="L40" s="65"/>
      <c r="M40" s="65"/>
      <c r="N40" s="65"/>
      <c r="O40" s="65"/>
      <c r="P40" s="57"/>
      <c r="Q40" s="65"/>
      <c r="R40" s="65"/>
      <c r="S40" s="65"/>
      <c r="T40" s="65"/>
      <c r="U40" s="65"/>
      <c r="V40" s="65"/>
      <c r="W40" s="65"/>
    </row>
    <row r="41" ht="18.75" customHeight="1" spans="1:23">
      <c r="A41" s="55" t="s">
        <v>251</v>
      </c>
      <c r="B41" s="55" t="s">
        <v>287</v>
      </c>
      <c r="C41" s="56" t="s">
        <v>286</v>
      </c>
      <c r="D41" s="55" t="s">
        <v>57</v>
      </c>
      <c r="E41" s="55" t="s">
        <v>91</v>
      </c>
      <c r="F41" s="55" t="s">
        <v>92</v>
      </c>
      <c r="G41" s="55" t="s">
        <v>207</v>
      </c>
      <c r="H41" s="55" t="s">
        <v>208</v>
      </c>
      <c r="I41" s="65">
        <v>20000</v>
      </c>
      <c r="J41" s="65">
        <v>20000</v>
      </c>
      <c r="K41" s="65">
        <v>20000</v>
      </c>
      <c r="L41" s="65"/>
      <c r="M41" s="65"/>
      <c r="N41" s="65"/>
      <c r="O41" s="65"/>
      <c r="P41" s="57"/>
      <c r="Q41" s="65"/>
      <c r="R41" s="65"/>
      <c r="S41" s="65"/>
      <c r="T41" s="65"/>
      <c r="U41" s="65"/>
      <c r="V41" s="65"/>
      <c r="W41" s="65"/>
    </row>
    <row r="42" ht="18.75" customHeight="1" spans="1:23">
      <c r="A42" s="57"/>
      <c r="B42" s="57"/>
      <c r="C42" s="56" t="s">
        <v>288</v>
      </c>
      <c r="D42" s="57"/>
      <c r="E42" s="57"/>
      <c r="F42" s="57"/>
      <c r="G42" s="57"/>
      <c r="H42" s="57"/>
      <c r="I42" s="65">
        <v>6552848</v>
      </c>
      <c r="J42" s="65"/>
      <c r="K42" s="65"/>
      <c r="L42" s="65"/>
      <c r="M42" s="65"/>
      <c r="N42" s="65"/>
      <c r="O42" s="65"/>
      <c r="P42" s="57"/>
      <c r="Q42" s="65"/>
      <c r="R42" s="65">
        <v>6552848</v>
      </c>
      <c r="S42" s="65"/>
      <c r="T42" s="65"/>
      <c r="U42" s="65"/>
      <c r="V42" s="65"/>
      <c r="W42" s="65">
        <v>6552848</v>
      </c>
    </row>
    <row r="43" ht="18.75" customHeight="1" spans="1:23">
      <c r="A43" s="55" t="s">
        <v>251</v>
      </c>
      <c r="B43" s="55" t="s">
        <v>289</v>
      </c>
      <c r="C43" s="56" t="s">
        <v>288</v>
      </c>
      <c r="D43" s="55" t="s">
        <v>57</v>
      </c>
      <c r="E43" s="55" t="s">
        <v>87</v>
      </c>
      <c r="F43" s="55" t="s">
        <v>88</v>
      </c>
      <c r="G43" s="55" t="s">
        <v>290</v>
      </c>
      <c r="H43" s="55" t="s">
        <v>291</v>
      </c>
      <c r="I43" s="65">
        <v>6552848</v>
      </c>
      <c r="J43" s="65"/>
      <c r="K43" s="65"/>
      <c r="L43" s="65"/>
      <c r="M43" s="65"/>
      <c r="N43" s="65"/>
      <c r="O43" s="65"/>
      <c r="P43" s="57"/>
      <c r="Q43" s="65"/>
      <c r="R43" s="65">
        <v>6552848</v>
      </c>
      <c r="S43" s="65"/>
      <c r="T43" s="65"/>
      <c r="U43" s="65"/>
      <c r="V43" s="65"/>
      <c r="W43" s="65">
        <v>6552848</v>
      </c>
    </row>
    <row r="44" ht="18.75" customHeight="1" spans="1:23">
      <c r="A44" s="57"/>
      <c r="B44" s="57"/>
      <c r="C44" s="56" t="s">
        <v>292</v>
      </c>
      <c r="D44" s="57"/>
      <c r="E44" s="57"/>
      <c r="F44" s="57"/>
      <c r="G44" s="57"/>
      <c r="H44" s="57"/>
      <c r="I44" s="65">
        <v>100000</v>
      </c>
      <c r="J44" s="65">
        <v>100000</v>
      </c>
      <c r="K44" s="65">
        <v>100000</v>
      </c>
      <c r="L44" s="65"/>
      <c r="M44" s="65"/>
      <c r="N44" s="65"/>
      <c r="O44" s="65"/>
      <c r="P44" s="57"/>
      <c r="Q44" s="65"/>
      <c r="R44" s="65"/>
      <c r="S44" s="65"/>
      <c r="T44" s="65"/>
      <c r="U44" s="65"/>
      <c r="V44" s="65"/>
      <c r="W44" s="65"/>
    </row>
    <row r="45" ht="18.75" customHeight="1" spans="1:23">
      <c r="A45" s="55" t="s">
        <v>251</v>
      </c>
      <c r="B45" s="55" t="s">
        <v>293</v>
      </c>
      <c r="C45" s="56" t="s">
        <v>292</v>
      </c>
      <c r="D45" s="55" t="s">
        <v>57</v>
      </c>
      <c r="E45" s="55" t="s">
        <v>97</v>
      </c>
      <c r="F45" s="55" t="s">
        <v>98</v>
      </c>
      <c r="G45" s="55" t="s">
        <v>207</v>
      </c>
      <c r="H45" s="55" t="s">
        <v>208</v>
      </c>
      <c r="I45" s="65">
        <v>29440</v>
      </c>
      <c r="J45" s="65">
        <v>29440</v>
      </c>
      <c r="K45" s="65">
        <v>29440</v>
      </c>
      <c r="L45" s="65"/>
      <c r="M45" s="65"/>
      <c r="N45" s="65"/>
      <c r="O45" s="65"/>
      <c r="P45" s="57"/>
      <c r="Q45" s="65"/>
      <c r="R45" s="65"/>
      <c r="S45" s="65"/>
      <c r="T45" s="65"/>
      <c r="U45" s="65"/>
      <c r="V45" s="65"/>
      <c r="W45" s="65"/>
    </row>
    <row r="46" ht="18.75" customHeight="1" spans="1:23">
      <c r="A46" s="55" t="s">
        <v>251</v>
      </c>
      <c r="B46" s="55" t="s">
        <v>293</v>
      </c>
      <c r="C46" s="56" t="s">
        <v>292</v>
      </c>
      <c r="D46" s="55" t="s">
        <v>57</v>
      </c>
      <c r="E46" s="55" t="s">
        <v>97</v>
      </c>
      <c r="F46" s="55" t="s">
        <v>98</v>
      </c>
      <c r="G46" s="55" t="s">
        <v>274</v>
      </c>
      <c r="H46" s="55" t="s">
        <v>275</v>
      </c>
      <c r="I46" s="65">
        <v>70560</v>
      </c>
      <c r="J46" s="65">
        <v>70560</v>
      </c>
      <c r="K46" s="65">
        <v>70560</v>
      </c>
      <c r="L46" s="65"/>
      <c r="M46" s="65"/>
      <c r="N46" s="65"/>
      <c r="O46" s="65"/>
      <c r="P46" s="57"/>
      <c r="Q46" s="65"/>
      <c r="R46" s="65"/>
      <c r="S46" s="65"/>
      <c r="T46" s="65"/>
      <c r="U46" s="65"/>
      <c r="V46" s="65"/>
      <c r="W46" s="65"/>
    </row>
    <row r="47" ht="18.75" customHeight="1" spans="1:23">
      <c r="A47" s="57"/>
      <c r="B47" s="57"/>
      <c r="C47" s="56" t="s">
        <v>294</v>
      </c>
      <c r="D47" s="57"/>
      <c r="E47" s="57"/>
      <c r="F47" s="57"/>
      <c r="G47" s="57"/>
      <c r="H47" s="57"/>
      <c r="I47" s="65">
        <v>49840</v>
      </c>
      <c r="J47" s="65">
        <v>49840</v>
      </c>
      <c r="K47" s="65">
        <v>49840</v>
      </c>
      <c r="L47" s="65"/>
      <c r="M47" s="65"/>
      <c r="N47" s="65"/>
      <c r="O47" s="65"/>
      <c r="P47" s="57"/>
      <c r="Q47" s="65"/>
      <c r="R47" s="65"/>
      <c r="S47" s="65"/>
      <c r="T47" s="65"/>
      <c r="U47" s="65"/>
      <c r="V47" s="65"/>
      <c r="W47" s="65"/>
    </row>
    <row r="48" ht="18.75" customHeight="1" spans="1:23">
      <c r="A48" s="55" t="s">
        <v>251</v>
      </c>
      <c r="B48" s="55" t="s">
        <v>295</v>
      </c>
      <c r="C48" s="56" t="s">
        <v>294</v>
      </c>
      <c r="D48" s="55" t="s">
        <v>57</v>
      </c>
      <c r="E48" s="55" t="s">
        <v>76</v>
      </c>
      <c r="F48" s="55" t="s">
        <v>75</v>
      </c>
      <c r="G48" s="55" t="s">
        <v>207</v>
      </c>
      <c r="H48" s="55" t="s">
        <v>208</v>
      </c>
      <c r="I48" s="65">
        <v>28000</v>
      </c>
      <c r="J48" s="65">
        <v>28000</v>
      </c>
      <c r="K48" s="65">
        <v>28000</v>
      </c>
      <c r="L48" s="65"/>
      <c r="M48" s="65"/>
      <c r="N48" s="65"/>
      <c r="O48" s="65"/>
      <c r="P48" s="57"/>
      <c r="Q48" s="65"/>
      <c r="R48" s="65"/>
      <c r="S48" s="65"/>
      <c r="T48" s="65"/>
      <c r="U48" s="65"/>
      <c r="V48" s="65"/>
      <c r="W48" s="65"/>
    </row>
    <row r="49" ht="18.75" customHeight="1" spans="1:23">
      <c r="A49" s="55" t="s">
        <v>251</v>
      </c>
      <c r="B49" s="55" t="s">
        <v>295</v>
      </c>
      <c r="C49" s="56" t="s">
        <v>294</v>
      </c>
      <c r="D49" s="55" t="s">
        <v>57</v>
      </c>
      <c r="E49" s="55" t="s">
        <v>76</v>
      </c>
      <c r="F49" s="55" t="s">
        <v>75</v>
      </c>
      <c r="G49" s="55" t="s">
        <v>213</v>
      </c>
      <c r="H49" s="55" t="s">
        <v>214</v>
      </c>
      <c r="I49" s="65">
        <v>8400</v>
      </c>
      <c r="J49" s="65">
        <v>8400</v>
      </c>
      <c r="K49" s="65">
        <v>8400</v>
      </c>
      <c r="L49" s="65"/>
      <c r="M49" s="65"/>
      <c r="N49" s="65"/>
      <c r="O49" s="65"/>
      <c r="P49" s="57"/>
      <c r="Q49" s="65"/>
      <c r="R49" s="65"/>
      <c r="S49" s="65"/>
      <c r="T49" s="65"/>
      <c r="U49" s="65"/>
      <c r="V49" s="65"/>
      <c r="W49" s="65"/>
    </row>
    <row r="50" ht="18.75" customHeight="1" spans="1:23">
      <c r="A50" s="55" t="s">
        <v>251</v>
      </c>
      <c r="B50" s="55" t="s">
        <v>295</v>
      </c>
      <c r="C50" s="56" t="s">
        <v>294</v>
      </c>
      <c r="D50" s="55" t="s">
        <v>57</v>
      </c>
      <c r="E50" s="55" t="s">
        <v>76</v>
      </c>
      <c r="F50" s="55" t="s">
        <v>75</v>
      </c>
      <c r="G50" s="55" t="s">
        <v>213</v>
      </c>
      <c r="H50" s="55" t="s">
        <v>214</v>
      </c>
      <c r="I50" s="65">
        <v>13440</v>
      </c>
      <c r="J50" s="65">
        <v>13440</v>
      </c>
      <c r="K50" s="65">
        <v>13440</v>
      </c>
      <c r="L50" s="65"/>
      <c r="M50" s="65"/>
      <c r="N50" s="65"/>
      <c r="O50" s="65"/>
      <c r="P50" s="57"/>
      <c r="Q50" s="65"/>
      <c r="R50" s="65"/>
      <c r="S50" s="65"/>
      <c r="T50" s="65"/>
      <c r="U50" s="65"/>
      <c r="V50" s="65"/>
      <c r="W50" s="65"/>
    </row>
    <row r="51" ht="18.75" customHeight="1" spans="1:23">
      <c r="A51" s="57"/>
      <c r="B51" s="57"/>
      <c r="C51" s="56" t="s">
        <v>296</v>
      </c>
      <c r="D51" s="57"/>
      <c r="E51" s="57"/>
      <c r="F51" s="57"/>
      <c r="G51" s="57"/>
      <c r="H51" s="57"/>
      <c r="I51" s="65">
        <v>146500</v>
      </c>
      <c r="J51" s="65">
        <v>146500</v>
      </c>
      <c r="K51" s="65">
        <v>146500</v>
      </c>
      <c r="L51" s="65"/>
      <c r="M51" s="65"/>
      <c r="N51" s="65"/>
      <c r="O51" s="65"/>
      <c r="P51" s="57"/>
      <c r="Q51" s="65"/>
      <c r="R51" s="65"/>
      <c r="S51" s="65"/>
      <c r="T51" s="65"/>
      <c r="U51" s="65"/>
      <c r="V51" s="65"/>
      <c r="W51" s="65"/>
    </row>
    <row r="52" ht="18.75" customHeight="1" spans="1:23">
      <c r="A52" s="55" t="s">
        <v>251</v>
      </c>
      <c r="B52" s="55" t="s">
        <v>297</v>
      </c>
      <c r="C52" s="56" t="s">
        <v>296</v>
      </c>
      <c r="D52" s="55" t="s">
        <v>57</v>
      </c>
      <c r="E52" s="55" t="s">
        <v>91</v>
      </c>
      <c r="F52" s="55" t="s">
        <v>92</v>
      </c>
      <c r="G52" s="55" t="s">
        <v>298</v>
      </c>
      <c r="H52" s="55" t="s">
        <v>278</v>
      </c>
      <c r="I52" s="65">
        <v>146500</v>
      </c>
      <c r="J52" s="65">
        <v>146500</v>
      </c>
      <c r="K52" s="65">
        <v>146500</v>
      </c>
      <c r="L52" s="65"/>
      <c r="M52" s="65"/>
      <c r="N52" s="65"/>
      <c r="O52" s="65"/>
      <c r="P52" s="57"/>
      <c r="Q52" s="65"/>
      <c r="R52" s="65"/>
      <c r="S52" s="65"/>
      <c r="T52" s="65"/>
      <c r="U52" s="65"/>
      <c r="V52" s="65"/>
      <c r="W52" s="65"/>
    </row>
    <row r="53" ht="18.75" customHeight="1" spans="1:23">
      <c r="A53" s="57"/>
      <c r="B53" s="57"/>
      <c r="C53" s="56" t="s">
        <v>299</v>
      </c>
      <c r="D53" s="57"/>
      <c r="E53" s="57"/>
      <c r="F53" s="57"/>
      <c r="G53" s="57"/>
      <c r="H53" s="57"/>
      <c r="I53" s="65">
        <v>44100</v>
      </c>
      <c r="J53" s="65">
        <v>44100</v>
      </c>
      <c r="K53" s="65">
        <v>44100</v>
      </c>
      <c r="L53" s="65"/>
      <c r="M53" s="65"/>
      <c r="N53" s="65"/>
      <c r="O53" s="65"/>
      <c r="P53" s="57"/>
      <c r="Q53" s="65"/>
      <c r="R53" s="65"/>
      <c r="S53" s="65"/>
      <c r="T53" s="65"/>
      <c r="U53" s="65"/>
      <c r="V53" s="65"/>
      <c r="W53" s="65"/>
    </row>
    <row r="54" ht="18.75" customHeight="1" spans="1:23">
      <c r="A54" s="55" t="s">
        <v>251</v>
      </c>
      <c r="B54" s="55" t="s">
        <v>300</v>
      </c>
      <c r="C54" s="56" t="s">
        <v>299</v>
      </c>
      <c r="D54" s="55" t="s">
        <v>57</v>
      </c>
      <c r="E54" s="55" t="s">
        <v>91</v>
      </c>
      <c r="F54" s="55" t="s">
        <v>92</v>
      </c>
      <c r="G54" s="55" t="s">
        <v>298</v>
      </c>
      <c r="H54" s="55" t="s">
        <v>278</v>
      </c>
      <c r="I54" s="65">
        <v>44100</v>
      </c>
      <c r="J54" s="65">
        <v>44100</v>
      </c>
      <c r="K54" s="65">
        <v>44100</v>
      </c>
      <c r="L54" s="65"/>
      <c r="M54" s="65"/>
      <c r="N54" s="65"/>
      <c r="O54" s="65"/>
      <c r="P54" s="57"/>
      <c r="Q54" s="65"/>
      <c r="R54" s="65"/>
      <c r="S54" s="65"/>
      <c r="T54" s="65"/>
      <c r="U54" s="65"/>
      <c r="V54" s="65"/>
      <c r="W54" s="65"/>
    </row>
    <row r="55" ht="18.75" customHeight="1" spans="1:23">
      <c r="A55" s="57"/>
      <c r="B55" s="57"/>
      <c r="C55" s="56" t="s">
        <v>301</v>
      </c>
      <c r="D55" s="57"/>
      <c r="E55" s="57"/>
      <c r="F55" s="57"/>
      <c r="G55" s="57"/>
      <c r="H55" s="57"/>
      <c r="I55" s="65">
        <v>2000000</v>
      </c>
      <c r="J55" s="65">
        <v>2000000</v>
      </c>
      <c r="K55" s="65">
        <v>2000000</v>
      </c>
      <c r="L55" s="65"/>
      <c r="M55" s="65"/>
      <c r="N55" s="65"/>
      <c r="O55" s="65"/>
      <c r="P55" s="57"/>
      <c r="Q55" s="65"/>
      <c r="R55" s="65"/>
      <c r="S55" s="65"/>
      <c r="T55" s="65"/>
      <c r="U55" s="65"/>
      <c r="V55" s="65"/>
      <c r="W55" s="65"/>
    </row>
    <row r="56" ht="18.75" customHeight="1" spans="1:23">
      <c r="A56" s="55" t="s">
        <v>251</v>
      </c>
      <c r="B56" s="55" t="s">
        <v>302</v>
      </c>
      <c r="C56" s="56" t="s">
        <v>301</v>
      </c>
      <c r="D56" s="55" t="s">
        <v>57</v>
      </c>
      <c r="E56" s="55" t="s">
        <v>91</v>
      </c>
      <c r="F56" s="55" t="s">
        <v>92</v>
      </c>
      <c r="G56" s="55" t="s">
        <v>207</v>
      </c>
      <c r="H56" s="55" t="s">
        <v>208</v>
      </c>
      <c r="I56" s="65">
        <v>2000000</v>
      </c>
      <c r="J56" s="65">
        <v>2000000</v>
      </c>
      <c r="K56" s="65">
        <v>2000000</v>
      </c>
      <c r="L56" s="65"/>
      <c r="M56" s="65"/>
      <c r="N56" s="65"/>
      <c r="O56" s="65"/>
      <c r="P56" s="57"/>
      <c r="Q56" s="65"/>
      <c r="R56" s="65"/>
      <c r="S56" s="65"/>
      <c r="T56" s="65"/>
      <c r="U56" s="65"/>
      <c r="V56" s="65"/>
      <c r="W56" s="65"/>
    </row>
    <row r="57" ht="18.75" customHeight="1" spans="1:23">
      <c r="A57" s="57"/>
      <c r="B57" s="57"/>
      <c r="C57" s="56" t="s">
        <v>303</v>
      </c>
      <c r="D57" s="57"/>
      <c r="E57" s="57"/>
      <c r="F57" s="57"/>
      <c r="G57" s="57"/>
      <c r="H57" s="57"/>
      <c r="I57" s="65">
        <v>95398265</v>
      </c>
      <c r="J57" s="65"/>
      <c r="K57" s="65"/>
      <c r="L57" s="65"/>
      <c r="M57" s="65"/>
      <c r="N57" s="65"/>
      <c r="O57" s="65"/>
      <c r="P57" s="57"/>
      <c r="Q57" s="65"/>
      <c r="R57" s="65">
        <v>95398265</v>
      </c>
      <c r="S57" s="65"/>
      <c r="T57" s="65"/>
      <c r="U57" s="65"/>
      <c r="V57" s="65"/>
      <c r="W57" s="65">
        <v>95398265</v>
      </c>
    </row>
    <row r="58" ht="18.75" customHeight="1" spans="1:23">
      <c r="A58" s="55" t="s">
        <v>251</v>
      </c>
      <c r="B58" s="55" t="s">
        <v>304</v>
      </c>
      <c r="C58" s="56" t="s">
        <v>303</v>
      </c>
      <c r="D58" s="55" t="s">
        <v>57</v>
      </c>
      <c r="E58" s="55" t="s">
        <v>87</v>
      </c>
      <c r="F58" s="55" t="s">
        <v>88</v>
      </c>
      <c r="G58" s="55" t="s">
        <v>298</v>
      </c>
      <c r="H58" s="55" t="s">
        <v>278</v>
      </c>
      <c r="I58" s="65">
        <v>95398265</v>
      </c>
      <c r="J58" s="65"/>
      <c r="K58" s="65"/>
      <c r="L58" s="65"/>
      <c r="M58" s="65"/>
      <c r="N58" s="65"/>
      <c r="O58" s="65"/>
      <c r="P58" s="57"/>
      <c r="Q58" s="65"/>
      <c r="R58" s="65">
        <v>95398265</v>
      </c>
      <c r="S58" s="65"/>
      <c r="T58" s="65"/>
      <c r="U58" s="65"/>
      <c r="V58" s="65"/>
      <c r="W58" s="65">
        <v>95398265</v>
      </c>
    </row>
    <row r="59" ht="18.75" customHeight="1" spans="1:23">
      <c r="A59" s="57"/>
      <c r="B59" s="57"/>
      <c r="C59" s="56" t="s">
        <v>305</v>
      </c>
      <c r="D59" s="57"/>
      <c r="E59" s="57"/>
      <c r="F59" s="57"/>
      <c r="G59" s="57"/>
      <c r="H59" s="57"/>
      <c r="I59" s="65">
        <v>20736</v>
      </c>
      <c r="J59" s="65">
        <v>20736</v>
      </c>
      <c r="K59" s="65">
        <v>20736</v>
      </c>
      <c r="L59" s="65"/>
      <c r="M59" s="65"/>
      <c r="N59" s="65"/>
      <c r="O59" s="65"/>
      <c r="P59" s="57"/>
      <c r="Q59" s="65"/>
      <c r="R59" s="65"/>
      <c r="S59" s="65"/>
      <c r="T59" s="65"/>
      <c r="U59" s="65"/>
      <c r="V59" s="65"/>
      <c r="W59" s="65"/>
    </row>
    <row r="60" ht="18.75" customHeight="1" spans="1:23">
      <c r="A60" s="55" t="s">
        <v>280</v>
      </c>
      <c r="B60" s="55" t="s">
        <v>306</v>
      </c>
      <c r="C60" s="56" t="s">
        <v>305</v>
      </c>
      <c r="D60" s="55" t="s">
        <v>57</v>
      </c>
      <c r="E60" s="55" t="s">
        <v>85</v>
      </c>
      <c r="F60" s="55" t="s">
        <v>86</v>
      </c>
      <c r="G60" s="55" t="s">
        <v>298</v>
      </c>
      <c r="H60" s="55" t="s">
        <v>278</v>
      </c>
      <c r="I60" s="65">
        <v>20736</v>
      </c>
      <c r="J60" s="65">
        <v>20736</v>
      </c>
      <c r="K60" s="65">
        <v>20736</v>
      </c>
      <c r="L60" s="65"/>
      <c r="M60" s="65"/>
      <c r="N60" s="65"/>
      <c r="O60" s="65"/>
      <c r="P60" s="57"/>
      <c r="Q60" s="65"/>
      <c r="R60" s="65"/>
      <c r="S60" s="65"/>
      <c r="T60" s="65"/>
      <c r="U60" s="65"/>
      <c r="V60" s="65"/>
      <c r="W60" s="65"/>
    </row>
    <row r="61" ht="18.75" customHeight="1" spans="1:23">
      <c r="A61" s="57"/>
      <c r="B61" s="57"/>
      <c r="C61" s="56" t="s">
        <v>307</v>
      </c>
      <c r="D61" s="57"/>
      <c r="E61" s="57"/>
      <c r="F61" s="57"/>
      <c r="G61" s="57"/>
      <c r="H61" s="57"/>
      <c r="I61" s="65">
        <v>9504500</v>
      </c>
      <c r="J61" s="65">
        <v>9504500</v>
      </c>
      <c r="K61" s="65">
        <v>9504500</v>
      </c>
      <c r="L61" s="65"/>
      <c r="M61" s="65"/>
      <c r="N61" s="65"/>
      <c r="O61" s="65"/>
      <c r="P61" s="57"/>
      <c r="Q61" s="65"/>
      <c r="R61" s="65"/>
      <c r="S61" s="65"/>
      <c r="T61" s="65"/>
      <c r="U61" s="65"/>
      <c r="V61" s="65"/>
      <c r="W61" s="65"/>
    </row>
    <row r="62" ht="18.75" customHeight="1" spans="1:23">
      <c r="A62" s="55" t="s">
        <v>280</v>
      </c>
      <c r="B62" s="55" t="s">
        <v>308</v>
      </c>
      <c r="C62" s="56" t="s">
        <v>307</v>
      </c>
      <c r="D62" s="55" t="s">
        <v>57</v>
      </c>
      <c r="E62" s="55" t="s">
        <v>87</v>
      </c>
      <c r="F62" s="55" t="s">
        <v>88</v>
      </c>
      <c r="G62" s="55" t="s">
        <v>298</v>
      </c>
      <c r="H62" s="55" t="s">
        <v>278</v>
      </c>
      <c r="I62" s="65">
        <v>9504500</v>
      </c>
      <c r="J62" s="65">
        <v>9504500</v>
      </c>
      <c r="K62" s="65">
        <v>9504500</v>
      </c>
      <c r="L62" s="65"/>
      <c r="M62" s="65"/>
      <c r="N62" s="65"/>
      <c r="O62" s="65"/>
      <c r="P62" s="57"/>
      <c r="Q62" s="65"/>
      <c r="R62" s="65"/>
      <c r="S62" s="65"/>
      <c r="T62" s="65"/>
      <c r="U62" s="65"/>
      <c r="V62" s="65"/>
      <c r="W62" s="65"/>
    </row>
    <row r="63" ht="18.75" customHeight="1" spans="1:23">
      <c r="A63" s="57"/>
      <c r="B63" s="57"/>
      <c r="C63" s="56" t="s">
        <v>309</v>
      </c>
      <c r="D63" s="57"/>
      <c r="E63" s="57"/>
      <c r="F63" s="57"/>
      <c r="G63" s="57"/>
      <c r="H63" s="57"/>
      <c r="I63" s="65">
        <v>50000</v>
      </c>
      <c r="J63" s="65">
        <v>50000</v>
      </c>
      <c r="K63" s="65">
        <v>50000</v>
      </c>
      <c r="L63" s="65"/>
      <c r="M63" s="65"/>
      <c r="N63" s="65"/>
      <c r="O63" s="65"/>
      <c r="P63" s="57"/>
      <c r="Q63" s="65"/>
      <c r="R63" s="65"/>
      <c r="S63" s="65"/>
      <c r="T63" s="65"/>
      <c r="U63" s="65"/>
      <c r="V63" s="65"/>
      <c r="W63" s="65"/>
    </row>
    <row r="64" ht="18.75" customHeight="1" spans="1:23">
      <c r="A64" s="55" t="s">
        <v>251</v>
      </c>
      <c r="B64" s="55" t="s">
        <v>310</v>
      </c>
      <c r="C64" s="56" t="s">
        <v>309</v>
      </c>
      <c r="D64" s="55" t="s">
        <v>57</v>
      </c>
      <c r="E64" s="55" t="s">
        <v>91</v>
      </c>
      <c r="F64" s="55" t="s">
        <v>92</v>
      </c>
      <c r="G64" s="55" t="s">
        <v>207</v>
      </c>
      <c r="H64" s="55" t="s">
        <v>208</v>
      </c>
      <c r="I64" s="65">
        <v>35000</v>
      </c>
      <c r="J64" s="65">
        <v>35000</v>
      </c>
      <c r="K64" s="65">
        <v>35000</v>
      </c>
      <c r="L64" s="65"/>
      <c r="M64" s="65"/>
      <c r="N64" s="65"/>
      <c r="O64" s="65"/>
      <c r="P64" s="57"/>
      <c r="Q64" s="65"/>
      <c r="R64" s="65"/>
      <c r="S64" s="65"/>
      <c r="T64" s="65"/>
      <c r="U64" s="65"/>
      <c r="V64" s="65"/>
      <c r="W64" s="65"/>
    </row>
    <row r="65" ht="18.75" customHeight="1" spans="1:23">
      <c r="A65" s="55" t="s">
        <v>251</v>
      </c>
      <c r="B65" s="55" t="s">
        <v>310</v>
      </c>
      <c r="C65" s="56" t="s">
        <v>309</v>
      </c>
      <c r="D65" s="55" t="s">
        <v>57</v>
      </c>
      <c r="E65" s="55" t="s">
        <v>91</v>
      </c>
      <c r="F65" s="55" t="s">
        <v>92</v>
      </c>
      <c r="G65" s="55" t="s">
        <v>215</v>
      </c>
      <c r="H65" s="55" t="s">
        <v>216</v>
      </c>
      <c r="I65" s="65">
        <v>15000</v>
      </c>
      <c r="J65" s="65">
        <v>15000</v>
      </c>
      <c r="K65" s="65">
        <v>15000</v>
      </c>
      <c r="L65" s="65"/>
      <c r="M65" s="65"/>
      <c r="N65" s="65"/>
      <c r="O65" s="65"/>
      <c r="P65" s="57"/>
      <c r="Q65" s="65"/>
      <c r="R65" s="65"/>
      <c r="S65" s="65"/>
      <c r="T65" s="65"/>
      <c r="U65" s="65"/>
      <c r="V65" s="65"/>
      <c r="W65" s="65"/>
    </row>
    <row r="66" ht="18.75" customHeight="1" spans="1:23">
      <c r="A66" s="66"/>
      <c r="B66" s="66"/>
      <c r="C66" s="55" t="s">
        <v>311</v>
      </c>
      <c r="D66" s="66"/>
      <c r="E66" s="66"/>
      <c r="F66" s="66"/>
      <c r="G66" s="66"/>
      <c r="H66" s="66"/>
      <c r="I66" s="65">
        <v>40000</v>
      </c>
      <c r="J66" s="65">
        <v>40000</v>
      </c>
      <c r="K66" s="65">
        <v>40000</v>
      </c>
      <c r="L66" s="65"/>
      <c r="M66" s="65"/>
      <c r="N66" s="65"/>
      <c r="O66" s="65"/>
      <c r="P66" s="65"/>
      <c r="Q66" s="65"/>
      <c r="R66" s="65"/>
      <c r="S66" s="65"/>
      <c r="T66" s="65"/>
      <c r="U66" s="65"/>
      <c r="V66" s="65"/>
      <c r="W66" s="65"/>
    </row>
    <row r="67" ht="18.75" customHeight="1" spans="1:23">
      <c r="A67" s="55" t="s">
        <v>251</v>
      </c>
      <c r="B67" s="55" t="s">
        <v>312</v>
      </c>
      <c r="C67" s="55" t="s">
        <v>311</v>
      </c>
      <c r="D67" s="55" t="s">
        <v>57</v>
      </c>
      <c r="E67" s="55">
        <v>2296003</v>
      </c>
      <c r="F67" s="55" t="s">
        <v>132</v>
      </c>
      <c r="G67" s="55">
        <v>30216</v>
      </c>
      <c r="H67" s="55" t="s">
        <v>271</v>
      </c>
      <c r="I67" s="65">
        <v>20000</v>
      </c>
      <c r="J67" s="65">
        <v>20000</v>
      </c>
      <c r="K67" s="65">
        <v>20000</v>
      </c>
      <c r="L67" s="65"/>
      <c r="M67" s="65"/>
      <c r="N67" s="65"/>
      <c r="O67" s="65"/>
      <c r="P67" s="65"/>
      <c r="Q67" s="65"/>
      <c r="R67" s="65"/>
      <c r="S67" s="65"/>
      <c r="T67" s="65"/>
      <c r="U67" s="65"/>
      <c r="V67" s="65"/>
      <c r="W67" s="65"/>
    </row>
    <row r="68" ht="18.75" customHeight="1" spans="1:23">
      <c r="A68" s="55" t="s">
        <v>251</v>
      </c>
      <c r="B68" s="55" t="s">
        <v>312</v>
      </c>
      <c r="C68" s="55" t="s">
        <v>311</v>
      </c>
      <c r="D68" s="55" t="s">
        <v>57</v>
      </c>
      <c r="E68" s="55">
        <v>2296003</v>
      </c>
      <c r="F68" s="55" t="s">
        <v>132</v>
      </c>
      <c r="G68" s="55">
        <v>30216</v>
      </c>
      <c r="H68" s="55" t="s">
        <v>271</v>
      </c>
      <c r="I68" s="65">
        <v>20000</v>
      </c>
      <c r="J68" s="65">
        <v>20000</v>
      </c>
      <c r="K68" s="65">
        <v>20000</v>
      </c>
      <c r="L68" s="65"/>
      <c r="M68" s="65"/>
      <c r="N68" s="65"/>
      <c r="O68" s="65"/>
      <c r="P68" s="65"/>
      <c r="Q68" s="65"/>
      <c r="R68" s="65"/>
      <c r="S68" s="65"/>
      <c r="T68" s="65"/>
      <c r="U68" s="65"/>
      <c r="V68" s="65"/>
      <c r="W68" s="65"/>
    </row>
    <row r="69" ht="18.75" customHeight="1" spans="1:23">
      <c r="A69" s="66"/>
      <c r="B69" s="66"/>
      <c r="C69" s="55" t="s">
        <v>313</v>
      </c>
      <c r="D69" s="66"/>
      <c r="E69" s="66"/>
      <c r="F69" s="66"/>
      <c r="G69" s="66"/>
      <c r="H69" s="66"/>
      <c r="I69" s="65">
        <v>1621571.6</v>
      </c>
      <c r="J69" s="65">
        <v>1621571.6</v>
      </c>
      <c r="K69" s="65">
        <v>1621571.6</v>
      </c>
      <c r="L69" s="65"/>
      <c r="M69" s="65"/>
      <c r="N69" s="65"/>
      <c r="O69" s="65"/>
      <c r="P69" s="65"/>
      <c r="Q69" s="65"/>
      <c r="R69" s="65"/>
      <c r="S69" s="65"/>
      <c r="T69" s="65"/>
      <c r="U69" s="65"/>
      <c r="V69" s="65"/>
      <c r="W69" s="65"/>
    </row>
    <row r="70" ht="18.75" customHeight="1" spans="1:23">
      <c r="A70" s="55" t="s">
        <v>251</v>
      </c>
      <c r="B70" s="55" t="s">
        <v>314</v>
      </c>
      <c r="C70" s="55" t="s">
        <v>313</v>
      </c>
      <c r="D70" s="55" t="s">
        <v>57</v>
      </c>
      <c r="E70" s="55">
        <v>2296003</v>
      </c>
      <c r="F70" s="55" t="s">
        <v>132</v>
      </c>
      <c r="G70" s="55">
        <v>30201</v>
      </c>
      <c r="H70" s="55" t="s">
        <v>208</v>
      </c>
      <c r="I70" s="65">
        <v>90000</v>
      </c>
      <c r="J70" s="65">
        <v>90000</v>
      </c>
      <c r="K70" s="65">
        <v>90000</v>
      </c>
      <c r="L70" s="65"/>
      <c r="M70" s="65"/>
      <c r="N70" s="65"/>
      <c r="O70" s="65"/>
      <c r="P70" s="65"/>
      <c r="Q70" s="65"/>
      <c r="R70" s="65"/>
      <c r="S70" s="65"/>
      <c r="T70" s="65"/>
      <c r="U70" s="65"/>
      <c r="V70" s="65"/>
      <c r="W70" s="65"/>
    </row>
    <row r="71" ht="18.75" customHeight="1" spans="1:23">
      <c r="A71" s="55" t="s">
        <v>251</v>
      </c>
      <c r="B71" s="55" t="s">
        <v>314</v>
      </c>
      <c r="C71" s="55" t="s">
        <v>313</v>
      </c>
      <c r="D71" s="55" t="s">
        <v>57</v>
      </c>
      <c r="E71" s="55">
        <v>2296003</v>
      </c>
      <c r="F71" s="55" t="s">
        <v>132</v>
      </c>
      <c r="G71" s="55">
        <v>30201</v>
      </c>
      <c r="H71" s="55" t="s">
        <v>208</v>
      </c>
      <c r="I71" s="65">
        <v>280000</v>
      </c>
      <c r="J71" s="65">
        <v>280000</v>
      </c>
      <c r="K71" s="65">
        <v>280000</v>
      </c>
      <c r="L71" s="65"/>
      <c r="M71" s="65"/>
      <c r="N71" s="65"/>
      <c r="O71" s="65"/>
      <c r="P71" s="65"/>
      <c r="Q71" s="65"/>
      <c r="R71" s="65"/>
      <c r="S71" s="65"/>
      <c r="T71" s="65"/>
      <c r="U71" s="65"/>
      <c r="V71" s="65"/>
      <c r="W71" s="65"/>
    </row>
    <row r="72" ht="18.75" customHeight="1" spans="1:23">
      <c r="A72" s="55" t="s">
        <v>251</v>
      </c>
      <c r="B72" s="55" t="s">
        <v>314</v>
      </c>
      <c r="C72" s="55" t="s">
        <v>313</v>
      </c>
      <c r="D72" s="55" t="s">
        <v>57</v>
      </c>
      <c r="E72" s="55">
        <v>2296003</v>
      </c>
      <c r="F72" s="55" t="s">
        <v>132</v>
      </c>
      <c r="G72" s="55">
        <v>30201</v>
      </c>
      <c r="H72" s="55" t="s">
        <v>208</v>
      </c>
      <c r="I72" s="65">
        <v>50000</v>
      </c>
      <c r="J72" s="65">
        <v>50000</v>
      </c>
      <c r="K72" s="65">
        <v>50000</v>
      </c>
      <c r="L72" s="65"/>
      <c r="M72" s="65"/>
      <c r="N72" s="65"/>
      <c r="O72" s="65"/>
      <c r="P72" s="65"/>
      <c r="Q72" s="65"/>
      <c r="R72" s="65"/>
      <c r="S72" s="65"/>
      <c r="T72" s="65"/>
      <c r="U72" s="65"/>
      <c r="V72" s="65"/>
      <c r="W72" s="65"/>
    </row>
    <row r="73" ht="18.75" customHeight="1" spans="1:23">
      <c r="A73" s="55" t="s">
        <v>251</v>
      </c>
      <c r="B73" s="55" t="s">
        <v>314</v>
      </c>
      <c r="C73" s="55" t="s">
        <v>313</v>
      </c>
      <c r="D73" s="55" t="s">
        <v>57</v>
      </c>
      <c r="E73" s="55">
        <v>2296003</v>
      </c>
      <c r="F73" s="55" t="s">
        <v>132</v>
      </c>
      <c r="G73" s="55">
        <v>30299</v>
      </c>
      <c r="H73" s="55" t="s">
        <v>315</v>
      </c>
      <c r="I73" s="65">
        <v>10000</v>
      </c>
      <c r="J73" s="65">
        <v>10000</v>
      </c>
      <c r="K73" s="65">
        <v>10000</v>
      </c>
      <c r="L73" s="65"/>
      <c r="M73" s="65"/>
      <c r="N73" s="65"/>
      <c r="O73" s="65"/>
      <c r="P73" s="65"/>
      <c r="Q73" s="65"/>
      <c r="R73" s="65"/>
      <c r="S73" s="65"/>
      <c r="T73" s="65"/>
      <c r="U73" s="65"/>
      <c r="V73" s="65"/>
      <c r="W73" s="65"/>
    </row>
    <row r="74" ht="18.75" customHeight="1" spans="1:23">
      <c r="A74" s="55" t="s">
        <v>251</v>
      </c>
      <c r="B74" s="55" t="s">
        <v>314</v>
      </c>
      <c r="C74" s="55" t="s">
        <v>313</v>
      </c>
      <c r="D74" s="55" t="s">
        <v>57</v>
      </c>
      <c r="E74" s="55">
        <v>2296003</v>
      </c>
      <c r="F74" s="55" t="s">
        <v>132</v>
      </c>
      <c r="G74" s="55">
        <v>30201</v>
      </c>
      <c r="H74" s="55" t="s">
        <v>208</v>
      </c>
      <c r="I74" s="65">
        <v>340000</v>
      </c>
      <c r="J74" s="65">
        <v>340000</v>
      </c>
      <c r="K74" s="65">
        <v>340000</v>
      </c>
      <c r="L74" s="65"/>
      <c r="M74" s="65"/>
      <c r="N74" s="65"/>
      <c r="O74" s="65"/>
      <c r="P74" s="65"/>
      <c r="Q74" s="65"/>
      <c r="R74" s="65"/>
      <c r="S74" s="65"/>
      <c r="T74" s="65"/>
      <c r="U74" s="65"/>
      <c r="V74" s="65"/>
      <c r="W74" s="65"/>
    </row>
    <row r="75" ht="18.75" customHeight="1" spans="1:23">
      <c r="A75" s="55" t="s">
        <v>251</v>
      </c>
      <c r="B75" s="55" t="s">
        <v>314</v>
      </c>
      <c r="C75" s="55" t="s">
        <v>313</v>
      </c>
      <c r="D75" s="55" t="s">
        <v>57</v>
      </c>
      <c r="E75" s="55">
        <v>2296003</v>
      </c>
      <c r="F75" s="55" t="s">
        <v>132</v>
      </c>
      <c r="G75" s="55">
        <v>30201</v>
      </c>
      <c r="H75" s="55" t="s">
        <v>208</v>
      </c>
      <c r="I75" s="65">
        <v>200000</v>
      </c>
      <c r="J75" s="65">
        <v>200000</v>
      </c>
      <c r="K75" s="65">
        <v>200000</v>
      </c>
      <c r="L75" s="65"/>
      <c r="M75" s="65"/>
      <c r="N75" s="65"/>
      <c r="O75" s="65"/>
      <c r="P75" s="65"/>
      <c r="Q75" s="65"/>
      <c r="R75" s="65"/>
      <c r="S75" s="65"/>
      <c r="T75" s="65"/>
      <c r="U75" s="65"/>
      <c r="V75" s="65"/>
      <c r="W75" s="65"/>
    </row>
    <row r="76" ht="18.75" customHeight="1" spans="1:23">
      <c r="A76" s="55" t="s">
        <v>251</v>
      </c>
      <c r="B76" s="55" t="s">
        <v>314</v>
      </c>
      <c r="C76" s="55" t="s">
        <v>313</v>
      </c>
      <c r="D76" s="55" t="s">
        <v>57</v>
      </c>
      <c r="E76" s="55">
        <v>2296003</v>
      </c>
      <c r="F76" s="55" t="s">
        <v>132</v>
      </c>
      <c r="G76" s="55">
        <v>30201</v>
      </c>
      <c r="H76" s="55" t="s">
        <v>208</v>
      </c>
      <c r="I76" s="65">
        <v>50000</v>
      </c>
      <c r="J76" s="65">
        <v>50000</v>
      </c>
      <c r="K76" s="65">
        <v>50000</v>
      </c>
      <c r="L76" s="65"/>
      <c r="M76" s="65"/>
      <c r="N76" s="65"/>
      <c r="O76" s="65"/>
      <c r="P76" s="65"/>
      <c r="Q76" s="65"/>
      <c r="R76" s="65"/>
      <c r="S76" s="65"/>
      <c r="T76" s="65"/>
      <c r="U76" s="65"/>
      <c r="V76" s="65"/>
      <c r="W76" s="65"/>
    </row>
    <row r="77" ht="18.75" customHeight="1" spans="1:23">
      <c r="A77" s="55" t="s">
        <v>251</v>
      </c>
      <c r="B77" s="55" t="s">
        <v>314</v>
      </c>
      <c r="C77" s="55" t="s">
        <v>313</v>
      </c>
      <c r="D77" s="55" t="s">
        <v>57</v>
      </c>
      <c r="E77" s="55">
        <v>2296003</v>
      </c>
      <c r="F77" s="55" t="s">
        <v>132</v>
      </c>
      <c r="G77" s="55">
        <v>30299</v>
      </c>
      <c r="H77" s="55" t="s">
        <v>315</v>
      </c>
      <c r="I77" s="65">
        <v>140000</v>
      </c>
      <c r="J77" s="65">
        <v>140000</v>
      </c>
      <c r="K77" s="65">
        <v>140000</v>
      </c>
      <c r="L77" s="65"/>
      <c r="M77" s="65"/>
      <c r="N77" s="65"/>
      <c r="O77" s="65"/>
      <c r="P77" s="65"/>
      <c r="Q77" s="65"/>
      <c r="R77" s="65"/>
      <c r="S77" s="65"/>
      <c r="T77" s="65"/>
      <c r="U77" s="65"/>
      <c r="V77" s="65"/>
      <c r="W77" s="65"/>
    </row>
    <row r="78" ht="18.75" customHeight="1" spans="1:23">
      <c r="A78" s="55" t="s">
        <v>251</v>
      </c>
      <c r="B78" s="55" t="s">
        <v>314</v>
      </c>
      <c r="C78" s="55" t="s">
        <v>313</v>
      </c>
      <c r="D78" s="55" t="s">
        <v>57</v>
      </c>
      <c r="E78" s="55">
        <v>2296003</v>
      </c>
      <c r="F78" s="55" t="s">
        <v>132</v>
      </c>
      <c r="G78" s="55">
        <v>30201</v>
      </c>
      <c r="H78" s="55" t="s">
        <v>208</v>
      </c>
      <c r="I78" s="65">
        <v>98750</v>
      </c>
      <c r="J78" s="65">
        <v>98750</v>
      </c>
      <c r="K78" s="65">
        <v>98750</v>
      </c>
      <c r="L78" s="65"/>
      <c r="M78" s="65"/>
      <c r="N78" s="65"/>
      <c r="O78" s="65"/>
      <c r="P78" s="65"/>
      <c r="Q78" s="65"/>
      <c r="R78" s="65"/>
      <c r="S78" s="65"/>
      <c r="T78" s="65"/>
      <c r="U78" s="65"/>
      <c r="V78" s="65"/>
      <c r="W78" s="65"/>
    </row>
    <row r="79" ht="18.75" customHeight="1" spans="1:23">
      <c r="A79" s="55" t="s">
        <v>251</v>
      </c>
      <c r="B79" s="55" t="s">
        <v>314</v>
      </c>
      <c r="C79" s="55" t="s">
        <v>313</v>
      </c>
      <c r="D79" s="55" t="s">
        <v>57</v>
      </c>
      <c r="E79" s="55">
        <v>2296003</v>
      </c>
      <c r="F79" s="55" t="s">
        <v>132</v>
      </c>
      <c r="G79" s="55">
        <v>30201</v>
      </c>
      <c r="H79" s="55" t="s">
        <v>208</v>
      </c>
      <c r="I79" s="65">
        <v>172821.6</v>
      </c>
      <c r="J79" s="65">
        <v>172821.6</v>
      </c>
      <c r="K79" s="65">
        <v>172821.6</v>
      </c>
      <c r="L79" s="65"/>
      <c r="M79" s="65"/>
      <c r="N79" s="65"/>
      <c r="O79" s="65"/>
      <c r="P79" s="65"/>
      <c r="Q79" s="65"/>
      <c r="R79" s="65"/>
      <c r="S79" s="65"/>
      <c r="T79" s="65"/>
      <c r="U79" s="65"/>
      <c r="V79" s="65"/>
      <c r="W79" s="65"/>
    </row>
    <row r="80" ht="18.75" customHeight="1" spans="1:23">
      <c r="A80" s="55" t="s">
        <v>251</v>
      </c>
      <c r="B80" s="55" t="s">
        <v>314</v>
      </c>
      <c r="C80" s="55" t="s">
        <v>313</v>
      </c>
      <c r="D80" s="55" t="s">
        <v>57</v>
      </c>
      <c r="E80" s="55">
        <v>2296003</v>
      </c>
      <c r="F80" s="55" t="s">
        <v>132</v>
      </c>
      <c r="G80" s="55">
        <v>30201</v>
      </c>
      <c r="H80" s="55" t="s">
        <v>208</v>
      </c>
      <c r="I80" s="65">
        <v>40000</v>
      </c>
      <c r="J80" s="65">
        <v>40000</v>
      </c>
      <c r="K80" s="65">
        <v>40000</v>
      </c>
      <c r="L80" s="65"/>
      <c r="M80" s="65"/>
      <c r="N80" s="65"/>
      <c r="O80" s="65"/>
      <c r="P80" s="65"/>
      <c r="Q80" s="65"/>
      <c r="R80" s="65"/>
      <c r="S80" s="65"/>
      <c r="T80" s="65"/>
      <c r="U80" s="65"/>
      <c r="V80" s="65"/>
      <c r="W80" s="65"/>
    </row>
    <row r="81" ht="18.75" customHeight="1" spans="1:23">
      <c r="A81" s="55" t="s">
        <v>251</v>
      </c>
      <c r="B81" s="55" t="s">
        <v>314</v>
      </c>
      <c r="C81" s="55" t="s">
        <v>313</v>
      </c>
      <c r="D81" s="55" t="s">
        <v>57</v>
      </c>
      <c r="E81" s="55">
        <v>2296003</v>
      </c>
      <c r="F81" s="55" t="s">
        <v>132</v>
      </c>
      <c r="G81" s="55">
        <v>30201</v>
      </c>
      <c r="H81" s="55" t="s">
        <v>208</v>
      </c>
      <c r="I81" s="65">
        <v>150000</v>
      </c>
      <c r="J81" s="65">
        <v>150000</v>
      </c>
      <c r="K81" s="65">
        <v>150000</v>
      </c>
      <c r="L81" s="65"/>
      <c r="M81" s="65"/>
      <c r="N81" s="65"/>
      <c r="O81" s="65"/>
      <c r="P81" s="65"/>
      <c r="Q81" s="65"/>
      <c r="R81" s="65"/>
      <c r="S81" s="65"/>
      <c r="T81" s="65"/>
      <c r="U81" s="65"/>
      <c r="V81" s="65"/>
      <c r="W81" s="65"/>
    </row>
    <row r="82" ht="18.75" customHeight="1" spans="1:23">
      <c r="A82" s="55"/>
      <c r="B82" s="55"/>
      <c r="C82" s="55" t="s">
        <v>316</v>
      </c>
      <c r="D82" s="55"/>
      <c r="E82" s="55"/>
      <c r="F82" s="55"/>
      <c r="G82" s="55"/>
      <c r="H82" s="55"/>
      <c r="I82" s="65">
        <v>3020</v>
      </c>
      <c r="J82" s="65">
        <v>3020</v>
      </c>
      <c r="K82" s="65">
        <v>3020</v>
      </c>
      <c r="L82" s="65"/>
      <c r="M82" s="65"/>
      <c r="N82" s="65"/>
      <c r="O82" s="65"/>
      <c r="P82" s="65"/>
      <c r="Q82" s="65"/>
      <c r="R82" s="65"/>
      <c r="S82" s="65"/>
      <c r="T82" s="65"/>
      <c r="U82" s="65"/>
      <c r="V82" s="65"/>
      <c r="W82" s="65"/>
    </row>
    <row r="83" ht="18.75" customHeight="1" spans="1:23">
      <c r="A83" s="55" t="s">
        <v>251</v>
      </c>
      <c r="B83" s="55" t="s">
        <v>317</v>
      </c>
      <c r="C83" s="55" t="s">
        <v>316</v>
      </c>
      <c r="D83" s="55" t="s">
        <v>57</v>
      </c>
      <c r="E83" s="55">
        <v>2296003</v>
      </c>
      <c r="F83" s="55" t="s">
        <v>132</v>
      </c>
      <c r="G83" s="55">
        <v>30216</v>
      </c>
      <c r="H83" s="55" t="s">
        <v>271</v>
      </c>
      <c r="I83" s="65">
        <v>3020</v>
      </c>
      <c r="J83" s="65">
        <v>3020</v>
      </c>
      <c r="K83" s="65">
        <v>3020</v>
      </c>
      <c r="L83" s="65"/>
      <c r="M83" s="65"/>
      <c r="N83" s="65"/>
      <c r="O83" s="65"/>
      <c r="P83" s="65"/>
      <c r="Q83" s="65"/>
      <c r="R83" s="65"/>
      <c r="S83" s="65"/>
      <c r="T83" s="65"/>
      <c r="U83" s="65"/>
      <c r="V83" s="65"/>
      <c r="W83" s="65"/>
    </row>
    <row r="84" ht="18.75" customHeight="1" spans="1:23">
      <c r="A84" s="55"/>
      <c r="B84" s="55"/>
      <c r="C84" s="58" t="s">
        <v>318</v>
      </c>
      <c r="D84" s="55"/>
      <c r="E84" s="55"/>
      <c r="F84" s="55"/>
      <c r="G84" s="55"/>
      <c r="H84" s="55"/>
      <c r="I84" s="65">
        <v>930675.26</v>
      </c>
      <c r="J84" s="65">
        <v>930675.26</v>
      </c>
      <c r="K84" s="65">
        <v>930675.26</v>
      </c>
      <c r="L84" s="65"/>
      <c r="M84" s="65"/>
      <c r="N84" s="65"/>
      <c r="O84" s="65"/>
      <c r="P84" s="65"/>
      <c r="Q84" s="65"/>
      <c r="R84" s="65"/>
      <c r="S84" s="65"/>
      <c r="T84" s="65"/>
      <c r="U84" s="65"/>
      <c r="V84" s="65"/>
      <c r="W84" s="65"/>
    </row>
    <row r="85" ht="18.75" customHeight="1" spans="1:23">
      <c r="A85" s="55" t="s">
        <v>251</v>
      </c>
      <c r="B85" s="59" t="s">
        <v>319</v>
      </c>
      <c r="C85" s="58" t="s">
        <v>318</v>
      </c>
      <c r="D85" s="55" t="s">
        <v>57</v>
      </c>
      <c r="E85" s="55">
        <v>2296003</v>
      </c>
      <c r="F85" s="55" t="s">
        <v>132</v>
      </c>
      <c r="G85" s="55">
        <v>30216</v>
      </c>
      <c r="H85" s="55" t="s">
        <v>271</v>
      </c>
      <c r="I85" s="65">
        <v>20000</v>
      </c>
      <c r="J85" s="65">
        <v>20000</v>
      </c>
      <c r="K85" s="65">
        <v>20000</v>
      </c>
      <c r="L85" s="65"/>
      <c r="M85" s="65"/>
      <c r="N85" s="65"/>
      <c r="O85" s="65"/>
      <c r="P85" s="65"/>
      <c r="Q85" s="65"/>
      <c r="R85" s="65"/>
      <c r="S85" s="65"/>
      <c r="T85" s="65"/>
      <c r="U85" s="65"/>
      <c r="V85" s="65"/>
      <c r="W85" s="65"/>
    </row>
    <row r="86" ht="18.75" customHeight="1" spans="1:23">
      <c r="A86" s="55" t="s">
        <v>251</v>
      </c>
      <c r="B86" s="59" t="s">
        <v>319</v>
      </c>
      <c r="C86" s="58" t="s">
        <v>318</v>
      </c>
      <c r="D86" s="55" t="s">
        <v>57</v>
      </c>
      <c r="E86" s="55">
        <v>2296003</v>
      </c>
      <c r="F86" s="55" t="s">
        <v>132</v>
      </c>
      <c r="G86" s="55">
        <v>30201</v>
      </c>
      <c r="H86" s="55" t="s">
        <v>208</v>
      </c>
      <c r="I86" s="65">
        <v>260000</v>
      </c>
      <c r="J86" s="65">
        <v>260000</v>
      </c>
      <c r="K86" s="65">
        <v>260000</v>
      </c>
      <c r="L86" s="65"/>
      <c r="M86" s="65"/>
      <c r="N86" s="65"/>
      <c r="O86" s="65"/>
      <c r="P86" s="65"/>
      <c r="Q86" s="65"/>
      <c r="R86" s="65"/>
      <c r="S86" s="65"/>
      <c r="T86" s="65"/>
      <c r="U86" s="65"/>
      <c r="V86" s="65"/>
      <c r="W86" s="65"/>
    </row>
    <row r="87" ht="18.75" customHeight="1" spans="1:23">
      <c r="A87" s="55" t="s">
        <v>251</v>
      </c>
      <c r="B87" s="59" t="s">
        <v>319</v>
      </c>
      <c r="C87" s="58" t="s">
        <v>318</v>
      </c>
      <c r="D87" s="55" t="s">
        <v>57</v>
      </c>
      <c r="E87" s="55">
        <v>2296003</v>
      </c>
      <c r="F87" s="55" t="s">
        <v>132</v>
      </c>
      <c r="G87" s="55">
        <v>30211</v>
      </c>
      <c r="H87" s="55" t="s">
        <v>216</v>
      </c>
      <c r="I87" s="65">
        <v>20000</v>
      </c>
      <c r="J87" s="65">
        <v>20000</v>
      </c>
      <c r="K87" s="65">
        <v>20000</v>
      </c>
      <c r="L87" s="65"/>
      <c r="M87" s="65"/>
      <c r="N87" s="65"/>
      <c r="O87" s="65"/>
      <c r="P87" s="65"/>
      <c r="Q87" s="65"/>
      <c r="R87" s="65"/>
      <c r="S87" s="65"/>
      <c r="T87" s="65"/>
      <c r="U87" s="65"/>
      <c r="V87" s="65"/>
      <c r="W87" s="65"/>
    </row>
    <row r="88" ht="18.75" customHeight="1" spans="1:23">
      <c r="A88" s="55" t="s">
        <v>251</v>
      </c>
      <c r="B88" s="59" t="s">
        <v>319</v>
      </c>
      <c r="C88" s="58" t="s">
        <v>318</v>
      </c>
      <c r="D88" s="55" t="s">
        <v>57</v>
      </c>
      <c r="E88" s="55">
        <v>2296003</v>
      </c>
      <c r="F88" s="55" t="s">
        <v>132</v>
      </c>
      <c r="G88" s="55">
        <v>30201</v>
      </c>
      <c r="H88" s="55" t="s">
        <v>208</v>
      </c>
      <c r="I88" s="65">
        <v>300000</v>
      </c>
      <c r="J88" s="65">
        <v>300000</v>
      </c>
      <c r="K88" s="65">
        <v>300000</v>
      </c>
      <c r="L88" s="65"/>
      <c r="M88" s="65"/>
      <c r="N88" s="65"/>
      <c r="O88" s="65"/>
      <c r="P88" s="65"/>
      <c r="Q88" s="65"/>
      <c r="R88" s="65"/>
      <c r="S88" s="65"/>
      <c r="T88" s="65"/>
      <c r="U88" s="65"/>
      <c r="V88" s="65"/>
      <c r="W88" s="65"/>
    </row>
    <row r="89" ht="18.75" customHeight="1" spans="1:23">
      <c r="A89" s="55" t="s">
        <v>251</v>
      </c>
      <c r="B89" s="59" t="s">
        <v>319</v>
      </c>
      <c r="C89" s="58" t="s">
        <v>318</v>
      </c>
      <c r="D89" s="55" t="s">
        <v>57</v>
      </c>
      <c r="E89" s="55">
        <v>2296003</v>
      </c>
      <c r="F89" s="55" t="s">
        <v>132</v>
      </c>
      <c r="G89" s="55">
        <v>30201</v>
      </c>
      <c r="H89" s="55" t="s">
        <v>208</v>
      </c>
      <c r="I89" s="65">
        <v>44216.2</v>
      </c>
      <c r="J89" s="65">
        <v>44216.2</v>
      </c>
      <c r="K89" s="65">
        <v>44216.2</v>
      </c>
      <c r="L89" s="65"/>
      <c r="M89" s="65"/>
      <c r="N89" s="65"/>
      <c r="O89" s="65"/>
      <c r="P89" s="65"/>
      <c r="Q89" s="65"/>
      <c r="R89" s="65"/>
      <c r="S89" s="65"/>
      <c r="T89" s="65"/>
      <c r="U89" s="65"/>
      <c r="V89" s="65"/>
      <c r="W89" s="65"/>
    </row>
    <row r="90" ht="18.75" customHeight="1" spans="1:23">
      <c r="A90" s="55" t="s">
        <v>251</v>
      </c>
      <c r="B90" s="59" t="s">
        <v>319</v>
      </c>
      <c r="C90" s="58" t="s">
        <v>318</v>
      </c>
      <c r="D90" s="55" t="s">
        <v>57</v>
      </c>
      <c r="E90" s="55">
        <v>2296003</v>
      </c>
      <c r="F90" s="55" t="s">
        <v>132</v>
      </c>
      <c r="G90" s="55">
        <v>30201</v>
      </c>
      <c r="H90" s="55" t="s">
        <v>208</v>
      </c>
      <c r="I90" s="65">
        <v>200000</v>
      </c>
      <c r="J90" s="65">
        <v>200000</v>
      </c>
      <c r="K90" s="65">
        <v>200000</v>
      </c>
      <c r="L90" s="65"/>
      <c r="M90" s="65"/>
      <c r="N90" s="65"/>
      <c r="O90" s="65"/>
      <c r="P90" s="65"/>
      <c r="Q90" s="65"/>
      <c r="R90" s="65"/>
      <c r="S90" s="65"/>
      <c r="T90" s="65"/>
      <c r="U90" s="65"/>
      <c r="V90" s="65"/>
      <c r="W90" s="65"/>
    </row>
    <row r="91" ht="18.75" customHeight="1" spans="1:23">
      <c r="A91" s="55" t="s">
        <v>251</v>
      </c>
      <c r="B91" s="59" t="s">
        <v>319</v>
      </c>
      <c r="C91" s="58" t="s">
        <v>318</v>
      </c>
      <c r="D91" s="55" t="s">
        <v>57</v>
      </c>
      <c r="E91" s="55">
        <v>2296003</v>
      </c>
      <c r="F91" s="55" t="s">
        <v>132</v>
      </c>
      <c r="G91" s="55">
        <v>30201</v>
      </c>
      <c r="H91" s="55" t="s">
        <v>208</v>
      </c>
      <c r="I91" s="65">
        <v>86459.06</v>
      </c>
      <c r="J91" s="65">
        <v>86459.06</v>
      </c>
      <c r="K91" s="65">
        <v>86459.06</v>
      </c>
      <c r="L91" s="65"/>
      <c r="M91" s="65"/>
      <c r="N91" s="65"/>
      <c r="O91" s="65"/>
      <c r="P91" s="65"/>
      <c r="Q91" s="65"/>
      <c r="R91" s="65"/>
      <c r="S91" s="65"/>
      <c r="T91" s="65"/>
      <c r="U91" s="65"/>
      <c r="V91" s="65"/>
      <c r="W91" s="65"/>
    </row>
    <row r="92" ht="18.75" customHeight="1" spans="1:23">
      <c r="A92" s="55"/>
      <c r="B92" s="55"/>
      <c r="C92" s="55" t="s">
        <v>320</v>
      </c>
      <c r="D92" s="55"/>
      <c r="E92" s="55"/>
      <c r="F92" s="55"/>
      <c r="G92" s="55"/>
      <c r="H92" s="55"/>
      <c r="I92" s="65">
        <v>97439.6</v>
      </c>
      <c r="J92" s="65">
        <v>97439.6</v>
      </c>
      <c r="K92" s="65">
        <v>97439.6</v>
      </c>
      <c r="L92" s="65"/>
      <c r="M92" s="65"/>
      <c r="N92" s="65"/>
      <c r="O92" s="65"/>
      <c r="P92" s="65"/>
      <c r="Q92" s="65"/>
      <c r="R92" s="65"/>
      <c r="S92" s="65"/>
      <c r="T92" s="65"/>
      <c r="U92" s="65"/>
      <c r="V92" s="65"/>
      <c r="W92" s="65"/>
    </row>
    <row r="93" ht="18.75" customHeight="1" spans="1:23">
      <c r="A93" s="55" t="s">
        <v>251</v>
      </c>
      <c r="B93" s="59" t="s">
        <v>321</v>
      </c>
      <c r="C93" s="55" t="s">
        <v>320</v>
      </c>
      <c r="D93" s="55" t="s">
        <v>57</v>
      </c>
      <c r="E93" s="55">
        <v>2296003</v>
      </c>
      <c r="F93" s="55" t="s">
        <v>132</v>
      </c>
      <c r="G93" s="55">
        <v>30201</v>
      </c>
      <c r="H93" s="55" t="s">
        <v>208</v>
      </c>
      <c r="I93" s="65">
        <v>37439.6</v>
      </c>
      <c r="J93" s="65">
        <v>37439.6</v>
      </c>
      <c r="K93" s="65">
        <v>37439.6</v>
      </c>
      <c r="L93" s="65"/>
      <c r="M93" s="65"/>
      <c r="N93" s="65"/>
      <c r="O93" s="65"/>
      <c r="P93" s="65"/>
      <c r="Q93" s="65"/>
      <c r="R93" s="65"/>
      <c r="S93" s="65"/>
      <c r="T93" s="65"/>
      <c r="U93" s="65"/>
      <c r="V93" s="65"/>
      <c r="W93" s="65"/>
    </row>
    <row r="94" ht="18.75" customHeight="1" spans="1:23">
      <c r="A94" s="55" t="s">
        <v>251</v>
      </c>
      <c r="B94" s="59" t="s">
        <v>321</v>
      </c>
      <c r="C94" s="55" t="s">
        <v>320</v>
      </c>
      <c r="D94" s="55" t="s">
        <v>57</v>
      </c>
      <c r="E94" s="55">
        <v>2296003</v>
      </c>
      <c r="F94" s="55" t="s">
        <v>132</v>
      </c>
      <c r="G94" s="55">
        <v>30216</v>
      </c>
      <c r="H94" s="55" t="s">
        <v>271</v>
      </c>
      <c r="I94" s="65">
        <v>7600</v>
      </c>
      <c r="J94" s="65">
        <v>7600</v>
      </c>
      <c r="K94" s="65">
        <v>7600</v>
      </c>
      <c r="L94" s="65"/>
      <c r="M94" s="65"/>
      <c r="N94" s="65"/>
      <c r="O94" s="65"/>
      <c r="P94" s="65"/>
      <c r="Q94" s="65"/>
      <c r="R94" s="65"/>
      <c r="S94" s="65"/>
      <c r="T94" s="65"/>
      <c r="U94" s="65"/>
      <c r="V94" s="65"/>
      <c r="W94" s="65"/>
    </row>
    <row r="95" ht="18.75" customHeight="1" spans="1:23">
      <c r="A95" s="55" t="s">
        <v>251</v>
      </c>
      <c r="B95" s="59" t="s">
        <v>321</v>
      </c>
      <c r="C95" s="55" t="s">
        <v>320</v>
      </c>
      <c r="D95" s="55" t="s">
        <v>57</v>
      </c>
      <c r="E95" s="55">
        <v>2296003</v>
      </c>
      <c r="F95" s="55" t="s">
        <v>132</v>
      </c>
      <c r="G95" s="55">
        <v>30226</v>
      </c>
      <c r="H95" s="55" t="s">
        <v>275</v>
      </c>
      <c r="I95" s="65">
        <v>2400</v>
      </c>
      <c r="J95" s="65">
        <v>2400</v>
      </c>
      <c r="K95" s="65">
        <v>2400</v>
      </c>
      <c r="L95" s="65"/>
      <c r="M95" s="65"/>
      <c r="N95" s="65"/>
      <c r="O95" s="65"/>
      <c r="P95" s="65"/>
      <c r="Q95" s="65"/>
      <c r="R95" s="65"/>
      <c r="S95" s="65"/>
      <c r="T95" s="65"/>
      <c r="U95" s="65"/>
      <c r="V95" s="65"/>
      <c r="W95" s="65"/>
    </row>
    <row r="96" ht="18.75" customHeight="1" spans="1:23">
      <c r="A96" s="55" t="s">
        <v>251</v>
      </c>
      <c r="B96" s="59" t="s">
        <v>321</v>
      </c>
      <c r="C96" s="55" t="s">
        <v>320</v>
      </c>
      <c r="D96" s="55" t="s">
        <v>57</v>
      </c>
      <c r="E96" s="55">
        <v>2296003</v>
      </c>
      <c r="F96" s="55" t="s">
        <v>132</v>
      </c>
      <c r="G96" s="55">
        <v>30201</v>
      </c>
      <c r="H96" s="55" t="s">
        <v>208</v>
      </c>
      <c r="I96" s="65">
        <v>50000</v>
      </c>
      <c r="J96" s="65">
        <v>50000</v>
      </c>
      <c r="K96" s="65">
        <v>50000</v>
      </c>
      <c r="L96" s="65"/>
      <c r="M96" s="65"/>
      <c r="N96" s="65"/>
      <c r="O96" s="65"/>
      <c r="P96" s="65"/>
      <c r="Q96" s="65"/>
      <c r="R96" s="65"/>
      <c r="S96" s="65"/>
      <c r="T96" s="65"/>
      <c r="U96" s="65"/>
      <c r="V96" s="65"/>
      <c r="W96" s="65"/>
    </row>
    <row r="97" ht="18.75" customHeight="1" spans="1:23">
      <c r="A97" s="55"/>
      <c r="B97" s="55"/>
      <c r="C97" s="58" t="s">
        <v>322</v>
      </c>
      <c r="D97" s="55"/>
      <c r="E97" s="55"/>
      <c r="F97" s="55"/>
      <c r="G97" s="55"/>
      <c r="H97" s="55"/>
      <c r="I97" s="65">
        <v>200000</v>
      </c>
      <c r="J97" s="65">
        <v>200000</v>
      </c>
      <c r="K97" s="65">
        <v>200000</v>
      </c>
      <c r="L97" s="65"/>
      <c r="M97" s="65"/>
      <c r="N97" s="65"/>
      <c r="O97" s="65"/>
      <c r="P97" s="65"/>
      <c r="Q97" s="65"/>
      <c r="R97" s="65"/>
      <c r="S97" s="65"/>
      <c r="T97" s="65"/>
      <c r="U97" s="65"/>
      <c r="V97" s="65"/>
      <c r="W97" s="65"/>
    </row>
    <row r="98" ht="18.75" customHeight="1" spans="1:23">
      <c r="A98" s="55" t="s">
        <v>251</v>
      </c>
      <c r="B98" s="59" t="s">
        <v>323</v>
      </c>
      <c r="C98" s="58" t="s">
        <v>322</v>
      </c>
      <c r="D98" s="55" t="s">
        <v>57</v>
      </c>
      <c r="E98" s="55">
        <v>2296003</v>
      </c>
      <c r="F98" s="55" t="s">
        <v>132</v>
      </c>
      <c r="G98" s="55">
        <v>30201</v>
      </c>
      <c r="H98" s="55" t="s">
        <v>208</v>
      </c>
      <c r="I98" s="65">
        <v>200000</v>
      </c>
      <c r="J98" s="65">
        <v>200000</v>
      </c>
      <c r="K98" s="65">
        <v>200000</v>
      </c>
      <c r="L98" s="65"/>
      <c r="M98" s="65"/>
      <c r="N98" s="65"/>
      <c r="O98" s="65"/>
      <c r="P98" s="65"/>
      <c r="Q98" s="65"/>
      <c r="R98" s="65"/>
      <c r="S98" s="65"/>
      <c r="T98" s="65"/>
      <c r="U98" s="65"/>
      <c r="V98" s="65"/>
      <c r="W98" s="65"/>
    </row>
    <row r="99" ht="18.75" customHeight="1" spans="1:23">
      <c r="A99" s="55"/>
      <c r="B99" s="55"/>
      <c r="C99" s="58" t="s">
        <v>324</v>
      </c>
      <c r="D99" s="55"/>
      <c r="E99" s="55"/>
      <c r="F99" s="55"/>
      <c r="G99" s="55"/>
      <c r="H99" s="55"/>
      <c r="I99" s="65">
        <v>284399</v>
      </c>
      <c r="J99" s="65">
        <v>284399</v>
      </c>
      <c r="K99" s="65">
        <v>284399</v>
      </c>
      <c r="L99" s="65"/>
      <c r="M99" s="65"/>
      <c r="N99" s="65"/>
      <c r="O99" s="65"/>
      <c r="P99" s="65"/>
      <c r="Q99" s="65"/>
      <c r="R99" s="65"/>
      <c r="S99" s="65"/>
      <c r="T99" s="65"/>
      <c r="U99" s="65"/>
      <c r="V99" s="65"/>
      <c r="W99" s="65"/>
    </row>
    <row r="100" ht="18.75" customHeight="1" spans="1:23">
      <c r="A100" s="55" t="s">
        <v>251</v>
      </c>
      <c r="B100" s="59" t="s">
        <v>325</v>
      </c>
      <c r="C100" s="58" t="s">
        <v>324</v>
      </c>
      <c r="D100" s="55" t="s">
        <v>57</v>
      </c>
      <c r="E100" s="55">
        <v>2296003</v>
      </c>
      <c r="F100" s="55" t="s">
        <v>132</v>
      </c>
      <c r="G100" s="55">
        <v>30216</v>
      </c>
      <c r="H100" s="55" t="s">
        <v>271</v>
      </c>
      <c r="I100" s="65">
        <v>284399</v>
      </c>
      <c r="J100" s="65">
        <v>284399</v>
      </c>
      <c r="K100" s="65">
        <v>284399</v>
      </c>
      <c r="L100" s="65"/>
      <c r="M100" s="65"/>
      <c r="N100" s="65"/>
      <c r="O100" s="65"/>
      <c r="P100" s="65"/>
      <c r="Q100" s="65"/>
      <c r="R100" s="65"/>
      <c r="S100" s="65"/>
      <c r="T100" s="65"/>
      <c r="U100" s="65"/>
      <c r="V100" s="65"/>
      <c r="W100" s="65"/>
    </row>
    <row r="101" ht="18.75" customHeight="1" spans="1:23">
      <c r="A101" s="55"/>
      <c r="B101" s="55"/>
      <c r="C101" s="55"/>
      <c r="D101" s="55"/>
      <c r="E101" s="55"/>
      <c r="F101" s="55"/>
      <c r="G101" s="55"/>
      <c r="H101" s="55"/>
      <c r="I101" s="65"/>
      <c r="J101" s="65"/>
      <c r="K101" s="65"/>
      <c r="L101" s="65"/>
      <c r="M101" s="65"/>
      <c r="N101" s="65"/>
      <c r="O101" s="65"/>
      <c r="P101" s="65"/>
      <c r="Q101" s="65"/>
      <c r="R101" s="65"/>
      <c r="S101" s="65"/>
      <c r="T101" s="65"/>
      <c r="U101" s="65"/>
      <c r="V101" s="65"/>
      <c r="W101" s="65"/>
    </row>
    <row r="102" ht="18.75" customHeight="1" spans="1:23">
      <c r="A102" s="66" t="s">
        <v>33</v>
      </c>
      <c r="B102" s="66"/>
      <c r="C102" s="66"/>
      <c r="D102" s="66"/>
      <c r="E102" s="66"/>
      <c r="F102" s="66"/>
      <c r="G102" s="66"/>
      <c r="H102" s="66"/>
      <c r="I102" s="65">
        <f>J102+R102</f>
        <v>119096297.46</v>
      </c>
      <c r="J102" s="65">
        <v>16177108.46</v>
      </c>
      <c r="K102" s="65">
        <v>16177108.46</v>
      </c>
      <c r="L102" s="65"/>
      <c r="M102" s="65"/>
      <c r="N102" s="65"/>
      <c r="O102" s="65"/>
      <c r="P102" s="65"/>
      <c r="Q102" s="65"/>
      <c r="R102" s="65">
        <v>102919189</v>
      </c>
      <c r="S102" s="65"/>
      <c r="T102" s="65"/>
      <c r="U102" s="65"/>
      <c r="V102" s="65"/>
      <c r="W102" s="65">
        <v>102919189</v>
      </c>
    </row>
    <row r="110" customHeight="1" spans="9:13">
      <c r="I110" s="67"/>
      <c r="M110" s="67"/>
    </row>
  </sheetData>
  <mergeCells count="28">
    <mergeCell ref="A2:W2"/>
    <mergeCell ref="A3:H3"/>
    <mergeCell ref="J4:M4"/>
    <mergeCell ref="N4:P4"/>
    <mergeCell ref="R4:W4"/>
    <mergeCell ref="A102:H10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scale="27" fitToHeight="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8"/>
  <sheetViews>
    <sheetView showZeros="0" topLeftCell="A13" workbookViewId="0">
      <selection activeCell="D17" sqref="D17"/>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9" t="s">
        <v>326</v>
      </c>
      <c r="B1" s="19"/>
      <c r="C1" s="19"/>
      <c r="D1" s="19"/>
      <c r="E1" s="19"/>
      <c r="F1" s="19"/>
      <c r="G1" s="19"/>
      <c r="H1" s="19"/>
      <c r="I1" s="19"/>
      <c r="J1" s="19"/>
    </row>
    <row r="2" ht="45" customHeight="1" spans="1:10">
      <c r="A2" s="28" t="s">
        <v>327</v>
      </c>
      <c r="B2" s="28"/>
      <c r="C2" s="28"/>
      <c r="D2" s="28"/>
      <c r="E2" s="28"/>
      <c r="F2" s="28"/>
      <c r="G2" s="28"/>
      <c r="H2" s="28"/>
      <c r="I2" s="28"/>
      <c r="J2" s="28"/>
    </row>
    <row r="3" ht="20.25" customHeight="1" spans="1:10">
      <c r="A3" s="18" t="str">
        <f>"单位名称："&amp;"新平彝族傣族自治县教育体育局"</f>
        <v>单位名称：新平彝族傣族自治县教育体育局</v>
      </c>
      <c r="B3" s="18"/>
      <c r="C3" s="18"/>
      <c r="D3" s="18"/>
      <c r="E3" s="18"/>
      <c r="F3" s="18"/>
      <c r="G3" s="18"/>
      <c r="H3" s="18"/>
      <c r="I3" s="18"/>
      <c r="J3" s="18"/>
    </row>
    <row r="4" ht="20.25" customHeight="1" spans="1:10">
      <c r="A4" s="29" t="s">
        <v>328</v>
      </c>
      <c r="B4" s="29" t="s">
        <v>329</v>
      </c>
      <c r="C4" s="29" t="s">
        <v>330</v>
      </c>
      <c r="D4" s="29" t="s">
        <v>331</v>
      </c>
      <c r="E4" s="29" t="s">
        <v>332</v>
      </c>
      <c r="F4" s="29" t="s">
        <v>333</v>
      </c>
      <c r="G4" s="29" t="s">
        <v>334</v>
      </c>
      <c r="H4" s="29" t="s">
        <v>335</v>
      </c>
      <c r="I4" s="29" t="s">
        <v>336</v>
      </c>
      <c r="J4" s="29" t="s">
        <v>337</v>
      </c>
    </row>
    <row r="5" ht="46.5" customHeight="1" spans="1:10">
      <c r="A5" s="29"/>
      <c r="B5" s="29"/>
      <c r="C5" s="29"/>
      <c r="D5" s="29"/>
      <c r="E5" s="29"/>
      <c r="F5" s="29"/>
      <c r="G5" s="29"/>
      <c r="H5" s="29"/>
      <c r="I5" s="29"/>
      <c r="J5" s="29"/>
    </row>
    <row r="6" ht="20.25" customHeight="1" spans="1:10">
      <c r="A6" s="30">
        <v>1</v>
      </c>
      <c r="B6" s="30">
        <v>2</v>
      </c>
      <c r="C6" s="30">
        <v>3</v>
      </c>
      <c r="D6" s="30">
        <v>4</v>
      </c>
      <c r="E6" s="30">
        <v>5</v>
      </c>
      <c r="F6" s="30">
        <v>6</v>
      </c>
      <c r="G6" s="30">
        <v>7</v>
      </c>
      <c r="H6" s="30">
        <v>8</v>
      </c>
      <c r="I6" s="30">
        <v>9</v>
      </c>
      <c r="J6" s="30">
        <v>10</v>
      </c>
    </row>
    <row r="7" ht="20.25" customHeight="1" spans="1:10">
      <c r="A7" s="22" t="s">
        <v>57</v>
      </c>
      <c r="B7" s="22"/>
      <c r="C7" s="22"/>
      <c r="E7" s="35"/>
      <c r="F7" s="35"/>
      <c r="G7" s="35"/>
      <c r="H7" s="35"/>
      <c r="I7" s="35"/>
      <c r="J7" s="35"/>
    </row>
    <row r="8" ht="20.25" customHeight="1" spans="1:10">
      <c r="A8" s="46" t="s">
        <v>268</v>
      </c>
      <c r="B8" s="22" t="s">
        <v>338</v>
      </c>
      <c r="C8" s="23"/>
      <c r="D8" s="23"/>
      <c r="E8" s="35"/>
      <c r="F8" s="35"/>
      <c r="G8" s="35"/>
      <c r="H8" s="35"/>
      <c r="I8" s="35"/>
      <c r="J8" s="35"/>
    </row>
    <row r="9" ht="20.25" customHeight="1" spans="1:10">
      <c r="A9" s="22"/>
      <c r="B9" s="22"/>
      <c r="C9" s="22" t="s">
        <v>339</v>
      </c>
      <c r="D9" s="47" t="s">
        <v>340</v>
      </c>
      <c r="E9" s="48" t="s">
        <v>341</v>
      </c>
      <c r="F9" s="36" t="s">
        <v>342</v>
      </c>
      <c r="G9" s="23" t="s">
        <v>54</v>
      </c>
      <c r="H9" s="36" t="s">
        <v>343</v>
      </c>
      <c r="I9" s="36" t="s">
        <v>344</v>
      </c>
      <c r="J9" s="48" t="s">
        <v>345</v>
      </c>
    </row>
    <row r="10" ht="20.25" customHeight="1" spans="1:10">
      <c r="A10" s="22"/>
      <c r="B10" s="22"/>
      <c r="C10" s="22" t="s">
        <v>339</v>
      </c>
      <c r="D10" s="47" t="s">
        <v>340</v>
      </c>
      <c r="E10" s="48" t="s">
        <v>346</v>
      </c>
      <c r="F10" s="36" t="s">
        <v>347</v>
      </c>
      <c r="G10" s="23" t="s">
        <v>348</v>
      </c>
      <c r="H10" s="36" t="s">
        <v>349</v>
      </c>
      <c r="I10" s="36" t="s">
        <v>344</v>
      </c>
      <c r="J10" s="48" t="s">
        <v>350</v>
      </c>
    </row>
    <row r="11" ht="20.25" customHeight="1" spans="1:10">
      <c r="A11" s="22"/>
      <c r="B11" s="22"/>
      <c r="C11" s="22" t="s">
        <v>339</v>
      </c>
      <c r="D11" s="47" t="s">
        <v>351</v>
      </c>
      <c r="E11" s="48" t="s">
        <v>352</v>
      </c>
      <c r="F11" s="36" t="s">
        <v>353</v>
      </c>
      <c r="G11" s="23" t="s">
        <v>354</v>
      </c>
      <c r="H11" s="36" t="s">
        <v>355</v>
      </c>
      <c r="I11" s="36" t="s">
        <v>344</v>
      </c>
      <c r="J11" s="48" t="s">
        <v>356</v>
      </c>
    </row>
    <row r="12" ht="20.25" customHeight="1" spans="1:10">
      <c r="A12" s="22"/>
      <c r="B12" s="22"/>
      <c r="C12" s="22" t="s">
        <v>357</v>
      </c>
      <c r="D12" s="47" t="s">
        <v>358</v>
      </c>
      <c r="E12" s="48" t="s">
        <v>359</v>
      </c>
      <c r="F12" s="36" t="s">
        <v>342</v>
      </c>
      <c r="G12" s="23" t="s">
        <v>360</v>
      </c>
      <c r="H12" s="36" t="s">
        <v>361</v>
      </c>
      <c r="I12" s="36" t="s">
        <v>362</v>
      </c>
      <c r="J12" s="48" t="s">
        <v>363</v>
      </c>
    </row>
    <row r="13" ht="20.25" customHeight="1" spans="1:10">
      <c r="A13" s="22"/>
      <c r="B13" s="22"/>
      <c r="C13" s="22" t="s">
        <v>364</v>
      </c>
      <c r="D13" s="47" t="s">
        <v>365</v>
      </c>
      <c r="E13" s="48" t="s">
        <v>366</v>
      </c>
      <c r="F13" s="36" t="s">
        <v>353</v>
      </c>
      <c r="G13" s="23" t="s">
        <v>367</v>
      </c>
      <c r="H13" s="36" t="s">
        <v>355</v>
      </c>
      <c r="I13" s="36" t="s">
        <v>344</v>
      </c>
      <c r="J13" s="48" t="s">
        <v>368</v>
      </c>
    </row>
    <row r="14" ht="20.25" customHeight="1" spans="1:10">
      <c r="A14" s="46" t="s">
        <v>261</v>
      </c>
      <c r="B14" s="22" t="s">
        <v>369</v>
      </c>
      <c r="C14" s="22"/>
      <c r="D14" s="22"/>
      <c r="E14" s="22"/>
      <c r="F14" s="22"/>
      <c r="G14" s="22"/>
      <c r="H14" s="22"/>
      <c r="I14" s="22"/>
      <c r="J14" s="22"/>
    </row>
    <row r="15" ht="20.25" customHeight="1" spans="1:10">
      <c r="A15" s="22"/>
      <c r="B15" s="22"/>
      <c r="C15" s="22" t="s">
        <v>339</v>
      </c>
      <c r="D15" s="47" t="s">
        <v>340</v>
      </c>
      <c r="E15" s="48" t="s">
        <v>370</v>
      </c>
      <c r="F15" s="36" t="s">
        <v>342</v>
      </c>
      <c r="G15" s="23" t="s">
        <v>371</v>
      </c>
      <c r="H15" s="36" t="s">
        <v>372</v>
      </c>
      <c r="I15" s="36" t="s">
        <v>344</v>
      </c>
      <c r="J15" s="48" t="s">
        <v>373</v>
      </c>
    </row>
    <row r="16" ht="20.25" customHeight="1" spans="1:10">
      <c r="A16" s="22"/>
      <c r="B16" s="22"/>
      <c r="C16" s="22" t="s">
        <v>339</v>
      </c>
      <c r="D16" s="47" t="s">
        <v>351</v>
      </c>
      <c r="E16" s="48" t="s">
        <v>374</v>
      </c>
      <c r="F16" s="36" t="s">
        <v>342</v>
      </c>
      <c r="G16" s="23" t="s">
        <v>375</v>
      </c>
      <c r="H16" s="36" t="s">
        <v>355</v>
      </c>
      <c r="I16" s="36" t="s">
        <v>344</v>
      </c>
      <c r="J16" s="48" t="s">
        <v>376</v>
      </c>
    </row>
    <row r="17" ht="20.25" customHeight="1" spans="1:10">
      <c r="A17" s="22"/>
      <c r="B17" s="22"/>
      <c r="C17" s="22" t="s">
        <v>339</v>
      </c>
      <c r="D17" s="47" t="s">
        <v>377</v>
      </c>
      <c r="E17" s="48" t="s">
        <v>378</v>
      </c>
      <c r="F17" s="36" t="s">
        <v>342</v>
      </c>
      <c r="G17" s="23" t="s">
        <v>379</v>
      </c>
      <c r="H17" s="36" t="s">
        <v>380</v>
      </c>
      <c r="I17" s="36" t="s">
        <v>344</v>
      </c>
      <c r="J17" s="48" t="s">
        <v>381</v>
      </c>
    </row>
    <row r="18" ht="20.25" customHeight="1" spans="1:10">
      <c r="A18" s="22"/>
      <c r="B18" s="22"/>
      <c r="C18" s="22" t="s">
        <v>357</v>
      </c>
      <c r="D18" s="47" t="s">
        <v>358</v>
      </c>
      <c r="E18" s="48" t="s">
        <v>382</v>
      </c>
      <c r="F18" s="36" t="s">
        <v>342</v>
      </c>
      <c r="G18" s="23" t="s">
        <v>383</v>
      </c>
      <c r="H18" s="36" t="s">
        <v>361</v>
      </c>
      <c r="I18" s="36" t="s">
        <v>362</v>
      </c>
      <c r="J18" s="48" t="s">
        <v>384</v>
      </c>
    </row>
    <row r="19" ht="20.25" customHeight="1" spans="1:10">
      <c r="A19" s="22"/>
      <c r="B19" s="22"/>
      <c r="C19" s="22" t="s">
        <v>364</v>
      </c>
      <c r="D19" s="47" t="s">
        <v>365</v>
      </c>
      <c r="E19" s="48" t="s">
        <v>385</v>
      </c>
      <c r="F19" s="36" t="s">
        <v>353</v>
      </c>
      <c r="G19" s="23" t="s">
        <v>354</v>
      </c>
      <c r="H19" s="36" t="s">
        <v>355</v>
      </c>
      <c r="I19" s="36" t="s">
        <v>344</v>
      </c>
      <c r="J19" s="48" t="s">
        <v>386</v>
      </c>
    </row>
    <row r="20" ht="20.25" customHeight="1" spans="1:10">
      <c r="A20" s="46" t="s">
        <v>284</v>
      </c>
      <c r="B20" s="22" t="s">
        <v>387</v>
      </c>
      <c r="C20" s="22"/>
      <c r="D20" s="22"/>
      <c r="E20" s="22"/>
      <c r="F20" s="22"/>
      <c r="G20" s="22"/>
      <c r="H20" s="22"/>
      <c r="I20" s="22"/>
      <c r="J20" s="22"/>
    </row>
    <row r="21" ht="20.25" customHeight="1" spans="1:10">
      <c r="A21" s="22"/>
      <c r="B21" s="22"/>
      <c r="C21" s="22" t="s">
        <v>339</v>
      </c>
      <c r="D21" s="47" t="s">
        <v>340</v>
      </c>
      <c r="E21" s="48" t="s">
        <v>388</v>
      </c>
      <c r="F21" s="36" t="s">
        <v>353</v>
      </c>
      <c r="G21" s="23" t="s">
        <v>55</v>
      </c>
      <c r="H21" s="36" t="s">
        <v>389</v>
      </c>
      <c r="I21" s="36" t="s">
        <v>344</v>
      </c>
      <c r="J21" s="48" t="s">
        <v>390</v>
      </c>
    </row>
    <row r="22" ht="20.25" customHeight="1" spans="1:10">
      <c r="A22" s="22"/>
      <c r="B22" s="22"/>
      <c r="C22" s="22" t="s">
        <v>339</v>
      </c>
      <c r="D22" s="47" t="s">
        <v>340</v>
      </c>
      <c r="E22" s="48" t="s">
        <v>391</v>
      </c>
      <c r="F22" s="36" t="s">
        <v>353</v>
      </c>
      <c r="G22" s="23" t="s">
        <v>392</v>
      </c>
      <c r="H22" s="36" t="s">
        <v>349</v>
      </c>
      <c r="I22" s="36" t="s">
        <v>344</v>
      </c>
      <c r="J22" s="48" t="s">
        <v>393</v>
      </c>
    </row>
    <row r="23" ht="20.25" customHeight="1" spans="1:10">
      <c r="A23" s="22"/>
      <c r="B23" s="22"/>
      <c r="C23" s="22" t="s">
        <v>339</v>
      </c>
      <c r="D23" s="47" t="s">
        <v>351</v>
      </c>
      <c r="E23" s="48" t="s">
        <v>394</v>
      </c>
      <c r="F23" s="36" t="s">
        <v>353</v>
      </c>
      <c r="G23" s="23" t="s">
        <v>354</v>
      </c>
      <c r="H23" s="36" t="s">
        <v>355</v>
      </c>
      <c r="I23" s="36" t="s">
        <v>344</v>
      </c>
      <c r="J23" s="48" t="s">
        <v>395</v>
      </c>
    </row>
    <row r="24" ht="20.25" customHeight="1" spans="1:10">
      <c r="A24" s="22"/>
      <c r="B24" s="22"/>
      <c r="C24" s="22" t="s">
        <v>357</v>
      </c>
      <c r="D24" s="47" t="s">
        <v>358</v>
      </c>
      <c r="E24" s="48" t="s">
        <v>396</v>
      </c>
      <c r="F24" s="36" t="s">
        <v>342</v>
      </c>
      <c r="G24" s="23" t="s">
        <v>397</v>
      </c>
      <c r="H24" s="36" t="s">
        <v>361</v>
      </c>
      <c r="I24" s="36" t="s">
        <v>362</v>
      </c>
      <c r="J24" s="48" t="s">
        <v>398</v>
      </c>
    </row>
    <row r="25" ht="20.25" customHeight="1" spans="1:10">
      <c r="A25" s="22"/>
      <c r="B25" s="22"/>
      <c r="C25" s="22" t="s">
        <v>364</v>
      </c>
      <c r="D25" s="47" t="s">
        <v>365</v>
      </c>
      <c r="E25" s="48" t="s">
        <v>399</v>
      </c>
      <c r="F25" s="36" t="s">
        <v>353</v>
      </c>
      <c r="G25" s="23" t="s">
        <v>354</v>
      </c>
      <c r="H25" s="36" t="s">
        <v>355</v>
      </c>
      <c r="I25" s="36" t="s">
        <v>344</v>
      </c>
      <c r="J25" s="48" t="s">
        <v>400</v>
      </c>
    </row>
    <row r="26" ht="20.25" customHeight="1" spans="1:10">
      <c r="A26" s="46" t="s">
        <v>296</v>
      </c>
      <c r="B26" s="22" t="s">
        <v>401</v>
      </c>
      <c r="C26" s="22"/>
      <c r="D26" s="22"/>
      <c r="E26" s="22"/>
      <c r="F26" s="22"/>
      <c r="G26" s="22"/>
      <c r="H26" s="22"/>
      <c r="I26" s="22"/>
      <c r="J26" s="22"/>
    </row>
    <row r="27" ht="20.25" customHeight="1" spans="1:10">
      <c r="A27" s="22"/>
      <c r="B27" s="22"/>
      <c r="C27" s="22" t="s">
        <v>339</v>
      </c>
      <c r="D27" s="47" t="s">
        <v>340</v>
      </c>
      <c r="E27" s="48" t="s">
        <v>402</v>
      </c>
      <c r="F27" s="36" t="s">
        <v>342</v>
      </c>
      <c r="G27" s="23" t="s">
        <v>403</v>
      </c>
      <c r="H27" s="36" t="s">
        <v>372</v>
      </c>
      <c r="I27" s="36" t="s">
        <v>344</v>
      </c>
      <c r="J27" s="48" t="s">
        <v>404</v>
      </c>
    </row>
    <row r="28" ht="20.25" customHeight="1" spans="1:10">
      <c r="A28" s="22"/>
      <c r="B28" s="22"/>
      <c r="C28" s="22" t="s">
        <v>339</v>
      </c>
      <c r="D28" s="47" t="s">
        <v>351</v>
      </c>
      <c r="E28" s="48" t="s">
        <v>405</v>
      </c>
      <c r="F28" s="36" t="s">
        <v>353</v>
      </c>
      <c r="G28" s="23" t="s">
        <v>406</v>
      </c>
      <c r="H28" s="36" t="s">
        <v>355</v>
      </c>
      <c r="I28" s="36" t="s">
        <v>344</v>
      </c>
      <c r="J28" s="48" t="s">
        <v>407</v>
      </c>
    </row>
    <row r="29" ht="20.25" customHeight="1" spans="1:10">
      <c r="A29" s="22"/>
      <c r="B29" s="22"/>
      <c r="C29" s="22" t="s">
        <v>339</v>
      </c>
      <c r="D29" s="47" t="s">
        <v>377</v>
      </c>
      <c r="E29" s="48" t="s">
        <v>378</v>
      </c>
      <c r="F29" s="36" t="s">
        <v>342</v>
      </c>
      <c r="G29" s="23" t="s">
        <v>408</v>
      </c>
      <c r="H29" s="36" t="s">
        <v>409</v>
      </c>
      <c r="I29" s="36" t="s">
        <v>344</v>
      </c>
      <c r="J29" s="48" t="s">
        <v>410</v>
      </c>
    </row>
    <row r="30" ht="20.25" customHeight="1" spans="1:10">
      <c r="A30" s="22"/>
      <c r="B30" s="22"/>
      <c r="C30" s="22" t="s">
        <v>357</v>
      </c>
      <c r="D30" s="47" t="s">
        <v>358</v>
      </c>
      <c r="E30" s="48" t="s">
        <v>411</v>
      </c>
      <c r="F30" s="36" t="s">
        <v>342</v>
      </c>
      <c r="G30" s="23" t="s">
        <v>383</v>
      </c>
      <c r="H30" s="36" t="s">
        <v>361</v>
      </c>
      <c r="I30" s="36" t="s">
        <v>362</v>
      </c>
      <c r="J30" s="48" t="s">
        <v>412</v>
      </c>
    </row>
    <row r="31" ht="20.25" customHeight="1" spans="1:10">
      <c r="A31" s="22"/>
      <c r="B31" s="22"/>
      <c r="C31" s="22" t="s">
        <v>364</v>
      </c>
      <c r="D31" s="47" t="s">
        <v>365</v>
      </c>
      <c r="E31" s="48" t="s">
        <v>413</v>
      </c>
      <c r="F31" s="36" t="s">
        <v>353</v>
      </c>
      <c r="G31" s="23" t="s">
        <v>367</v>
      </c>
      <c r="H31" s="36" t="s">
        <v>355</v>
      </c>
      <c r="I31" s="36" t="s">
        <v>344</v>
      </c>
      <c r="J31" s="48" t="s">
        <v>414</v>
      </c>
    </row>
    <row r="32" ht="20.25" customHeight="1" spans="1:10">
      <c r="A32" s="46" t="s">
        <v>272</v>
      </c>
      <c r="B32" s="22" t="s">
        <v>415</v>
      </c>
      <c r="C32" s="22"/>
      <c r="D32" s="22"/>
      <c r="E32" s="22"/>
      <c r="F32" s="22"/>
      <c r="G32" s="22"/>
      <c r="H32" s="22"/>
      <c r="I32" s="22"/>
      <c r="J32" s="22"/>
    </row>
    <row r="33" ht="20.25" customHeight="1" spans="1:10">
      <c r="A33" s="22"/>
      <c r="B33" s="22"/>
      <c r="C33" s="22" t="s">
        <v>339</v>
      </c>
      <c r="D33" s="47" t="s">
        <v>340</v>
      </c>
      <c r="E33" s="48" t="s">
        <v>416</v>
      </c>
      <c r="F33" s="36" t="s">
        <v>342</v>
      </c>
      <c r="G33" s="23" t="s">
        <v>375</v>
      </c>
      <c r="H33" s="36" t="s">
        <v>349</v>
      </c>
      <c r="I33" s="36" t="s">
        <v>344</v>
      </c>
      <c r="J33" s="48" t="s">
        <v>417</v>
      </c>
    </row>
    <row r="34" ht="20.25" customHeight="1" spans="1:10">
      <c r="A34" s="22"/>
      <c r="B34" s="22"/>
      <c r="C34" s="22" t="s">
        <v>339</v>
      </c>
      <c r="D34" s="47" t="s">
        <v>340</v>
      </c>
      <c r="E34" s="48" t="s">
        <v>418</v>
      </c>
      <c r="F34" s="36" t="s">
        <v>342</v>
      </c>
      <c r="G34" s="23" t="s">
        <v>50</v>
      </c>
      <c r="H34" s="36" t="s">
        <v>419</v>
      </c>
      <c r="I34" s="36" t="s">
        <v>344</v>
      </c>
      <c r="J34" s="48" t="s">
        <v>420</v>
      </c>
    </row>
    <row r="35" ht="20.25" customHeight="1" spans="1:10">
      <c r="A35" s="22"/>
      <c r="B35" s="22"/>
      <c r="C35" s="22" t="s">
        <v>339</v>
      </c>
      <c r="D35" s="47" t="s">
        <v>351</v>
      </c>
      <c r="E35" s="48" t="s">
        <v>421</v>
      </c>
      <c r="F35" s="36" t="s">
        <v>342</v>
      </c>
      <c r="G35" s="23" t="s">
        <v>375</v>
      </c>
      <c r="H35" s="36" t="s">
        <v>355</v>
      </c>
      <c r="I35" s="36" t="s">
        <v>344</v>
      </c>
      <c r="J35" s="48" t="s">
        <v>422</v>
      </c>
    </row>
    <row r="36" ht="20.25" customHeight="1" spans="1:10">
      <c r="A36" s="22"/>
      <c r="B36" s="22"/>
      <c r="C36" s="22" t="s">
        <v>339</v>
      </c>
      <c r="D36" s="47" t="s">
        <v>423</v>
      </c>
      <c r="E36" s="48" t="s">
        <v>424</v>
      </c>
      <c r="F36" s="36" t="s">
        <v>342</v>
      </c>
      <c r="G36" s="23" t="s">
        <v>425</v>
      </c>
      <c r="H36" s="36" t="s">
        <v>426</v>
      </c>
      <c r="I36" s="36" t="s">
        <v>344</v>
      </c>
      <c r="J36" s="48" t="s">
        <v>427</v>
      </c>
    </row>
    <row r="37" ht="20.25" customHeight="1" spans="1:10">
      <c r="A37" s="22"/>
      <c r="B37" s="22"/>
      <c r="C37" s="22" t="s">
        <v>357</v>
      </c>
      <c r="D37" s="47" t="s">
        <v>358</v>
      </c>
      <c r="E37" s="48" t="s">
        <v>428</v>
      </c>
      <c r="F37" s="36" t="s">
        <v>342</v>
      </c>
      <c r="G37" s="23" t="s">
        <v>429</v>
      </c>
      <c r="H37" s="36" t="s">
        <v>361</v>
      </c>
      <c r="I37" s="36" t="s">
        <v>362</v>
      </c>
      <c r="J37" s="48" t="s">
        <v>430</v>
      </c>
    </row>
    <row r="38" ht="20.25" customHeight="1" spans="1:10">
      <c r="A38" s="22"/>
      <c r="B38" s="22"/>
      <c r="C38" s="22" t="s">
        <v>364</v>
      </c>
      <c r="D38" s="47" t="s">
        <v>365</v>
      </c>
      <c r="E38" s="48" t="s">
        <v>431</v>
      </c>
      <c r="F38" s="36" t="s">
        <v>353</v>
      </c>
      <c r="G38" s="23" t="s">
        <v>367</v>
      </c>
      <c r="H38" s="36" t="s">
        <v>355</v>
      </c>
      <c r="I38" s="36" t="s">
        <v>344</v>
      </c>
      <c r="J38" s="48" t="s">
        <v>432</v>
      </c>
    </row>
    <row r="39" ht="20.25" customHeight="1" spans="1:10">
      <c r="A39" s="46" t="s">
        <v>279</v>
      </c>
      <c r="B39" s="22" t="s">
        <v>433</v>
      </c>
      <c r="C39" s="22"/>
      <c r="D39" s="22"/>
      <c r="E39" s="22"/>
      <c r="F39" s="22"/>
      <c r="G39" s="22"/>
      <c r="H39" s="22"/>
      <c r="I39" s="22"/>
      <c r="J39" s="22"/>
    </row>
    <row r="40" ht="20.25" customHeight="1" spans="1:10">
      <c r="A40" s="22"/>
      <c r="B40" s="22"/>
      <c r="C40" s="22" t="s">
        <v>339</v>
      </c>
      <c r="D40" s="47" t="s">
        <v>340</v>
      </c>
      <c r="E40" s="48" t="s">
        <v>434</v>
      </c>
      <c r="F40" s="36" t="s">
        <v>342</v>
      </c>
      <c r="G40" s="23" t="s">
        <v>53</v>
      </c>
      <c r="H40" s="36" t="s">
        <v>372</v>
      </c>
      <c r="I40" s="36" t="s">
        <v>344</v>
      </c>
      <c r="J40" s="48" t="s">
        <v>435</v>
      </c>
    </row>
    <row r="41" ht="20.25" customHeight="1" spans="1:10">
      <c r="A41" s="22"/>
      <c r="B41" s="22"/>
      <c r="C41" s="22" t="s">
        <v>339</v>
      </c>
      <c r="D41" s="47" t="s">
        <v>377</v>
      </c>
      <c r="E41" s="48" t="s">
        <v>378</v>
      </c>
      <c r="F41" s="36" t="s">
        <v>342</v>
      </c>
      <c r="G41" s="23" t="s">
        <v>436</v>
      </c>
      <c r="H41" s="36" t="s">
        <v>437</v>
      </c>
      <c r="I41" s="36" t="s">
        <v>344</v>
      </c>
      <c r="J41" s="48" t="s">
        <v>438</v>
      </c>
    </row>
    <row r="42" ht="20.25" customHeight="1" spans="1:10">
      <c r="A42" s="22"/>
      <c r="B42" s="22"/>
      <c r="C42" s="22" t="s">
        <v>357</v>
      </c>
      <c r="D42" s="47" t="s">
        <v>358</v>
      </c>
      <c r="E42" s="48" t="s">
        <v>439</v>
      </c>
      <c r="F42" s="36" t="s">
        <v>342</v>
      </c>
      <c r="G42" s="23" t="s">
        <v>440</v>
      </c>
      <c r="H42" s="36" t="s">
        <v>361</v>
      </c>
      <c r="I42" s="36" t="s">
        <v>362</v>
      </c>
      <c r="J42" s="48" t="s">
        <v>441</v>
      </c>
    </row>
    <row r="43" ht="20.25" customHeight="1" spans="1:10">
      <c r="A43" s="22"/>
      <c r="B43" s="22"/>
      <c r="C43" s="22" t="s">
        <v>364</v>
      </c>
      <c r="D43" s="47" t="s">
        <v>365</v>
      </c>
      <c r="E43" s="48" t="s">
        <v>442</v>
      </c>
      <c r="F43" s="36" t="s">
        <v>353</v>
      </c>
      <c r="G43" s="23" t="s">
        <v>367</v>
      </c>
      <c r="H43" s="36" t="s">
        <v>355</v>
      </c>
      <c r="I43" s="36" t="s">
        <v>344</v>
      </c>
      <c r="J43" s="48" t="s">
        <v>443</v>
      </c>
    </row>
    <row r="44" ht="20.25" customHeight="1" spans="1:10">
      <c r="A44" s="22"/>
      <c r="B44" s="22"/>
      <c r="C44" s="22" t="s">
        <v>364</v>
      </c>
      <c r="D44" s="47" t="s">
        <v>365</v>
      </c>
      <c r="E44" s="48" t="s">
        <v>444</v>
      </c>
      <c r="F44" s="36" t="s">
        <v>353</v>
      </c>
      <c r="G44" s="23" t="s">
        <v>367</v>
      </c>
      <c r="H44" s="36" t="s">
        <v>355</v>
      </c>
      <c r="I44" s="36" t="s">
        <v>344</v>
      </c>
      <c r="J44" s="48" t="s">
        <v>445</v>
      </c>
    </row>
    <row r="45" ht="20.25" customHeight="1" spans="1:10">
      <c r="A45" s="46" t="s">
        <v>301</v>
      </c>
      <c r="B45" s="22" t="s">
        <v>446</v>
      </c>
      <c r="C45" s="22"/>
      <c r="D45" s="22"/>
      <c r="E45" s="22"/>
      <c r="F45" s="22"/>
      <c r="G45" s="22"/>
      <c r="H45" s="22"/>
      <c r="I45" s="22"/>
      <c r="J45" s="22"/>
    </row>
    <row r="46" ht="20.25" customHeight="1" spans="1:10">
      <c r="A46" s="22"/>
      <c r="B46" s="22"/>
      <c r="C46" s="22" t="s">
        <v>339</v>
      </c>
      <c r="D46" s="47" t="s">
        <v>340</v>
      </c>
      <c r="E46" s="48" t="s">
        <v>447</v>
      </c>
      <c r="F46" s="36" t="s">
        <v>342</v>
      </c>
      <c r="G46" s="23" t="s">
        <v>51</v>
      </c>
      <c r="H46" s="36" t="s">
        <v>448</v>
      </c>
      <c r="I46" s="36" t="s">
        <v>344</v>
      </c>
      <c r="J46" s="48" t="s">
        <v>449</v>
      </c>
    </row>
    <row r="47" ht="20.25" customHeight="1" spans="1:10">
      <c r="A47" s="22"/>
      <c r="B47" s="22"/>
      <c r="C47" s="22" t="s">
        <v>339</v>
      </c>
      <c r="D47" s="47" t="s">
        <v>351</v>
      </c>
      <c r="E47" s="48" t="s">
        <v>450</v>
      </c>
      <c r="F47" s="36" t="s">
        <v>342</v>
      </c>
      <c r="G47" s="23" t="s">
        <v>375</v>
      </c>
      <c r="H47" s="36" t="s">
        <v>355</v>
      </c>
      <c r="I47" s="36" t="s">
        <v>344</v>
      </c>
      <c r="J47" s="48" t="s">
        <v>451</v>
      </c>
    </row>
    <row r="48" ht="20.25" customHeight="1" spans="1:10">
      <c r="A48" s="22"/>
      <c r="B48" s="22"/>
      <c r="C48" s="22" t="s">
        <v>339</v>
      </c>
      <c r="D48" s="47" t="s">
        <v>423</v>
      </c>
      <c r="E48" s="48" t="s">
        <v>452</v>
      </c>
      <c r="F48" s="36" t="s">
        <v>342</v>
      </c>
      <c r="G48" s="23" t="s">
        <v>48</v>
      </c>
      <c r="H48" s="36" t="s">
        <v>419</v>
      </c>
      <c r="I48" s="36" t="s">
        <v>344</v>
      </c>
      <c r="J48" s="48" t="s">
        <v>453</v>
      </c>
    </row>
    <row r="49" ht="20.25" customHeight="1" spans="1:10">
      <c r="A49" s="22"/>
      <c r="B49" s="22"/>
      <c r="C49" s="22" t="s">
        <v>357</v>
      </c>
      <c r="D49" s="47" t="s">
        <v>358</v>
      </c>
      <c r="E49" s="48" t="s">
        <v>454</v>
      </c>
      <c r="F49" s="36" t="s">
        <v>342</v>
      </c>
      <c r="G49" s="23" t="s">
        <v>455</v>
      </c>
      <c r="H49" s="36" t="s">
        <v>361</v>
      </c>
      <c r="I49" s="36" t="s">
        <v>362</v>
      </c>
      <c r="J49" s="48" t="s">
        <v>456</v>
      </c>
    </row>
    <row r="50" ht="20.25" customHeight="1" spans="1:10">
      <c r="A50" s="22"/>
      <c r="B50" s="22"/>
      <c r="C50" s="22" t="s">
        <v>364</v>
      </c>
      <c r="D50" s="47" t="s">
        <v>365</v>
      </c>
      <c r="E50" s="48" t="s">
        <v>457</v>
      </c>
      <c r="F50" s="36" t="s">
        <v>353</v>
      </c>
      <c r="G50" s="23" t="s">
        <v>367</v>
      </c>
      <c r="H50" s="36" t="s">
        <v>355</v>
      </c>
      <c r="I50" s="36" t="s">
        <v>344</v>
      </c>
      <c r="J50" s="48" t="s">
        <v>458</v>
      </c>
    </row>
    <row r="51" ht="20.25" customHeight="1" spans="1:10">
      <c r="A51" s="46" t="s">
        <v>292</v>
      </c>
      <c r="B51" s="22" t="s">
        <v>459</v>
      </c>
      <c r="C51" s="22"/>
      <c r="D51" s="22"/>
      <c r="E51" s="22"/>
      <c r="F51" s="22"/>
      <c r="G51" s="22"/>
      <c r="H51" s="22"/>
      <c r="I51" s="22"/>
      <c r="J51" s="22"/>
    </row>
    <row r="52" ht="20.25" customHeight="1" spans="1:10">
      <c r="A52" s="22"/>
      <c r="B52" s="22"/>
      <c r="C52" s="22" t="s">
        <v>339</v>
      </c>
      <c r="D52" s="47" t="s">
        <v>340</v>
      </c>
      <c r="E52" s="48" t="s">
        <v>460</v>
      </c>
      <c r="F52" s="36" t="s">
        <v>342</v>
      </c>
      <c r="G52" s="23" t="s">
        <v>49</v>
      </c>
      <c r="H52" s="36" t="s">
        <v>372</v>
      </c>
      <c r="I52" s="36" t="s">
        <v>344</v>
      </c>
      <c r="J52" s="48" t="s">
        <v>461</v>
      </c>
    </row>
    <row r="53" ht="20.25" customHeight="1" spans="1:10">
      <c r="A53" s="22"/>
      <c r="B53" s="22"/>
      <c r="C53" s="22" t="s">
        <v>339</v>
      </c>
      <c r="D53" s="47" t="s">
        <v>340</v>
      </c>
      <c r="E53" s="48" t="s">
        <v>462</v>
      </c>
      <c r="F53" s="36" t="s">
        <v>347</v>
      </c>
      <c r="G53" s="23" t="s">
        <v>463</v>
      </c>
      <c r="H53" s="36" t="s">
        <v>372</v>
      </c>
      <c r="I53" s="36" t="s">
        <v>344</v>
      </c>
      <c r="J53" s="48" t="s">
        <v>464</v>
      </c>
    </row>
    <row r="54" ht="20.25" customHeight="1" spans="1:10">
      <c r="A54" s="22"/>
      <c r="B54" s="22"/>
      <c r="C54" s="22" t="s">
        <v>339</v>
      </c>
      <c r="D54" s="47" t="s">
        <v>340</v>
      </c>
      <c r="E54" s="48" t="s">
        <v>465</v>
      </c>
      <c r="F54" s="36" t="s">
        <v>347</v>
      </c>
      <c r="G54" s="23" t="s">
        <v>466</v>
      </c>
      <c r="H54" s="36" t="s">
        <v>372</v>
      </c>
      <c r="I54" s="36" t="s">
        <v>344</v>
      </c>
      <c r="J54" s="48" t="s">
        <v>467</v>
      </c>
    </row>
    <row r="55" ht="20.25" customHeight="1" spans="1:10">
      <c r="A55" s="22"/>
      <c r="B55" s="22"/>
      <c r="C55" s="22" t="s">
        <v>339</v>
      </c>
      <c r="D55" s="47" t="s">
        <v>340</v>
      </c>
      <c r="E55" s="48" t="s">
        <v>468</v>
      </c>
      <c r="F55" s="36" t="s">
        <v>353</v>
      </c>
      <c r="G55" s="23" t="s">
        <v>466</v>
      </c>
      <c r="H55" s="36" t="s">
        <v>469</v>
      </c>
      <c r="I55" s="36" t="s">
        <v>344</v>
      </c>
      <c r="J55" s="48" t="s">
        <v>470</v>
      </c>
    </row>
    <row r="56" ht="20.25" customHeight="1" spans="1:10">
      <c r="A56" s="22"/>
      <c r="B56" s="22"/>
      <c r="C56" s="22" t="s">
        <v>339</v>
      </c>
      <c r="D56" s="47" t="s">
        <v>351</v>
      </c>
      <c r="E56" s="48" t="s">
        <v>352</v>
      </c>
      <c r="F56" s="36" t="s">
        <v>353</v>
      </c>
      <c r="G56" s="23" t="s">
        <v>354</v>
      </c>
      <c r="H56" s="36" t="s">
        <v>355</v>
      </c>
      <c r="I56" s="36" t="s">
        <v>344</v>
      </c>
      <c r="J56" s="48" t="s">
        <v>471</v>
      </c>
    </row>
    <row r="57" ht="20.25" customHeight="1" spans="1:10">
      <c r="A57" s="22"/>
      <c r="B57" s="22"/>
      <c r="C57" s="22" t="s">
        <v>357</v>
      </c>
      <c r="D57" s="47" t="s">
        <v>358</v>
      </c>
      <c r="E57" s="48" t="s">
        <v>472</v>
      </c>
      <c r="F57" s="36" t="s">
        <v>342</v>
      </c>
      <c r="G57" s="23" t="s">
        <v>473</v>
      </c>
      <c r="H57" s="36" t="s">
        <v>361</v>
      </c>
      <c r="I57" s="36" t="s">
        <v>362</v>
      </c>
      <c r="J57" s="48" t="s">
        <v>474</v>
      </c>
    </row>
    <row r="58" ht="20.25" customHeight="1" spans="1:10">
      <c r="A58" s="22"/>
      <c r="B58" s="22"/>
      <c r="C58" s="22" t="s">
        <v>364</v>
      </c>
      <c r="D58" s="47" t="s">
        <v>365</v>
      </c>
      <c r="E58" s="48" t="s">
        <v>475</v>
      </c>
      <c r="F58" s="36" t="s">
        <v>353</v>
      </c>
      <c r="G58" s="23" t="s">
        <v>354</v>
      </c>
      <c r="H58" s="36" t="s">
        <v>355</v>
      </c>
      <c r="I58" s="36" t="s">
        <v>344</v>
      </c>
      <c r="J58" s="48" t="s">
        <v>476</v>
      </c>
    </row>
    <row r="59" ht="20.25" customHeight="1" spans="1:10">
      <c r="A59" s="46" t="s">
        <v>294</v>
      </c>
      <c r="B59" s="22" t="s">
        <v>477</v>
      </c>
      <c r="C59" s="22"/>
      <c r="D59" s="22"/>
      <c r="E59" s="22"/>
      <c r="F59" s="22"/>
      <c r="G59" s="22"/>
      <c r="H59" s="22"/>
      <c r="I59" s="22"/>
      <c r="J59" s="22"/>
    </row>
    <row r="60" ht="20.25" customHeight="1" spans="1:10">
      <c r="A60" s="22"/>
      <c r="B60" s="22"/>
      <c r="C60" s="22" t="s">
        <v>339</v>
      </c>
      <c r="D60" s="47" t="s">
        <v>340</v>
      </c>
      <c r="E60" s="48" t="s">
        <v>478</v>
      </c>
      <c r="F60" s="36" t="s">
        <v>342</v>
      </c>
      <c r="G60" s="23" t="s">
        <v>52</v>
      </c>
      <c r="H60" s="36" t="s">
        <v>479</v>
      </c>
      <c r="I60" s="36" t="s">
        <v>344</v>
      </c>
      <c r="J60" s="48" t="s">
        <v>480</v>
      </c>
    </row>
    <row r="61" ht="20.25" customHeight="1" spans="1:10">
      <c r="A61" s="22"/>
      <c r="B61" s="22"/>
      <c r="C61" s="22" t="s">
        <v>339</v>
      </c>
      <c r="D61" s="47" t="s">
        <v>340</v>
      </c>
      <c r="E61" s="48" t="s">
        <v>481</v>
      </c>
      <c r="F61" s="36" t="s">
        <v>342</v>
      </c>
      <c r="G61" s="23" t="s">
        <v>482</v>
      </c>
      <c r="H61" s="36" t="s">
        <v>372</v>
      </c>
      <c r="I61" s="36" t="s">
        <v>344</v>
      </c>
      <c r="J61" s="48" t="s">
        <v>483</v>
      </c>
    </row>
    <row r="62" ht="20.25" customHeight="1" spans="1:10">
      <c r="A62" s="22"/>
      <c r="B62" s="22"/>
      <c r="C62" s="22" t="s">
        <v>339</v>
      </c>
      <c r="D62" s="47" t="s">
        <v>351</v>
      </c>
      <c r="E62" s="48" t="s">
        <v>484</v>
      </c>
      <c r="F62" s="36" t="s">
        <v>342</v>
      </c>
      <c r="G62" s="23" t="s">
        <v>375</v>
      </c>
      <c r="H62" s="36" t="s">
        <v>355</v>
      </c>
      <c r="I62" s="36" t="s">
        <v>344</v>
      </c>
      <c r="J62" s="48" t="s">
        <v>485</v>
      </c>
    </row>
    <row r="63" ht="20.25" customHeight="1" spans="1:10">
      <c r="A63" s="22"/>
      <c r="B63" s="22"/>
      <c r="C63" s="22" t="s">
        <v>357</v>
      </c>
      <c r="D63" s="47" t="s">
        <v>358</v>
      </c>
      <c r="E63" s="48" t="s">
        <v>486</v>
      </c>
      <c r="F63" s="36" t="s">
        <v>342</v>
      </c>
      <c r="G63" s="23" t="s">
        <v>487</v>
      </c>
      <c r="H63" s="36" t="s">
        <v>361</v>
      </c>
      <c r="I63" s="36" t="s">
        <v>362</v>
      </c>
      <c r="J63" s="48" t="s">
        <v>488</v>
      </c>
    </row>
    <row r="64" ht="20.25" customHeight="1" spans="1:10">
      <c r="A64" s="22"/>
      <c r="B64" s="22"/>
      <c r="C64" s="22" t="s">
        <v>364</v>
      </c>
      <c r="D64" s="47" t="s">
        <v>365</v>
      </c>
      <c r="E64" s="48" t="s">
        <v>365</v>
      </c>
      <c r="F64" s="36" t="s">
        <v>353</v>
      </c>
      <c r="G64" s="23" t="s">
        <v>354</v>
      </c>
      <c r="H64" s="36" t="s">
        <v>355</v>
      </c>
      <c r="I64" s="36" t="s">
        <v>344</v>
      </c>
      <c r="J64" s="48" t="s">
        <v>489</v>
      </c>
    </row>
    <row r="65" ht="20.25" customHeight="1" spans="1:10">
      <c r="A65" s="46" t="s">
        <v>299</v>
      </c>
      <c r="B65" s="22" t="s">
        <v>490</v>
      </c>
      <c r="C65" s="22"/>
      <c r="D65" s="22"/>
      <c r="E65" s="22"/>
      <c r="F65" s="22"/>
      <c r="G65" s="22"/>
      <c r="H65" s="22"/>
      <c r="I65" s="22"/>
      <c r="J65" s="22"/>
    </row>
    <row r="66" ht="20.25" customHeight="1" spans="1:10">
      <c r="A66" s="22"/>
      <c r="B66" s="22"/>
      <c r="C66" s="22" t="s">
        <v>339</v>
      </c>
      <c r="D66" s="47" t="s">
        <v>340</v>
      </c>
      <c r="E66" s="48" t="s">
        <v>491</v>
      </c>
      <c r="F66" s="36" t="s">
        <v>342</v>
      </c>
      <c r="G66" s="23" t="s">
        <v>367</v>
      </c>
      <c r="H66" s="36" t="s">
        <v>349</v>
      </c>
      <c r="I66" s="36" t="s">
        <v>344</v>
      </c>
      <c r="J66" s="48" t="s">
        <v>492</v>
      </c>
    </row>
    <row r="67" ht="20.25" customHeight="1" spans="1:10">
      <c r="A67" s="22"/>
      <c r="B67" s="22"/>
      <c r="C67" s="22" t="s">
        <v>339</v>
      </c>
      <c r="D67" s="47" t="s">
        <v>351</v>
      </c>
      <c r="E67" s="48" t="s">
        <v>493</v>
      </c>
      <c r="F67" s="36" t="s">
        <v>342</v>
      </c>
      <c r="G67" s="23" t="s">
        <v>375</v>
      </c>
      <c r="H67" s="36" t="s">
        <v>355</v>
      </c>
      <c r="I67" s="36" t="s">
        <v>344</v>
      </c>
      <c r="J67" s="48" t="s">
        <v>494</v>
      </c>
    </row>
    <row r="68" ht="20.25" customHeight="1" spans="1:10">
      <c r="A68" s="22"/>
      <c r="B68" s="22"/>
      <c r="C68" s="22" t="s">
        <v>339</v>
      </c>
      <c r="D68" s="47" t="s">
        <v>340</v>
      </c>
      <c r="E68" s="48" t="s">
        <v>378</v>
      </c>
      <c r="F68" s="36" t="s">
        <v>342</v>
      </c>
      <c r="G68" s="23" t="s">
        <v>495</v>
      </c>
      <c r="H68" s="36" t="s">
        <v>496</v>
      </c>
      <c r="I68" s="36" t="s">
        <v>344</v>
      </c>
      <c r="J68" s="48" t="s">
        <v>497</v>
      </c>
    </row>
    <row r="69" ht="20.25" customHeight="1" spans="1:10">
      <c r="A69" s="22"/>
      <c r="B69" s="22"/>
      <c r="C69" s="22" t="s">
        <v>357</v>
      </c>
      <c r="D69" s="47" t="s">
        <v>358</v>
      </c>
      <c r="E69" s="48" t="s">
        <v>498</v>
      </c>
      <c r="F69" s="36" t="s">
        <v>342</v>
      </c>
      <c r="G69" s="23" t="s">
        <v>499</v>
      </c>
      <c r="H69" s="36" t="s">
        <v>361</v>
      </c>
      <c r="I69" s="36" t="s">
        <v>362</v>
      </c>
      <c r="J69" s="48" t="s">
        <v>500</v>
      </c>
    </row>
    <row r="70" ht="20.25" customHeight="1" spans="1:10">
      <c r="A70" s="22"/>
      <c r="B70" s="22"/>
      <c r="C70" s="22" t="s">
        <v>364</v>
      </c>
      <c r="D70" s="47" t="s">
        <v>365</v>
      </c>
      <c r="E70" s="48" t="s">
        <v>501</v>
      </c>
      <c r="F70" s="36" t="s">
        <v>353</v>
      </c>
      <c r="G70" s="23" t="s">
        <v>354</v>
      </c>
      <c r="H70" s="36" t="s">
        <v>355</v>
      </c>
      <c r="I70" s="36" t="s">
        <v>344</v>
      </c>
      <c r="J70" s="48" t="s">
        <v>502</v>
      </c>
    </row>
    <row r="71" ht="20.25" customHeight="1" spans="1:10">
      <c r="A71" s="46" t="s">
        <v>264</v>
      </c>
      <c r="B71" s="22" t="s">
        <v>503</v>
      </c>
      <c r="C71" s="22"/>
      <c r="D71" s="22"/>
      <c r="E71" s="22"/>
      <c r="F71" s="22"/>
      <c r="G71" s="22"/>
      <c r="H71" s="22"/>
      <c r="I71" s="22"/>
      <c r="J71" s="22"/>
    </row>
    <row r="72" ht="20.25" customHeight="1" spans="1:10">
      <c r="A72" s="22"/>
      <c r="B72" s="22"/>
      <c r="C72" s="22" t="s">
        <v>339</v>
      </c>
      <c r="D72" s="47" t="s">
        <v>340</v>
      </c>
      <c r="E72" s="48" t="s">
        <v>504</v>
      </c>
      <c r="F72" s="36" t="s">
        <v>342</v>
      </c>
      <c r="G72" s="23" t="s">
        <v>505</v>
      </c>
      <c r="H72" s="36" t="s">
        <v>389</v>
      </c>
      <c r="I72" s="36" t="s">
        <v>344</v>
      </c>
      <c r="J72" s="48" t="s">
        <v>506</v>
      </c>
    </row>
    <row r="73" ht="20.25" customHeight="1" spans="1:10">
      <c r="A73" s="22"/>
      <c r="B73" s="22"/>
      <c r="C73" s="22" t="s">
        <v>339</v>
      </c>
      <c r="D73" s="47" t="s">
        <v>351</v>
      </c>
      <c r="E73" s="48" t="s">
        <v>507</v>
      </c>
      <c r="F73" s="36" t="s">
        <v>353</v>
      </c>
      <c r="G73" s="23" t="s">
        <v>354</v>
      </c>
      <c r="H73" s="36" t="s">
        <v>355</v>
      </c>
      <c r="I73" s="36" t="s">
        <v>344</v>
      </c>
      <c r="J73" s="48" t="s">
        <v>508</v>
      </c>
    </row>
    <row r="74" ht="20.25" customHeight="1" spans="1:10">
      <c r="A74" s="22"/>
      <c r="B74" s="22"/>
      <c r="C74" s="22" t="s">
        <v>339</v>
      </c>
      <c r="D74" s="47" t="s">
        <v>377</v>
      </c>
      <c r="E74" s="48" t="s">
        <v>378</v>
      </c>
      <c r="F74" s="36" t="s">
        <v>342</v>
      </c>
      <c r="G74" s="23" t="s">
        <v>509</v>
      </c>
      <c r="H74" s="36" t="s">
        <v>448</v>
      </c>
      <c r="I74" s="36" t="s">
        <v>344</v>
      </c>
      <c r="J74" s="48" t="s">
        <v>510</v>
      </c>
    </row>
    <row r="75" ht="20.25" customHeight="1" spans="1:10">
      <c r="A75" s="22"/>
      <c r="B75" s="22"/>
      <c r="C75" s="22" t="s">
        <v>357</v>
      </c>
      <c r="D75" s="47" t="s">
        <v>358</v>
      </c>
      <c r="E75" s="48" t="s">
        <v>511</v>
      </c>
      <c r="F75" s="36" t="s">
        <v>342</v>
      </c>
      <c r="G75" s="23" t="s">
        <v>512</v>
      </c>
      <c r="H75" s="36" t="s">
        <v>361</v>
      </c>
      <c r="I75" s="36" t="s">
        <v>362</v>
      </c>
      <c r="J75" s="48" t="s">
        <v>513</v>
      </c>
    </row>
    <row r="76" ht="20.25" customHeight="1" spans="1:10">
      <c r="A76" s="22"/>
      <c r="B76" s="22"/>
      <c r="C76" s="22" t="s">
        <v>364</v>
      </c>
      <c r="D76" s="47" t="s">
        <v>365</v>
      </c>
      <c r="E76" s="48" t="s">
        <v>514</v>
      </c>
      <c r="F76" s="36" t="s">
        <v>353</v>
      </c>
      <c r="G76" s="23" t="s">
        <v>367</v>
      </c>
      <c r="H76" s="36" t="s">
        <v>355</v>
      </c>
      <c r="I76" s="36" t="s">
        <v>344</v>
      </c>
      <c r="J76" s="48" t="s">
        <v>515</v>
      </c>
    </row>
    <row r="77" ht="20.25" customHeight="1" spans="1:10">
      <c r="A77" s="46" t="s">
        <v>307</v>
      </c>
      <c r="B77" s="22" t="s">
        <v>516</v>
      </c>
      <c r="C77" s="22"/>
      <c r="D77" s="22"/>
      <c r="E77" s="22"/>
      <c r="F77" s="22"/>
      <c r="G77" s="22"/>
      <c r="H77" s="22"/>
      <c r="I77" s="22"/>
      <c r="J77" s="22"/>
    </row>
    <row r="78" ht="20.25" customHeight="1" spans="1:10">
      <c r="A78" s="22"/>
      <c r="B78" s="22"/>
      <c r="C78" s="22" t="s">
        <v>339</v>
      </c>
      <c r="D78" s="47" t="s">
        <v>340</v>
      </c>
      <c r="E78" s="48" t="s">
        <v>517</v>
      </c>
      <c r="F78" s="36" t="s">
        <v>342</v>
      </c>
      <c r="G78" s="23" t="s">
        <v>518</v>
      </c>
      <c r="H78" s="36" t="s">
        <v>372</v>
      </c>
      <c r="I78" s="36" t="s">
        <v>344</v>
      </c>
      <c r="J78" s="48" t="s">
        <v>519</v>
      </c>
    </row>
    <row r="79" ht="20.25" customHeight="1" spans="1:10">
      <c r="A79" s="22"/>
      <c r="B79" s="22"/>
      <c r="C79" s="22" t="s">
        <v>339</v>
      </c>
      <c r="D79" s="47" t="s">
        <v>351</v>
      </c>
      <c r="E79" s="48" t="s">
        <v>520</v>
      </c>
      <c r="F79" s="36" t="s">
        <v>342</v>
      </c>
      <c r="G79" s="23" t="s">
        <v>375</v>
      </c>
      <c r="H79" s="36" t="s">
        <v>355</v>
      </c>
      <c r="I79" s="36" t="s">
        <v>344</v>
      </c>
      <c r="J79" s="48" t="s">
        <v>521</v>
      </c>
    </row>
    <row r="80" ht="20.25" customHeight="1" spans="1:10">
      <c r="A80" s="22"/>
      <c r="B80" s="22"/>
      <c r="C80" s="22" t="s">
        <v>357</v>
      </c>
      <c r="D80" s="47" t="s">
        <v>358</v>
      </c>
      <c r="E80" s="48" t="s">
        <v>522</v>
      </c>
      <c r="F80" s="36" t="s">
        <v>342</v>
      </c>
      <c r="G80" s="23" t="s">
        <v>375</v>
      </c>
      <c r="H80" s="36" t="s">
        <v>355</v>
      </c>
      <c r="I80" s="36" t="s">
        <v>344</v>
      </c>
      <c r="J80" s="48" t="s">
        <v>523</v>
      </c>
    </row>
    <row r="81" ht="20.25" customHeight="1" spans="1:10">
      <c r="A81" s="22"/>
      <c r="B81" s="22"/>
      <c r="C81" s="22" t="s">
        <v>357</v>
      </c>
      <c r="D81" s="47" t="s">
        <v>358</v>
      </c>
      <c r="E81" s="48" t="s">
        <v>524</v>
      </c>
      <c r="F81" s="36" t="s">
        <v>342</v>
      </c>
      <c r="G81" s="23" t="s">
        <v>525</v>
      </c>
      <c r="H81" s="36" t="s">
        <v>355</v>
      </c>
      <c r="I81" s="36" t="s">
        <v>362</v>
      </c>
      <c r="J81" s="48" t="s">
        <v>526</v>
      </c>
    </row>
    <row r="82" ht="20.25" customHeight="1" spans="1:10">
      <c r="A82" s="22"/>
      <c r="B82" s="22"/>
      <c r="C82" s="22" t="s">
        <v>364</v>
      </c>
      <c r="D82" s="47" t="s">
        <v>365</v>
      </c>
      <c r="E82" s="48" t="s">
        <v>527</v>
      </c>
      <c r="F82" s="36" t="s">
        <v>353</v>
      </c>
      <c r="G82" s="23" t="s">
        <v>354</v>
      </c>
      <c r="H82" s="36" t="s">
        <v>355</v>
      </c>
      <c r="I82" s="36" t="s">
        <v>344</v>
      </c>
      <c r="J82" s="48" t="s">
        <v>528</v>
      </c>
    </row>
    <row r="83" ht="20.25" customHeight="1" spans="1:10">
      <c r="A83" s="46" t="s">
        <v>309</v>
      </c>
      <c r="B83" s="22" t="s">
        <v>529</v>
      </c>
      <c r="C83" s="22"/>
      <c r="D83" s="22"/>
      <c r="E83" s="22"/>
      <c r="F83" s="22"/>
      <c r="G83" s="22"/>
      <c r="H83" s="22"/>
      <c r="I83" s="22"/>
      <c r="J83" s="22"/>
    </row>
    <row r="84" ht="20.25" customHeight="1" spans="1:10">
      <c r="A84" s="22"/>
      <c r="B84" s="22"/>
      <c r="C84" s="22" t="s">
        <v>339</v>
      </c>
      <c r="D84" s="47" t="s">
        <v>340</v>
      </c>
      <c r="E84" s="48" t="s">
        <v>530</v>
      </c>
      <c r="F84" s="36" t="s">
        <v>342</v>
      </c>
      <c r="G84" s="23" t="s">
        <v>531</v>
      </c>
      <c r="H84" s="36" t="s">
        <v>532</v>
      </c>
      <c r="I84" s="36" t="s">
        <v>344</v>
      </c>
      <c r="J84" s="48" t="s">
        <v>533</v>
      </c>
    </row>
    <row r="85" ht="20.25" customHeight="1" spans="1:10">
      <c r="A85" s="22"/>
      <c r="B85" s="22"/>
      <c r="C85" s="22" t="s">
        <v>339</v>
      </c>
      <c r="D85" s="47" t="s">
        <v>340</v>
      </c>
      <c r="E85" s="48" t="s">
        <v>534</v>
      </c>
      <c r="F85" s="36" t="s">
        <v>342</v>
      </c>
      <c r="G85" s="23" t="s">
        <v>55</v>
      </c>
      <c r="H85" s="36" t="s">
        <v>389</v>
      </c>
      <c r="I85" s="36" t="s">
        <v>344</v>
      </c>
      <c r="J85" s="48" t="s">
        <v>535</v>
      </c>
    </row>
    <row r="86" ht="20.25" customHeight="1" spans="1:10">
      <c r="A86" s="22"/>
      <c r="B86" s="22"/>
      <c r="C86" s="22" t="s">
        <v>339</v>
      </c>
      <c r="D86" s="47" t="s">
        <v>351</v>
      </c>
      <c r="E86" s="48" t="s">
        <v>536</v>
      </c>
      <c r="F86" s="36" t="s">
        <v>342</v>
      </c>
      <c r="G86" s="23" t="s">
        <v>375</v>
      </c>
      <c r="H86" s="36" t="s">
        <v>355</v>
      </c>
      <c r="I86" s="36" t="s">
        <v>344</v>
      </c>
      <c r="J86" s="48" t="s">
        <v>537</v>
      </c>
    </row>
    <row r="87" ht="20.25" customHeight="1" spans="1:10">
      <c r="A87" s="22"/>
      <c r="B87" s="22"/>
      <c r="C87" s="22" t="s">
        <v>357</v>
      </c>
      <c r="D87" s="47" t="s">
        <v>358</v>
      </c>
      <c r="E87" s="48" t="s">
        <v>538</v>
      </c>
      <c r="F87" s="36" t="s">
        <v>342</v>
      </c>
      <c r="G87" s="23" t="s">
        <v>539</v>
      </c>
      <c r="H87" s="36" t="s">
        <v>361</v>
      </c>
      <c r="I87" s="36" t="s">
        <v>362</v>
      </c>
      <c r="J87" s="48" t="s">
        <v>538</v>
      </c>
    </row>
    <row r="88" ht="20.25" customHeight="1" spans="1:10">
      <c r="A88" s="22"/>
      <c r="B88" s="22"/>
      <c r="C88" s="22" t="s">
        <v>364</v>
      </c>
      <c r="D88" s="47" t="s">
        <v>365</v>
      </c>
      <c r="E88" s="48" t="s">
        <v>540</v>
      </c>
      <c r="F88" s="36" t="s">
        <v>353</v>
      </c>
      <c r="G88" s="23" t="s">
        <v>354</v>
      </c>
      <c r="H88" s="36" t="s">
        <v>355</v>
      </c>
      <c r="I88" s="36" t="s">
        <v>344</v>
      </c>
      <c r="J88" s="48" t="s">
        <v>541</v>
      </c>
    </row>
    <row r="89" ht="20.25" customHeight="1" spans="1:10">
      <c r="A89" s="46" t="s">
        <v>250</v>
      </c>
      <c r="B89" s="22" t="s">
        <v>542</v>
      </c>
      <c r="C89" s="22"/>
      <c r="D89" s="22"/>
      <c r="E89" s="22"/>
      <c r="F89" s="22"/>
      <c r="G89" s="22"/>
      <c r="H89" s="22"/>
      <c r="I89" s="22"/>
      <c r="J89" s="22"/>
    </row>
    <row r="90" ht="20.25" customHeight="1" spans="1:10">
      <c r="A90" s="22"/>
      <c r="B90" s="22"/>
      <c r="C90" s="22" t="s">
        <v>339</v>
      </c>
      <c r="D90" s="47" t="s">
        <v>340</v>
      </c>
      <c r="E90" s="48" t="s">
        <v>543</v>
      </c>
      <c r="F90" s="36" t="s">
        <v>342</v>
      </c>
      <c r="G90" s="23" t="s">
        <v>544</v>
      </c>
      <c r="H90" s="36" t="s">
        <v>545</v>
      </c>
      <c r="I90" s="36" t="s">
        <v>344</v>
      </c>
      <c r="J90" s="48" t="s">
        <v>546</v>
      </c>
    </row>
    <row r="91" ht="20.25" customHeight="1" spans="1:10">
      <c r="A91" s="22"/>
      <c r="B91" s="22"/>
      <c r="C91" s="22" t="s">
        <v>339</v>
      </c>
      <c r="D91" s="47" t="s">
        <v>351</v>
      </c>
      <c r="E91" s="48" t="s">
        <v>547</v>
      </c>
      <c r="F91" s="36" t="s">
        <v>342</v>
      </c>
      <c r="G91" s="23" t="s">
        <v>375</v>
      </c>
      <c r="H91" s="36" t="s">
        <v>355</v>
      </c>
      <c r="I91" s="36" t="s">
        <v>344</v>
      </c>
      <c r="J91" s="48" t="s">
        <v>548</v>
      </c>
    </row>
    <row r="92" ht="20.25" customHeight="1" spans="1:10">
      <c r="A92" s="22"/>
      <c r="B92" s="22"/>
      <c r="C92" s="22" t="s">
        <v>357</v>
      </c>
      <c r="D92" s="47" t="s">
        <v>358</v>
      </c>
      <c r="E92" s="48" t="s">
        <v>549</v>
      </c>
      <c r="F92" s="36" t="s">
        <v>342</v>
      </c>
      <c r="G92" s="23" t="s">
        <v>487</v>
      </c>
      <c r="H92" s="36" t="s">
        <v>361</v>
      </c>
      <c r="I92" s="36" t="s">
        <v>362</v>
      </c>
      <c r="J92" s="48" t="s">
        <v>550</v>
      </c>
    </row>
    <row r="93" ht="20.25" customHeight="1" spans="1:10">
      <c r="A93" s="22"/>
      <c r="B93" s="22"/>
      <c r="C93" s="22" t="s">
        <v>364</v>
      </c>
      <c r="D93" s="47" t="s">
        <v>365</v>
      </c>
      <c r="E93" s="48" t="s">
        <v>551</v>
      </c>
      <c r="F93" s="36" t="s">
        <v>353</v>
      </c>
      <c r="G93" s="23" t="s">
        <v>367</v>
      </c>
      <c r="H93" s="36" t="s">
        <v>355</v>
      </c>
      <c r="I93" s="36" t="s">
        <v>344</v>
      </c>
      <c r="J93" s="48" t="s">
        <v>552</v>
      </c>
    </row>
    <row r="94" ht="20.25" customHeight="1" spans="1:10">
      <c r="A94" s="22"/>
      <c r="B94" s="22"/>
      <c r="C94" s="22" t="s">
        <v>364</v>
      </c>
      <c r="D94" s="47" t="s">
        <v>365</v>
      </c>
      <c r="E94" s="48" t="s">
        <v>553</v>
      </c>
      <c r="F94" s="36" t="s">
        <v>353</v>
      </c>
      <c r="G94" s="23" t="s">
        <v>367</v>
      </c>
      <c r="H94" s="36" t="s">
        <v>355</v>
      </c>
      <c r="I94" s="36" t="s">
        <v>344</v>
      </c>
      <c r="J94" s="48" t="s">
        <v>554</v>
      </c>
    </row>
    <row r="95" ht="20.25" customHeight="1" spans="1:10">
      <c r="A95" s="46" t="s">
        <v>288</v>
      </c>
      <c r="B95" s="22" t="s">
        <v>555</v>
      </c>
      <c r="C95" s="22"/>
      <c r="D95" s="22"/>
      <c r="E95" s="22"/>
      <c r="F95" s="22"/>
      <c r="G95" s="22"/>
      <c r="H95" s="22"/>
      <c r="I95" s="22"/>
      <c r="J95" s="22"/>
    </row>
    <row r="96" ht="20.25" customHeight="1" spans="1:10">
      <c r="A96" s="22"/>
      <c r="B96" s="22"/>
      <c r="C96" s="22" t="s">
        <v>339</v>
      </c>
      <c r="D96" s="47" t="s">
        <v>340</v>
      </c>
      <c r="E96" s="48" t="s">
        <v>556</v>
      </c>
      <c r="F96" s="36" t="s">
        <v>342</v>
      </c>
      <c r="G96" s="23" t="s">
        <v>557</v>
      </c>
      <c r="H96" s="36" t="s">
        <v>372</v>
      </c>
      <c r="I96" s="36" t="s">
        <v>344</v>
      </c>
      <c r="J96" s="48" t="s">
        <v>558</v>
      </c>
    </row>
    <row r="97" ht="20.25" customHeight="1" spans="1:10">
      <c r="A97" s="22"/>
      <c r="B97" s="22"/>
      <c r="C97" s="22" t="s">
        <v>339</v>
      </c>
      <c r="D97" s="47" t="s">
        <v>340</v>
      </c>
      <c r="E97" s="48" t="s">
        <v>559</v>
      </c>
      <c r="F97" s="36" t="s">
        <v>342</v>
      </c>
      <c r="G97" s="23" t="s">
        <v>55</v>
      </c>
      <c r="H97" s="36" t="s">
        <v>343</v>
      </c>
      <c r="I97" s="36" t="s">
        <v>344</v>
      </c>
      <c r="J97" s="48" t="s">
        <v>560</v>
      </c>
    </row>
    <row r="98" ht="20.25" customHeight="1" spans="1:10">
      <c r="A98" s="22"/>
      <c r="B98" s="22"/>
      <c r="C98" s="22" t="s">
        <v>339</v>
      </c>
      <c r="D98" s="47" t="s">
        <v>351</v>
      </c>
      <c r="E98" s="48" t="s">
        <v>561</v>
      </c>
      <c r="F98" s="36" t="s">
        <v>342</v>
      </c>
      <c r="G98" s="23" t="s">
        <v>375</v>
      </c>
      <c r="H98" s="36" t="s">
        <v>355</v>
      </c>
      <c r="I98" s="36" t="s">
        <v>344</v>
      </c>
      <c r="J98" s="48" t="s">
        <v>562</v>
      </c>
    </row>
    <row r="99" ht="20.25" customHeight="1" spans="1:10">
      <c r="A99" s="22"/>
      <c r="B99" s="22"/>
      <c r="C99" s="22" t="s">
        <v>357</v>
      </c>
      <c r="D99" s="47" t="s">
        <v>358</v>
      </c>
      <c r="E99" s="48" t="s">
        <v>563</v>
      </c>
      <c r="F99" s="36" t="s">
        <v>342</v>
      </c>
      <c r="G99" s="23" t="s">
        <v>564</v>
      </c>
      <c r="H99" s="36" t="s">
        <v>361</v>
      </c>
      <c r="I99" s="36" t="s">
        <v>362</v>
      </c>
      <c r="J99" s="48" t="s">
        <v>565</v>
      </c>
    </row>
    <row r="100" ht="20.25" customHeight="1" spans="1:10">
      <c r="A100" s="22"/>
      <c r="B100" s="22"/>
      <c r="C100" s="22" t="s">
        <v>364</v>
      </c>
      <c r="D100" s="47" t="s">
        <v>365</v>
      </c>
      <c r="E100" s="48" t="s">
        <v>566</v>
      </c>
      <c r="F100" s="36" t="s">
        <v>353</v>
      </c>
      <c r="G100" s="23" t="s">
        <v>367</v>
      </c>
      <c r="H100" s="36" t="s">
        <v>355</v>
      </c>
      <c r="I100" s="36" t="s">
        <v>344</v>
      </c>
      <c r="J100" s="48" t="s">
        <v>567</v>
      </c>
    </row>
    <row r="101" ht="20.25" customHeight="1" spans="1:10">
      <c r="A101" s="46" t="s">
        <v>305</v>
      </c>
      <c r="B101" s="22" t="s">
        <v>568</v>
      </c>
      <c r="C101" s="22"/>
      <c r="D101" s="22"/>
      <c r="E101" s="22"/>
      <c r="F101" s="22"/>
      <c r="G101" s="22"/>
      <c r="H101" s="22"/>
      <c r="I101" s="22"/>
      <c r="J101" s="22"/>
    </row>
    <row r="102" ht="20.25" customHeight="1" spans="1:10">
      <c r="A102" s="22"/>
      <c r="B102" s="22"/>
      <c r="C102" s="22" t="s">
        <v>339</v>
      </c>
      <c r="D102" s="47" t="s">
        <v>340</v>
      </c>
      <c r="E102" s="48" t="s">
        <v>569</v>
      </c>
      <c r="F102" s="36" t="s">
        <v>347</v>
      </c>
      <c r="G102" s="23" t="s">
        <v>570</v>
      </c>
      <c r="H102" s="36" t="s">
        <v>372</v>
      </c>
      <c r="I102" s="36" t="s">
        <v>344</v>
      </c>
      <c r="J102" s="48" t="s">
        <v>571</v>
      </c>
    </row>
    <row r="103" ht="20.25" customHeight="1" spans="1:10">
      <c r="A103" s="22"/>
      <c r="B103" s="22"/>
      <c r="C103" s="22" t="s">
        <v>339</v>
      </c>
      <c r="D103" s="47" t="s">
        <v>351</v>
      </c>
      <c r="E103" s="48" t="s">
        <v>572</v>
      </c>
      <c r="F103" s="36" t="s">
        <v>342</v>
      </c>
      <c r="G103" s="23" t="s">
        <v>375</v>
      </c>
      <c r="H103" s="36" t="s">
        <v>355</v>
      </c>
      <c r="I103" s="36" t="s">
        <v>344</v>
      </c>
      <c r="J103" s="48" t="s">
        <v>573</v>
      </c>
    </row>
    <row r="104" ht="20.25" customHeight="1" spans="1:10">
      <c r="A104" s="22"/>
      <c r="B104" s="22"/>
      <c r="C104" s="22" t="s">
        <v>357</v>
      </c>
      <c r="D104" s="47" t="s">
        <v>574</v>
      </c>
      <c r="E104" s="48" t="s">
        <v>575</v>
      </c>
      <c r="F104" s="36" t="s">
        <v>342</v>
      </c>
      <c r="G104" s="23" t="s">
        <v>576</v>
      </c>
      <c r="H104" s="36" t="s">
        <v>361</v>
      </c>
      <c r="I104" s="36" t="s">
        <v>362</v>
      </c>
      <c r="J104" s="48" t="s">
        <v>577</v>
      </c>
    </row>
    <row r="105" ht="20.25" customHeight="1" spans="1:10">
      <c r="A105" s="22"/>
      <c r="B105" s="22"/>
      <c r="C105" s="22" t="s">
        <v>357</v>
      </c>
      <c r="D105" s="47" t="s">
        <v>358</v>
      </c>
      <c r="E105" s="48" t="s">
        <v>578</v>
      </c>
      <c r="F105" s="36" t="s">
        <v>342</v>
      </c>
      <c r="G105" s="23" t="s">
        <v>579</v>
      </c>
      <c r="H105" s="36" t="s">
        <v>355</v>
      </c>
      <c r="I105" s="36" t="s">
        <v>362</v>
      </c>
      <c r="J105" s="48" t="s">
        <v>580</v>
      </c>
    </row>
    <row r="106" ht="20.25" customHeight="1" spans="1:10">
      <c r="A106" s="22"/>
      <c r="B106" s="22"/>
      <c r="C106" s="22" t="s">
        <v>364</v>
      </c>
      <c r="D106" s="47" t="s">
        <v>365</v>
      </c>
      <c r="E106" s="48" t="s">
        <v>581</v>
      </c>
      <c r="F106" s="36" t="s">
        <v>353</v>
      </c>
      <c r="G106" s="23" t="s">
        <v>354</v>
      </c>
      <c r="H106" s="36" t="s">
        <v>355</v>
      </c>
      <c r="I106" s="36" t="s">
        <v>344</v>
      </c>
      <c r="J106" s="48" t="s">
        <v>582</v>
      </c>
    </row>
    <row r="107" ht="20.25" customHeight="1" spans="1:10">
      <c r="A107" s="46" t="s">
        <v>303</v>
      </c>
      <c r="B107" s="22" t="s">
        <v>583</v>
      </c>
      <c r="C107" s="22"/>
      <c r="D107" s="22"/>
      <c r="E107" s="22"/>
      <c r="F107" s="22"/>
      <c r="G107" s="22"/>
      <c r="H107" s="22"/>
      <c r="I107" s="22"/>
      <c r="J107" s="22"/>
    </row>
    <row r="108" ht="20.25" customHeight="1" spans="1:10">
      <c r="A108" s="22"/>
      <c r="B108" s="22"/>
      <c r="C108" s="22" t="s">
        <v>339</v>
      </c>
      <c r="D108" s="47" t="s">
        <v>340</v>
      </c>
      <c r="E108" s="48" t="s">
        <v>517</v>
      </c>
      <c r="F108" s="36" t="s">
        <v>342</v>
      </c>
      <c r="G108" s="23" t="s">
        <v>584</v>
      </c>
      <c r="H108" s="36" t="s">
        <v>372</v>
      </c>
      <c r="I108" s="36" t="s">
        <v>344</v>
      </c>
      <c r="J108" s="48" t="s">
        <v>519</v>
      </c>
    </row>
    <row r="109" ht="20.25" customHeight="1" spans="1:10">
      <c r="A109" s="22"/>
      <c r="B109" s="22"/>
      <c r="C109" s="22" t="s">
        <v>339</v>
      </c>
      <c r="D109" s="47" t="s">
        <v>351</v>
      </c>
      <c r="E109" s="48" t="s">
        <v>520</v>
      </c>
      <c r="F109" s="36" t="s">
        <v>342</v>
      </c>
      <c r="G109" s="23" t="s">
        <v>375</v>
      </c>
      <c r="H109" s="36" t="s">
        <v>355</v>
      </c>
      <c r="I109" s="36" t="s">
        <v>344</v>
      </c>
      <c r="J109" s="48" t="s">
        <v>521</v>
      </c>
    </row>
    <row r="110" ht="20.25" customHeight="1" spans="1:10">
      <c r="A110" s="22"/>
      <c r="B110" s="22"/>
      <c r="C110" s="22" t="s">
        <v>357</v>
      </c>
      <c r="D110" s="47" t="s">
        <v>358</v>
      </c>
      <c r="E110" s="48" t="s">
        <v>522</v>
      </c>
      <c r="F110" s="36" t="s">
        <v>342</v>
      </c>
      <c r="G110" s="23" t="s">
        <v>375</v>
      </c>
      <c r="H110" s="36" t="s">
        <v>355</v>
      </c>
      <c r="I110" s="36" t="s">
        <v>344</v>
      </c>
      <c r="J110" s="48" t="s">
        <v>523</v>
      </c>
    </row>
    <row r="111" ht="20.25" customHeight="1" spans="1:10">
      <c r="A111" s="22"/>
      <c r="B111" s="22"/>
      <c r="C111" s="22" t="s">
        <v>364</v>
      </c>
      <c r="D111" s="47" t="s">
        <v>365</v>
      </c>
      <c r="E111" s="48" t="s">
        <v>527</v>
      </c>
      <c r="F111" s="36" t="s">
        <v>353</v>
      </c>
      <c r="G111" s="23" t="s">
        <v>354</v>
      </c>
      <c r="H111" s="36" t="s">
        <v>355</v>
      </c>
      <c r="I111" s="36" t="s">
        <v>344</v>
      </c>
      <c r="J111" s="48" t="s">
        <v>528</v>
      </c>
    </row>
    <row r="112" ht="20.25" customHeight="1" spans="1:10">
      <c r="A112" s="46" t="s">
        <v>286</v>
      </c>
      <c r="B112" s="22" t="s">
        <v>585</v>
      </c>
      <c r="C112" s="22"/>
      <c r="D112" s="22"/>
      <c r="E112" s="22"/>
      <c r="F112" s="22"/>
      <c r="G112" s="22"/>
      <c r="H112" s="22"/>
      <c r="I112" s="22"/>
      <c r="J112" s="22"/>
    </row>
    <row r="113" ht="20.25" customHeight="1" spans="1:10">
      <c r="A113" s="22"/>
      <c r="B113" s="22"/>
      <c r="C113" s="22" t="s">
        <v>339</v>
      </c>
      <c r="D113" s="47" t="s">
        <v>340</v>
      </c>
      <c r="E113" s="48" t="s">
        <v>586</v>
      </c>
      <c r="F113" s="36" t="s">
        <v>342</v>
      </c>
      <c r="G113" s="23" t="s">
        <v>587</v>
      </c>
      <c r="H113" s="36" t="s">
        <v>588</v>
      </c>
      <c r="I113" s="36" t="s">
        <v>344</v>
      </c>
      <c r="J113" s="48" t="s">
        <v>589</v>
      </c>
    </row>
    <row r="114" ht="20.25" customHeight="1" spans="1:10">
      <c r="A114" s="22"/>
      <c r="B114" s="22"/>
      <c r="C114" s="22" t="s">
        <v>339</v>
      </c>
      <c r="D114" s="47" t="s">
        <v>340</v>
      </c>
      <c r="E114" s="48" t="s">
        <v>590</v>
      </c>
      <c r="F114" s="36" t="s">
        <v>342</v>
      </c>
      <c r="G114" s="23" t="s">
        <v>591</v>
      </c>
      <c r="H114" s="36" t="s">
        <v>372</v>
      </c>
      <c r="I114" s="36" t="s">
        <v>344</v>
      </c>
      <c r="J114" s="48" t="s">
        <v>592</v>
      </c>
    </row>
    <row r="115" ht="20.25" customHeight="1" spans="1:10">
      <c r="A115" s="22"/>
      <c r="B115" s="22"/>
      <c r="C115" s="22" t="s">
        <v>339</v>
      </c>
      <c r="D115" s="47" t="s">
        <v>340</v>
      </c>
      <c r="E115" s="48" t="s">
        <v>593</v>
      </c>
      <c r="F115" s="36" t="s">
        <v>342</v>
      </c>
      <c r="G115" s="23" t="s">
        <v>594</v>
      </c>
      <c r="H115" s="36" t="s">
        <v>372</v>
      </c>
      <c r="I115" s="36" t="s">
        <v>344</v>
      </c>
      <c r="J115" s="48" t="s">
        <v>595</v>
      </c>
    </row>
    <row r="116" ht="20.25" customHeight="1" spans="1:10">
      <c r="A116" s="22"/>
      <c r="B116" s="22"/>
      <c r="C116" s="22" t="s">
        <v>339</v>
      </c>
      <c r="D116" s="47" t="s">
        <v>423</v>
      </c>
      <c r="E116" s="48" t="s">
        <v>596</v>
      </c>
      <c r="F116" s="36" t="s">
        <v>342</v>
      </c>
      <c r="G116" s="23" t="s">
        <v>49</v>
      </c>
      <c r="H116" s="36" t="s">
        <v>532</v>
      </c>
      <c r="I116" s="36" t="s">
        <v>344</v>
      </c>
      <c r="J116" s="48" t="s">
        <v>597</v>
      </c>
    </row>
    <row r="117" ht="20.25" customHeight="1" spans="1:10">
      <c r="A117" s="22"/>
      <c r="B117" s="22"/>
      <c r="C117" s="22" t="s">
        <v>357</v>
      </c>
      <c r="D117" s="47" t="s">
        <v>358</v>
      </c>
      <c r="E117" s="48" t="s">
        <v>598</v>
      </c>
      <c r="F117" s="36" t="s">
        <v>342</v>
      </c>
      <c r="G117" s="23" t="s">
        <v>599</v>
      </c>
      <c r="H117" s="36" t="s">
        <v>361</v>
      </c>
      <c r="I117" s="36" t="s">
        <v>362</v>
      </c>
      <c r="J117" s="48" t="s">
        <v>600</v>
      </c>
    </row>
    <row r="118" ht="20.25" customHeight="1" spans="1:10">
      <c r="A118" s="22"/>
      <c r="B118" s="22"/>
      <c r="C118" s="22" t="s">
        <v>364</v>
      </c>
      <c r="D118" s="47" t="s">
        <v>365</v>
      </c>
      <c r="E118" s="48" t="s">
        <v>431</v>
      </c>
      <c r="F118" s="36" t="s">
        <v>353</v>
      </c>
      <c r="G118" s="23" t="s">
        <v>367</v>
      </c>
      <c r="H118" s="36" t="s">
        <v>355</v>
      </c>
      <c r="I118" s="36" t="s">
        <v>344</v>
      </c>
      <c r="J118" s="48" t="s">
        <v>601</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scale="58" fitToHeight="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2025-02-17T01:33:00Z</dcterms:created>
  <dcterms:modified xsi:type="dcterms:W3CDTF">2025-02-24T02:39:57Z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8C9483DE360F41F892BAC2269DF6EB38</vt:lpwstr>
  </property>
  <property fmtid="{D5CDD505-2E9C-101B-9397-08002B2CF9AE}" pid="3" name="KSOProductBuildVer">
    <vt:lpwstr>2052-11.8.2.12089</vt:lpwstr>
  </property>
</Properties>
</file>