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<sst xmlns="http://schemas.openxmlformats.org/spreadsheetml/2006/main" count="1000" uniqueCount="386">
  <si>
    <t>预算01-1表</t>
  </si>
  <si>
    <t>2025年财务收支预算总表</t>
  </si>
  <si>
    <t>单位名称：中国共产党新平彝族傣族自治县委员会社会工作部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</si>
  <si>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</si>
  <si>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</si>
  <si>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</si>
  <si>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</si>
  <si>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</si>
  <si>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</si>
  <si>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</si>
  <si>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</si>
  <si>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</si>
  <si>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</si>
  <si>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</si>
  <si>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</si>
  <si>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</si>
  <si>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</si>
  <si>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</si>
  <si>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</si>
  <si>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</si>
  <si>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</si>
  <si>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</si>
  <si>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</si>
  <si>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</si>
  <si>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</si>
  <si>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</si>
  <si>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</si>
  <si>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</si>
  <si>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</si>
  <si>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</si>
  <si>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</si>
  <si>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</si>
  <si>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</si>
  <si>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</si>
  <si>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</si>
  <si>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</si>
  <si>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</si>
  <si>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</si>
  <si>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</si>
  <si>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</si>
  <si>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</si>
  <si>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</si>
  <si>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</si>
  <si>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</si>
  <si>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</si>
  <si>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</si>
  <si>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</si>
  <si>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</si>
  <si>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</si>
  <si>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</si>
  <si>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451</t>
  </si>
  <si>
    <t>中国共产党新平彝族傣族自治县委员会社会工作部</t>
  </si>
  <si>
    <t>451001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</si>
  <si>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</si>
  <si>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</si>
  <si>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</si>
  <si>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</si>
  <si>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</si>
  <si>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</si>
  <si>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</si>
  <si>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</si>
  <si>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</si>
  <si>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</si>
  <si>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</si>
  <si>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</si>
  <si>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</si>
  <si>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</si>
  <si>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</si>
  <si>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20136</t>
  </si>
  <si>
    <t>其他共产党事务支出</t>
  </si>
  <si>
    <t>2013699</t>
  </si>
  <si>
    <t>20139</t>
  </si>
  <si>
    <t>社会工作事务</t>
  </si>
  <si>
    <t>2013901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</si>
  <si>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</si>
  <si>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</si>
  <si>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</si>
  <si>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</si>
  <si>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</si>
  <si>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</si>
  <si>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</si>
  <si>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</si>
  <si>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</si>
  <si>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</si>
  <si>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</si>
  <si>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</si>
  <si>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</si>
  <si>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</si>
  <si>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</si>
  <si>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</si>
  <si>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</si>
  <si>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</si>
  <si>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</si>
  <si>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</si>
  <si>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</si>
  <si>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</si>
  <si>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</si>
  <si>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</si>
  <si>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</si>
  <si>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</si>
  <si>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</si>
  <si>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</si>
  <si>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</si>
  <si>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</si>
  <si>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</si>
  <si>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</si>
  <si>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</si>
  <si>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</si>
  <si>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</si>
  <si>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</si>
  <si>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</si>
  <si>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</si>
  <si>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</si>
  <si>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</si>
  <si>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</si>
  <si>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</si>
  <si>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</si>
  <si>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</si>
  <si>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</si>
  <si>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</si>
  <si>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</si>
  <si>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</si>
  <si>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</si>
  <si>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</si>
  <si>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</si>
  <si>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</si>
  <si>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</si>
  <si>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</si>
  <si>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</si>
  <si>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</si>
  <si>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</si>
  <si>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</si>
  <si>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</si>
  <si>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</si>
  <si>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</si>
  <si>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</si>
  <si>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</si>
  <si>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</si>
  <si>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</si>
  <si>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</si>
  <si>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</si>
  <si>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</si>
  <si>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</si>
  <si>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</si>
  <si>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</si>
  <si>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</si>
  <si>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</si>
  <si>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</si>
  <si>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</si>
  <si>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</si>
  <si>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530427241100002976377</t>
  </si>
  <si>
    <t>社会保险缴费资金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</si>
  <si>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</si>
  <si>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</si>
  <si>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</si>
  <si>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</si>
  <si>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</si>
  <si>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</si>
  <si>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</si>
  <si>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</si>
  <si>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530427241100002976380</t>
  </si>
  <si>
    <t>部门临聘人员经费</t>
  </si>
  <si>
    <t>30199</t>
  </si>
  <si>
    <t>其他工资福利支出</t>
  </si>
  <si>
    <t>530427251100003789721</t>
  </si>
  <si>
    <t>30113</t>
  </si>
  <si>
    <t>530427251100003789722</t>
  </si>
  <si>
    <t>30217</t>
  </si>
  <si>
    <t>530427251100003789746</t>
  </si>
  <si>
    <t>行政人员工资支出</t>
  </si>
  <si>
    <t>30101</t>
  </si>
  <si>
    <t>基本工资</t>
  </si>
  <si>
    <t>30102</t>
  </si>
  <si>
    <t>津贴补贴</t>
  </si>
  <si>
    <t>530427251100003789751</t>
  </si>
  <si>
    <t>社会保障缴费</t>
  </si>
  <si>
    <t>530427251100003789754</t>
  </si>
  <si>
    <t>公务员基础绩效奖</t>
  </si>
  <si>
    <t>30103</t>
  </si>
  <si>
    <t>奖金</t>
  </si>
  <si>
    <t>530427251100003789755</t>
  </si>
  <si>
    <t>部门临聘人员支出</t>
  </si>
  <si>
    <t>530427251100003789756</t>
  </si>
  <si>
    <t>公车购置及运维费</t>
  </si>
  <si>
    <t>30231</t>
  </si>
  <si>
    <t>公务用车运行维护费</t>
  </si>
  <si>
    <t>530427251100003789757</t>
  </si>
  <si>
    <t>行政人员公务交通补贴</t>
  </si>
  <si>
    <t>30239</t>
  </si>
  <si>
    <t>其他交通费用</t>
  </si>
  <si>
    <t>530427251100003789758</t>
  </si>
  <si>
    <t>工会经费</t>
  </si>
  <si>
    <t>30228</t>
  </si>
  <si>
    <t>530427251100003789759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</si>
  <si>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</si>
  <si>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</si>
  <si>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</si>
  <si>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</si>
  <si>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</si>
  <si>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</si>
  <si>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</si>
  <si>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</si>
  <si>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</si>
  <si>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</si>
  <si>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</si>
  <si>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</si>
  <si>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</si>
  <si>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</si>
  <si>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</si>
  <si>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530427241100003057847</t>
  </si>
  <si>
    <t>驻村工作队员生活补助经费</t>
  </si>
  <si>
    <t xml:space="preserve">30305 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</si>
  <si>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</si>
  <si>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</si>
  <si>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</si>
  <si>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</si>
  <si>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</si>
  <si>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</si>
  <si>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</si>
  <si>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2023年至2025年计算机更新项目资金</t>
  </si>
  <si>
    <t>311 专项业务类</t>
  </si>
  <si>
    <t>530427251100003871470</t>
  </si>
  <si>
    <t>农村原大队一级部分离职半脱产干部和村办干部定期生活补助资金</t>
  </si>
  <si>
    <t>312 民生类</t>
  </si>
  <si>
    <t>530427251100003848341</t>
  </si>
  <si>
    <t>30305</t>
  </si>
  <si>
    <t>新平县县委社会工作部党支部2025年党建工作经费</t>
  </si>
  <si>
    <t>313 事业发展类</t>
  </si>
  <si>
    <t>530427251100003932398</t>
  </si>
  <si>
    <t>中共新平县委社会工作部办公设备购置经费</t>
  </si>
  <si>
    <t>530427251100003823938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</si>
  <si>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</si>
  <si>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</si>
  <si>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</si>
  <si>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</si>
  <si>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</si>
  <si>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</si>
  <si>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</si>
  <si>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</si>
  <si>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</si>
  <si>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</si>
  <si>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</si>
  <si>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</si>
  <si>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根据《新平县2025年党（工）委党务工作经费分配表》2025年安排新平县委社会工作部党支部党建工作经费共计0.50万元，由财政统一预算。
（一）开展“三会一课”、主题党日和党员教育培训活动；开展支部党员活动阵地建设和党组织规范化建设等活动计划0.20万元。
（二）党员教育党报党刊征订、党支部日常活动开展所需办公用品购买0.20万元。
（三）党支部党员慰问0.10万元。</t>
  </si>
  <si>
    <t>产出指标</t>
  </si>
  <si>
    <t>数量指标</t>
  </si>
  <si>
    <t>开展党员培训</t>
  </si>
  <si>
    <t>=</t>
  </si>
  <si>
    <t>01</t>
  </si>
  <si>
    <t>期</t>
  </si>
  <si>
    <t>定量指标</t>
  </si>
  <si>
    <t>在规定的时间内完成项目</t>
  </si>
  <si>
    <t>组织党员参观</t>
  </si>
  <si>
    <t>开展特色三会一课主题党日</t>
  </si>
  <si>
    <t>时效指标</t>
  </si>
  <si>
    <t>项目实施完成率</t>
  </si>
  <si>
    <t>100</t>
  </si>
  <si>
    <t>%</t>
  </si>
  <si>
    <t>完成实施方案规定的项目内容</t>
  </si>
  <si>
    <t>成本指标</t>
  </si>
  <si>
    <t>社会成本指标</t>
  </si>
  <si>
    <t>效益指标</t>
  </si>
  <si>
    <t>社会效益</t>
  </si>
  <si>
    <t>满意度指标</t>
  </si>
  <si>
    <t>服务对象满意度</t>
  </si>
  <si>
    <t>满意度</t>
  </si>
  <si>
    <t>计划2025年更新计算机一台</t>
  </si>
  <si>
    <t>2023年至2025年计算机更新</t>
  </si>
  <si>
    <t>&gt;=</t>
  </si>
  <si>
    <t>台</t>
  </si>
  <si>
    <t>完成实施方案内容</t>
  </si>
  <si>
    <t>本项目预算经费7.724万元，办公设备购置经费共计7.724万元，其中：
黑白激光单功能打印机（奔图） 6台，单价0.19万元，共1.14万元；
彩色打印机（奔图）1台，单价0.48万元，共0.48万元；
数码复印机（长城）1台，单价1.48万元，共1.48万元；
A4复印纸（小钢炮）10包，单价0.017万元，共0.17万元；
1.4米办公桌10张，单价0.119万元，共1.19万元；
1.6米办公桌2张，单价0.129万元，共0.258万元；
办公椅12张，单价0.038万元，共0.456万元；
办公沙发 5张，单价0.19万元，共0.95万元；
茶水柜 8张，单价0.08万元，共0.64万元；
文件柜5张，单价0.08万元，共0.40万元；
1.4米茶几7张，单价0.08万元，共0.56万元。
共需县级财政配套：1.14+0.48+1.48+0.17+1.19+0.258+0.456+0.95+0.64+0.40+0.56=7.724万元</t>
  </si>
  <si>
    <t>仪器设备</t>
  </si>
  <si>
    <t>8</t>
  </si>
  <si>
    <t>台（套）</t>
  </si>
  <si>
    <t>在规定时间内购买8台/套打印机。</t>
  </si>
  <si>
    <t>检测试剂耗材</t>
  </si>
  <si>
    <t>10</t>
  </si>
  <si>
    <t>组</t>
  </si>
  <si>
    <t>完成购买10组打印纸。</t>
  </si>
  <si>
    <t>人员培训</t>
  </si>
  <si>
    <t>12</t>
  </si>
  <si>
    <t>张</t>
  </si>
  <si>
    <t>购买办公桌12张。</t>
  </si>
  <si>
    <t>仪器设备检定/校准、维修</t>
  </si>
  <si>
    <t>完成购买办公椅12张。</t>
  </si>
  <si>
    <t>办公沙发</t>
  </si>
  <si>
    <t>完成购买办公沙发5张。</t>
  </si>
  <si>
    <t>茶水柜</t>
  </si>
  <si>
    <t>购买茶水柜8张。</t>
  </si>
  <si>
    <t>文件柜</t>
  </si>
  <si>
    <t>个</t>
  </si>
  <si>
    <t>购买文件柜5个。</t>
  </si>
  <si>
    <t>茶几</t>
  </si>
  <si>
    <t>7</t>
  </si>
  <si>
    <t>购买茶几7张。</t>
  </si>
  <si>
    <t>项目经费到位支付及时率</t>
  </si>
  <si>
    <t>在规定时间内完成各种费用支付</t>
  </si>
  <si>
    <t>经济成本指标</t>
  </si>
  <si>
    <t>&lt;=</t>
  </si>
  <si>
    <t>660</t>
  </si>
  <si>
    <t>万元</t>
  </si>
  <si>
    <t>用于购买液相色谱-质谱联用仪仪器660万元</t>
  </si>
  <si>
    <t>参加培训人员对培训效果满意度</t>
  </si>
  <si>
    <t>95</t>
  </si>
  <si>
    <t xml:space="preserve">干部职工对办公设备产品使用满意度
</t>
  </si>
  <si>
    <t>根据中共云南省委组织部、中共云南省委农村工作部、云南省民政厅、云南省财政厅、云南省人事厅《关于印发&lt;对农村原大队一级部分离职半脱产干部实施定期生活补助的办法&gt;的通知》(云组发[1989]55号)和中共新平县委办公室、新平县人民政府办公室关于印发《新平县调整村（社区）干部岗位补贴方案的通知》（新办通[2019]104号），切实做好部分离职半脱产干部的定期生活补助工作，使之安享晚年，维护社会稳定。通过项目实施，保障农村原大队一级部分离职半脱产干部和离职村办干部基本生活，提高社会稳定性和群众满意度，因此类人员为政策保障人员，随着年龄和死亡人数增加，人员逐渐减少，人数&lt;=95人，其中：小乡干部&lt;=65人，村办干部&lt;=30人，补助资金按月发放，获补对象生活状况有所改善，每年抽取20户进行满意度问卷调查，满意度达90.00%。</t>
  </si>
  <si>
    <t>小乡干部补助人数</t>
  </si>
  <si>
    <t>65</t>
  </si>
  <si>
    <t>人</t>
  </si>
  <si>
    <t>小乡干部获补人员随着年纪增长，人员逐步减少。目前有65人得到补助。</t>
  </si>
  <si>
    <t>村办干部补助人数</t>
  </si>
  <si>
    <t>30</t>
  </si>
  <si>
    <t>村办干部获补人员随着年纪增长，目前有30人得到补助。</t>
  </si>
  <si>
    <t>补助资金按月发放</t>
  </si>
  <si>
    <t>31</t>
  </si>
  <si>
    <t>日</t>
  </si>
  <si>
    <t>每月月底前发放</t>
  </si>
  <si>
    <t>生活状况改善</t>
  </si>
  <si>
    <t>改善</t>
  </si>
  <si>
    <t>定性指标</t>
  </si>
  <si>
    <t>生活能力有所改善的情况。</t>
  </si>
  <si>
    <t>受益对象满意度</t>
  </si>
  <si>
    <t>90</t>
  </si>
  <si>
    <t>满意度问卷调查</t>
  </si>
  <si>
    <t>预算06表</t>
  </si>
  <si>
    <t>2025年部门政府性基金预算支出预算表</t>
  </si>
  <si>
    <t>政府性基金预算支出</t>
  </si>
  <si>
    <t>说明：我部门无此事项。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</si>
  <si>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</si>
  <si>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</si>
  <si>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</si>
  <si>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</si>
  <si>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</si>
  <si>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</si>
  <si>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</si>
  <si>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</si>
  <si>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</si>
  <si>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</si>
  <si>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</si>
  <si>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</si>
  <si>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升</t>
  </si>
  <si>
    <t>批</t>
  </si>
  <si>
    <t>份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</si>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</sst>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9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b/>
      <sz val="21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23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5" applyNumberFormat="0" applyAlignment="0" applyProtection="0">
      <alignment vertical="center"/>
    </xf>
    <xf numFmtId="0" fontId="39" fillId="4" borderId="26" applyNumberFormat="0" applyAlignment="0" applyProtection="0">
      <alignment vertical="center"/>
    </xf>
    <xf numFmtId="0" fontId="40" fillId="4" borderId="25" applyNumberFormat="0" applyAlignment="0" applyProtection="0">
      <alignment vertical="center"/>
    </xf>
    <xf numFmtId="0" fontId="41" fillId="5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49" fontId="10" fillId="0" borderId="7">
      <alignment horizontal="left" vertical="center" wrapText="1"/>
    </xf>
    <xf numFmtId="180" fontId="10" fillId="0" borderId="7">
      <alignment horizontal="right" vertical="center"/>
    </xf>
    <xf numFmtId="0" fontId="10" fillId="0" borderId="0">
      <alignment vertical="top"/>
      <protection locked="0"/>
    </xf>
  </cellStyleXfs>
  <cellXfs count="230">
    <xf numFmtId="0" fontId="0" fillId="0" borderId="0" xfId="0"/>
    <xf numFmtId="0" fontId="1" fillId="0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79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6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10" fillId="0" borderId="7" xfId="51">
      <alignment horizontal="right" vertical="center"/>
    </xf>
    <xf numFmtId="179" fontId="10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57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179" fontId="8" fillId="0" borderId="7" xfId="52" applyFo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10" fillId="0" borderId="7" xfId="55" applyNumberFormat="1" applyFont="1" applyBorder="1">
      <alignment horizontal="left" vertical="center" wrapText="1"/>
    </xf>
    <xf numFmtId="49" fontId="10" fillId="0" borderId="7" xfId="55" applyNumberFormat="1" applyFont="1" applyBorder="1">
      <alignment horizontal="left" vertical="center" wrapText="1"/>
    </xf>
    <xf numFmtId="179" fontId="10" fillId="0" borderId="7" xfId="55" applyNumberFormat="1" applyFont="1" applyBorder="1" applyAlignment="1">
      <alignment horizontal="right" vertical="center" wrapText="1"/>
    </xf>
    <xf numFmtId="179" fontId="10" fillId="0" borderId="7" xfId="55" applyNumberFormat="1" applyFont="1" applyBorder="1" applyAlignment="1">
      <alignment horizontal="center" vertical="center" wrapText="1"/>
    </xf>
    <xf numFmtId="49" fontId="10" fillId="0" borderId="7" xfId="55" applyNumberFormat="1" applyFont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16" xfId="0" applyFont="1" applyFill="1" applyBorder="1" applyAlignment="1">
      <alignment vertical="center"/>
    </xf>
    <xf numFmtId="49" fontId="10" fillId="0" borderId="17" xfId="55" applyNumberFormat="1" applyFont="1" applyBorder="1">
      <alignment horizontal="left" vertical="center" wrapText="1"/>
    </xf>
    <xf numFmtId="0" fontId="1" fillId="0" borderId="0" xfId="0" applyFont="1" applyFill="1" applyAlignment="1">
      <alignment horizontal="center" vertical="top"/>
    </xf>
    <xf numFmtId="49" fontId="10" fillId="0" borderId="7" xfId="55" applyNumberFormat="1" applyFont="1" applyBorder="1" applyAlignment="1">
      <alignment horizontal="justify" vertical="center" wrapText="1"/>
    </xf>
    <xf numFmtId="179" fontId="10" fillId="0" borderId="7" xfId="0" applyNumberFormat="1" applyFont="1" applyFill="1" applyBorder="1" applyAlignment="1">
      <alignment horizontal="center" vertical="center" wrapText="1"/>
    </xf>
    <xf numFmtId="49" fontId="16" fillId="0" borderId="7" xfId="55" applyNumberFormat="1" applyFont="1" applyBorder="1" applyAlignment="1">
      <alignment horizontal="justify" vertical="center" wrapText="1"/>
    </xf>
    <xf numFmtId="179" fontId="10" fillId="0" borderId="7" xfId="55" applyNumberFormat="1" applyFont="1" applyBorder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8" fillId="0" borderId="7" xfId="0" applyFont="1" applyBorder="1" applyAlignment="1">
      <alignment horizontal="center"/>
    </xf>
    <xf numFmtId="179" fontId="10" fillId="0" borderId="7" xfId="52" applyNumberFormat="1" applyFont="1" applyBorder="1">
      <alignment horizontal="right" vertical="center"/>
    </xf>
    <xf numFmtId="0" fontId="6" fillId="0" borderId="7" xfId="0" applyFont="1" applyFill="1" applyBorder="1" applyAlignment="1">
      <alignment horizontal="left" vertical="center" indent="1"/>
    </xf>
    <xf numFmtId="0" fontId="1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right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 applyProtection="1">
      <alignment horizontal="right" vertical="center"/>
      <protection locked="0"/>
    </xf>
    <xf numFmtId="4" fontId="27" fillId="0" borderId="7" xfId="0" applyNumberFormat="1" applyFont="1" applyBorder="1" applyAlignment="1">
      <alignment horizontal="right" vertical="center"/>
    </xf>
    <xf numFmtId="0" fontId="2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7" fillId="0" borderId="7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  <protection locked="0"/>
    </xf>
    <xf numFmtId="4" fontId="10" fillId="0" borderId="18" xfId="0" applyNumberFormat="1" applyFont="1" applyBorder="1" applyAlignment="1" applyProtection="1">
      <alignment horizontal="right" vertical="center"/>
      <protection locked="0"/>
    </xf>
    <xf numFmtId="4" fontId="10" fillId="0" borderId="16" xfId="0" applyNumberFormat="1" applyFont="1" applyBorder="1" applyAlignment="1">
      <alignment horizontal="right" vertical="center"/>
    </xf>
    <xf numFmtId="4" fontId="10" fillId="0" borderId="19" xfId="0" applyNumberFormat="1" applyFont="1" applyBorder="1" applyAlignment="1" applyProtection="1">
      <alignment horizontal="right" vertical="center"/>
      <protection locked="0"/>
    </xf>
    <xf numFmtId="4" fontId="10" fillId="0" borderId="20" xfId="0" applyNumberFormat="1" applyFont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4" fontId="10" fillId="0" borderId="16" xfId="0" applyNumberFormat="1" applyFont="1" applyBorder="1" applyAlignment="1" applyProtection="1">
      <alignment horizontal="right" vertical="center"/>
      <protection locked="0"/>
    </xf>
    <xf numFmtId="4" fontId="10" fillId="0" borderId="20" xfId="0" applyNumberFormat="1" applyFont="1" applyBorder="1" applyAlignment="1" applyProtection="1">
      <alignment horizontal="right" vertical="center"/>
      <protection locked="0"/>
    </xf>
    <xf numFmtId="179" fontId="8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28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49" fontId="10" fillId="0" borderId="7" xfId="55" applyFo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79" fontId="27" fillId="0" borderId="7" xfId="0" applyNumberFormat="1" applyFont="1" applyBorder="1" applyAlignment="1">
      <alignment horizontal="right" vertical="center"/>
    </xf>
    <xf numFmtId="0" fontId="27" fillId="0" borderId="6" xfId="0" applyFont="1" applyBorder="1" applyAlignment="1" applyProtection="1">
      <alignment horizontal="center" vertical="center"/>
      <protection locked="0"/>
    </xf>
    <xf numFmtId="4" fontId="27" fillId="0" borderId="7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8" defaultRowHeight="14.25" customHeight="1" outlineLevelCol="3"/>
  <cols>
    <col min="1" max="4" width="33.8898305084746" customWidth="1"/>
  </cols>
  <sheetData>
    <row r="1" customHeight="1" spans="1:4">
      <c r="A1" s="2"/>
      <c r="B1" s="2"/>
      <c r="C1" s="2"/>
      <c r="D1" s="2"/>
    </row>
    <row r="2" ht="11.95" customHeight="1" spans="1:4">
      <c r="A2" s="134"/>
      <c r="B2" s="134"/>
      <c r="C2" s="134"/>
      <c r="D2" s="159" t="s">
        <v>0</v>
      </c>
    </row>
    <row r="3" ht="36" customHeight="1" spans="1:4">
      <c r="A3" s="156" t="s">
        <v>1</v>
      </c>
      <c r="B3" s="220"/>
      <c r="C3" s="220"/>
      <c r="D3" s="220"/>
    </row>
    <row r="4" ht="20.95" customHeight="1" spans="1:4">
      <c r="A4" s="221" t="s">
        <v>2</v>
      </c>
      <c r="B4" s="158"/>
      <c r="C4" s="158"/>
      <c r="D4" s="155" t="s">
        <v>3</v>
      </c>
    </row>
    <row r="5" ht="19.5" customHeight="1" spans="1:4">
      <c r="A5" s="160" t="s">
        <v>4</v>
      </c>
      <c r="B5" s="144"/>
      <c r="C5" s="160" t="s">
        <v>5</v>
      </c>
      <c r="D5" s="144"/>
    </row>
    <row r="6" ht="19.5" customHeight="1" spans="1:4">
      <c r="A6" s="161" t="s">
        <v>6</v>
      </c>
      <c r="B6" s="161" t="s">
        <v>7</v>
      </c>
      <c r="C6" s="161" t="s">
        <v>8</v>
      </c>
      <c r="D6" s="161" t="s">
        <v>7</v>
      </c>
    </row>
    <row r="7" ht="19.5" customHeight="1" spans="1:4">
      <c r="A7" s="163"/>
      <c r="B7" s="163"/>
      <c r="C7" s="163"/>
      <c r="D7" s="163"/>
    </row>
    <row r="8" ht="25.4" customHeight="1" spans="1:4">
      <c r="A8" s="172" t="s">
        <v>9</v>
      </c>
      <c r="B8" s="168">
        <f>D18</f>
        <v>3067783.12</v>
      </c>
      <c r="C8" s="222" t="s">
        <v>10</v>
      </c>
      <c r="D8" s="168">
        <f>1835840+14520</f>
        <v>1850360</v>
      </c>
    </row>
    <row r="9" ht="25.4" customHeight="1" spans="1:4">
      <c r="A9" s="172" t="s">
        <v>11</v>
      </c>
      <c r="B9" s="168"/>
      <c r="C9" s="222" t="s">
        <v>12</v>
      </c>
      <c r="D9" s="168">
        <v>791667.12</v>
      </c>
    </row>
    <row r="10" ht="25.4" customHeight="1" spans="1:4">
      <c r="A10" s="172" t="s">
        <v>13</v>
      </c>
      <c r="B10" s="168"/>
      <c r="C10" s="222" t="s">
        <v>14</v>
      </c>
      <c r="D10" s="168">
        <v>156638</v>
      </c>
    </row>
    <row r="11" ht="25.4" customHeight="1" spans="1:4">
      <c r="A11" s="172" t="s">
        <v>15</v>
      </c>
      <c r="B11" s="169"/>
      <c r="C11" s="222" t="s">
        <v>16</v>
      </c>
      <c r="D11" s="168">
        <v>269118</v>
      </c>
    </row>
    <row r="12" ht="25.4" customHeight="1" spans="1:4">
      <c r="A12" s="172" t="s">
        <v>17</v>
      </c>
      <c r="B12" s="168"/>
      <c r="C12" s="222"/>
      <c r="D12" s="168"/>
    </row>
    <row r="13" ht="25.4" customHeight="1" spans="1:4">
      <c r="A13" s="172" t="s">
        <v>18</v>
      </c>
      <c r="B13" s="169"/>
      <c r="C13" s="222"/>
      <c r="D13" s="168"/>
    </row>
    <row r="14" ht="25.4" customHeight="1" spans="1:4">
      <c r="A14" s="172" t="s">
        <v>19</v>
      </c>
      <c r="B14" s="169"/>
      <c r="C14" s="222"/>
      <c r="D14" s="168"/>
    </row>
    <row r="15" ht="25.4" customHeight="1" spans="1:4">
      <c r="A15" s="172" t="s">
        <v>20</v>
      </c>
      <c r="B15" s="169"/>
      <c r="C15" s="222"/>
      <c r="D15" s="168"/>
    </row>
    <row r="16" ht="25.4" customHeight="1" spans="1:4">
      <c r="A16" s="223" t="s">
        <v>21</v>
      </c>
      <c r="B16" s="169"/>
      <c r="C16" s="222"/>
      <c r="D16" s="168"/>
    </row>
    <row r="17" ht="25.4" customHeight="1" spans="1:4">
      <c r="A17" s="223" t="s">
        <v>22</v>
      </c>
      <c r="B17" s="168"/>
      <c r="C17" s="222"/>
      <c r="D17" s="168"/>
    </row>
    <row r="18" ht="25.4" customHeight="1" spans="1:4">
      <c r="A18" s="224" t="s">
        <v>23</v>
      </c>
      <c r="B18" s="170">
        <f>B8</f>
        <v>3067783.12</v>
      </c>
      <c r="C18" s="171" t="s">
        <v>24</v>
      </c>
      <c r="D18" s="170">
        <f>SUM(D8:D17)</f>
        <v>3067783.12</v>
      </c>
    </row>
    <row r="19" ht="25.4" customHeight="1" spans="1:4">
      <c r="A19" s="225" t="s">
        <v>25</v>
      </c>
      <c r="B19" s="170"/>
      <c r="C19" s="226" t="s">
        <v>26</v>
      </c>
      <c r="D19" s="227"/>
    </row>
    <row r="20" ht="25.4" customHeight="1" spans="1:4">
      <c r="A20" s="223" t="s">
        <v>27</v>
      </c>
      <c r="B20" s="168"/>
      <c r="C20" s="172" t="s">
        <v>27</v>
      </c>
      <c r="D20" s="169"/>
    </row>
    <row r="21" ht="25.4" customHeight="1" spans="1:4">
      <c r="A21" s="223" t="s">
        <v>28</v>
      </c>
      <c r="B21" s="168"/>
      <c r="C21" s="172" t="s">
        <v>29</v>
      </c>
      <c r="D21" s="169"/>
    </row>
    <row r="22" ht="25.4" customHeight="1" spans="1:4">
      <c r="A22" s="228" t="s">
        <v>30</v>
      </c>
      <c r="B22" s="170">
        <f>B18</f>
        <v>3067783.12</v>
      </c>
      <c r="C22" s="171" t="s">
        <v>31</v>
      </c>
      <c r="D22" s="229">
        <f>D18</f>
        <v>3067783.12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1016949152542" defaultRowHeight="14.25" customHeight="1" outlineLevelCol="5"/>
  <cols>
    <col min="1" max="1" width="29" customWidth="1"/>
    <col min="2" max="2" width="28.5423728813559" customWidth="1"/>
    <col min="3" max="3" width="31.5423728813559" customWidth="1"/>
    <col min="4" max="6" width="33.440677966101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5" t="s">
        <v>325</v>
      </c>
    </row>
    <row r="3" ht="28.5" customHeight="1" spans="1:6">
      <c r="A3" s="26" t="s">
        <v>326</v>
      </c>
      <c r="B3" s="26"/>
      <c r="C3" s="26"/>
      <c r="D3" s="26"/>
      <c r="E3" s="26"/>
      <c r="F3" s="26"/>
    </row>
    <row r="4" ht="15.05" customHeight="1" spans="1:6">
      <c r="A4" s="107" t="str">
        <f>'部门财务收支预算总表01-1'!A4</f>
        <v>单位名称：中国共产党新平彝族傣族自治县委员会社会工作部</v>
      </c>
      <c r="B4" s="108"/>
      <c r="C4" s="108"/>
      <c r="D4" s="58"/>
      <c r="E4" s="58"/>
      <c r="F4" s="109" t="s">
        <v>3</v>
      </c>
    </row>
    <row r="5" ht="18.85" customHeight="1" spans="1:6">
      <c r="A5" s="11" t="s">
        <v>135</v>
      </c>
      <c r="B5" s="11" t="s">
        <v>55</v>
      </c>
      <c r="C5" s="11" t="s">
        <v>56</v>
      </c>
      <c r="D5" s="17" t="s">
        <v>327</v>
      </c>
      <c r="E5" s="63"/>
      <c r="F5" s="63"/>
    </row>
    <row r="6" ht="29.95" customHeight="1" spans="1:6">
      <c r="A6" s="20"/>
      <c r="B6" s="20"/>
      <c r="C6" s="20"/>
      <c r="D6" s="17" t="s">
        <v>36</v>
      </c>
      <c r="E6" s="63" t="s">
        <v>64</v>
      </c>
      <c r="F6" s="63" t="s">
        <v>65</v>
      </c>
    </row>
    <row r="7" ht="16.55" customHeight="1" spans="1:6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</row>
    <row r="8" ht="20.3" customHeight="1" spans="1:6">
      <c r="A8" s="28"/>
      <c r="B8" s="28"/>
      <c r="C8" s="28"/>
      <c r="D8" s="64"/>
      <c r="E8" s="64"/>
      <c r="F8" s="64"/>
    </row>
    <row r="9" ht="17.2" customHeight="1" spans="1:6">
      <c r="A9" s="110" t="s">
        <v>101</v>
      </c>
      <c r="B9" s="111"/>
      <c r="C9" s="111"/>
      <c r="D9" s="64"/>
      <c r="E9" s="64"/>
      <c r="F9" s="64"/>
    </row>
    <row r="10" customHeight="1" spans="1:1">
      <c r="A10" t="s">
        <v>328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21" sqref="A21"/>
    </sheetView>
  </sheetViews>
  <sheetFormatPr defaultColWidth="9.11016949152542" defaultRowHeight="14.25" customHeight="1"/>
  <cols>
    <col min="1" max="1" width="39.1101694915254" customWidth="1"/>
    <col min="2" max="2" width="21.6610169491525" customWidth="1"/>
    <col min="3" max="3" width="35.2203389830508" customWidth="1"/>
    <col min="4" max="4" width="7.66101694915254" customWidth="1"/>
    <col min="5" max="5" width="10.2203389830508" customWidth="1"/>
    <col min="6" max="11" width="14.7796610169492" customWidth="1"/>
    <col min="12" max="16" width="12.5423728813559" customWidth="1"/>
    <col min="17" max="17" width="10.4406779661017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54"/>
      <c r="P2" s="54"/>
      <c r="Q2" s="105" t="s">
        <v>329</v>
      </c>
    </row>
    <row r="3" ht="27.85" customHeight="1" spans="1:17">
      <c r="A3" s="56" t="s">
        <v>330</v>
      </c>
      <c r="B3" s="26"/>
      <c r="C3" s="26"/>
      <c r="D3" s="26"/>
      <c r="E3" s="26"/>
      <c r="F3" s="26"/>
      <c r="G3" s="26"/>
      <c r="H3" s="26"/>
      <c r="I3" s="26"/>
      <c r="J3" s="26"/>
      <c r="K3" s="46"/>
      <c r="L3" s="26"/>
      <c r="M3" s="26"/>
      <c r="N3" s="26"/>
      <c r="O3" s="46"/>
      <c r="P3" s="46"/>
      <c r="Q3" s="26"/>
    </row>
    <row r="4" ht="18.85" customHeight="1" spans="1:17">
      <c r="A4" s="96" t="str">
        <f>'部门财务收支预算总表01-1'!A4</f>
        <v>单位名称：中国共产党新平彝族傣族自治县委员会社会工作部</v>
      </c>
      <c r="B4" s="8"/>
      <c r="C4" s="8"/>
      <c r="D4" s="8"/>
      <c r="E4" s="8"/>
      <c r="F4" s="8"/>
      <c r="G4" s="8"/>
      <c r="H4" s="8"/>
      <c r="I4" s="8"/>
      <c r="J4" s="8"/>
      <c r="O4" s="66"/>
      <c r="P4" s="66"/>
      <c r="Q4" s="106" t="s">
        <v>126</v>
      </c>
    </row>
    <row r="5" ht="15.75" customHeight="1" spans="1:17">
      <c r="A5" s="11" t="s">
        <v>331</v>
      </c>
      <c r="B5" s="72" t="s">
        <v>332</v>
      </c>
      <c r="C5" s="72" t="s">
        <v>333</v>
      </c>
      <c r="D5" s="72" t="s">
        <v>334</v>
      </c>
      <c r="E5" s="72" t="s">
        <v>335</v>
      </c>
      <c r="F5" s="72" t="s">
        <v>336</v>
      </c>
      <c r="G5" s="73" t="s">
        <v>142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" customHeight="1" spans="1:17">
      <c r="A6" s="16"/>
      <c r="B6" s="75"/>
      <c r="C6" s="75"/>
      <c r="D6" s="75"/>
      <c r="E6" s="75"/>
      <c r="F6" s="75"/>
      <c r="G6" s="75" t="s">
        <v>36</v>
      </c>
      <c r="H6" s="75" t="s">
        <v>39</v>
      </c>
      <c r="I6" s="75" t="s">
        <v>337</v>
      </c>
      <c r="J6" s="75" t="s">
        <v>338</v>
      </c>
      <c r="K6" s="76" t="s">
        <v>339</v>
      </c>
      <c r="L6" s="91" t="s">
        <v>340</v>
      </c>
      <c r="M6" s="91"/>
      <c r="N6" s="91"/>
      <c r="O6" s="92"/>
      <c r="P6" s="93"/>
      <c r="Q6" s="77"/>
    </row>
    <row r="7" ht="54" customHeight="1" spans="1:17">
      <c r="A7" s="19"/>
      <c r="B7" s="77"/>
      <c r="C7" s="77"/>
      <c r="D7" s="77"/>
      <c r="E7" s="77"/>
      <c r="F7" s="77"/>
      <c r="G7" s="77"/>
      <c r="H7" s="77" t="s">
        <v>38</v>
      </c>
      <c r="I7" s="77"/>
      <c r="J7" s="77"/>
      <c r="K7" s="78"/>
      <c r="L7" s="77" t="s">
        <v>38</v>
      </c>
      <c r="M7" s="77" t="s">
        <v>49</v>
      </c>
      <c r="N7" s="77" t="s">
        <v>149</v>
      </c>
      <c r="O7" s="94" t="s">
        <v>45</v>
      </c>
      <c r="P7" s="78" t="s">
        <v>46</v>
      </c>
      <c r="Q7" s="77" t="s">
        <v>47</v>
      </c>
    </row>
    <row r="8" ht="15.05" customHeight="1" spans="1:17">
      <c r="A8" s="20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s="1" customFormat="1" ht="20.25" customHeight="1" spans="1:17">
      <c r="A9" s="99" t="s">
        <v>183</v>
      </c>
      <c r="B9" s="100"/>
      <c r="C9" s="100"/>
      <c r="D9" s="101"/>
      <c r="E9" s="101"/>
      <c r="F9" s="101">
        <v>22850</v>
      </c>
      <c r="G9" s="101">
        <v>22850</v>
      </c>
      <c r="H9" s="101">
        <v>22850</v>
      </c>
      <c r="I9" s="101"/>
      <c r="J9" s="104"/>
      <c r="K9" s="104"/>
      <c r="L9" s="101"/>
      <c r="M9" s="101"/>
      <c r="N9" s="101"/>
      <c r="O9" s="101"/>
      <c r="P9" s="101"/>
      <c r="Q9" s="101"/>
    </row>
    <row r="10" s="1" customFormat="1" ht="20.25" customHeight="1" spans="1:17">
      <c r="A10" s="100"/>
      <c r="B10" s="100" t="s">
        <v>185</v>
      </c>
      <c r="C10" s="100" t="str">
        <f>"C23120302"&amp;"  "&amp;"车辆加油、添加燃料服务"</f>
        <v>C23120302  车辆加油、添加燃料服务</v>
      </c>
      <c r="D10" s="102" t="s">
        <v>341</v>
      </c>
      <c r="E10" s="103">
        <v>1100</v>
      </c>
      <c r="F10" s="101">
        <v>9350</v>
      </c>
      <c r="G10" s="101">
        <v>9350</v>
      </c>
      <c r="H10" s="104">
        <v>9350</v>
      </c>
      <c r="I10" s="104"/>
      <c r="J10" s="104"/>
      <c r="K10" s="104"/>
      <c r="L10" s="101"/>
      <c r="M10" s="101"/>
      <c r="N10" s="101"/>
      <c r="O10" s="101"/>
      <c r="P10" s="101"/>
      <c r="Q10" s="101"/>
    </row>
    <row r="11" s="1" customFormat="1" ht="20.25" customHeight="1" spans="1:17">
      <c r="A11" s="100"/>
      <c r="B11" s="100" t="s">
        <v>185</v>
      </c>
      <c r="C11" s="100" t="str">
        <f>"C23120301"&amp;"  "&amp;"车辆维修和保养服务"</f>
        <v>C23120301  车辆维修和保养服务</v>
      </c>
      <c r="D11" s="102" t="s">
        <v>342</v>
      </c>
      <c r="E11" s="103">
        <v>10</v>
      </c>
      <c r="F11" s="101">
        <v>10000</v>
      </c>
      <c r="G11" s="101">
        <v>10000</v>
      </c>
      <c r="H11" s="104">
        <v>10000</v>
      </c>
      <c r="I11" s="104"/>
      <c r="J11" s="104"/>
      <c r="K11" s="104"/>
      <c r="L11" s="101"/>
      <c r="M11" s="101"/>
      <c r="N11" s="101"/>
      <c r="O11" s="101"/>
      <c r="P11" s="101"/>
      <c r="Q11" s="101"/>
    </row>
    <row r="12" s="1" customFormat="1" ht="20.25" customHeight="1" spans="1:17">
      <c r="A12" s="100"/>
      <c r="B12" s="100" t="s">
        <v>185</v>
      </c>
      <c r="C12" s="100" t="str">
        <f>"C1804010201"&amp;"  "&amp;"机动车保险服务"</f>
        <v>C1804010201  机动车保险服务</v>
      </c>
      <c r="D12" s="102" t="s">
        <v>343</v>
      </c>
      <c r="E12" s="103">
        <v>1</v>
      </c>
      <c r="F12" s="101">
        <v>3500</v>
      </c>
      <c r="G12" s="101">
        <v>3500</v>
      </c>
      <c r="H12" s="104">
        <v>3500</v>
      </c>
      <c r="I12" s="104"/>
      <c r="J12" s="104"/>
      <c r="K12" s="104"/>
      <c r="L12" s="101"/>
      <c r="M12" s="101"/>
      <c r="N12" s="101"/>
      <c r="O12" s="101"/>
      <c r="P12" s="101"/>
      <c r="Q12" s="101"/>
    </row>
    <row r="13" s="1" customFormat="1" ht="20.25" customHeight="1" spans="1:17">
      <c r="A13" s="103" t="s">
        <v>36</v>
      </c>
      <c r="B13" s="103"/>
      <c r="C13" s="103"/>
      <c r="D13" s="102"/>
      <c r="E13" s="102"/>
      <c r="F13" s="101">
        <v>22850</v>
      </c>
      <c r="G13" s="101">
        <v>22850</v>
      </c>
      <c r="H13" s="101">
        <v>22850</v>
      </c>
      <c r="I13" s="101"/>
      <c r="J13" s="101"/>
      <c r="K13" s="101"/>
      <c r="L13" s="101"/>
      <c r="M13" s="101"/>
      <c r="N13" s="101"/>
      <c r="O13" s="101"/>
      <c r="P13" s="101"/>
      <c r="Q13" s="101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1016949152542" defaultRowHeight="14.25" customHeight="1"/>
  <cols>
    <col min="1" max="1" width="31.4406779661017" customWidth="1"/>
    <col min="2" max="2" width="21.6610169491525" customWidth="1"/>
    <col min="3" max="3" width="26.6610169491525" customWidth="1"/>
    <col min="4" max="14" width="16.5423728813559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4"/>
      <c r="M2" s="85"/>
      <c r="N2" s="86" t="s">
        <v>344</v>
      </c>
    </row>
    <row r="3" ht="27.85" customHeight="1" spans="1:14">
      <c r="A3" s="56" t="s">
        <v>345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46"/>
      <c r="M3" s="71"/>
      <c r="N3" s="70"/>
    </row>
    <row r="4" ht="18.85" customHeight="1" spans="1:14">
      <c r="A4" s="57" t="str">
        <f>'部门财务收支预算总表01-1'!A4</f>
        <v>单位名称：中国共产党新平彝族傣族自治县委员会社会工作部</v>
      </c>
      <c r="B4" s="58"/>
      <c r="C4" s="58"/>
      <c r="D4" s="58"/>
      <c r="E4" s="58"/>
      <c r="F4" s="58"/>
      <c r="G4" s="58"/>
      <c r="H4" s="69"/>
      <c r="I4" s="68"/>
      <c r="J4" s="68"/>
      <c r="K4" s="68"/>
      <c r="L4" s="66"/>
      <c r="M4" s="87"/>
      <c r="N4" s="88" t="s">
        <v>126</v>
      </c>
    </row>
    <row r="5" ht="15.75" customHeight="1" spans="1:14">
      <c r="A5" s="11" t="s">
        <v>331</v>
      </c>
      <c r="B5" s="72" t="s">
        <v>346</v>
      </c>
      <c r="C5" s="72" t="s">
        <v>347</v>
      </c>
      <c r="D5" s="73" t="s">
        <v>142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" customHeight="1" spans="1:14">
      <c r="A6" s="16"/>
      <c r="B6" s="75"/>
      <c r="C6" s="75"/>
      <c r="D6" s="75" t="s">
        <v>36</v>
      </c>
      <c r="E6" s="75" t="s">
        <v>39</v>
      </c>
      <c r="F6" s="75" t="s">
        <v>337</v>
      </c>
      <c r="G6" s="75" t="s">
        <v>338</v>
      </c>
      <c r="H6" s="76" t="s">
        <v>339</v>
      </c>
      <c r="I6" s="91" t="s">
        <v>340</v>
      </c>
      <c r="J6" s="91"/>
      <c r="K6" s="91"/>
      <c r="L6" s="92"/>
      <c r="M6" s="93"/>
      <c r="N6" s="77"/>
    </row>
    <row r="7" ht="54" customHeight="1" spans="1:14">
      <c r="A7" s="19"/>
      <c r="B7" s="77"/>
      <c r="C7" s="77"/>
      <c r="D7" s="77"/>
      <c r="E7" s="77"/>
      <c r="F7" s="77"/>
      <c r="G7" s="77"/>
      <c r="H7" s="78"/>
      <c r="I7" s="77" t="s">
        <v>38</v>
      </c>
      <c r="J7" s="77" t="s">
        <v>49</v>
      </c>
      <c r="K7" s="77" t="s">
        <v>149</v>
      </c>
      <c r="L7" s="94" t="s">
        <v>45</v>
      </c>
      <c r="M7" s="78" t="s">
        <v>46</v>
      </c>
      <c r="N7" s="77" t="s">
        <v>47</v>
      </c>
    </row>
    <row r="8" ht="15.05" customHeight="1" spans="1:14">
      <c r="A8" s="19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0.95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0.95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0.95" customHeight="1" spans="1:14">
      <c r="A11" s="82" t="s">
        <v>101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2" customHeight="1" spans="1:1">
      <c r="A12" t="s">
        <v>328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C24" sqref="C24"/>
    </sheetView>
  </sheetViews>
  <sheetFormatPr defaultColWidth="9.11016949152542" defaultRowHeight="14.25" customHeight="1"/>
  <cols>
    <col min="1" max="1" width="42" customWidth="1"/>
    <col min="2" max="8" width="17.2203389830508" customWidth="1"/>
    <col min="9" max="16" width="17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55"/>
      <c r="P2" s="54" t="s">
        <v>348</v>
      </c>
    </row>
    <row r="3" ht="27.85" customHeight="1" spans="1:16">
      <c r="A3" s="56" t="s">
        <v>349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ht="18" customHeight="1" spans="1:16">
      <c r="A4" s="57" t="str">
        <f>'部门财务收支预算总表01-1'!A4</f>
        <v>单位名称：中国共产党新平彝族傣族自治县委员会社会工作部</v>
      </c>
      <c r="B4" s="58"/>
      <c r="C4" s="58"/>
      <c r="D4" s="59"/>
      <c r="P4" s="66" t="s">
        <v>126</v>
      </c>
    </row>
    <row r="5" ht="19.5" customHeight="1" spans="1:16">
      <c r="A5" s="17" t="s">
        <v>350</v>
      </c>
      <c r="B5" s="12" t="s">
        <v>142</v>
      </c>
      <c r="C5" s="13"/>
      <c r="D5" s="13"/>
      <c r="E5" s="60" t="s">
        <v>351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ht="40.6" customHeight="1" spans="1:16">
      <c r="A6" s="20"/>
      <c r="B6" s="27" t="s">
        <v>36</v>
      </c>
      <c r="C6" s="11" t="s">
        <v>39</v>
      </c>
      <c r="D6" s="61" t="s">
        <v>352</v>
      </c>
      <c r="E6" s="62" t="s">
        <v>353</v>
      </c>
      <c r="F6" s="62" t="s">
        <v>354</v>
      </c>
      <c r="G6" s="62" t="s">
        <v>355</v>
      </c>
      <c r="H6" s="62" t="s">
        <v>356</v>
      </c>
      <c r="I6" s="62" t="s">
        <v>357</v>
      </c>
      <c r="J6" s="62" t="s">
        <v>358</v>
      </c>
      <c r="K6" s="62" t="s">
        <v>359</v>
      </c>
      <c r="L6" s="62" t="s">
        <v>360</v>
      </c>
      <c r="M6" s="62" t="s">
        <v>361</v>
      </c>
      <c r="N6" s="62" t="s">
        <v>362</v>
      </c>
      <c r="O6" s="62" t="s">
        <v>363</v>
      </c>
      <c r="P6" s="62" t="s">
        <v>364</v>
      </c>
    </row>
    <row r="7" ht="19.5" customHeight="1" spans="1:16">
      <c r="A7" s="63">
        <v>1</v>
      </c>
      <c r="B7" s="63">
        <v>2</v>
      </c>
      <c r="C7" s="63">
        <v>3</v>
      </c>
      <c r="D7" s="12">
        <v>4</v>
      </c>
      <c r="E7" s="63">
        <v>5</v>
      </c>
      <c r="F7" s="12">
        <v>6</v>
      </c>
      <c r="G7" s="63">
        <v>7</v>
      </c>
      <c r="H7" s="12">
        <v>8</v>
      </c>
      <c r="I7" s="63">
        <v>9</v>
      </c>
      <c r="J7" s="12">
        <v>10</v>
      </c>
      <c r="K7" s="63">
        <v>11</v>
      </c>
      <c r="L7" s="12">
        <v>12</v>
      </c>
      <c r="M7" s="63">
        <v>13</v>
      </c>
      <c r="N7" s="12">
        <v>14</v>
      </c>
      <c r="O7" s="63">
        <v>15</v>
      </c>
      <c r="P7" s="67">
        <v>16</v>
      </c>
    </row>
    <row r="8" ht="28.5" customHeight="1" spans="1:16">
      <c r="A8" s="28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ht="29.95" customHeight="1" spans="1:16">
      <c r="A9" s="28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ht="39" customHeight="1" spans="1:1">
      <c r="A10" s="65" t="s">
        <v>328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1016949152542" defaultRowHeight="11.95" customHeight="1"/>
  <cols>
    <col min="1" max="1" width="34.2203389830508" customWidth="1"/>
    <col min="2" max="2" width="29" customWidth="1"/>
    <col min="3" max="3" width="16.3305084745763" customWidth="1"/>
    <col min="4" max="4" width="15.5423728813559" customWidth="1"/>
    <col min="5" max="5" width="23.5423728813559" customWidth="1"/>
    <col min="6" max="6" width="11.2203389830508" customWidth="1"/>
    <col min="7" max="7" width="14.8898305084746" customWidth="1"/>
    <col min="8" max="8" width="10.8898305084746" customWidth="1"/>
    <col min="9" max="9" width="13.4406779661017" customWidth="1"/>
    <col min="10" max="10" width="32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365</v>
      </c>
    </row>
    <row r="3" ht="28.5" customHeight="1" spans="1:10">
      <c r="A3" s="45" t="s">
        <v>366</v>
      </c>
      <c r="B3" s="26"/>
      <c r="C3" s="26"/>
      <c r="D3" s="26"/>
      <c r="E3" s="26"/>
      <c r="F3" s="46"/>
      <c r="G3" s="26"/>
      <c r="H3" s="46"/>
      <c r="I3" s="46"/>
      <c r="J3" s="26"/>
    </row>
    <row r="4" ht="17.2" customHeight="1" spans="1:1">
      <c r="A4" s="6" t="str">
        <f>'部门财务收支预算总表01-1'!A4</f>
        <v>单位名称：中国共产党新平彝族傣族自治县委员会社会工作部</v>
      </c>
    </row>
    <row r="5" ht="44.2" customHeight="1" spans="1:10">
      <c r="A5" s="47" t="s">
        <v>233</v>
      </c>
      <c r="B5" s="47" t="s">
        <v>234</v>
      </c>
      <c r="C5" s="47" t="s">
        <v>235</v>
      </c>
      <c r="D5" s="47" t="s">
        <v>236</v>
      </c>
      <c r="E5" s="47" t="s">
        <v>237</v>
      </c>
      <c r="F5" s="48" t="s">
        <v>238</v>
      </c>
      <c r="G5" s="47" t="s">
        <v>239</v>
      </c>
      <c r="H5" s="48" t="s">
        <v>240</v>
      </c>
      <c r="I5" s="48" t="s">
        <v>241</v>
      </c>
      <c r="J5" s="47" t="s">
        <v>242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42.05" customHeight="1" spans="1:10">
      <c r="A7" s="49"/>
      <c r="B7" s="50"/>
      <c r="C7" s="50"/>
      <c r="D7" s="50"/>
      <c r="E7" s="51"/>
      <c r="F7" s="52"/>
      <c r="G7" s="51"/>
      <c r="H7" s="52"/>
      <c r="I7" s="52"/>
      <c r="J7" s="51"/>
    </row>
    <row r="8" ht="42.05" customHeight="1" spans="1:10">
      <c r="A8" s="49"/>
      <c r="B8" s="53"/>
      <c r="C8" s="53"/>
      <c r="D8" s="53"/>
      <c r="E8" s="49"/>
      <c r="F8" s="53"/>
      <c r="G8" s="49"/>
      <c r="H8" s="53"/>
      <c r="I8" s="53"/>
      <c r="J8" s="49"/>
    </row>
    <row r="9" ht="22" customHeight="1" spans="1:1">
      <c r="A9" t="s">
        <v>328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8983050847458" defaultRowHeight="15.05" customHeight="1" outlineLevelCol="7"/>
  <cols>
    <col min="1" max="1" width="36" customWidth="1"/>
    <col min="2" max="2" width="19.7796610169492" customWidth="1"/>
    <col min="3" max="3" width="33.3305084745763" customWidth="1"/>
    <col min="4" max="4" width="34.7796610169492" customWidth="1"/>
    <col min="5" max="5" width="14.4406779661017" customWidth="1"/>
    <col min="6" max="6" width="17.2203389830508" customWidth="1"/>
    <col min="7" max="7" width="17.3305084745763" customWidth="1"/>
    <col min="8" max="8" width="28.3305084745763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85" customHeight="1" spans="1:8">
      <c r="A2" s="36"/>
      <c r="B2" s="36"/>
      <c r="C2" s="36"/>
      <c r="D2" s="36"/>
      <c r="E2" s="36"/>
      <c r="F2" s="36"/>
      <c r="G2" s="36"/>
      <c r="H2" s="37" t="s">
        <v>367</v>
      </c>
    </row>
    <row r="3" ht="30.6" customHeight="1" spans="1:8">
      <c r="A3" s="38" t="s">
        <v>368</v>
      </c>
      <c r="B3" s="38"/>
      <c r="C3" s="38"/>
      <c r="D3" s="38"/>
      <c r="E3" s="38"/>
      <c r="F3" s="38"/>
      <c r="G3" s="38"/>
      <c r="H3" s="38"/>
    </row>
    <row r="4" ht="18.85" customHeight="1" spans="1:8">
      <c r="A4" s="39" t="str">
        <f>'部门财务收支预算总表01-1'!A4</f>
        <v>单位名称：中国共产党新平彝族傣族自治县委员会社会工作部</v>
      </c>
      <c r="B4" s="36"/>
      <c r="C4" s="36"/>
      <c r="D4" s="36"/>
      <c r="E4" s="36"/>
      <c r="F4" s="36"/>
      <c r="G4" s="36"/>
      <c r="H4" s="36"/>
    </row>
    <row r="5" ht="18.85" customHeight="1" spans="1:8">
      <c r="A5" s="40" t="s">
        <v>135</v>
      </c>
      <c r="B5" s="40" t="s">
        <v>369</v>
      </c>
      <c r="C5" s="40" t="s">
        <v>370</v>
      </c>
      <c r="D5" s="40" t="s">
        <v>371</v>
      </c>
      <c r="E5" s="40" t="s">
        <v>372</v>
      </c>
      <c r="F5" s="40" t="s">
        <v>373</v>
      </c>
      <c r="G5" s="40"/>
      <c r="H5" s="40"/>
    </row>
    <row r="6" ht="18.85" customHeight="1" spans="1:8">
      <c r="A6" s="40"/>
      <c r="B6" s="40"/>
      <c r="C6" s="40"/>
      <c r="D6" s="40"/>
      <c r="E6" s="40"/>
      <c r="F6" s="40" t="s">
        <v>335</v>
      </c>
      <c r="G6" s="40" t="s">
        <v>374</v>
      </c>
      <c r="H6" s="40" t="s">
        <v>375</v>
      </c>
    </row>
    <row r="7" ht="18.85" customHeight="1" spans="1:8">
      <c r="A7" s="41" t="s">
        <v>118</v>
      </c>
      <c r="B7" s="41" t="s">
        <v>119</v>
      </c>
      <c r="C7" s="41" t="s">
        <v>120</v>
      </c>
      <c r="D7" s="41" t="s">
        <v>121</v>
      </c>
      <c r="E7" s="41" t="s">
        <v>122</v>
      </c>
      <c r="F7" s="41" t="s">
        <v>123</v>
      </c>
      <c r="G7" s="41" t="s">
        <v>294</v>
      </c>
      <c r="H7" s="41" t="s">
        <v>273</v>
      </c>
    </row>
    <row r="8" ht="29.95" customHeight="1" spans="1:8">
      <c r="A8" s="42"/>
      <c r="B8" s="42"/>
      <c r="C8" s="42"/>
      <c r="D8" s="42"/>
      <c r="E8" s="40"/>
      <c r="F8" s="43"/>
      <c r="G8" s="44"/>
      <c r="H8" s="44"/>
    </row>
    <row r="9" ht="20.15" customHeight="1" spans="1:8">
      <c r="A9" s="40" t="s">
        <v>36</v>
      </c>
      <c r="B9" s="40"/>
      <c r="C9" s="40"/>
      <c r="D9" s="40"/>
      <c r="E9" s="40"/>
      <c r="F9" s="43"/>
      <c r="G9" s="44"/>
      <c r="H9" s="44"/>
    </row>
    <row r="10" ht="28" customHeight="1" spans="1:1">
      <c r="A10" t="s">
        <v>328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zoomScale="90" zoomScaleNormal="90" workbookViewId="0">
      <pane ySplit="1" topLeftCell="A2" activePane="bottomLeft" state="frozen"/>
      <selection/>
      <selection pane="bottomLeft" activeCell="E21" sqref="E21"/>
    </sheetView>
  </sheetViews>
  <sheetFormatPr defaultColWidth="9.11016949152542" defaultRowHeight="14.25" customHeight="1"/>
  <cols>
    <col min="1" max="1" width="16.3305084745763" customWidth="1"/>
    <col min="2" max="2" width="29" customWidth="1"/>
    <col min="3" max="3" width="23.8898305084746" customWidth="1"/>
    <col min="4" max="7" width="19.5423728813559" customWidth="1"/>
    <col min="8" max="8" width="15.4406779661017" customWidth="1"/>
    <col min="9" max="11" width="19.542372881355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376</v>
      </c>
    </row>
    <row r="3" ht="27.85" customHeight="1" spans="1:11">
      <c r="A3" s="26" t="s">
        <v>377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3.6" customHeight="1" spans="1:11">
      <c r="A4" s="6" t="str">
        <f>'部门财务收支预算总表01-1'!A4</f>
        <v>单位名称：中国共产党新平彝族傣族自治县委员会社会工作部</v>
      </c>
      <c r="B4" s="7"/>
      <c r="C4" s="7"/>
      <c r="D4" s="7"/>
      <c r="E4" s="7"/>
      <c r="F4" s="7"/>
      <c r="G4" s="7"/>
      <c r="H4" s="8"/>
      <c r="I4" s="8"/>
      <c r="J4" s="8"/>
      <c r="K4" s="9" t="s">
        <v>126</v>
      </c>
    </row>
    <row r="5" ht="21.8" customHeight="1" spans="1:11">
      <c r="A5" s="10" t="s">
        <v>215</v>
      </c>
      <c r="B5" s="10" t="s">
        <v>137</v>
      </c>
      <c r="C5" s="10" t="s">
        <v>216</v>
      </c>
      <c r="D5" s="11" t="s">
        <v>138</v>
      </c>
      <c r="E5" s="11" t="s">
        <v>139</v>
      </c>
      <c r="F5" s="11" t="s">
        <v>140</v>
      </c>
      <c r="G5" s="11" t="s">
        <v>141</v>
      </c>
      <c r="H5" s="17" t="s">
        <v>36</v>
      </c>
      <c r="I5" s="12" t="s">
        <v>378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27"/>
      <c r="I6" s="11" t="s">
        <v>39</v>
      </c>
      <c r="J6" s="11" t="s">
        <v>40</v>
      </c>
      <c r="K6" s="11" t="s">
        <v>41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38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4">
        <v>10</v>
      </c>
      <c r="K8" s="34">
        <v>11</v>
      </c>
    </row>
    <row r="9" ht="30.6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0.6" customHeight="1" spans="1:11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ht="18.85" customHeight="1" spans="1:11">
      <c r="A11" s="31" t="s">
        <v>101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2" ht="24" customHeight="1" spans="1:1">
      <c r="A12" t="s">
        <v>328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1016949152542" defaultRowHeight="14.25" customHeight="1" outlineLevelCol="6"/>
  <cols>
    <col min="1" max="1" width="37.7796610169492" customWidth="1"/>
    <col min="2" max="2" width="28" customWidth="1"/>
    <col min="3" max="3" width="37.5423728813559" customWidth="1"/>
    <col min="4" max="4" width="17" customWidth="1"/>
    <col min="5" max="7" width="2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379</v>
      </c>
    </row>
    <row r="3" ht="27.85" customHeight="1" spans="1:7">
      <c r="A3" s="5" t="s">
        <v>380</v>
      </c>
      <c r="B3" s="5"/>
      <c r="C3" s="5"/>
      <c r="D3" s="5"/>
      <c r="E3" s="5"/>
      <c r="F3" s="5"/>
      <c r="G3" s="5"/>
    </row>
    <row r="4" ht="13.6" customHeight="1" spans="1:7">
      <c r="A4" s="6" t="str">
        <f>'部门财务收支预算总表01-1'!A4</f>
        <v>单位名称：中国共产党新平彝族傣族自治县委员会社会工作部</v>
      </c>
      <c r="B4" s="7"/>
      <c r="C4" s="7"/>
      <c r="D4" s="7"/>
      <c r="E4" s="8"/>
      <c r="F4" s="8"/>
      <c r="G4" s="9" t="s">
        <v>126</v>
      </c>
    </row>
    <row r="5" ht="21.8" customHeight="1" spans="1:7">
      <c r="A5" s="10" t="s">
        <v>216</v>
      </c>
      <c r="B5" s="10" t="s">
        <v>215</v>
      </c>
      <c r="C5" s="10" t="s">
        <v>137</v>
      </c>
      <c r="D5" s="11" t="s">
        <v>381</v>
      </c>
      <c r="E5" s="12" t="s">
        <v>39</v>
      </c>
      <c r="F5" s="13"/>
      <c r="G5" s="14"/>
    </row>
    <row r="6" ht="21.8" customHeight="1" spans="1:7">
      <c r="A6" s="15"/>
      <c r="B6" s="15"/>
      <c r="C6" s="15"/>
      <c r="D6" s="16"/>
      <c r="E6" s="17" t="s">
        <v>382</v>
      </c>
      <c r="F6" s="11" t="s">
        <v>383</v>
      </c>
      <c r="G6" s="11" t="s">
        <v>384</v>
      </c>
    </row>
    <row r="7" ht="40.6" customHeight="1" spans="1:7">
      <c r="A7" s="18"/>
      <c r="B7" s="18"/>
      <c r="C7" s="18"/>
      <c r="D7" s="19"/>
      <c r="E7" s="20"/>
      <c r="F7" s="19" t="s">
        <v>38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2" t="s">
        <v>51</v>
      </c>
      <c r="B9" s="22" t="s">
        <v>220</v>
      </c>
      <c r="C9" s="23" t="s">
        <v>219</v>
      </c>
      <c r="D9" s="22" t="s">
        <v>385</v>
      </c>
      <c r="E9" s="24">
        <v>5000</v>
      </c>
      <c r="F9" s="24"/>
      <c r="G9" s="24"/>
    </row>
    <row r="10" s="1" customFormat="1" ht="36" customHeight="1" spans="1:7">
      <c r="A10" s="22" t="s">
        <v>51</v>
      </c>
      <c r="B10" s="22" t="s">
        <v>223</v>
      </c>
      <c r="C10" s="23" t="s">
        <v>222</v>
      </c>
      <c r="D10" s="22" t="s">
        <v>385</v>
      </c>
      <c r="E10" s="24">
        <v>546897.12</v>
      </c>
      <c r="F10" s="24">
        <v>546897.12</v>
      </c>
      <c r="G10" s="24">
        <v>546897.12</v>
      </c>
    </row>
    <row r="11" s="1" customFormat="1" ht="20.25" customHeight="1" spans="1:7">
      <c r="A11" s="22" t="s">
        <v>51</v>
      </c>
      <c r="B11" s="22" t="s">
        <v>227</v>
      </c>
      <c r="C11" s="23" t="s">
        <v>226</v>
      </c>
      <c r="D11" s="22" t="s">
        <v>385</v>
      </c>
      <c r="E11" s="24">
        <v>5000</v>
      </c>
      <c r="F11" s="24">
        <v>5000</v>
      </c>
      <c r="G11" s="24">
        <v>5000</v>
      </c>
    </row>
    <row r="12" s="1" customFormat="1" ht="20.25" customHeight="1" spans="1:7">
      <c r="A12" s="22" t="s">
        <v>51</v>
      </c>
      <c r="B12" s="22" t="s">
        <v>220</v>
      </c>
      <c r="C12" s="23" t="s">
        <v>229</v>
      </c>
      <c r="D12" s="22" t="s">
        <v>385</v>
      </c>
      <c r="E12" s="24">
        <v>77240</v>
      </c>
      <c r="F12" s="24"/>
      <c r="G12" s="24"/>
    </row>
    <row r="13" s="1" customFormat="1" ht="20.25" customHeight="1" spans="1:7">
      <c r="A13" s="25" t="s">
        <v>36</v>
      </c>
      <c r="B13" s="25"/>
      <c r="C13" s="25"/>
      <c r="D13" s="25"/>
      <c r="E13" s="24">
        <f>SUM(E9:E12)</f>
        <v>634137.12</v>
      </c>
      <c r="F13" s="24">
        <f>SUM(F9:F12)</f>
        <v>551897.12</v>
      </c>
      <c r="G13" s="24">
        <f>SUM(G9:G12)</f>
        <v>551897.12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" defaultRowHeight="14.25" customHeight="1"/>
  <cols>
    <col min="1" max="1" width="21.1101694915254" customWidth="1"/>
    <col min="2" max="2" width="35.2203389830508" customWidth="1"/>
    <col min="3" max="19" width="16.2203389830508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193"/>
      <c r="J2" s="206"/>
      <c r="R2" s="4" t="s">
        <v>32</v>
      </c>
    </row>
    <row r="3" ht="36" customHeight="1" spans="1:19">
      <c r="A3" s="194" t="s">
        <v>33</v>
      </c>
      <c r="B3" s="26"/>
      <c r="C3" s="26"/>
      <c r="D3" s="26"/>
      <c r="E3" s="26"/>
      <c r="F3" s="26"/>
      <c r="G3" s="26"/>
      <c r="H3" s="26"/>
      <c r="I3" s="26"/>
      <c r="J3" s="46"/>
      <c r="K3" s="26"/>
      <c r="L3" s="26"/>
      <c r="M3" s="26"/>
      <c r="N3" s="26"/>
      <c r="O3" s="26"/>
      <c r="P3" s="26"/>
      <c r="Q3" s="26"/>
      <c r="R3" s="26"/>
      <c r="S3" s="26"/>
    </row>
    <row r="4" ht="20.3" customHeight="1" spans="1:19">
      <c r="A4" s="96" t="str">
        <f>'部门财务收支预算总表01-1'!A4</f>
        <v>单位名称：中国共产党新平彝族傣族自治县委员会社会工作部</v>
      </c>
      <c r="B4" s="8"/>
      <c r="C4" s="8"/>
      <c r="D4" s="8"/>
      <c r="E4" s="8"/>
      <c r="F4" s="8"/>
      <c r="G4" s="8"/>
      <c r="H4" s="8"/>
      <c r="I4" s="8"/>
      <c r="J4" s="207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195" t="s">
        <v>34</v>
      </c>
      <c r="B5" s="196" t="s">
        <v>35</v>
      </c>
      <c r="C5" s="196" t="s">
        <v>36</v>
      </c>
      <c r="D5" s="197" t="s">
        <v>37</v>
      </c>
      <c r="E5" s="198"/>
      <c r="F5" s="198"/>
      <c r="G5" s="198"/>
      <c r="H5" s="198"/>
      <c r="I5" s="198"/>
      <c r="J5" s="208"/>
      <c r="K5" s="198"/>
      <c r="L5" s="198"/>
      <c r="M5" s="198"/>
      <c r="N5" s="209"/>
      <c r="O5" s="209" t="s">
        <v>25</v>
      </c>
      <c r="P5" s="209"/>
      <c r="Q5" s="209"/>
      <c r="R5" s="209"/>
      <c r="S5" s="209"/>
    </row>
    <row r="6" ht="18" customHeight="1" spans="1:19">
      <c r="A6" s="199"/>
      <c r="B6" s="200"/>
      <c r="C6" s="200"/>
      <c r="D6" s="200" t="s">
        <v>38</v>
      </c>
      <c r="E6" s="200" t="s">
        <v>39</v>
      </c>
      <c r="F6" s="200" t="s">
        <v>40</v>
      </c>
      <c r="G6" s="200" t="s">
        <v>41</v>
      </c>
      <c r="H6" s="200" t="s">
        <v>42</v>
      </c>
      <c r="I6" s="210" t="s">
        <v>43</v>
      </c>
      <c r="J6" s="211"/>
      <c r="K6" s="210" t="s">
        <v>44</v>
      </c>
      <c r="L6" s="210" t="s">
        <v>45</v>
      </c>
      <c r="M6" s="210" t="s">
        <v>46</v>
      </c>
      <c r="N6" s="212" t="s">
        <v>47</v>
      </c>
      <c r="O6" s="213" t="s">
        <v>38</v>
      </c>
      <c r="P6" s="213" t="s">
        <v>39</v>
      </c>
      <c r="Q6" s="213" t="s">
        <v>40</v>
      </c>
      <c r="R6" s="213" t="s">
        <v>41</v>
      </c>
      <c r="S6" s="213" t="s">
        <v>48</v>
      </c>
    </row>
    <row r="7" ht="29.3" customHeight="1" spans="1:19">
      <c r="A7" s="201"/>
      <c r="B7" s="202"/>
      <c r="C7" s="202"/>
      <c r="D7" s="202"/>
      <c r="E7" s="202"/>
      <c r="F7" s="202"/>
      <c r="G7" s="202"/>
      <c r="H7" s="202"/>
      <c r="I7" s="214" t="s">
        <v>38</v>
      </c>
      <c r="J7" s="214" t="s">
        <v>49</v>
      </c>
      <c r="K7" s="214" t="s">
        <v>44</v>
      </c>
      <c r="L7" s="214" t="s">
        <v>45</v>
      </c>
      <c r="M7" s="214" t="s">
        <v>46</v>
      </c>
      <c r="N7" s="214" t="s">
        <v>47</v>
      </c>
      <c r="O7" s="214"/>
      <c r="P7" s="214"/>
      <c r="Q7" s="214"/>
      <c r="R7" s="214"/>
      <c r="S7" s="214"/>
    </row>
    <row r="8" ht="16.55" customHeight="1" spans="1:19">
      <c r="A8" s="203">
        <v>1</v>
      </c>
      <c r="B8" s="21">
        <v>2</v>
      </c>
      <c r="C8" s="21">
        <v>3</v>
      </c>
      <c r="D8" s="21">
        <v>4</v>
      </c>
      <c r="E8" s="203">
        <v>5</v>
      </c>
      <c r="F8" s="21">
        <v>6</v>
      </c>
      <c r="G8" s="21">
        <v>7</v>
      </c>
      <c r="H8" s="203">
        <v>8</v>
      </c>
      <c r="I8" s="21">
        <v>9</v>
      </c>
      <c r="J8" s="34">
        <v>10</v>
      </c>
      <c r="K8" s="34">
        <v>11</v>
      </c>
      <c r="L8" s="215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s="1" customFormat="1" ht="20.25" customHeight="1" spans="1:19">
      <c r="A9" s="150" t="s">
        <v>50</v>
      </c>
      <c r="B9" s="150" t="s">
        <v>51</v>
      </c>
      <c r="C9" s="125">
        <v>3067783.12</v>
      </c>
      <c r="D9" s="125">
        <v>3067783.12</v>
      </c>
      <c r="E9" s="125">
        <v>3067783.12</v>
      </c>
      <c r="F9" s="125"/>
      <c r="G9" s="125"/>
      <c r="H9" s="125"/>
      <c r="I9" s="125"/>
      <c r="J9" s="216"/>
      <c r="K9" s="217"/>
      <c r="L9" s="217"/>
      <c r="M9" s="217"/>
      <c r="N9" s="217"/>
      <c r="O9" s="217"/>
      <c r="P9" s="217"/>
      <c r="Q9" s="217"/>
      <c r="R9" s="217"/>
      <c r="S9" s="217"/>
    </row>
    <row r="10" s="1" customFormat="1" ht="37" customHeight="1" spans="1:19">
      <c r="A10" s="151" t="s">
        <v>52</v>
      </c>
      <c r="B10" s="151" t="s">
        <v>51</v>
      </c>
      <c r="C10" s="125">
        <v>3067783.12</v>
      </c>
      <c r="D10" s="125">
        <v>3067783.12</v>
      </c>
      <c r="E10" s="125">
        <v>3067783.12</v>
      </c>
      <c r="F10" s="125"/>
      <c r="G10" s="125"/>
      <c r="H10" s="125"/>
      <c r="I10" s="125"/>
      <c r="J10" s="218"/>
      <c r="K10" s="219"/>
      <c r="L10" s="219"/>
      <c r="M10" s="219"/>
      <c r="N10" s="219"/>
      <c r="O10" s="219"/>
      <c r="P10" s="219"/>
      <c r="Q10" s="219"/>
      <c r="R10" s="219"/>
      <c r="S10" s="219"/>
    </row>
    <row r="11" ht="16.55" customHeight="1" spans="1:19">
      <c r="A11" s="204" t="s">
        <v>36</v>
      </c>
      <c r="B11" s="205"/>
      <c r="C11" s="125">
        <v>3067783.12</v>
      </c>
      <c r="D11" s="125">
        <v>3067783.12</v>
      </c>
      <c r="E11" s="125">
        <v>3067783.12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pane ySplit="1" topLeftCell="A12" activePane="bottomLeft" state="frozen"/>
      <selection/>
      <selection pane="bottomLeft" activeCell="F31" sqref="F31"/>
    </sheetView>
  </sheetViews>
  <sheetFormatPr defaultColWidth="9.11016949152542" defaultRowHeight="14.25" customHeight="1"/>
  <cols>
    <col min="1" max="1" width="14.2203389830508" style="134" customWidth="1"/>
    <col min="2" max="2" width="32.7796610169492" style="134" customWidth="1"/>
    <col min="3" max="6" width="16" style="134" customWidth="1"/>
    <col min="7" max="9" width="11.8898305084746" style="134" customWidth="1"/>
    <col min="10" max="15" width="12.8898305084746" style="134" customWidth="1"/>
    <col min="16" max="16384" width="9.11016949152542" style="134"/>
  </cols>
  <sheetData>
    <row r="1" customHeight="1" spans="1: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15.75" customHeight="1" spans="15:15">
      <c r="O2" s="136" t="s">
        <v>53</v>
      </c>
    </row>
    <row r="3" ht="28.5" customHeight="1" spans="1:15">
      <c r="A3" s="174" t="s">
        <v>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5.05" customHeight="1" spans="1:15">
      <c r="A4" s="175" t="str">
        <f>'部门财务收支预算总表01-1'!A4</f>
        <v>单位名称：中国共产党新平彝族傣族自治县委员会社会工作部</v>
      </c>
      <c r="B4" s="176"/>
      <c r="C4" s="177"/>
      <c r="D4" s="177"/>
      <c r="E4" s="177"/>
      <c r="F4" s="177"/>
      <c r="G4" s="178"/>
      <c r="H4" s="177"/>
      <c r="I4" s="177"/>
      <c r="J4" s="178"/>
      <c r="K4" s="177"/>
      <c r="L4" s="177"/>
      <c r="M4" s="178"/>
      <c r="N4" s="178"/>
      <c r="O4" s="139" t="s">
        <v>3</v>
      </c>
    </row>
    <row r="5" ht="18.85" customHeight="1" spans="1:15">
      <c r="A5" s="179" t="s">
        <v>55</v>
      </c>
      <c r="B5" s="179" t="s">
        <v>56</v>
      </c>
      <c r="C5" s="161" t="s">
        <v>36</v>
      </c>
      <c r="D5" s="149" t="s">
        <v>39</v>
      </c>
      <c r="E5" s="149"/>
      <c r="F5" s="149"/>
      <c r="G5" s="180" t="s">
        <v>40</v>
      </c>
      <c r="H5" s="179" t="s">
        <v>41</v>
      </c>
      <c r="I5" s="179" t="s">
        <v>57</v>
      </c>
      <c r="J5" s="160" t="s">
        <v>58</v>
      </c>
      <c r="K5" s="188" t="s">
        <v>59</v>
      </c>
      <c r="L5" s="188" t="s">
        <v>60</v>
      </c>
      <c r="M5" s="188" t="s">
        <v>61</v>
      </c>
      <c r="N5" s="188" t="s">
        <v>62</v>
      </c>
      <c r="O5" s="189" t="s">
        <v>63</v>
      </c>
    </row>
    <row r="6" ht="29.95" customHeight="1" spans="1:15">
      <c r="A6" s="163"/>
      <c r="B6" s="163"/>
      <c r="C6" s="163"/>
      <c r="D6" s="149" t="s">
        <v>38</v>
      </c>
      <c r="E6" s="149" t="s">
        <v>64</v>
      </c>
      <c r="F6" s="149" t="s">
        <v>65</v>
      </c>
      <c r="G6" s="163"/>
      <c r="H6" s="163"/>
      <c r="I6" s="163"/>
      <c r="J6" s="149" t="s">
        <v>38</v>
      </c>
      <c r="K6" s="190" t="s">
        <v>59</v>
      </c>
      <c r="L6" s="190" t="s">
        <v>60</v>
      </c>
      <c r="M6" s="190" t="s">
        <v>61</v>
      </c>
      <c r="N6" s="190" t="s">
        <v>62</v>
      </c>
      <c r="O6" s="190" t="s">
        <v>63</v>
      </c>
    </row>
    <row r="7" ht="16.55" customHeight="1" spans="1:15">
      <c r="A7" s="149">
        <v>1</v>
      </c>
      <c r="B7" s="149">
        <v>2</v>
      </c>
      <c r="C7" s="149">
        <v>3</v>
      </c>
      <c r="D7" s="149">
        <v>4</v>
      </c>
      <c r="E7" s="149">
        <v>5</v>
      </c>
      <c r="F7" s="149">
        <v>6</v>
      </c>
      <c r="G7" s="149">
        <v>7</v>
      </c>
      <c r="H7" s="181">
        <v>8</v>
      </c>
      <c r="I7" s="181">
        <v>9</v>
      </c>
      <c r="J7" s="181">
        <v>10</v>
      </c>
      <c r="K7" s="181">
        <v>11</v>
      </c>
      <c r="L7" s="181">
        <v>12</v>
      </c>
      <c r="M7" s="181">
        <v>13</v>
      </c>
      <c r="N7" s="181">
        <v>14</v>
      </c>
      <c r="O7" s="149">
        <v>15</v>
      </c>
    </row>
    <row r="8" ht="18" customHeight="1" spans="1:15">
      <c r="A8" s="150" t="s">
        <v>66</v>
      </c>
      <c r="B8" s="150" t="s">
        <v>67</v>
      </c>
      <c r="C8" s="125">
        <f>C9+C11</f>
        <v>1850360</v>
      </c>
      <c r="D8" s="125">
        <f>D9+D11</f>
        <v>1850360</v>
      </c>
      <c r="E8" s="125">
        <f>E9+E11</f>
        <v>1763120</v>
      </c>
      <c r="F8" s="125">
        <f>F9+F11</f>
        <v>87240</v>
      </c>
      <c r="G8" s="182"/>
      <c r="H8" s="183"/>
      <c r="I8" s="183"/>
      <c r="J8" s="183"/>
      <c r="K8" s="183"/>
      <c r="L8" s="183"/>
      <c r="M8" s="191"/>
      <c r="N8" s="183"/>
      <c r="O8" s="183"/>
    </row>
    <row r="9" ht="18" customHeight="1" spans="1:15">
      <c r="A9" s="151" t="s">
        <v>68</v>
      </c>
      <c r="B9" s="151" t="s">
        <v>69</v>
      </c>
      <c r="C9" s="125">
        <v>5000</v>
      </c>
      <c r="D9" s="125">
        <v>5000</v>
      </c>
      <c r="E9" s="125"/>
      <c r="F9" s="125">
        <v>5000</v>
      </c>
      <c r="G9" s="184"/>
      <c r="H9" s="185"/>
      <c r="I9" s="185"/>
      <c r="J9" s="185"/>
      <c r="K9" s="185"/>
      <c r="L9" s="185"/>
      <c r="M9" s="192"/>
      <c r="N9" s="185"/>
      <c r="O9" s="185"/>
    </row>
    <row r="10" ht="18" customHeight="1" spans="1:15">
      <c r="A10" s="152" t="s">
        <v>70</v>
      </c>
      <c r="B10" s="152" t="s">
        <v>69</v>
      </c>
      <c r="C10" s="125">
        <v>5000</v>
      </c>
      <c r="D10" s="125">
        <v>5000</v>
      </c>
      <c r="E10" s="125"/>
      <c r="F10" s="125">
        <v>5000</v>
      </c>
      <c r="G10" s="186"/>
      <c r="H10" s="187"/>
      <c r="I10" s="187"/>
      <c r="J10" s="187"/>
      <c r="K10" s="187"/>
      <c r="L10" s="187"/>
      <c r="M10" s="187"/>
      <c r="N10" s="187"/>
      <c r="O10" s="187"/>
    </row>
    <row r="11" ht="18" customHeight="1" spans="1:15">
      <c r="A11" s="151" t="s">
        <v>71</v>
      </c>
      <c r="B11" s="151" t="s">
        <v>72</v>
      </c>
      <c r="C11" s="125">
        <f>C12</f>
        <v>1845360</v>
      </c>
      <c r="D11" s="125">
        <f>D12</f>
        <v>1845360</v>
      </c>
      <c r="E11" s="125">
        <f>E12</f>
        <v>1763120</v>
      </c>
      <c r="F11" s="125">
        <f>F12</f>
        <v>82240</v>
      </c>
      <c r="G11" s="186"/>
      <c r="H11" s="187"/>
      <c r="I11" s="187"/>
      <c r="J11" s="187"/>
      <c r="K11" s="187"/>
      <c r="L11" s="187"/>
      <c r="M11" s="187"/>
      <c r="N11" s="187"/>
      <c r="O11" s="187"/>
    </row>
    <row r="12" ht="18" customHeight="1" spans="1:15">
      <c r="A12" s="152" t="s">
        <v>73</v>
      </c>
      <c r="B12" s="152" t="s">
        <v>74</v>
      </c>
      <c r="C12" s="125">
        <f>D12</f>
        <v>1845360</v>
      </c>
      <c r="D12" s="125">
        <f>SUM(E12:F12)</f>
        <v>1845360</v>
      </c>
      <c r="E12" s="125">
        <f>1748600+14520</f>
        <v>1763120</v>
      </c>
      <c r="F12" s="125">
        <v>82240</v>
      </c>
      <c r="G12" s="186"/>
      <c r="H12" s="187"/>
      <c r="I12" s="187"/>
      <c r="J12" s="187"/>
      <c r="K12" s="187"/>
      <c r="L12" s="187"/>
      <c r="M12" s="187"/>
      <c r="N12" s="187"/>
      <c r="O12" s="187"/>
    </row>
    <row r="13" ht="18" customHeight="1" spans="1:15">
      <c r="A13" s="150" t="s">
        <v>75</v>
      </c>
      <c r="B13" s="150" t="s">
        <v>76</v>
      </c>
      <c r="C13" s="125">
        <v>791667.12</v>
      </c>
      <c r="D13" s="125">
        <v>791667.12</v>
      </c>
      <c r="E13" s="125">
        <v>244770</v>
      </c>
      <c r="F13" s="125">
        <v>546897.12</v>
      </c>
      <c r="G13" s="186"/>
      <c r="H13" s="187"/>
      <c r="I13" s="187"/>
      <c r="J13" s="187"/>
      <c r="K13" s="187"/>
      <c r="L13" s="187"/>
      <c r="M13" s="187"/>
      <c r="N13" s="187"/>
      <c r="O13" s="187"/>
    </row>
    <row r="14" ht="18" customHeight="1" spans="1:15">
      <c r="A14" s="151" t="s">
        <v>77</v>
      </c>
      <c r="B14" s="151" t="s">
        <v>78</v>
      </c>
      <c r="C14" s="125">
        <v>244770</v>
      </c>
      <c r="D14" s="125">
        <v>244770</v>
      </c>
      <c r="E14" s="125">
        <v>244770</v>
      </c>
      <c r="F14" s="125"/>
      <c r="G14" s="186"/>
      <c r="H14" s="187"/>
      <c r="I14" s="187"/>
      <c r="J14" s="187"/>
      <c r="K14" s="187"/>
      <c r="L14" s="187"/>
      <c r="M14" s="187"/>
      <c r="N14" s="187"/>
      <c r="O14" s="187"/>
    </row>
    <row r="15" ht="18" customHeight="1" spans="1:15">
      <c r="A15" s="152" t="s">
        <v>79</v>
      </c>
      <c r="B15" s="152" t="s">
        <v>80</v>
      </c>
      <c r="C15" s="125">
        <v>244770</v>
      </c>
      <c r="D15" s="125">
        <v>244770</v>
      </c>
      <c r="E15" s="125">
        <v>244770</v>
      </c>
      <c r="F15" s="125"/>
      <c r="G15" s="186"/>
      <c r="H15" s="187"/>
      <c r="I15" s="187"/>
      <c r="J15" s="187"/>
      <c r="K15" s="187"/>
      <c r="L15" s="187"/>
      <c r="M15" s="187"/>
      <c r="N15" s="187"/>
      <c r="O15" s="187"/>
    </row>
    <row r="16" ht="18" customHeight="1" spans="1:15">
      <c r="A16" s="151" t="s">
        <v>81</v>
      </c>
      <c r="B16" s="151" t="s">
        <v>82</v>
      </c>
      <c r="C16" s="125">
        <v>546897.12</v>
      </c>
      <c r="D16" s="125">
        <v>546897.12</v>
      </c>
      <c r="E16" s="125"/>
      <c r="F16" s="125">
        <v>546897.12</v>
      </c>
      <c r="G16" s="186"/>
      <c r="H16" s="187"/>
      <c r="I16" s="187"/>
      <c r="J16" s="187"/>
      <c r="K16" s="187"/>
      <c r="L16" s="187"/>
      <c r="M16" s="187"/>
      <c r="N16" s="187"/>
      <c r="O16" s="187"/>
    </row>
    <row r="17" ht="18" customHeight="1" spans="1:15">
      <c r="A17" s="152" t="s">
        <v>83</v>
      </c>
      <c r="B17" s="152" t="s">
        <v>84</v>
      </c>
      <c r="C17" s="125">
        <v>546897.12</v>
      </c>
      <c r="D17" s="125">
        <v>546897.12</v>
      </c>
      <c r="E17" s="125"/>
      <c r="F17" s="125">
        <v>546897.12</v>
      </c>
      <c r="G17" s="186"/>
      <c r="H17" s="187"/>
      <c r="I17" s="187"/>
      <c r="J17" s="187"/>
      <c r="K17" s="187"/>
      <c r="L17" s="187"/>
      <c r="M17" s="187"/>
      <c r="N17" s="187"/>
      <c r="O17" s="187"/>
    </row>
    <row r="18" ht="18" customHeight="1" spans="1:15">
      <c r="A18" s="150" t="s">
        <v>85</v>
      </c>
      <c r="B18" s="150" t="s">
        <v>86</v>
      </c>
      <c r="C18" s="125">
        <v>156638</v>
      </c>
      <c r="D18" s="125">
        <v>156638</v>
      </c>
      <c r="E18" s="125">
        <v>156638</v>
      </c>
      <c r="F18" s="125"/>
      <c r="G18" s="186"/>
      <c r="H18" s="187"/>
      <c r="I18" s="187"/>
      <c r="J18" s="187"/>
      <c r="K18" s="187"/>
      <c r="L18" s="187"/>
      <c r="M18" s="187"/>
      <c r="N18" s="187"/>
      <c r="O18" s="187"/>
    </row>
    <row r="19" ht="18" customHeight="1" spans="1:15">
      <c r="A19" s="151" t="s">
        <v>87</v>
      </c>
      <c r="B19" s="151" t="s">
        <v>88</v>
      </c>
      <c r="C19" s="125">
        <v>156638</v>
      </c>
      <c r="D19" s="125">
        <v>156638</v>
      </c>
      <c r="E19" s="125">
        <v>156638</v>
      </c>
      <c r="F19" s="125"/>
      <c r="G19" s="186"/>
      <c r="H19" s="187"/>
      <c r="I19" s="187"/>
      <c r="J19" s="187"/>
      <c r="K19" s="187"/>
      <c r="L19" s="187"/>
      <c r="M19" s="187"/>
      <c r="N19" s="187"/>
      <c r="O19" s="187"/>
    </row>
    <row r="20" ht="18" customHeight="1" spans="1:15">
      <c r="A20" s="152" t="s">
        <v>89</v>
      </c>
      <c r="B20" s="152" t="s">
        <v>90</v>
      </c>
      <c r="C20" s="125">
        <v>105110</v>
      </c>
      <c r="D20" s="125">
        <v>105110</v>
      </c>
      <c r="E20" s="125">
        <v>105110</v>
      </c>
      <c r="F20" s="125"/>
      <c r="G20" s="186"/>
      <c r="H20" s="187"/>
      <c r="I20" s="187"/>
      <c r="J20" s="187"/>
      <c r="K20" s="187"/>
      <c r="L20" s="187"/>
      <c r="M20" s="187"/>
      <c r="N20" s="187"/>
      <c r="O20" s="187"/>
    </row>
    <row r="21" ht="18" customHeight="1" spans="1:15">
      <c r="A21" s="152" t="s">
        <v>91</v>
      </c>
      <c r="B21" s="152" t="s">
        <v>92</v>
      </c>
      <c r="C21" s="125">
        <v>49080</v>
      </c>
      <c r="D21" s="125">
        <v>49080</v>
      </c>
      <c r="E21" s="125">
        <v>49080</v>
      </c>
      <c r="F21" s="125"/>
      <c r="G21" s="186"/>
      <c r="H21" s="187"/>
      <c r="I21" s="187"/>
      <c r="J21" s="187"/>
      <c r="K21" s="187"/>
      <c r="L21" s="187"/>
      <c r="M21" s="187"/>
      <c r="N21" s="187"/>
      <c r="O21" s="187"/>
    </row>
    <row r="22" ht="18" customHeight="1" spans="1:15">
      <c r="A22" s="152" t="s">
        <v>93</v>
      </c>
      <c r="B22" s="152" t="s">
        <v>94</v>
      </c>
      <c r="C22" s="125">
        <v>2448</v>
      </c>
      <c r="D22" s="125">
        <v>2448</v>
      </c>
      <c r="E22" s="125">
        <v>2448</v>
      </c>
      <c r="F22" s="125"/>
      <c r="G22" s="186"/>
      <c r="H22" s="187"/>
      <c r="I22" s="187"/>
      <c r="J22" s="187"/>
      <c r="K22" s="187"/>
      <c r="L22" s="187"/>
      <c r="M22" s="187"/>
      <c r="N22" s="187"/>
      <c r="O22" s="187"/>
    </row>
    <row r="23" ht="18" customHeight="1" spans="1:15">
      <c r="A23" s="150" t="s">
        <v>95</v>
      </c>
      <c r="B23" s="150" t="s">
        <v>96</v>
      </c>
      <c r="C23" s="125">
        <v>269118</v>
      </c>
      <c r="D23" s="125">
        <v>269118</v>
      </c>
      <c r="E23" s="125">
        <v>269118</v>
      </c>
      <c r="F23" s="125"/>
      <c r="G23" s="186"/>
      <c r="H23" s="187"/>
      <c r="I23" s="187"/>
      <c r="J23" s="187"/>
      <c r="K23" s="187"/>
      <c r="L23" s="187"/>
      <c r="M23" s="187"/>
      <c r="N23" s="187"/>
      <c r="O23" s="187"/>
    </row>
    <row r="24" ht="18" customHeight="1" spans="1:15">
      <c r="A24" s="151" t="s">
        <v>97</v>
      </c>
      <c r="B24" s="151" t="s">
        <v>98</v>
      </c>
      <c r="C24" s="125">
        <v>269118</v>
      </c>
      <c r="D24" s="125">
        <v>269118</v>
      </c>
      <c r="E24" s="125">
        <v>269118</v>
      </c>
      <c r="F24" s="125"/>
      <c r="G24" s="186"/>
      <c r="H24" s="187"/>
      <c r="I24" s="187"/>
      <c r="J24" s="187"/>
      <c r="K24" s="187"/>
      <c r="L24" s="187"/>
      <c r="M24" s="187"/>
      <c r="N24" s="187"/>
      <c r="O24" s="187"/>
    </row>
    <row r="25" ht="18" customHeight="1" spans="1:15">
      <c r="A25" s="152" t="s">
        <v>99</v>
      </c>
      <c r="B25" s="152" t="s">
        <v>100</v>
      </c>
      <c r="C25" s="125">
        <v>269118</v>
      </c>
      <c r="D25" s="125">
        <v>269118</v>
      </c>
      <c r="E25" s="125">
        <v>269118</v>
      </c>
      <c r="F25" s="125"/>
      <c r="G25" s="186"/>
      <c r="H25" s="187"/>
      <c r="I25" s="187"/>
      <c r="J25" s="187"/>
      <c r="K25" s="187"/>
      <c r="L25" s="187"/>
      <c r="M25" s="187"/>
      <c r="N25" s="187"/>
      <c r="O25" s="187"/>
    </row>
    <row r="26" ht="18" customHeight="1" spans="1:15">
      <c r="A26" s="153" t="s">
        <v>101</v>
      </c>
      <c r="B26" s="153"/>
      <c r="C26" s="125">
        <f>C8+C13+C18+C23</f>
        <v>3067783.12</v>
      </c>
      <c r="D26" s="125">
        <f>D8+D13+D18+D23</f>
        <v>3067783.12</v>
      </c>
      <c r="E26" s="125">
        <f>E8+E13+E18+E23</f>
        <v>2433646</v>
      </c>
      <c r="F26" s="125">
        <f>F8+F13+F18+F23</f>
        <v>634137.12</v>
      </c>
      <c r="G26" s="186"/>
      <c r="H26" s="187"/>
      <c r="I26" s="187"/>
      <c r="J26" s="187"/>
      <c r="K26" s="187"/>
      <c r="L26" s="187"/>
      <c r="M26" s="187"/>
      <c r="N26" s="187"/>
      <c r="O26" s="187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5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zoomScale="90" zoomScaleNormal="90" workbookViewId="0">
      <pane ySplit="1" topLeftCell="A2" activePane="bottomLeft" state="frozen"/>
      <selection/>
      <selection pane="bottomLeft" activeCell="D15" sqref="D15"/>
    </sheetView>
  </sheetViews>
  <sheetFormatPr defaultColWidth="9.11016949152542" defaultRowHeight="14.25" customHeight="1" outlineLevelCol="3"/>
  <cols>
    <col min="1" max="4" width="37.1101694915254" style="134" customWidth="1"/>
    <col min="5" max="16384" width="9.11016949152542" style="134"/>
  </cols>
  <sheetData>
    <row r="1" customHeight="1" spans="1:4">
      <c r="A1" s="35"/>
      <c r="B1" s="35"/>
      <c r="C1" s="35"/>
      <c r="D1" s="35"/>
    </row>
    <row r="2" customHeight="1" spans="4:4">
      <c r="D2" s="155" t="s">
        <v>102</v>
      </c>
    </row>
    <row r="3" ht="31.6" customHeight="1" spans="1:4">
      <c r="A3" s="156" t="s">
        <v>103</v>
      </c>
      <c r="B3" s="157"/>
      <c r="C3" s="157"/>
      <c r="D3" s="157"/>
    </row>
    <row r="4" ht="17.2" customHeight="1" spans="1:4">
      <c r="A4" s="138" t="str">
        <f>'部门财务收支预算总表01-1'!A4</f>
        <v>单位名称：中国共产党新平彝族傣族自治县委员会社会工作部</v>
      </c>
      <c r="B4" s="158"/>
      <c r="C4" s="158"/>
      <c r="D4" s="159" t="s">
        <v>3</v>
      </c>
    </row>
    <row r="5" ht="24.75" customHeight="1" spans="1:4">
      <c r="A5" s="160" t="s">
        <v>4</v>
      </c>
      <c r="B5" s="144"/>
      <c r="C5" s="160" t="s">
        <v>5</v>
      </c>
      <c r="D5" s="144"/>
    </row>
    <row r="6" ht="15.75" customHeight="1" spans="1:4">
      <c r="A6" s="161" t="s">
        <v>6</v>
      </c>
      <c r="B6" s="162" t="s">
        <v>7</v>
      </c>
      <c r="C6" s="161" t="s">
        <v>104</v>
      </c>
      <c r="D6" s="162" t="s">
        <v>7</v>
      </c>
    </row>
    <row r="7" ht="14.1" customHeight="1" spans="1:4">
      <c r="A7" s="163"/>
      <c r="B7" s="164"/>
      <c r="C7" s="163"/>
      <c r="D7" s="164"/>
    </row>
    <row r="8" ht="29.15" customHeight="1" spans="1:4">
      <c r="A8" s="165" t="s">
        <v>105</v>
      </c>
      <c r="B8" s="125">
        <f>B9</f>
        <v>3067783.12</v>
      </c>
      <c r="C8" s="166" t="s">
        <v>106</v>
      </c>
      <c r="D8" s="125">
        <f>SUM(D9:D12)</f>
        <v>3067783.12</v>
      </c>
    </row>
    <row r="9" ht="29.15" customHeight="1" spans="1:4">
      <c r="A9" s="167" t="s">
        <v>107</v>
      </c>
      <c r="B9" s="125">
        <f>D17</f>
        <v>3067783.12</v>
      </c>
      <c r="C9" s="166" t="str">
        <f>"（"&amp;"一"&amp;"）"&amp;"一般公共服务支出"</f>
        <v>（一）一般公共服务支出</v>
      </c>
      <c r="D9" s="168">
        <f>1835840+14520</f>
        <v>1850360</v>
      </c>
    </row>
    <row r="10" ht="29.15" customHeight="1" spans="1:4">
      <c r="A10" s="167" t="s">
        <v>108</v>
      </c>
      <c r="B10" s="169"/>
      <c r="C10" s="166" t="str">
        <f>"（"&amp;"二"&amp;"）"&amp;"社会保障和就业支出"</f>
        <v>（二）社会保障和就业支出</v>
      </c>
      <c r="D10" s="125">
        <v>791667.12</v>
      </c>
    </row>
    <row r="11" ht="29.15" customHeight="1" spans="1:4">
      <c r="A11" s="167" t="s">
        <v>109</v>
      </c>
      <c r="B11" s="169"/>
      <c r="C11" s="166" t="str">
        <f>"（"&amp;"三"&amp;"）"&amp;"卫生健康支出"</f>
        <v>（三）卫生健康支出</v>
      </c>
      <c r="D11" s="125">
        <v>156638</v>
      </c>
    </row>
    <row r="12" ht="29.15" customHeight="1" spans="1:4">
      <c r="A12" s="167" t="s">
        <v>110</v>
      </c>
      <c r="B12" s="170"/>
      <c r="C12" s="166" t="str">
        <f>"（"&amp;"四"&amp;"）"&amp;"住房保障支出"</f>
        <v>（四）住房保障支出</v>
      </c>
      <c r="D12" s="125">
        <v>269118</v>
      </c>
    </row>
    <row r="13" ht="29.15" customHeight="1" spans="1:4">
      <c r="A13" s="167" t="s">
        <v>107</v>
      </c>
      <c r="B13" s="168"/>
      <c r="C13" s="171"/>
      <c r="D13" s="170"/>
    </row>
    <row r="14" ht="29.15" customHeight="1" spans="1:4">
      <c r="A14" s="172" t="s">
        <v>108</v>
      </c>
      <c r="B14" s="168"/>
      <c r="C14" s="171"/>
      <c r="D14" s="170"/>
    </row>
    <row r="15" ht="29.15" customHeight="1" spans="1:4">
      <c r="A15" s="172" t="s">
        <v>109</v>
      </c>
      <c r="B15" s="170"/>
      <c r="C15" s="171"/>
      <c r="D15" s="170"/>
    </row>
    <row r="16" ht="29.15" customHeight="1" spans="1:4">
      <c r="A16" s="173"/>
      <c r="B16" s="170"/>
      <c r="C16" s="172" t="s">
        <v>111</v>
      </c>
      <c r="D16" s="170"/>
    </row>
    <row r="17" ht="29.15" customHeight="1" spans="1:4">
      <c r="A17" s="173" t="s">
        <v>112</v>
      </c>
      <c r="B17" s="170">
        <f>B9</f>
        <v>3067783.12</v>
      </c>
      <c r="C17" s="171" t="s">
        <v>31</v>
      </c>
      <c r="D17" s="170">
        <f>SUM(D9:D12)</f>
        <v>3067783.12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14" activePane="bottomLeft" state="frozen"/>
      <selection/>
      <selection pane="bottomLeft" activeCell="F31" sqref="F31"/>
    </sheetView>
  </sheetViews>
  <sheetFormatPr defaultColWidth="9.11016949152542" defaultRowHeight="14.25" customHeight="1" outlineLevelCol="6"/>
  <cols>
    <col min="1" max="1" width="20.1101694915254" style="134" customWidth="1"/>
    <col min="2" max="2" width="37.3305084745763" style="134" customWidth="1"/>
    <col min="3" max="3" width="18.1101694915254" style="134" customWidth="1"/>
    <col min="4" max="7" width="18.5593220338983" style="134" customWidth="1"/>
    <col min="8" max="16384" width="9.11016949152542" style="134"/>
  </cols>
  <sheetData>
    <row r="1" customHeight="1" spans="1:7">
      <c r="A1" s="35"/>
      <c r="B1" s="35"/>
      <c r="C1" s="35"/>
      <c r="D1" s="35"/>
      <c r="E1" s="35"/>
      <c r="F1" s="35"/>
      <c r="G1" s="35"/>
    </row>
    <row r="2" ht="11.95" customHeight="1" spans="4:7">
      <c r="D2" s="135"/>
      <c r="F2" s="136"/>
      <c r="G2" s="136" t="s">
        <v>113</v>
      </c>
    </row>
    <row r="3" ht="38.95" customHeight="1" spans="1:7">
      <c r="A3" s="137" t="s">
        <v>114</v>
      </c>
      <c r="B3" s="137"/>
      <c r="C3" s="137"/>
      <c r="D3" s="137"/>
      <c r="E3" s="137"/>
      <c r="F3" s="137"/>
      <c r="G3" s="137"/>
    </row>
    <row r="4" ht="18" customHeight="1" spans="1:7">
      <c r="A4" s="138" t="str">
        <f>'部门财务收支预算总表01-1'!A4</f>
        <v>单位名称：中国共产党新平彝族傣族自治县委员会社会工作部</v>
      </c>
      <c r="F4" s="139"/>
      <c r="G4" s="139" t="s">
        <v>3</v>
      </c>
    </row>
    <row r="5" ht="20.3" customHeight="1" spans="1:7">
      <c r="A5" s="140" t="s">
        <v>115</v>
      </c>
      <c r="B5" s="141"/>
      <c r="C5" s="142" t="s">
        <v>36</v>
      </c>
      <c r="D5" s="143" t="s">
        <v>64</v>
      </c>
      <c r="E5" s="143"/>
      <c r="F5" s="144"/>
      <c r="G5" s="142" t="s">
        <v>65</v>
      </c>
    </row>
    <row r="6" ht="20.3" customHeight="1" spans="1:7">
      <c r="A6" s="145" t="s">
        <v>55</v>
      </c>
      <c r="B6" s="146" t="s">
        <v>56</v>
      </c>
      <c r="C6" s="147"/>
      <c r="D6" s="147" t="s">
        <v>38</v>
      </c>
      <c r="E6" s="147" t="s">
        <v>116</v>
      </c>
      <c r="F6" s="147" t="s">
        <v>117</v>
      </c>
      <c r="G6" s="147"/>
    </row>
    <row r="7" ht="13.6" customHeight="1" spans="1:7">
      <c r="A7" s="148" t="s">
        <v>118</v>
      </c>
      <c r="B7" s="148" t="s">
        <v>119</v>
      </c>
      <c r="C7" s="148" t="s">
        <v>120</v>
      </c>
      <c r="D7" s="149"/>
      <c r="E7" s="148" t="s">
        <v>121</v>
      </c>
      <c r="F7" s="148" t="s">
        <v>122</v>
      </c>
      <c r="G7" s="148" t="s">
        <v>123</v>
      </c>
    </row>
    <row r="8" ht="22" customHeight="1" spans="1:7">
      <c r="A8" s="150" t="s">
        <v>66</v>
      </c>
      <c r="B8" s="150" t="s">
        <v>67</v>
      </c>
      <c r="C8" s="125">
        <f>C9+C11</f>
        <v>1850360</v>
      </c>
      <c r="D8" s="125">
        <f>D9+D11</f>
        <v>1763120</v>
      </c>
      <c r="E8" s="125">
        <f>E9+E11</f>
        <v>1582320</v>
      </c>
      <c r="F8" s="125">
        <f>F9+F11</f>
        <v>180800</v>
      </c>
      <c r="G8" s="125">
        <f>G9+G11</f>
        <v>87240</v>
      </c>
    </row>
    <row r="9" ht="22" customHeight="1" spans="1:7">
      <c r="A9" s="151" t="s">
        <v>68</v>
      </c>
      <c r="B9" s="151" t="s">
        <v>69</v>
      </c>
      <c r="C9" s="125">
        <v>5000</v>
      </c>
      <c r="D9" s="125"/>
      <c r="E9" s="125"/>
      <c r="F9" s="125"/>
      <c r="G9" s="125">
        <v>5000</v>
      </c>
    </row>
    <row r="10" ht="22" customHeight="1" spans="1:7">
      <c r="A10" s="152" t="s">
        <v>70</v>
      </c>
      <c r="B10" s="152" t="s">
        <v>69</v>
      </c>
      <c r="C10" s="125">
        <v>5000</v>
      </c>
      <c r="D10" s="125"/>
      <c r="E10" s="125"/>
      <c r="F10" s="125"/>
      <c r="G10" s="125">
        <v>5000</v>
      </c>
    </row>
    <row r="11" ht="22" customHeight="1" spans="1:7">
      <c r="A11" s="151" t="s">
        <v>71</v>
      </c>
      <c r="B11" s="151" t="s">
        <v>72</v>
      </c>
      <c r="C11" s="125">
        <f>C12</f>
        <v>1845360</v>
      </c>
      <c r="D11" s="125">
        <f>D12</f>
        <v>1763120</v>
      </c>
      <c r="E11" s="125">
        <f>E12</f>
        <v>1582320</v>
      </c>
      <c r="F11" s="125">
        <f>F12</f>
        <v>180800</v>
      </c>
      <c r="G11" s="125">
        <f>G12</f>
        <v>82240</v>
      </c>
    </row>
    <row r="12" ht="22" customHeight="1" spans="1:7">
      <c r="A12" s="152" t="s">
        <v>73</v>
      </c>
      <c r="B12" s="152" t="s">
        <v>74</v>
      </c>
      <c r="C12" s="125">
        <f>D12+G12</f>
        <v>1845360</v>
      </c>
      <c r="D12" s="125">
        <f>SUM(E12:F12)</f>
        <v>1763120</v>
      </c>
      <c r="E12" s="125">
        <f>1567800+14520</f>
        <v>1582320</v>
      </c>
      <c r="F12" s="125">
        <v>180800</v>
      </c>
      <c r="G12" s="125">
        <v>82240</v>
      </c>
    </row>
    <row r="13" ht="22" customHeight="1" spans="1:7">
      <c r="A13" s="150" t="s">
        <v>75</v>
      </c>
      <c r="B13" s="150" t="s">
        <v>76</v>
      </c>
      <c r="C13" s="125">
        <v>791667.12</v>
      </c>
      <c r="D13" s="125">
        <v>244770</v>
      </c>
      <c r="E13" s="125">
        <v>244770</v>
      </c>
      <c r="F13" s="125"/>
      <c r="G13" s="125">
        <v>546897.12</v>
      </c>
    </row>
    <row r="14" ht="22" customHeight="1" spans="1:7">
      <c r="A14" s="151" t="s">
        <v>77</v>
      </c>
      <c r="B14" s="151" t="s">
        <v>78</v>
      </c>
      <c r="C14" s="125">
        <v>244770</v>
      </c>
      <c r="D14" s="125">
        <v>244770</v>
      </c>
      <c r="E14" s="125">
        <v>244770</v>
      </c>
      <c r="F14" s="125"/>
      <c r="G14" s="125"/>
    </row>
    <row r="15" ht="22" customHeight="1" spans="1:7">
      <c r="A15" s="152" t="s">
        <v>79</v>
      </c>
      <c r="B15" s="152" t="s">
        <v>80</v>
      </c>
      <c r="C15" s="125">
        <v>244770</v>
      </c>
      <c r="D15" s="125">
        <v>244770</v>
      </c>
      <c r="E15" s="125">
        <v>244770</v>
      </c>
      <c r="F15" s="125"/>
      <c r="G15" s="125"/>
    </row>
    <row r="16" ht="22" customHeight="1" spans="1:7">
      <c r="A16" s="151" t="s">
        <v>81</v>
      </c>
      <c r="B16" s="151" t="s">
        <v>82</v>
      </c>
      <c r="C16" s="125">
        <v>546897.12</v>
      </c>
      <c r="D16" s="125"/>
      <c r="E16" s="125"/>
      <c r="F16" s="125"/>
      <c r="G16" s="125">
        <v>546897.12</v>
      </c>
    </row>
    <row r="17" ht="22" customHeight="1" spans="1:7">
      <c r="A17" s="152" t="s">
        <v>83</v>
      </c>
      <c r="B17" s="152" t="s">
        <v>84</v>
      </c>
      <c r="C17" s="125">
        <v>546897.12</v>
      </c>
      <c r="D17" s="125"/>
      <c r="E17" s="125"/>
      <c r="F17" s="125"/>
      <c r="G17" s="125">
        <v>546897.12</v>
      </c>
    </row>
    <row r="18" ht="22" customHeight="1" spans="1:7">
      <c r="A18" s="150" t="s">
        <v>85</v>
      </c>
      <c r="B18" s="150" t="s">
        <v>86</v>
      </c>
      <c r="C18" s="125">
        <v>156638</v>
      </c>
      <c r="D18" s="125">
        <v>156638</v>
      </c>
      <c r="E18" s="125">
        <v>156638</v>
      </c>
      <c r="F18" s="125"/>
      <c r="G18" s="125"/>
    </row>
    <row r="19" ht="22" customHeight="1" spans="1:7">
      <c r="A19" s="151" t="s">
        <v>87</v>
      </c>
      <c r="B19" s="151" t="s">
        <v>88</v>
      </c>
      <c r="C19" s="125">
        <v>156638</v>
      </c>
      <c r="D19" s="125">
        <v>156638</v>
      </c>
      <c r="E19" s="125">
        <v>156638</v>
      </c>
      <c r="F19" s="125"/>
      <c r="G19" s="125"/>
    </row>
    <row r="20" ht="22" customHeight="1" spans="1:7">
      <c r="A20" s="152" t="s">
        <v>89</v>
      </c>
      <c r="B20" s="152" t="s">
        <v>90</v>
      </c>
      <c r="C20" s="125">
        <v>105110</v>
      </c>
      <c r="D20" s="125">
        <v>105110</v>
      </c>
      <c r="E20" s="125">
        <v>105110</v>
      </c>
      <c r="F20" s="125"/>
      <c r="G20" s="125"/>
    </row>
    <row r="21" ht="22" customHeight="1" spans="1:7">
      <c r="A21" s="152" t="s">
        <v>91</v>
      </c>
      <c r="B21" s="152" t="s">
        <v>92</v>
      </c>
      <c r="C21" s="125">
        <v>49080</v>
      </c>
      <c r="D21" s="125">
        <v>49080</v>
      </c>
      <c r="E21" s="125">
        <v>49080</v>
      </c>
      <c r="F21" s="125"/>
      <c r="G21" s="125"/>
    </row>
    <row r="22" ht="22" customHeight="1" spans="1:7">
      <c r="A22" s="152" t="s">
        <v>93</v>
      </c>
      <c r="B22" s="152" t="s">
        <v>94</v>
      </c>
      <c r="C22" s="125">
        <v>2448</v>
      </c>
      <c r="D22" s="125">
        <v>2448</v>
      </c>
      <c r="E22" s="125">
        <v>2448</v>
      </c>
      <c r="F22" s="125"/>
      <c r="G22" s="125"/>
    </row>
    <row r="23" ht="22" customHeight="1" spans="1:7">
      <c r="A23" s="150" t="s">
        <v>95</v>
      </c>
      <c r="B23" s="150" t="s">
        <v>96</v>
      </c>
      <c r="C23" s="125">
        <v>269118</v>
      </c>
      <c r="D23" s="125">
        <v>269118</v>
      </c>
      <c r="E23" s="125">
        <v>269118</v>
      </c>
      <c r="F23" s="125"/>
      <c r="G23" s="125"/>
    </row>
    <row r="24" ht="22" customHeight="1" spans="1:7">
      <c r="A24" s="151" t="s">
        <v>97</v>
      </c>
      <c r="B24" s="151" t="s">
        <v>98</v>
      </c>
      <c r="C24" s="125">
        <v>269118</v>
      </c>
      <c r="D24" s="125">
        <v>269118</v>
      </c>
      <c r="E24" s="125">
        <v>269118</v>
      </c>
      <c r="F24" s="125"/>
      <c r="G24" s="125"/>
    </row>
    <row r="25" ht="22" customHeight="1" spans="1:7">
      <c r="A25" s="152" t="s">
        <v>99</v>
      </c>
      <c r="B25" s="152" t="s">
        <v>100</v>
      </c>
      <c r="C25" s="125">
        <v>269118</v>
      </c>
      <c r="D25" s="125">
        <v>269118</v>
      </c>
      <c r="E25" s="125">
        <v>269118</v>
      </c>
      <c r="F25" s="125"/>
      <c r="G25" s="125"/>
    </row>
    <row r="26" ht="22" customHeight="1" spans="1:7">
      <c r="A26" s="153" t="s">
        <v>101</v>
      </c>
      <c r="B26" s="153"/>
      <c r="C26" s="154">
        <f>C8+C13+C18+C23</f>
        <v>3067783.12</v>
      </c>
      <c r="D26" s="154">
        <f>D8+D13+D18+D23</f>
        <v>2433646</v>
      </c>
      <c r="E26" s="154">
        <f>E8+E13+E18+E23</f>
        <v>2252846</v>
      </c>
      <c r="F26" s="154">
        <f>F8+F13+F18+F23</f>
        <v>180800</v>
      </c>
      <c r="G26" s="154">
        <f>G8+G13+G18+G23</f>
        <v>634137.12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751388888888889" right="0.751388888888889" top="1" bottom="1" header="0.5" footer="0.5"/>
  <pageSetup paperSize="9" scale="7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1016949152542" defaultRowHeight="14.25" customHeight="1" outlineLevelRow="7" outlineLevelCol="5"/>
  <cols>
    <col min="1" max="1" width="27.4406779661017" customWidth="1"/>
    <col min="2" max="6" width="31.2203389830508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28"/>
      <c r="B2" s="128"/>
      <c r="C2" s="68"/>
      <c r="F2" s="59" t="s">
        <v>124</v>
      </c>
    </row>
    <row r="3" ht="25.55" customHeight="1" spans="1:6">
      <c r="A3" s="129" t="s">
        <v>125</v>
      </c>
      <c r="B3" s="129"/>
      <c r="C3" s="129"/>
      <c r="D3" s="129"/>
      <c r="E3" s="129"/>
      <c r="F3" s="129"/>
    </row>
    <row r="4" ht="15.75" customHeight="1" spans="1:6">
      <c r="A4" s="6" t="str">
        <f>'部门财务收支预算总表01-1'!A4</f>
        <v>单位名称：中国共产党新平彝族傣族自治县委员会社会工作部</v>
      </c>
      <c r="B4" s="128"/>
      <c r="C4" s="68"/>
      <c r="F4" s="59" t="s">
        <v>126</v>
      </c>
    </row>
    <row r="5" ht="19.5" customHeight="1" spans="1:6">
      <c r="A5" s="11" t="s">
        <v>127</v>
      </c>
      <c r="B5" s="17" t="s">
        <v>128</v>
      </c>
      <c r="C5" s="12" t="s">
        <v>129</v>
      </c>
      <c r="D5" s="13"/>
      <c r="E5" s="14"/>
      <c r="F5" s="17" t="s">
        <v>130</v>
      </c>
    </row>
    <row r="6" ht="19.5" customHeight="1" spans="1:6">
      <c r="A6" s="19"/>
      <c r="B6" s="20"/>
      <c r="C6" s="63" t="s">
        <v>38</v>
      </c>
      <c r="D6" s="63" t="s">
        <v>131</v>
      </c>
      <c r="E6" s="63" t="s">
        <v>132</v>
      </c>
      <c r="F6" s="20"/>
    </row>
    <row r="7" ht="18.85" customHeight="1" spans="1:6">
      <c r="A7" s="130">
        <v>1</v>
      </c>
      <c r="B7" s="130">
        <v>2</v>
      </c>
      <c r="C7" s="131">
        <v>3</v>
      </c>
      <c r="D7" s="130">
        <v>4</v>
      </c>
      <c r="E7" s="130">
        <v>5</v>
      </c>
      <c r="F7" s="130">
        <v>6</v>
      </c>
    </row>
    <row r="8" ht="18.85" customHeight="1" spans="1:6">
      <c r="A8" s="132">
        <v>27000</v>
      </c>
      <c r="B8" s="132"/>
      <c r="C8" s="133">
        <v>24000</v>
      </c>
      <c r="D8" s="132"/>
      <c r="E8" s="132">
        <v>24000</v>
      </c>
      <c r="F8" s="132">
        <v>3000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workbookViewId="0">
      <pane ySplit="1" topLeftCell="A10" activePane="bottomLeft" state="frozen"/>
      <selection/>
      <selection pane="bottomLeft" activeCell="E12" sqref="E12"/>
    </sheetView>
  </sheetViews>
  <sheetFormatPr defaultColWidth="9.11016949152542" defaultRowHeight="14.25" customHeight="1"/>
  <cols>
    <col min="1" max="1" width="40.8813559322034" customWidth="1"/>
    <col min="2" max="2" width="23.8898305084746" customWidth="1"/>
    <col min="3" max="3" width="20.8898305084746" customWidth="1"/>
    <col min="4" max="4" width="11.7796610169492" customWidth="1"/>
    <col min="5" max="5" width="28.0254237288136" customWidth="1"/>
    <col min="6" max="6" width="11.7796610169492" customWidth="1"/>
    <col min="7" max="7" width="24.5932203389831" customWidth="1"/>
    <col min="8" max="13" width="15.3305084745763" customWidth="1"/>
    <col min="14" max="16" width="14.7796610169492" customWidth="1"/>
    <col min="17" max="17" width="14.8898305084746" customWidth="1"/>
    <col min="18" max="23" width="1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4:23">
      <c r="D2" s="3"/>
      <c r="E2" s="3"/>
      <c r="F2" s="3"/>
      <c r="G2" s="3"/>
      <c r="U2" s="123"/>
      <c r="W2" s="55" t="s">
        <v>133</v>
      </c>
    </row>
    <row r="3" ht="27.85" customHeight="1" spans="1:23">
      <c r="A3" s="26" t="s">
        <v>134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6" t="str">
        <f>'部门财务收支预算总表01-1'!A4</f>
        <v>单位名称：中国共产党新平彝族傣族自治县委员会社会工作部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3"/>
      <c r="W4" s="109" t="s">
        <v>126</v>
      </c>
    </row>
    <row r="5" ht="21.8" customHeight="1" spans="1:23">
      <c r="A5" s="10" t="s">
        <v>135</v>
      </c>
      <c r="B5" s="10" t="s">
        <v>136</v>
      </c>
      <c r="C5" s="10" t="s">
        <v>137</v>
      </c>
      <c r="D5" s="11" t="s">
        <v>138</v>
      </c>
      <c r="E5" s="11" t="s">
        <v>139</v>
      </c>
      <c r="F5" s="11" t="s">
        <v>140</v>
      </c>
      <c r="G5" s="11" t="s">
        <v>141</v>
      </c>
      <c r="H5" s="63" t="s">
        <v>142</v>
      </c>
      <c r="I5" s="63"/>
      <c r="J5" s="63"/>
      <c r="K5" s="63"/>
      <c r="L5" s="121"/>
      <c r="M5" s="121"/>
      <c r="N5" s="121"/>
      <c r="O5" s="121"/>
      <c r="P5" s="121"/>
      <c r="Q5" s="47"/>
      <c r="R5" s="63"/>
      <c r="S5" s="63"/>
      <c r="T5" s="63"/>
      <c r="U5" s="63"/>
      <c r="V5" s="63"/>
      <c r="W5" s="63"/>
    </row>
    <row r="6" ht="21.8" customHeight="1" spans="1:23">
      <c r="A6" s="15"/>
      <c r="B6" s="15"/>
      <c r="C6" s="15"/>
      <c r="D6" s="16"/>
      <c r="E6" s="16"/>
      <c r="F6" s="16"/>
      <c r="G6" s="16"/>
      <c r="H6" s="63" t="s">
        <v>36</v>
      </c>
      <c r="I6" s="47" t="s">
        <v>39</v>
      </c>
      <c r="J6" s="47"/>
      <c r="K6" s="47"/>
      <c r="L6" s="121"/>
      <c r="M6" s="121"/>
      <c r="N6" s="121" t="s">
        <v>143</v>
      </c>
      <c r="O6" s="121"/>
      <c r="P6" s="121"/>
      <c r="Q6" s="47" t="s">
        <v>42</v>
      </c>
      <c r="R6" s="63" t="s">
        <v>58</v>
      </c>
      <c r="S6" s="47"/>
      <c r="T6" s="47"/>
      <c r="U6" s="47"/>
      <c r="V6" s="47"/>
      <c r="W6" s="47"/>
    </row>
    <row r="7" ht="15.05" customHeight="1" spans="1:23">
      <c r="A7" s="18"/>
      <c r="B7" s="18"/>
      <c r="C7" s="18"/>
      <c r="D7" s="19"/>
      <c r="E7" s="19"/>
      <c r="F7" s="19"/>
      <c r="G7" s="19"/>
      <c r="H7" s="63"/>
      <c r="I7" s="47" t="s">
        <v>144</v>
      </c>
      <c r="J7" s="47" t="s">
        <v>145</v>
      </c>
      <c r="K7" s="47" t="s">
        <v>146</v>
      </c>
      <c r="L7" s="127" t="s">
        <v>147</v>
      </c>
      <c r="M7" s="127" t="s">
        <v>148</v>
      </c>
      <c r="N7" s="127" t="s">
        <v>39</v>
      </c>
      <c r="O7" s="127" t="s">
        <v>40</v>
      </c>
      <c r="P7" s="127" t="s">
        <v>41</v>
      </c>
      <c r="Q7" s="47"/>
      <c r="R7" s="47" t="s">
        <v>38</v>
      </c>
      <c r="S7" s="47" t="s">
        <v>49</v>
      </c>
      <c r="T7" s="47" t="s">
        <v>149</v>
      </c>
      <c r="U7" s="47" t="s">
        <v>45</v>
      </c>
      <c r="V7" s="47" t="s">
        <v>46</v>
      </c>
      <c r="W7" s="47" t="s">
        <v>47</v>
      </c>
    </row>
    <row r="8" ht="27.85" customHeight="1" spans="1:23">
      <c r="A8" s="18"/>
      <c r="B8" s="18"/>
      <c r="C8" s="18"/>
      <c r="D8" s="19"/>
      <c r="E8" s="19"/>
      <c r="F8" s="19"/>
      <c r="G8" s="19"/>
      <c r="H8" s="63"/>
      <c r="I8" s="47"/>
      <c r="J8" s="47"/>
      <c r="K8" s="47"/>
      <c r="L8" s="127"/>
      <c r="M8" s="127"/>
      <c r="N8" s="127"/>
      <c r="O8" s="127"/>
      <c r="P8" s="127"/>
      <c r="Q8" s="47"/>
      <c r="R8" s="47"/>
      <c r="S8" s="47"/>
      <c r="T8" s="47"/>
      <c r="U8" s="47"/>
      <c r="V8" s="47"/>
      <c r="W8" s="47"/>
    </row>
    <row r="9" ht="15.0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s="1" customFormat="1" ht="18.75" customHeight="1" spans="1:23">
      <c r="A10" s="22" t="s">
        <v>51</v>
      </c>
      <c r="B10" s="22"/>
      <c r="C10" s="23"/>
      <c r="D10" s="22"/>
      <c r="E10" s="22"/>
      <c r="F10" s="22"/>
      <c r="G10" s="22"/>
      <c r="H10" s="125">
        <f>SUM(H11:H34)</f>
        <v>2433646</v>
      </c>
      <c r="I10" s="125">
        <f>SUM(I11:I34)</f>
        <v>2433646</v>
      </c>
      <c r="J10" s="125">
        <f>SUM(J11:J34)</f>
        <v>0</v>
      </c>
      <c r="K10" s="125">
        <f>SUM(K11:K34)</f>
        <v>0</v>
      </c>
      <c r="L10" s="125">
        <f>SUM(L11:L34)</f>
        <v>2433646</v>
      </c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="1" customFormat="1" ht="18.75" customHeight="1" spans="1:23">
      <c r="A11" s="126" t="s">
        <v>51</v>
      </c>
      <c r="B11" s="22" t="s">
        <v>150</v>
      </c>
      <c r="C11" s="23" t="s">
        <v>151</v>
      </c>
      <c r="D11" s="22" t="s">
        <v>73</v>
      </c>
      <c r="E11" s="22" t="s">
        <v>74</v>
      </c>
      <c r="F11" s="22" t="s">
        <v>152</v>
      </c>
      <c r="G11" s="22" t="s">
        <v>153</v>
      </c>
      <c r="H11" s="125">
        <v>900</v>
      </c>
      <c r="I11" s="125">
        <v>900</v>
      </c>
      <c r="J11" s="125"/>
      <c r="K11" s="125"/>
      <c r="L11" s="125">
        <v>900</v>
      </c>
      <c r="M11" s="125"/>
      <c r="N11" s="125"/>
      <c r="O11" s="125"/>
      <c r="P11" s="100"/>
      <c r="Q11" s="125"/>
      <c r="R11" s="125"/>
      <c r="S11" s="125"/>
      <c r="T11" s="125"/>
      <c r="U11" s="125"/>
      <c r="V11" s="125"/>
      <c r="W11" s="125"/>
    </row>
    <row r="12" s="1" customFormat="1" ht="18.75" customHeight="1" spans="1:23">
      <c r="A12" s="126" t="s">
        <v>51</v>
      </c>
      <c r="B12" s="22" t="s">
        <v>150</v>
      </c>
      <c r="C12" s="23" t="s">
        <v>151</v>
      </c>
      <c r="D12" s="22" t="s">
        <v>79</v>
      </c>
      <c r="E12" s="22" t="s">
        <v>80</v>
      </c>
      <c r="F12" s="22" t="s">
        <v>154</v>
      </c>
      <c r="G12" s="22" t="s">
        <v>155</v>
      </c>
      <c r="H12" s="125">
        <v>244770</v>
      </c>
      <c r="I12" s="125">
        <v>244770</v>
      </c>
      <c r="J12" s="125"/>
      <c r="K12" s="125"/>
      <c r="L12" s="125">
        <v>244770</v>
      </c>
      <c r="M12" s="125"/>
      <c r="N12" s="125"/>
      <c r="O12" s="125"/>
      <c r="P12" s="100"/>
      <c r="Q12" s="125"/>
      <c r="R12" s="125"/>
      <c r="S12" s="125"/>
      <c r="T12" s="125"/>
      <c r="U12" s="125"/>
      <c r="V12" s="125"/>
      <c r="W12" s="125"/>
    </row>
    <row r="13" s="1" customFormat="1" ht="18.75" customHeight="1" spans="1:23">
      <c r="A13" s="126" t="s">
        <v>51</v>
      </c>
      <c r="B13" s="22" t="s">
        <v>150</v>
      </c>
      <c r="C13" s="23" t="s">
        <v>151</v>
      </c>
      <c r="D13" s="22" t="s">
        <v>89</v>
      </c>
      <c r="E13" s="22" t="s">
        <v>90</v>
      </c>
      <c r="F13" s="22" t="s">
        <v>156</v>
      </c>
      <c r="G13" s="22" t="s">
        <v>157</v>
      </c>
      <c r="H13" s="125">
        <v>101580</v>
      </c>
      <c r="I13" s="125">
        <v>101580</v>
      </c>
      <c r="J13" s="125"/>
      <c r="K13" s="125"/>
      <c r="L13" s="125">
        <v>101580</v>
      </c>
      <c r="M13" s="125"/>
      <c r="N13" s="125"/>
      <c r="O13" s="125"/>
      <c r="P13" s="100"/>
      <c r="Q13" s="125"/>
      <c r="R13" s="125"/>
      <c r="S13" s="125"/>
      <c r="T13" s="125"/>
      <c r="U13" s="125"/>
      <c r="V13" s="125"/>
      <c r="W13" s="125"/>
    </row>
    <row r="14" s="1" customFormat="1" ht="18.75" customHeight="1" spans="1:23">
      <c r="A14" s="126" t="s">
        <v>51</v>
      </c>
      <c r="B14" s="22" t="s">
        <v>150</v>
      </c>
      <c r="C14" s="23" t="s">
        <v>151</v>
      </c>
      <c r="D14" s="22" t="s">
        <v>91</v>
      </c>
      <c r="E14" s="22" t="s">
        <v>92</v>
      </c>
      <c r="F14" s="22" t="s">
        <v>158</v>
      </c>
      <c r="G14" s="22" t="s">
        <v>159</v>
      </c>
      <c r="H14" s="125">
        <v>49080</v>
      </c>
      <c r="I14" s="125">
        <v>49080</v>
      </c>
      <c r="J14" s="125"/>
      <c r="K14" s="125"/>
      <c r="L14" s="125">
        <v>49080</v>
      </c>
      <c r="M14" s="125"/>
      <c r="N14" s="125"/>
      <c r="O14" s="125"/>
      <c r="P14" s="100"/>
      <c r="Q14" s="125"/>
      <c r="R14" s="125"/>
      <c r="S14" s="125"/>
      <c r="T14" s="125"/>
      <c r="U14" s="125"/>
      <c r="V14" s="125"/>
      <c r="W14" s="125"/>
    </row>
    <row r="15" s="1" customFormat="1" ht="18.75" customHeight="1" spans="1:23">
      <c r="A15" s="126" t="s">
        <v>51</v>
      </c>
      <c r="B15" s="22" t="s">
        <v>150</v>
      </c>
      <c r="C15" s="23" t="s">
        <v>151</v>
      </c>
      <c r="D15" s="22" t="s">
        <v>93</v>
      </c>
      <c r="E15" s="22" t="s">
        <v>94</v>
      </c>
      <c r="F15" s="22" t="s">
        <v>152</v>
      </c>
      <c r="G15" s="22" t="s">
        <v>153</v>
      </c>
      <c r="H15" s="125">
        <v>2448</v>
      </c>
      <c r="I15" s="125">
        <v>2448</v>
      </c>
      <c r="J15" s="125"/>
      <c r="K15" s="125"/>
      <c r="L15" s="125">
        <v>2448</v>
      </c>
      <c r="M15" s="125"/>
      <c r="N15" s="125"/>
      <c r="O15" s="125"/>
      <c r="P15" s="100"/>
      <c r="Q15" s="125"/>
      <c r="R15" s="125"/>
      <c r="S15" s="125"/>
      <c r="T15" s="125"/>
      <c r="U15" s="125"/>
      <c r="V15" s="125"/>
      <c r="W15" s="125"/>
    </row>
    <row r="16" s="1" customFormat="1" ht="18.75" customHeight="1" spans="1:23">
      <c r="A16" s="126" t="s">
        <v>51</v>
      </c>
      <c r="B16" s="22" t="s">
        <v>160</v>
      </c>
      <c r="C16" s="23" t="s">
        <v>161</v>
      </c>
      <c r="D16" s="22" t="s">
        <v>73</v>
      </c>
      <c r="E16" s="22" t="s">
        <v>74</v>
      </c>
      <c r="F16" s="22" t="s">
        <v>162</v>
      </c>
      <c r="G16" s="22" t="s">
        <v>163</v>
      </c>
      <c r="H16" s="125">
        <v>122400</v>
      </c>
      <c r="I16" s="125">
        <v>122400</v>
      </c>
      <c r="J16" s="125"/>
      <c r="K16" s="125"/>
      <c r="L16" s="125">
        <v>122400</v>
      </c>
      <c r="M16" s="125"/>
      <c r="N16" s="125"/>
      <c r="O16" s="125"/>
      <c r="P16" s="100"/>
      <c r="Q16" s="125"/>
      <c r="R16" s="125"/>
      <c r="S16" s="125"/>
      <c r="T16" s="125"/>
      <c r="U16" s="125"/>
      <c r="V16" s="125"/>
      <c r="W16" s="125"/>
    </row>
    <row r="17" s="1" customFormat="1" ht="18.75" customHeight="1" spans="1:23">
      <c r="A17" s="126" t="s">
        <v>51</v>
      </c>
      <c r="B17" s="22" t="s">
        <v>164</v>
      </c>
      <c r="C17" s="23" t="s">
        <v>100</v>
      </c>
      <c r="D17" s="22" t="s">
        <v>99</v>
      </c>
      <c r="E17" s="22" t="s">
        <v>100</v>
      </c>
      <c r="F17" s="22" t="s">
        <v>165</v>
      </c>
      <c r="G17" s="22" t="s">
        <v>100</v>
      </c>
      <c r="H17" s="125">
        <v>269118</v>
      </c>
      <c r="I17" s="125">
        <v>269118</v>
      </c>
      <c r="J17" s="125"/>
      <c r="K17" s="125"/>
      <c r="L17" s="125">
        <v>269118</v>
      </c>
      <c r="M17" s="125"/>
      <c r="N17" s="125"/>
      <c r="O17" s="125"/>
      <c r="P17" s="100"/>
      <c r="Q17" s="125"/>
      <c r="R17" s="125"/>
      <c r="S17" s="125"/>
      <c r="T17" s="125"/>
      <c r="U17" s="125"/>
      <c r="V17" s="125"/>
      <c r="W17" s="125"/>
    </row>
    <row r="18" s="1" customFormat="1" ht="18.75" customHeight="1" spans="1:23">
      <c r="A18" s="126" t="s">
        <v>51</v>
      </c>
      <c r="B18" s="22" t="s">
        <v>166</v>
      </c>
      <c r="C18" s="23" t="s">
        <v>130</v>
      </c>
      <c r="D18" s="22" t="s">
        <v>73</v>
      </c>
      <c r="E18" s="22" t="s">
        <v>74</v>
      </c>
      <c r="F18" s="22" t="s">
        <v>167</v>
      </c>
      <c r="G18" s="22" t="s">
        <v>130</v>
      </c>
      <c r="H18" s="125">
        <v>3000</v>
      </c>
      <c r="I18" s="125">
        <v>3000</v>
      </c>
      <c r="J18" s="125"/>
      <c r="K18" s="125"/>
      <c r="L18" s="125">
        <v>3000</v>
      </c>
      <c r="M18" s="125"/>
      <c r="N18" s="125"/>
      <c r="O18" s="125"/>
      <c r="P18" s="100"/>
      <c r="Q18" s="125"/>
      <c r="R18" s="125"/>
      <c r="S18" s="125"/>
      <c r="T18" s="125"/>
      <c r="U18" s="125"/>
      <c r="V18" s="125"/>
      <c r="W18" s="125"/>
    </row>
    <row r="19" s="1" customFormat="1" ht="18.75" customHeight="1" spans="1:23">
      <c r="A19" s="126" t="s">
        <v>51</v>
      </c>
      <c r="B19" s="22" t="s">
        <v>168</v>
      </c>
      <c r="C19" s="23" t="s">
        <v>169</v>
      </c>
      <c r="D19" s="22" t="s">
        <v>73</v>
      </c>
      <c r="E19" s="22" t="s">
        <v>74</v>
      </c>
      <c r="F19" s="22" t="s">
        <v>170</v>
      </c>
      <c r="G19" s="22" t="s">
        <v>171</v>
      </c>
      <c r="H19" s="125">
        <v>454320</v>
      </c>
      <c r="I19" s="125">
        <v>454320</v>
      </c>
      <c r="J19" s="125"/>
      <c r="K19" s="125"/>
      <c r="L19" s="125">
        <v>454320</v>
      </c>
      <c r="M19" s="125"/>
      <c r="N19" s="125"/>
      <c r="O19" s="125"/>
      <c r="P19" s="100"/>
      <c r="Q19" s="125"/>
      <c r="R19" s="125"/>
      <c r="S19" s="125"/>
      <c r="T19" s="125"/>
      <c r="U19" s="125"/>
      <c r="V19" s="125"/>
      <c r="W19" s="125"/>
    </row>
    <row r="20" s="1" customFormat="1" ht="18.75" customHeight="1" spans="1:23">
      <c r="A20" s="126" t="s">
        <v>51</v>
      </c>
      <c r="B20" s="22" t="s">
        <v>168</v>
      </c>
      <c r="C20" s="23" t="s">
        <v>169</v>
      </c>
      <c r="D20" s="22" t="s">
        <v>73</v>
      </c>
      <c r="E20" s="22" t="s">
        <v>74</v>
      </c>
      <c r="F20" s="22" t="s">
        <v>172</v>
      </c>
      <c r="G20" s="22" t="s">
        <v>173</v>
      </c>
      <c r="H20" s="125">
        <v>626460</v>
      </c>
      <c r="I20" s="125">
        <v>626460</v>
      </c>
      <c r="J20" s="125"/>
      <c r="K20" s="125"/>
      <c r="L20" s="125">
        <v>626460</v>
      </c>
      <c r="M20" s="125"/>
      <c r="N20" s="125"/>
      <c r="O20" s="125"/>
      <c r="P20" s="100"/>
      <c r="Q20" s="125"/>
      <c r="R20" s="125"/>
      <c r="S20" s="125"/>
      <c r="T20" s="125"/>
      <c r="U20" s="125"/>
      <c r="V20" s="125"/>
      <c r="W20" s="125"/>
    </row>
    <row r="21" s="1" customFormat="1" ht="18.75" customHeight="1" spans="1:23">
      <c r="A21" s="126" t="s">
        <v>51</v>
      </c>
      <c r="B21" s="22" t="s">
        <v>174</v>
      </c>
      <c r="C21" s="23" t="s">
        <v>175</v>
      </c>
      <c r="D21" s="22" t="s">
        <v>89</v>
      </c>
      <c r="E21" s="22" t="s">
        <v>90</v>
      </c>
      <c r="F21" s="22" t="s">
        <v>156</v>
      </c>
      <c r="G21" s="22" t="s">
        <v>157</v>
      </c>
      <c r="H21" s="125">
        <v>3530</v>
      </c>
      <c r="I21" s="125">
        <v>3530</v>
      </c>
      <c r="J21" s="125"/>
      <c r="K21" s="125"/>
      <c r="L21" s="125">
        <v>3530</v>
      </c>
      <c r="M21" s="125"/>
      <c r="N21" s="125"/>
      <c r="O21" s="125"/>
      <c r="P21" s="100"/>
      <c r="Q21" s="125"/>
      <c r="R21" s="125"/>
      <c r="S21" s="125"/>
      <c r="T21" s="125"/>
      <c r="U21" s="125"/>
      <c r="V21" s="125"/>
      <c r="W21" s="125"/>
    </row>
    <row r="22" s="1" customFormat="1" ht="18.75" customHeight="1" spans="1:23">
      <c r="A22" s="126" t="s">
        <v>51</v>
      </c>
      <c r="B22" s="22" t="s">
        <v>176</v>
      </c>
      <c r="C22" s="23" t="s">
        <v>177</v>
      </c>
      <c r="D22" s="22" t="s">
        <v>73</v>
      </c>
      <c r="E22" s="22" t="s">
        <v>74</v>
      </c>
      <c r="F22" s="22" t="s">
        <v>178</v>
      </c>
      <c r="G22" s="22" t="s">
        <v>179</v>
      </c>
      <c r="H22" s="125">
        <v>180120</v>
      </c>
      <c r="I22" s="125">
        <v>180120</v>
      </c>
      <c r="J22" s="125"/>
      <c r="K22" s="125"/>
      <c r="L22" s="125">
        <v>180120</v>
      </c>
      <c r="M22" s="125"/>
      <c r="N22" s="125"/>
      <c r="O22" s="125"/>
      <c r="P22" s="100"/>
      <c r="Q22" s="125"/>
      <c r="R22" s="125"/>
      <c r="S22" s="125"/>
      <c r="T22" s="125"/>
      <c r="U22" s="125"/>
      <c r="V22" s="125"/>
      <c r="W22" s="125"/>
    </row>
    <row r="23" s="1" customFormat="1" ht="18.75" customHeight="1" spans="1:23">
      <c r="A23" s="126" t="s">
        <v>51</v>
      </c>
      <c r="B23" s="22" t="s">
        <v>180</v>
      </c>
      <c r="C23" s="23" t="s">
        <v>181</v>
      </c>
      <c r="D23" s="22" t="s">
        <v>73</v>
      </c>
      <c r="E23" s="22" t="s">
        <v>74</v>
      </c>
      <c r="F23" s="22" t="s">
        <v>162</v>
      </c>
      <c r="G23" s="22" t="s">
        <v>163</v>
      </c>
      <c r="H23" s="125">
        <v>183600</v>
      </c>
      <c r="I23" s="125">
        <v>183600</v>
      </c>
      <c r="J23" s="125"/>
      <c r="K23" s="125"/>
      <c r="L23" s="125">
        <v>183600</v>
      </c>
      <c r="M23" s="125"/>
      <c r="N23" s="125"/>
      <c r="O23" s="125"/>
      <c r="P23" s="100"/>
      <c r="Q23" s="125"/>
      <c r="R23" s="125"/>
      <c r="S23" s="125"/>
      <c r="T23" s="125"/>
      <c r="U23" s="125"/>
      <c r="V23" s="125"/>
      <c r="W23" s="125"/>
    </row>
    <row r="24" s="1" customFormat="1" ht="18.75" customHeight="1" spans="1:23">
      <c r="A24" s="126" t="s">
        <v>51</v>
      </c>
      <c r="B24" s="22" t="s">
        <v>182</v>
      </c>
      <c r="C24" s="23" t="s">
        <v>183</v>
      </c>
      <c r="D24" s="22" t="s">
        <v>73</v>
      </c>
      <c r="E24" s="22" t="s">
        <v>74</v>
      </c>
      <c r="F24" s="22" t="s">
        <v>184</v>
      </c>
      <c r="G24" s="22" t="s">
        <v>185</v>
      </c>
      <c r="H24" s="125">
        <v>24000</v>
      </c>
      <c r="I24" s="125">
        <v>24000</v>
      </c>
      <c r="J24" s="125"/>
      <c r="K24" s="125"/>
      <c r="L24" s="125">
        <v>24000</v>
      </c>
      <c r="M24" s="125"/>
      <c r="N24" s="125"/>
      <c r="O24" s="125"/>
      <c r="P24" s="100"/>
      <c r="Q24" s="125"/>
      <c r="R24" s="125"/>
      <c r="S24" s="125"/>
      <c r="T24" s="125"/>
      <c r="U24" s="125"/>
      <c r="V24" s="125"/>
      <c r="W24" s="125"/>
    </row>
    <row r="25" s="1" customFormat="1" ht="18.75" customHeight="1" spans="1:23">
      <c r="A25" s="126" t="s">
        <v>51</v>
      </c>
      <c r="B25" s="22" t="s">
        <v>186</v>
      </c>
      <c r="C25" s="23" t="s">
        <v>187</v>
      </c>
      <c r="D25" s="22" t="s">
        <v>73</v>
      </c>
      <c r="E25" s="22" t="s">
        <v>74</v>
      </c>
      <c r="F25" s="22" t="s">
        <v>188</v>
      </c>
      <c r="G25" s="22" t="s">
        <v>189</v>
      </c>
      <c r="H25" s="125">
        <v>88800</v>
      </c>
      <c r="I25" s="125">
        <v>88800</v>
      </c>
      <c r="J25" s="125"/>
      <c r="K25" s="125"/>
      <c r="L25" s="125">
        <v>88800</v>
      </c>
      <c r="M25" s="125"/>
      <c r="N25" s="125"/>
      <c r="O25" s="125"/>
      <c r="P25" s="100"/>
      <c r="Q25" s="125"/>
      <c r="R25" s="125"/>
      <c r="S25" s="125"/>
      <c r="T25" s="125"/>
      <c r="U25" s="125"/>
      <c r="V25" s="125"/>
      <c r="W25" s="125"/>
    </row>
    <row r="26" s="1" customFormat="1" ht="18.75" customHeight="1" spans="1:23">
      <c r="A26" s="126" t="s">
        <v>51</v>
      </c>
      <c r="B26" s="22" t="s">
        <v>190</v>
      </c>
      <c r="C26" s="23" t="s">
        <v>191</v>
      </c>
      <c r="D26" s="22" t="s">
        <v>73</v>
      </c>
      <c r="E26" s="22" t="s">
        <v>74</v>
      </c>
      <c r="F26" s="22" t="s">
        <v>192</v>
      </c>
      <c r="G26" s="22" t="s">
        <v>191</v>
      </c>
      <c r="H26" s="125">
        <v>16000</v>
      </c>
      <c r="I26" s="125">
        <v>16000</v>
      </c>
      <c r="J26" s="125"/>
      <c r="K26" s="125"/>
      <c r="L26" s="125">
        <v>16000</v>
      </c>
      <c r="M26" s="125"/>
      <c r="N26" s="125"/>
      <c r="O26" s="125"/>
      <c r="P26" s="100"/>
      <c r="Q26" s="125"/>
      <c r="R26" s="125"/>
      <c r="S26" s="125"/>
      <c r="T26" s="125"/>
      <c r="U26" s="125"/>
      <c r="V26" s="125"/>
      <c r="W26" s="125"/>
    </row>
    <row r="27" s="1" customFormat="1" ht="18.75" customHeight="1" spans="1:23">
      <c r="A27" s="126" t="s">
        <v>51</v>
      </c>
      <c r="B27" s="22" t="s">
        <v>193</v>
      </c>
      <c r="C27" s="23" t="s">
        <v>194</v>
      </c>
      <c r="D27" s="22" t="s">
        <v>73</v>
      </c>
      <c r="E27" s="22" t="s">
        <v>74</v>
      </c>
      <c r="F27" s="22" t="s">
        <v>195</v>
      </c>
      <c r="G27" s="22" t="s">
        <v>196</v>
      </c>
      <c r="H27" s="125">
        <v>13510</v>
      </c>
      <c r="I27" s="125">
        <v>13510</v>
      </c>
      <c r="J27" s="125"/>
      <c r="K27" s="125"/>
      <c r="L27" s="125">
        <v>13510</v>
      </c>
      <c r="M27" s="125"/>
      <c r="N27" s="125"/>
      <c r="O27" s="125"/>
      <c r="P27" s="100"/>
      <c r="Q27" s="125"/>
      <c r="R27" s="125"/>
      <c r="S27" s="125"/>
      <c r="T27" s="125"/>
      <c r="U27" s="125"/>
      <c r="V27" s="125"/>
      <c r="W27" s="125"/>
    </row>
    <row r="28" s="1" customFormat="1" ht="18.75" customHeight="1" spans="1:23">
      <c r="A28" s="126" t="s">
        <v>51</v>
      </c>
      <c r="B28" s="22" t="s">
        <v>193</v>
      </c>
      <c r="C28" s="23" t="s">
        <v>194</v>
      </c>
      <c r="D28" s="22" t="s">
        <v>73</v>
      </c>
      <c r="E28" s="22" t="s">
        <v>74</v>
      </c>
      <c r="F28" s="22" t="s">
        <v>197</v>
      </c>
      <c r="G28" s="22" t="s">
        <v>198</v>
      </c>
      <c r="H28" s="125">
        <v>490</v>
      </c>
      <c r="I28" s="125">
        <v>490</v>
      </c>
      <c r="J28" s="125"/>
      <c r="K28" s="125"/>
      <c r="L28" s="125">
        <v>490</v>
      </c>
      <c r="M28" s="125"/>
      <c r="N28" s="125"/>
      <c r="O28" s="125"/>
      <c r="P28" s="100"/>
      <c r="Q28" s="125"/>
      <c r="R28" s="125"/>
      <c r="S28" s="125"/>
      <c r="T28" s="125"/>
      <c r="U28" s="125"/>
      <c r="V28" s="125"/>
      <c r="W28" s="125"/>
    </row>
    <row r="29" s="1" customFormat="1" ht="18.75" customHeight="1" spans="1:23">
      <c r="A29" s="126" t="s">
        <v>51</v>
      </c>
      <c r="B29" s="22" t="s">
        <v>193</v>
      </c>
      <c r="C29" s="23" t="s">
        <v>194</v>
      </c>
      <c r="D29" s="22" t="s">
        <v>73</v>
      </c>
      <c r="E29" s="22" t="s">
        <v>74</v>
      </c>
      <c r="F29" s="22" t="s">
        <v>199</v>
      </c>
      <c r="G29" s="22" t="s">
        <v>200</v>
      </c>
      <c r="H29" s="125">
        <v>12000</v>
      </c>
      <c r="I29" s="125">
        <v>12000</v>
      </c>
      <c r="J29" s="125"/>
      <c r="K29" s="125"/>
      <c r="L29" s="125">
        <v>12000</v>
      </c>
      <c r="M29" s="125"/>
      <c r="N29" s="125"/>
      <c r="O29" s="125"/>
      <c r="P29" s="100"/>
      <c r="Q29" s="125"/>
      <c r="R29" s="125"/>
      <c r="S29" s="125"/>
      <c r="T29" s="125"/>
      <c r="U29" s="125"/>
      <c r="V29" s="125"/>
      <c r="W29" s="125"/>
    </row>
    <row r="30" s="1" customFormat="1" ht="18.75" customHeight="1" spans="1:23">
      <c r="A30" s="126" t="s">
        <v>51</v>
      </c>
      <c r="B30" s="22" t="s">
        <v>193</v>
      </c>
      <c r="C30" s="23" t="s">
        <v>194</v>
      </c>
      <c r="D30" s="22" t="s">
        <v>73</v>
      </c>
      <c r="E30" s="22" t="s">
        <v>74</v>
      </c>
      <c r="F30" s="22" t="s">
        <v>201</v>
      </c>
      <c r="G30" s="22" t="s">
        <v>202</v>
      </c>
      <c r="H30" s="125">
        <v>2000</v>
      </c>
      <c r="I30" s="125">
        <v>2000</v>
      </c>
      <c r="J30" s="125"/>
      <c r="K30" s="125"/>
      <c r="L30" s="125">
        <v>2000</v>
      </c>
      <c r="M30" s="125"/>
      <c r="N30" s="125"/>
      <c r="O30" s="125"/>
      <c r="P30" s="100"/>
      <c r="Q30" s="125"/>
      <c r="R30" s="125"/>
      <c r="S30" s="125"/>
      <c r="T30" s="125"/>
      <c r="U30" s="125"/>
      <c r="V30" s="125"/>
      <c r="W30" s="125"/>
    </row>
    <row r="31" s="1" customFormat="1" ht="18.75" customHeight="1" spans="1:23">
      <c r="A31" s="126" t="s">
        <v>51</v>
      </c>
      <c r="B31" s="22" t="s">
        <v>193</v>
      </c>
      <c r="C31" s="23" t="s">
        <v>194</v>
      </c>
      <c r="D31" s="22" t="s">
        <v>73</v>
      </c>
      <c r="E31" s="22" t="s">
        <v>74</v>
      </c>
      <c r="F31" s="22" t="s">
        <v>203</v>
      </c>
      <c r="G31" s="22" t="s">
        <v>204</v>
      </c>
      <c r="H31" s="125">
        <v>3000</v>
      </c>
      <c r="I31" s="125">
        <v>3000</v>
      </c>
      <c r="J31" s="125"/>
      <c r="K31" s="125"/>
      <c r="L31" s="125">
        <v>3000</v>
      </c>
      <c r="M31" s="125"/>
      <c r="N31" s="125"/>
      <c r="O31" s="125"/>
      <c r="P31" s="100"/>
      <c r="Q31" s="125"/>
      <c r="R31" s="125"/>
      <c r="S31" s="125"/>
      <c r="T31" s="125"/>
      <c r="U31" s="125"/>
      <c r="V31" s="125"/>
      <c r="W31" s="125"/>
    </row>
    <row r="32" s="1" customFormat="1" ht="18.75" customHeight="1" spans="1:23">
      <c r="A32" s="126" t="s">
        <v>51</v>
      </c>
      <c r="B32" s="22" t="s">
        <v>193</v>
      </c>
      <c r="C32" s="23" t="s">
        <v>194</v>
      </c>
      <c r="D32" s="22" t="s">
        <v>73</v>
      </c>
      <c r="E32" s="22" t="s">
        <v>74</v>
      </c>
      <c r="F32" s="22" t="s">
        <v>205</v>
      </c>
      <c r="G32" s="22" t="s">
        <v>206</v>
      </c>
      <c r="H32" s="125">
        <v>7000</v>
      </c>
      <c r="I32" s="125">
        <v>7000</v>
      </c>
      <c r="J32" s="125"/>
      <c r="K32" s="125"/>
      <c r="L32" s="125">
        <v>7000</v>
      </c>
      <c r="M32" s="125"/>
      <c r="N32" s="125"/>
      <c r="O32" s="125"/>
      <c r="P32" s="100"/>
      <c r="Q32" s="125"/>
      <c r="R32" s="125"/>
      <c r="S32" s="125"/>
      <c r="T32" s="125"/>
      <c r="U32" s="125"/>
      <c r="V32" s="125"/>
      <c r="W32" s="125"/>
    </row>
    <row r="33" s="1" customFormat="1" ht="18.75" customHeight="1" spans="1:23">
      <c r="A33" s="126" t="s">
        <v>51</v>
      </c>
      <c r="B33" s="22" t="s">
        <v>193</v>
      </c>
      <c r="C33" s="23" t="s">
        <v>194</v>
      </c>
      <c r="D33" s="22" t="s">
        <v>73</v>
      </c>
      <c r="E33" s="22" t="s">
        <v>74</v>
      </c>
      <c r="F33" s="22" t="s">
        <v>207</v>
      </c>
      <c r="G33" s="22" t="s">
        <v>208</v>
      </c>
      <c r="H33" s="125">
        <v>11000</v>
      </c>
      <c r="I33" s="125">
        <v>11000</v>
      </c>
      <c r="J33" s="125"/>
      <c r="K33" s="125"/>
      <c r="L33" s="125">
        <v>11000</v>
      </c>
      <c r="M33" s="125"/>
      <c r="N33" s="125"/>
      <c r="O33" s="125"/>
      <c r="P33" s="100"/>
      <c r="Q33" s="125"/>
      <c r="R33" s="125"/>
      <c r="S33" s="125"/>
      <c r="T33" s="125"/>
      <c r="U33" s="125"/>
      <c r="V33" s="125"/>
      <c r="W33" s="125"/>
    </row>
    <row r="34" s="1" customFormat="1" ht="18.75" customHeight="1" spans="1:23">
      <c r="A34" s="126" t="s">
        <v>51</v>
      </c>
      <c r="B34" s="22" t="s">
        <v>209</v>
      </c>
      <c r="C34" s="23" t="s">
        <v>210</v>
      </c>
      <c r="D34" s="22" t="s">
        <v>73</v>
      </c>
      <c r="E34" s="22" t="s">
        <v>74</v>
      </c>
      <c r="F34" s="22" t="s">
        <v>211</v>
      </c>
      <c r="G34" s="22" t="s">
        <v>212</v>
      </c>
      <c r="H34" s="125">
        <v>14520</v>
      </c>
      <c r="I34" s="125">
        <v>14520</v>
      </c>
      <c r="J34" s="125"/>
      <c r="K34" s="125"/>
      <c r="L34" s="125">
        <v>14520</v>
      </c>
      <c r="M34" s="125"/>
      <c r="N34" s="125"/>
      <c r="O34" s="125"/>
      <c r="P34" s="100"/>
      <c r="Q34" s="125"/>
      <c r="R34" s="125"/>
      <c r="S34" s="125"/>
      <c r="T34" s="125"/>
      <c r="U34" s="125"/>
      <c r="V34" s="125"/>
      <c r="W34" s="125"/>
    </row>
    <row r="35" s="1" customFormat="1" ht="18.75" customHeight="1" spans="1:23">
      <c r="A35" s="25" t="s">
        <v>36</v>
      </c>
      <c r="B35" s="25"/>
      <c r="C35" s="25"/>
      <c r="D35" s="25"/>
      <c r="E35" s="25"/>
      <c r="F35" s="25"/>
      <c r="G35" s="25"/>
      <c r="H35" s="125">
        <f>SUM(H11:H34)</f>
        <v>2433646</v>
      </c>
      <c r="I35" s="125">
        <f>SUM(I11:I34)</f>
        <v>2433646</v>
      </c>
      <c r="J35" s="125">
        <f>SUM(J11:J34)</f>
        <v>0</v>
      </c>
      <c r="K35" s="125">
        <f>SUM(K11:K34)</f>
        <v>0</v>
      </c>
      <c r="L35" s="125">
        <f>SUM(L11:L34)</f>
        <v>2433646</v>
      </c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workbookViewId="0">
      <pane ySplit="1" topLeftCell="A12" activePane="bottomLeft" state="frozen"/>
      <selection/>
      <selection pane="bottomLeft" activeCell="D32" sqref="D32"/>
    </sheetView>
  </sheetViews>
  <sheetFormatPr defaultColWidth="9.11016949152542" defaultRowHeight="14.25" customHeight="1"/>
  <cols>
    <col min="1" max="1" width="14.5423728813559" customWidth="1"/>
    <col min="2" max="2" width="21" customWidth="1"/>
    <col min="3" max="3" width="33.9406779661017" customWidth="1"/>
    <col min="4" max="4" width="38.4406779661017" customWidth="1"/>
    <col min="5" max="5" width="15.5423728813559" customWidth="1"/>
    <col min="6" max="6" width="19.7796610169492" customWidth="1"/>
    <col min="7" max="7" width="14.8898305084746" customWidth="1"/>
    <col min="8" max="8" width="19.7796610169492" customWidth="1"/>
    <col min="9" max="16" width="14.2203389830508" customWidth="1"/>
    <col min="17" max="17" width="13.5423728813559" customWidth="1"/>
    <col min="18" max="23" width="15.2203389830508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5:23">
      <c r="E2" s="3"/>
      <c r="F2" s="3"/>
      <c r="G2" s="3"/>
      <c r="H2" s="3"/>
      <c r="U2" s="123"/>
      <c r="W2" s="55" t="s">
        <v>213</v>
      </c>
    </row>
    <row r="3" ht="27.85" customHeight="1" spans="1:23">
      <c r="A3" s="26" t="s">
        <v>214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6" t="str">
        <f>'部门财务收支预算总表01-1'!A4</f>
        <v>单位名称：中国共产党新平彝族傣族自治县委员会社会工作部</v>
      </c>
      <c r="B4" s="120" t="str">
        <f t="shared" ref="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8"/>
      <c r="K4" s="8"/>
      <c r="L4" s="8"/>
      <c r="M4" s="8"/>
      <c r="N4" s="8"/>
      <c r="O4" s="8"/>
      <c r="P4" s="8"/>
      <c r="Q4" s="8"/>
      <c r="U4" s="123"/>
      <c r="W4" s="109" t="s">
        <v>126</v>
      </c>
    </row>
    <row r="5" ht="21.8" customHeight="1" spans="1:23">
      <c r="A5" s="10" t="s">
        <v>215</v>
      </c>
      <c r="B5" s="10" t="s">
        <v>136</v>
      </c>
      <c r="C5" s="10" t="s">
        <v>137</v>
      </c>
      <c r="D5" s="10" t="s">
        <v>216</v>
      </c>
      <c r="E5" s="11" t="s">
        <v>138</v>
      </c>
      <c r="F5" s="11" t="s">
        <v>139</v>
      </c>
      <c r="G5" s="11" t="s">
        <v>140</v>
      </c>
      <c r="H5" s="11" t="s">
        <v>141</v>
      </c>
      <c r="I5" s="63" t="s">
        <v>36</v>
      </c>
      <c r="J5" s="63" t="s">
        <v>217</v>
      </c>
      <c r="K5" s="63"/>
      <c r="L5" s="63"/>
      <c r="M5" s="63"/>
      <c r="N5" s="121" t="s">
        <v>143</v>
      </c>
      <c r="O5" s="121"/>
      <c r="P5" s="121"/>
      <c r="Q5" s="11" t="s">
        <v>42</v>
      </c>
      <c r="R5" s="12" t="s">
        <v>58</v>
      </c>
      <c r="S5" s="13"/>
      <c r="T5" s="13"/>
      <c r="U5" s="13"/>
      <c r="V5" s="13"/>
      <c r="W5" s="14"/>
    </row>
    <row r="6" ht="21.8" customHeight="1" spans="1:23">
      <c r="A6" s="15"/>
      <c r="B6" s="15"/>
      <c r="C6" s="15"/>
      <c r="D6" s="15"/>
      <c r="E6" s="16"/>
      <c r="F6" s="16"/>
      <c r="G6" s="16"/>
      <c r="H6" s="16"/>
      <c r="I6" s="63"/>
      <c r="J6" s="47" t="s">
        <v>39</v>
      </c>
      <c r="K6" s="47"/>
      <c r="L6" s="47" t="s">
        <v>40</v>
      </c>
      <c r="M6" s="47" t="s">
        <v>41</v>
      </c>
      <c r="N6" s="122" t="s">
        <v>39</v>
      </c>
      <c r="O6" s="122" t="s">
        <v>40</v>
      </c>
      <c r="P6" s="122" t="s">
        <v>41</v>
      </c>
      <c r="Q6" s="16"/>
      <c r="R6" s="11" t="s">
        <v>38</v>
      </c>
      <c r="S6" s="11" t="s">
        <v>49</v>
      </c>
      <c r="T6" s="11" t="s">
        <v>149</v>
      </c>
      <c r="U6" s="11" t="s">
        <v>45</v>
      </c>
      <c r="V6" s="11" t="s">
        <v>46</v>
      </c>
      <c r="W6" s="11" t="s">
        <v>47</v>
      </c>
    </row>
    <row r="7" ht="40.6" customHeight="1" spans="1:23">
      <c r="A7" s="18"/>
      <c r="B7" s="18"/>
      <c r="C7" s="18"/>
      <c r="D7" s="18"/>
      <c r="E7" s="19"/>
      <c r="F7" s="19"/>
      <c r="G7" s="19"/>
      <c r="H7" s="19"/>
      <c r="I7" s="63"/>
      <c r="J7" s="47" t="s">
        <v>38</v>
      </c>
      <c r="K7" s="47" t="s">
        <v>218</v>
      </c>
      <c r="L7" s="47"/>
      <c r="M7" s="47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.0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22"/>
      <c r="B9" s="22"/>
      <c r="C9" s="23" t="s">
        <v>219</v>
      </c>
      <c r="D9" s="22"/>
      <c r="E9" s="22"/>
      <c r="F9" s="22"/>
      <c r="G9" s="22"/>
      <c r="H9" s="22"/>
      <c r="I9" s="24">
        <v>5000</v>
      </c>
      <c r="J9" s="24">
        <v>5000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22" t="s">
        <v>220</v>
      </c>
      <c r="B10" s="22" t="s">
        <v>221</v>
      </c>
      <c r="C10" s="23" t="s">
        <v>219</v>
      </c>
      <c r="D10" s="22" t="s">
        <v>51</v>
      </c>
      <c r="E10" s="22" t="s">
        <v>73</v>
      </c>
      <c r="F10" s="22" t="s">
        <v>74</v>
      </c>
      <c r="G10" s="22" t="s">
        <v>207</v>
      </c>
      <c r="H10" s="22" t="s">
        <v>208</v>
      </c>
      <c r="I10" s="24">
        <v>5000</v>
      </c>
      <c r="J10" s="24">
        <v>5000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36" customHeight="1" spans="1:23">
      <c r="A11" s="100"/>
      <c r="B11" s="100"/>
      <c r="C11" s="23" t="s">
        <v>222</v>
      </c>
      <c r="D11" s="100"/>
      <c r="E11" s="100"/>
      <c r="F11" s="100"/>
      <c r="G11" s="100"/>
      <c r="H11" s="100"/>
      <c r="I11" s="24">
        <v>546897.12</v>
      </c>
      <c r="J11" s="24">
        <v>546897.12</v>
      </c>
      <c r="K11" s="24">
        <v>546897.12</v>
      </c>
      <c r="L11" s="24"/>
      <c r="M11" s="24"/>
      <c r="N11" s="24"/>
      <c r="O11" s="24"/>
      <c r="P11" s="100"/>
      <c r="Q11" s="24"/>
      <c r="R11" s="24"/>
      <c r="S11" s="24"/>
      <c r="T11" s="24"/>
      <c r="U11" s="24"/>
      <c r="V11" s="24"/>
      <c r="W11" s="24"/>
    </row>
    <row r="12" s="1" customFormat="1" ht="39" customHeight="1" spans="1:23">
      <c r="A12" s="22" t="s">
        <v>223</v>
      </c>
      <c r="B12" s="22" t="s">
        <v>224</v>
      </c>
      <c r="C12" s="23" t="s">
        <v>222</v>
      </c>
      <c r="D12" s="22" t="s">
        <v>51</v>
      </c>
      <c r="E12" s="22" t="s">
        <v>83</v>
      </c>
      <c r="F12" s="22" t="s">
        <v>84</v>
      </c>
      <c r="G12" s="22" t="s">
        <v>225</v>
      </c>
      <c r="H12" s="22" t="s">
        <v>212</v>
      </c>
      <c r="I12" s="24">
        <v>546897.12</v>
      </c>
      <c r="J12" s="24">
        <v>546897.12</v>
      </c>
      <c r="K12" s="24">
        <v>546897.12</v>
      </c>
      <c r="L12" s="24"/>
      <c r="M12" s="24"/>
      <c r="N12" s="24"/>
      <c r="O12" s="24"/>
      <c r="P12" s="100"/>
      <c r="Q12" s="24"/>
      <c r="R12" s="24"/>
      <c r="S12" s="24"/>
      <c r="T12" s="24"/>
      <c r="U12" s="24"/>
      <c r="V12" s="24"/>
      <c r="W12" s="24"/>
    </row>
    <row r="13" s="1" customFormat="1" ht="34" customHeight="1" spans="1:23">
      <c r="A13" s="100"/>
      <c r="B13" s="100"/>
      <c r="C13" s="23" t="s">
        <v>226</v>
      </c>
      <c r="D13" s="100"/>
      <c r="E13" s="100"/>
      <c r="F13" s="100"/>
      <c r="G13" s="100"/>
      <c r="H13" s="100"/>
      <c r="I13" s="24">
        <v>5000</v>
      </c>
      <c r="J13" s="24">
        <v>5000</v>
      </c>
      <c r="K13" s="24">
        <v>5000</v>
      </c>
      <c r="L13" s="24"/>
      <c r="M13" s="24"/>
      <c r="N13" s="24"/>
      <c r="O13" s="24"/>
      <c r="P13" s="100"/>
      <c r="Q13" s="24"/>
      <c r="R13" s="24"/>
      <c r="S13" s="24"/>
      <c r="T13" s="24"/>
      <c r="U13" s="24"/>
      <c r="V13" s="24"/>
      <c r="W13" s="24"/>
    </row>
    <row r="14" s="1" customFormat="1" ht="34" customHeight="1" spans="1:23">
      <c r="A14" s="22" t="s">
        <v>227</v>
      </c>
      <c r="B14" s="22" t="s">
        <v>228</v>
      </c>
      <c r="C14" s="23" t="s">
        <v>226</v>
      </c>
      <c r="D14" s="22" t="s">
        <v>51</v>
      </c>
      <c r="E14" s="22" t="s">
        <v>70</v>
      </c>
      <c r="F14" s="22" t="s">
        <v>69</v>
      </c>
      <c r="G14" s="22" t="s">
        <v>203</v>
      </c>
      <c r="H14" s="22" t="s">
        <v>204</v>
      </c>
      <c r="I14" s="24">
        <v>2000</v>
      </c>
      <c r="J14" s="24">
        <v>2000</v>
      </c>
      <c r="K14" s="24">
        <v>2000</v>
      </c>
      <c r="L14" s="24"/>
      <c r="M14" s="24"/>
      <c r="N14" s="24"/>
      <c r="O14" s="24"/>
      <c r="P14" s="100"/>
      <c r="Q14" s="24"/>
      <c r="R14" s="24"/>
      <c r="S14" s="24"/>
      <c r="T14" s="24"/>
      <c r="U14" s="24"/>
      <c r="V14" s="24"/>
      <c r="W14" s="24"/>
    </row>
    <row r="15" s="1" customFormat="1" ht="34" customHeight="1" spans="1:23">
      <c r="A15" s="22" t="s">
        <v>227</v>
      </c>
      <c r="B15" s="22" t="s">
        <v>228</v>
      </c>
      <c r="C15" s="23" t="s">
        <v>226</v>
      </c>
      <c r="D15" s="22" t="s">
        <v>51</v>
      </c>
      <c r="E15" s="22" t="s">
        <v>70</v>
      </c>
      <c r="F15" s="22" t="s">
        <v>69</v>
      </c>
      <c r="G15" s="22" t="s">
        <v>203</v>
      </c>
      <c r="H15" s="22" t="s">
        <v>204</v>
      </c>
      <c r="I15" s="24">
        <v>2000</v>
      </c>
      <c r="J15" s="24">
        <v>2000</v>
      </c>
      <c r="K15" s="24">
        <v>2000</v>
      </c>
      <c r="L15" s="24"/>
      <c r="M15" s="24"/>
      <c r="N15" s="24"/>
      <c r="O15" s="24"/>
      <c r="P15" s="100"/>
      <c r="Q15" s="24"/>
      <c r="R15" s="24"/>
      <c r="S15" s="24"/>
      <c r="T15" s="24"/>
      <c r="U15" s="24"/>
      <c r="V15" s="24"/>
      <c r="W15" s="24"/>
    </row>
    <row r="16" s="1" customFormat="1" ht="34" customHeight="1" spans="1:23">
      <c r="A16" s="22" t="s">
        <v>227</v>
      </c>
      <c r="B16" s="22" t="s">
        <v>228</v>
      </c>
      <c r="C16" s="23" t="s">
        <v>226</v>
      </c>
      <c r="D16" s="22" t="s">
        <v>51</v>
      </c>
      <c r="E16" s="22" t="s">
        <v>70</v>
      </c>
      <c r="F16" s="22" t="s">
        <v>69</v>
      </c>
      <c r="G16" s="22" t="s">
        <v>207</v>
      </c>
      <c r="H16" s="22" t="s">
        <v>208</v>
      </c>
      <c r="I16" s="24">
        <v>1000</v>
      </c>
      <c r="J16" s="24">
        <v>1000</v>
      </c>
      <c r="K16" s="24">
        <v>1000</v>
      </c>
      <c r="L16" s="24"/>
      <c r="M16" s="24"/>
      <c r="N16" s="24"/>
      <c r="O16" s="24"/>
      <c r="P16" s="100"/>
      <c r="Q16" s="24"/>
      <c r="R16" s="24"/>
      <c r="S16" s="24"/>
      <c r="T16" s="24"/>
      <c r="U16" s="24"/>
      <c r="V16" s="24"/>
      <c r="W16" s="24"/>
    </row>
    <row r="17" s="1" customFormat="1" ht="18.75" customHeight="1" spans="1:23">
      <c r="A17" s="100"/>
      <c r="B17" s="100"/>
      <c r="C17" s="23" t="s">
        <v>229</v>
      </c>
      <c r="D17" s="100"/>
      <c r="E17" s="100"/>
      <c r="F17" s="100"/>
      <c r="G17" s="100"/>
      <c r="H17" s="100"/>
      <c r="I17" s="24">
        <v>77240</v>
      </c>
      <c r="J17" s="24">
        <v>77240</v>
      </c>
      <c r="K17" s="24">
        <v>77240</v>
      </c>
      <c r="L17" s="24"/>
      <c r="M17" s="24"/>
      <c r="N17" s="24"/>
      <c r="O17" s="24"/>
      <c r="P17" s="100"/>
      <c r="Q17" s="24"/>
      <c r="R17" s="24"/>
      <c r="S17" s="24"/>
      <c r="T17" s="24"/>
      <c r="U17" s="24"/>
      <c r="V17" s="24"/>
      <c r="W17" s="24"/>
    </row>
    <row r="18" s="1" customFormat="1" ht="18.75" customHeight="1" spans="1:23">
      <c r="A18" s="22" t="s">
        <v>220</v>
      </c>
      <c r="B18" s="22" t="s">
        <v>230</v>
      </c>
      <c r="C18" s="23" t="s">
        <v>229</v>
      </c>
      <c r="D18" s="22" t="s">
        <v>51</v>
      </c>
      <c r="E18" s="22" t="s">
        <v>73</v>
      </c>
      <c r="F18" s="22" t="s">
        <v>74</v>
      </c>
      <c r="G18" s="22" t="s">
        <v>207</v>
      </c>
      <c r="H18" s="22" t="s">
        <v>208</v>
      </c>
      <c r="I18" s="24">
        <v>5600</v>
      </c>
      <c r="J18" s="24">
        <v>5600</v>
      </c>
      <c r="K18" s="24">
        <v>5600</v>
      </c>
      <c r="L18" s="24"/>
      <c r="M18" s="24"/>
      <c r="N18" s="24"/>
      <c r="O18" s="24"/>
      <c r="P18" s="100"/>
      <c r="Q18" s="24"/>
      <c r="R18" s="24"/>
      <c r="S18" s="24"/>
      <c r="T18" s="24"/>
      <c r="U18" s="24"/>
      <c r="V18" s="24"/>
      <c r="W18" s="24"/>
    </row>
    <row r="19" s="1" customFormat="1" ht="18.75" customHeight="1" spans="1:23">
      <c r="A19" s="22" t="s">
        <v>220</v>
      </c>
      <c r="B19" s="22" t="s">
        <v>230</v>
      </c>
      <c r="C19" s="23" t="s">
        <v>229</v>
      </c>
      <c r="D19" s="22" t="s">
        <v>51</v>
      </c>
      <c r="E19" s="22" t="s">
        <v>73</v>
      </c>
      <c r="F19" s="22" t="s">
        <v>74</v>
      </c>
      <c r="G19" s="22" t="s">
        <v>207</v>
      </c>
      <c r="H19" s="22" t="s">
        <v>208</v>
      </c>
      <c r="I19" s="24">
        <v>4800</v>
      </c>
      <c r="J19" s="24">
        <v>4800</v>
      </c>
      <c r="K19" s="24">
        <v>4800</v>
      </c>
      <c r="L19" s="24"/>
      <c r="M19" s="24"/>
      <c r="N19" s="24"/>
      <c r="O19" s="24"/>
      <c r="P19" s="100"/>
      <c r="Q19" s="24"/>
      <c r="R19" s="24"/>
      <c r="S19" s="24"/>
      <c r="T19" s="24"/>
      <c r="U19" s="24"/>
      <c r="V19" s="24"/>
      <c r="W19" s="24"/>
    </row>
    <row r="20" s="1" customFormat="1" ht="18.75" customHeight="1" spans="1:23">
      <c r="A20" s="22" t="s">
        <v>220</v>
      </c>
      <c r="B20" s="22" t="s">
        <v>230</v>
      </c>
      <c r="C20" s="23" t="s">
        <v>229</v>
      </c>
      <c r="D20" s="22" t="s">
        <v>51</v>
      </c>
      <c r="E20" s="22" t="s">
        <v>73</v>
      </c>
      <c r="F20" s="22" t="s">
        <v>74</v>
      </c>
      <c r="G20" s="22" t="s">
        <v>207</v>
      </c>
      <c r="H20" s="22" t="s">
        <v>208</v>
      </c>
      <c r="I20" s="24">
        <v>6400</v>
      </c>
      <c r="J20" s="24">
        <v>6400</v>
      </c>
      <c r="K20" s="24">
        <v>6400</v>
      </c>
      <c r="L20" s="24"/>
      <c r="M20" s="24"/>
      <c r="N20" s="24"/>
      <c r="O20" s="24"/>
      <c r="P20" s="100"/>
      <c r="Q20" s="24"/>
      <c r="R20" s="24"/>
      <c r="S20" s="24"/>
      <c r="T20" s="24"/>
      <c r="U20" s="24"/>
      <c r="V20" s="24"/>
      <c r="W20" s="24"/>
    </row>
    <row r="21" s="1" customFormat="1" ht="18.75" customHeight="1" spans="1:23">
      <c r="A21" s="22" t="s">
        <v>220</v>
      </c>
      <c r="B21" s="22" t="s">
        <v>230</v>
      </c>
      <c r="C21" s="23" t="s">
        <v>229</v>
      </c>
      <c r="D21" s="22" t="s">
        <v>51</v>
      </c>
      <c r="E21" s="22" t="s">
        <v>73</v>
      </c>
      <c r="F21" s="22" t="s">
        <v>74</v>
      </c>
      <c r="G21" s="22" t="s">
        <v>207</v>
      </c>
      <c r="H21" s="22" t="s">
        <v>208</v>
      </c>
      <c r="I21" s="24">
        <v>1700</v>
      </c>
      <c r="J21" s="24">
        <v>1700</v>
      </c>
      <c r="K21" s="24">
        <v>1700</v>
      </c>
      <c r="L21" s="24"/>
      <c r="M21" s="24"/>
      <c r="N21" s="24"/>
      <c r="O21" s="24"/>
      <c r="P21" s="100"/>
      <c r="Q21" s="24"/>
      <c r="R21" s="24"/>
      <c r="S21" s="24"/>
      <c r="T21" s="24"/>
      <c r="U21" s="24"/>
      <c r="V21" s="24"/>
      <c r="W21" s="24"/>
    </row>
    <row r="22" s="1" customFormat="1" ht="18.75" customHeight="1" spans="1:23">
      <c r="A22" s="22" t="s">
        <v>220</v>
      </c>
      <c r="B22" s="22" t="s">
        <v>230</v>
      </c>
      <c r="C22" s="23" t="s">
        <v>229</v>
      </c>
      <c r="D22" s="22" t="s">
        <v>51</v>
      </c>
      <c r="E22" s="22" t="s">
        <v>73</v>
      </c>
      <c r="F22" s="22" t="s">
        <v>74</v>
      </c>
      <c r="G22" s="22" t="s">
        <v>207</v>
      </c>
      <c r="H22" s="22" t="s">
        <v>208</v>
      </c>
      <c r="I22" s="24">
        <v>4000</v>
      </c>
      <c r="J22" s="24">
        <v>4000</v>
      </c>
      <c r="K22" s="24">
        <v>4000</v>
      </c>
      <c r="L22" s="24"/>
      <c r="M22" s="24"/>
      <c r="N22" s="24"/>
      <c r="O22" s="24"/>
      <c r="P22" s="100"/>
      <c r="Q22" s="24"/>
      <c r="R22" s="24"/>
      <c r="S22" s="24"/>
      <c r="T22" s="24"/>
      <c r="U22" s="24"/>
      <c r="V22" s="24"/>
      <c r="W22" s="24"/>
    </row>
    <row r="23" s="1" customFormat="1" ht="18.75" customHeight="1" spans="1:23">
      <c r="A23" s="22" t="s">
        <v>220</v>
      </c>
      <c r="B23" s="22" t="s">
        <v>230</v>
      </c>
      <c r="C23" s="23" t="s">
        <v>229</v>
      </c>
      <c r="D23" s="22" t="s">
        <v>51</v>
      </c>
      <c r="E23" s="22" t="s">
        <v>73</v>
      </c>
      <c r="F23" s="22" t="s">
        <v>74</v>
      </c>
      <c r="G23" s="22" t="s">
        <v>207</v>
      </c>
      <c r="H23" s="22" t="s">
        <v>208</v>
      </c>
      <c r="I23" s="24">
        <v>2580</v>
      </c>
      <c r="J23" s="24">
        <v>2580</v>
      </c>
      <c r="K23" s="24">
        <v>2580</v>
      </c>
      <c r="L23" s="24"/>
      <c r="M23" s="24"/>
      <c r="N23" s="24"/>
      <c r="O23" s="24"/>
      <c r="P23" s="100"/>
      <c r="Q23" s="24"/>
      <c r="R23" s="24"/>
      <c r="S23" s="24"/>
      <c r="T23" s="24"/>
      <c r="U23" s="24"/>
      <c r="V23" s="24"/>
      <c r="W23" s="24"/>
    </row>
    <row r="24" s="1" customFormat="1" ht="18.75" customHeight="1" spans="1:23">
      <c r="A24" s="22" t="s">
        <v>220</v>
      </c>
      <c r="B24" s="22" t="s">
        <v>230</v>
      </c>
      <c r="C24" s="23" t="s">
        <v>229</v>
      </c>
      <c r="D24" s="22" t="s">
        <v>51</v>
      </c>
      <c r="E24" s="22" t="s">
        <v>73</v>
      </c>
      <c r="F24" s="22" t="s">
        <v>74</v>
      </c>
      <c r="G24" s="22" t="s">
        <v>207</v>
      </c>
      <c r="H24" s="22" t="s">
        <v>208</v>
      </c>
      <c r="I24" s="24">
        <v>14800</v>
      </c>
      <c r="J24" s="24">
        <v>14800</v>
      </c>
      <c r="K24" s="24">
        <v>14800</v>
      </c>
      <c r="L24" s="24"/>
      <c r="M24" s="24"/>
      <c r="N24" s="24"/>
      <c r="O24" s="24"/>
      <c r="P24" s="100"/>
      <c r="Q24" s="24"/>
      <c r="R24" s="24"/>
      <c r="S24" s="24"/>
      <c r="T24" s="24"/>
      <c r="U24" s="24"/>
      <c r="V24" s="24"/>
      <c r="W24" s="24"/>
    </row>
    <row r="25" s="1" customFormat="1" ht="18.75" customHeight="1" spans="1:23">
      <c r="A25" s="22" t="s">
        <v>220</v>
      </c>
      <c r="B25" s="22" t="s">
        <v>230</v>
      </c>
      <c r="C25" s="23" t="s">
        <v>229</v>
      </c>
      <c r="D25" s="22" t="s">
        <v>51</v>
      </c>
      <c r="E25" s="22" t="s">
        <v>73</v>
      </c>
      <c r="F25" s="22" t="s">
        <v>74</v>
      </c>
      <c r="G25" s="22" t="s">
        <v>207</v>
      </c>
      <c r="H25" s="22" t="s">
        <v>208</v>
      </c>
      <c r="I25" s="24">
        <v>9500</v>
      </c>
      <c r="J25" s="24">
        <v>9500</v>
      </c>
      <c r="K25" s="24">
        <v>9500</v>
      </c>
      <c r="L25" s="24"/>
      <c r="M25" s="24"/>
      <c r="N25" s="24"/>
      <c r="O25" s="24"/>
      <c r="P25" s="100"/>
      <c r="Q25" s="24"/>
      <c r="R25" s="24"/>
      <c r="S25" s="24"/>
      <c r="T25" s="24"/>
      <c r="U25" s="24"/>
      <c r="V25" s="24"/>
      <c r="W25" s="24"/>
    </row>
    <row r="26" s="1" customFormat="1" ht="18.75" customHeight="1" spans="1:23">
      <c r="A26" s="22" t="s">
        <v>220</v>
      </c>
      <c r="B26" s="22" t="s">
        <v>230</v>
      </c>
      <c r="C26" s="23" t="s">
        <v>229</v>
      </c>
      <c r="D26" s="22" t="s">
        <v>51</v>
      </c>
      <c r="E26" s="22" t="s">
        <v>73</v>
      </c>
      <c r="F26" s="22" t="s">
        <v>74</v>
      </c>
      <c r="G26" s="22" t="s">
        <v>207</v>
      </c>
      <c r="H26" s="22" t="s">
        <v>208</v>
      </c>
      <c r="I26" s="24">
        <v>4560</v>
      </c>
      <c r="J26" s="24">
        <v>4560</v>
      </c>
      <c r="K26" s="24">
        <v>4560</v>
      </c>
      <c r="L26" s="24"/>
      <c r="M26" s="24"/>
      <c r="N26" s="24"/>
      <c r="O26" s="24"/>
      <c r="P26" s="100"/>
      <c r="Q26" s="24"/>
      <c r="R26" s="24"/>
      <c r="S26" s="24"/>
      <c r="T26" s="24"/>
      <c r="U26" s="24"/>
      <c r="V26" s="24"/>
      <c r="W26" s="24"/>
    </row>
    <row r="27" s="1" customFormat="1" ht="18.75" customHeight="1" spans="1:23">
      <c r="A27" s="22" t="s">
        <v>220</v>
      </c>
      <c r="B27" s="22" t="s">
        <v>230</v>
      </c>
      <c r="C27" s="23" t="s">
        <v>229</v>
      </c>
      <c r="D27" s="22" t="s">
        <v>51</v>
      </c>
      <c r="E27" s="22" t="s">
        <v>73</v>
      </c>
      <c r="F27" s="22" t="s">
        <v>74</v>
      </c>
      <c r="G27" s="22" t="s">
        <v>207</v>
      </c>
      <c r="H27" s="22" t="s">
        <v>208</v>
      </c>
      <c r="I27" s="24">
        <v>11400</v>
      </c>
      <c r="J27" s="24">
        <v>11400</v>
      </c>
      <c r="K27" s="24">
        <v>11400</v>
      </c>
      <c r="L27" s="24"/>
      <c r="M27" s="24"/>
      <c r="N27" s="24"/>
      <c r="O27" s="24"/>
      <c r="P27" s="100"/>
      <c r="Q27" s="24"/>
      <c r="R27" s="24"/>
      <c r="S27" s="24"/>
      <c r="T27" s="24"/>
      <c r="U27" s="24"/>
      <c r="V27" s="24"/>
      <c r="W27" s="24"/>
    </row>
    <row r="28" s="1" customFormat="1" ht="18.75" customHeight="1" spans="1:23">
      <c r="A28" s="22" t="s">
        <v>220</v>
      </c>
      <c r="B28" s="22" t="s">
        <v>230</v>
      </c>
      <c r="C28" s="23" t="s">
        <v>229</v>
      </c>
      <c r="D28" s="22" t="s">
        <v>51</v>
      </c>
      <c r="E28" s="22" t="s">
        <v>73</v>
      </c>
      <c r="F28" s="22" t="s">
        <v>74</v>
      </c>
      <c r="G28" s="22" t="s">
        <v>207</v>
      </c>
      <c r="H28" s="22" t="s">
        <v>208</v>
      </c>
      <c r="I28" s="24">
        <v>11900</v>
      </c>
      <c r="J28" s="24">
        <v>11900</v>
      </c>
      <c r="K28" s="24">
        <v>11900</v>
      </c>
      <c r="L28" s="24"/>
      <c r="M28" s="24"/>
      <c r="N28" s="24"/>
      <c r="O28" s="24"/>
      <c r="P28" s="100"/>
      <c r="Q28" s="24"/>
      <c r="R28" s="24"/>
      <c r="S28" s="24"/>
      <c r="T28" s="24"/>
      <c r="U28" s="24"/>
      <c r="V28" s="24"/>
      <c r="W28" s="24"/>
    </row>
    <row r="29" s="1" customFormat="1" ht="18.75" customHeight="1" spans="1:23">
      <c r="A29" s="25" t="s">
        <v>36</v>
      </c>
      <c r="B29" s="25"/>
      <c r="C29" s="25"/>
      <c r="D29" s="25"/>
      <c r="E29" s="25"/>
      <c r="F29" s="25"/>
      <c r="G29" s="25"/>
      <c r="H29" s="25"/>
      <c r="I29" s="24">
        <v>634137.12</v>
      </c>
      <c r="J29" s="24">
        <v>634137.12</v>
      </c>
      <c r="K29" s="24">
        <v>629137.12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</sheetData>
  <mergeCells count="28">
    <mergeCell ref="A3:W3"/>
    <mergeCell ref="A4:I4"/>
    <mergeCell ref="J5:M5"/>
    <mergeCell ref="N5:P5"/>
    <mergeCell ref="R5:W5"/>
    <mergeCell ref="J6:K6"/>
    <mergeCell ref="A29:H2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6"/>
  <sheetViews>
    <sheetView showZeros="0" workbookViewId="0">
      <pane ySplit="1" topLeftCell="A2" activePane="bottomLeft" state="frozen"/>
      <selection/>
      <selection pane="bottomLeft" activeCell="E46" sqref="E46"/>
    </sheetView>
  </sheetViews>
  <sheetFormatPr defaultColWidth="9.11016949152542" defaultRowHeight="11.95" customHeight="1"/>
  <cols>
    <col min="1" max="1" width="34.2203389830508" customWidth="1"/>
    <col min="2" max="2" width="34.7118644067797" customWidth="1"/>
    <col min="3" max="3" width="17.2203389830508" style="112" customWidth="1"/>
    <col min="4" max="4" width="21" style="112" customWidth="1"/>
    <col min="5" max="5" width="23.5423728813559" style="112" customWidth="1"/>
    <col min="6" max="6" width="11.2203389830508" customWidth="1"/>
    <col min="7" max="7" width="10.3305084745763" customWidth="1"/>
    <col min="8" max="8" width="9.33050847457627" customWidth="1"/>
    <col min="9" max="9" width="13.4406779661017" customWidth="1"/>
    <col min="10" max="10" width="27.440677966101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231</v>
      </c>
    </row>
    <row r="3" ht="28.5" customHeight="1" spans="1:10">
      <c r="A3" s="45" t="s">
        <v>232</v>
      </c>
      <c r="B3" s="26"/>
      <c r="C3" s="26"/>
      <c r="D3" s="26"/>
      <c r="E3" s="26"/>
      <c r="F3" s="46"/>
      <c r="G3" s="26"/>
      <c r="H3" s="46"/>
      <c r="I3" s="46"/>
      <c r="J3" s="26"/>
    </row>
    <row r="4" ht="15.05" customHeight="1" spans="1:1">
      <c r="A4" s="6" t="str">
        <f>'部门财务收支预算总表01-1'!A4</f>
        <v>单位名称：中国共产党新平彝族傣族自治县委员会社会工作部</v>
      </c>
    </row>
    <row r="5" ht="14.25" customHeight="1" spans="1:10">
      <c r="A5" s="47" t="s">
        <v>233</v>
      </c>
      <c r="B5" s="47" t="s">
        <v>234</v>
      </c>
      <c r="C5" s="47" t="s">
        <v>235</v>
      </c>
      <c r="D5" s="47" t="s">
        <v>236</v>
      </c>
      <c r="E5" s="47" t="s">
        <v>237</v>
      </c>
      <c r="F5" s="48" t="s">
        <v>238</v>
      </c>
      <c r="G5" s="47" t="s">
        <v>239</v>
      </c>
      <c r="H5" s="48" t="s">
        <v>240</v>
      </c>
      <c r="I5" s="48" t="s">
        <v>241</v>
      </c>
      <c r="J5" s="47" t="s">
        <v>242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s="1" customFormat="1" ht="20.25" customHeight="1" spans="1:10">
      <c r="A7" s="113" t="s">
        <v>51</v>
      </c>
      <c r="B7" s="114"/>
      <c r="C7" s="103"/>
      <c r="D7" s="115"/>
      <c r="E7" s="102"/>
      <c r="F7" s="101"/>
      <c r="G7" s="101"/>
      <c r="H7" s="101"/>
      <c r="I7" s="101"/>
      <c r="J7" s="101"/>
    </row>
    <row r="8" s="1" customFormat="1" ht="20.25" customHeight="1" spans="1:10">
      <c r="A8" s="103" t="s">
        <v>226</v>
      </c>
      <c r="B8" s="116" t="s">
        <v>243</v>
      </c>
      <c r="C8" s="103" t="s">
        <v>244</v>
      </c>
      <c r="D8" s="117" t="s">
        <v>245</v>
      </c>
      <c r="E8" s="102" t="s">
        <v>246</v>
      </c>
      <c r="F8" s="102" t="s">
        <v>247</v>
      </c>
      <c r="G8" s="103" t="s">
        <v>248</v>
      </c>
      <c r="H8" s="102" t="s">
        <v>249</v>
      </c>
      <c r="I8" s="102" t="s">
        <v>250</v>
      </c>
      <c r="J8" s="119" t="s">
        <v>251</v>
      </c>
    </row>
    <row r="9" s="1" customFormat="1" ht="20.25" customHeight="1" spans="1:10">
      <c r="A9" s="103"/>
      <c r="B9" s="116"/>
      <c r="C9" s="103" t="s">
        <v>244</v>
      </c>
      <c r="D9" s="117" t="s">
        <v>245</v>
      </c>
      <c r="E9" s="102" t="s">
        <v>252</v>
      </c>
      <c r="F9" s="102" t="s">
        <v>247</v>
      </c>
      <c r="G9" s="103" t="s">
        <v>248</v>
      </c>
      <c r="H9" s="102" t="s">
        <v>249</v>
      </c>
      <c r="I9" s="102" t="s">
        <v>250</v>
      </c>
      <c r="J9" s="119" t="s">
        <v>251</v>
      </c>
    </row>
    <row r="10" s="1" customFormat="1" ht="20.25" customHeight="1" spans="1:10">
      <c r="A10" s="103"/>
      <c r="B10" s="116"/>
      <c r="C10" s="103" t="s">
        <v>244</v>
      </c>
      <c r="D10" s="117" t="s">
        <v>245</v>
      </c>
      <c r="E10" s="102" t="s">
        <v>253</v>
      </c>
      <c r="F10" s="102" t="s">
        <v>247</v>
      </c>
      <c r="G10" s="103" t="s">
        <v>248</v>
      </c>
      <c r="H10" s="102" t="s">
        <v>249</v>
      </c>
      <c r="I10" s="102" t="s">
        <v>250</v>
      </c>
      <c r="J10" s="119" t="s">
        <v>251</v>
      </c>
    </row>
    <row r="11" s="1" customFormat="1" ht="20.25" customHeight="1" spans="1:10">
      <c r="A11" s="103"/>
      <c r="B11" s="116"/>
      <c r="C11" s="103" t="s">
        <v>244</v>
      </c>
      <c r="D11" s="117" t="s">
        <v>254</v>
      </c>
      <c r="E11" s="102" t="s">
        <v>255</v>
      </c>
      <c r="F11" s="102" t="s">
        <v>247</v>
      </c>
      <c r="G11" s="103" t="s">
        <v>256</v>
      </c>
      <c r="H11" s="102" t="s">
        <v>257</v>
      </c>
      <c r="I11" s="102" t="s">
        <v>250</v>
      </c>
      <c r="J11" s="119" t="s">
        <v>258</v>
      </c>
    </row>
    <row r="12" s="1" customFormat="1" ht="20.25" customHeight="1" spans="1:10">
      <c r="A12" s="103"/>
      <c r="B12" s="116"/>
      <c r="C12" s="103" t="s">
        <v>244</v>
      </c>
      <c r="D12" s="117" t="s">
        <v>259</v>
      </c>
      <c r="E12" s="102" t="s">
        <v>260</v>
      </c>
      <c r="F12" s="102" t="s">
        <v>247</v>
      </c>
      <c r="G12" s="103" t="s">
        <v>256</v>
      </c>
      <c r="H12" s="102" t="s">
        <v>257</v>
      </c>
      <c r="I12" s="102" t="s">
        <v>250</v>
      </c>
      <c r="J12" s="119" t="s">
        <v>258</v>
      </c>
    </row>
    <row r="13" s="1" customFormat="1" ht="20.25" customHeight="1" spans="1:10">
      <c r="A13" s="103"/>
      <c r="B13" s="116"/>
      <c r="C13" s="103" t="s">
        <v>261</v>
      </c>
      <c r="D13" s="117" t="s">
        <v>262</v>
      </c>
      <c r="E13" s="102" t="s">
        <v>262</v>
      </c>
      <c r="F13" s="102" t="s">
        <v>247</v>
      </c>
      <c r="G13" s="103" t="s">
        <v>256</v>
      </c>
      <c r="H13" s="102" t="s">
        <v>257</v>
      </c>
      <c r="I13" s="102" t="s">
        <v>250</v>
      </c>
      <c r="J13" s="119" t="s">
        <v>258</v>
      </c>
    </row>
    <row r="14" s="1" customFormat="1" ht="20.25" customHeight="1" spans="1:10">
      <c r="A14" s="103"/>
      <c r="B14" s="116"/>
      <c r="C14" s="103" t="s">
        <v>263</v>
      </c>
      <c r="D14" s="117" t="s">
        <v>264</v>
      </c>
      <c r="E14" s="102" t="s">
        <v>265</v>
      </c>
      <c r="F14" s="102" t="s">
        <v>247</v>
      </c>
      <c r="G14" s="103" t="s">
        <v>256</v>
      </c>
      <c r="H14" s="102" t="s">
        <v>257</v>
      </c>
      <c r="I14" s="102" t="s">
        <v>250</v>
      </c>
      <c r="J14" s="119" t="s">
        <v>258</v>
      </c>
    </row>
    <row r="15" s="1" customFormat="1" ht="20.25" customHeight="1" spans="1:10">
      <c r="A15" s="103" t="s">
        <v>219</v>
      </c>
      <c r="B15" s="116" t="s">
        <v>266</v>
      </c>
      <c r="C15" s="103" t="s">
        <v>244</v>
      </c>
      <c r="D15" s="117" t="s">
        <v>245</v>
      </c>
      <c r="E15" s="102" t="s">
        <v>267</v>
      </c>
      <c r="F15" s="102" t="s">
        <v>268</v>
      </c>
      <c r="G15" s="103" t="s">
        <v>256</v>
      </c>
      <c r="H15" s="102" t="s">
        <v>269</v>
      </c>
      <c r="I15" s="102" t="s">
        <v>250</v>
      </c>
      <c r="J15" s="119" t="s">
        <v>219</v>
      </c>
    </row>
    <row r="16" s="1" customFormat="1" ht="20.25" customHeight="1" spans="1:10">
      <c r="A16" s="103"/>
      <c r="B16" s="116"/>
      <c r="C16" s="103" t="s">
        <v>244</v>
      </c>
      <c r="D16" s="117" t="s">
        <v>259</v>
      </c>
      <c r="E16" s="102" t="s">
        <v>260</v>
      </c>
      <c r="F16" s="102" t="s">
        <v>247</v>
      </c>
      <c r="G16" s="103" t="s">
        <v>256</v>
      </c>
      <c r="H16" s="102" t="s">
        <v>257</v>
      </c>
      <c r="I16" s="102" t="s">
        <v>250</v>
      </c>
      <c r="J16" s="119" t="s">
        <v>270</v>
      </c>
    </row>
    <row r="17" s="1" customFormat="1" ht="20.25" customHeight="1" spans="1:10">
      <c r="A17" s="103"/>
      <c r="B17" s="116"/>
      <c r="C17" s="103" t="s">
        <v>261</v>
      </c>
      <c r="D17" s="117" t="s">
        <v>262</v>
      </c>
      <c r="E17" s="102" t="s">
        <v>262</v>
      </c>
      <c r="F17" s="102" t="s">
        <v>247</v>
      </c>
      <c r="G17" s="103" t="s">
        <v>256</v>
      </c>
      <c r="H17" s="102" t="s">
        <v>257</v>
      </c>
      <c r="I17" s="102" t="s">
        <v>250</v>
      </c>
      <c r="J17" s="119" t="s">
        <v>270</v>
      </c>
    </row>
    <row r="18" s="1" customFormat="1" ht="20.25" customHeight="1" spans="1:10">
      <c r="A18" s="103"/>
      <c r="B18" s="116"/>
      <c r="C18" s="103" t="s">
        <v>263</v>
      </c>
      <c r="D18" s="117" t="s">
        <v>264</v>
      </c>
      <c r="E18" s="102" t="s">
        <v>264</v>
      </c>
      <c r="F18" s="102" t="s">
        <v>247</v>
      </c>
      <c r="G18" s="103" t="s">
        <v>256</v>
      </c>
      <c r="H18" s="102" t="s">
        <v>257</v>
      </c>
      <c r="I18" s="102" t="s">
        <v>250</v>
      </c>
      <c r="J18" s="119" t="s">
        <v>270</v>
      </c>
    </row>
    <row r="19" s="1" customFormat="1" ht="20.25" customHeight="1" spans="1:10">
      <c r="A19" s="103" t="s">
        <v>229</v>
      </c>
      <c r="B19" s="116" t="s">
        <v>271</v>
      </c>
      <c r="C19" s="103" t="s">
        <v>244</v>
      </c>
      <c r="D19" s="117" t="s">
        <v>245</v>
      </c>
      <c r="E19" s="102" t="s">
        <v>272</v>
      </c>
      <c r="F19" s="102" t="s">
        <v>268</v>
      </c>
      <c r="G19" s="103" t="s">
        <v>273</v>
      </c>
      <c r="H19" s="102" t="s">
        <v>274</v>
      </c>
      <c r="I19" s="102" t="s">
        <v>250</v>
      </c>
      <c r="J19" s="119" t="s">
        <v>275</v>
      </c>
    </row>
    <row r="20" s="1" customFormat="1" ht="20.25" customHeight="1" spans="1:10">
      <c r="A20" s="103"/>
      <c r="B20" s="116"/>
      <c r="C20" s="103" t="s">
        <v>244</v>
      </c>
      <c r="D20" s="117" t="s">
        <v>245</v>
      </c>
      <c r="E20" s="102" t="s">
        <v>276</v>
      </c>
      <c r="F20" s="102" t="s">
        <v>268</v>
      </c>
      <c r="G20" s="103" t="s">
        <v>277</v>
      </c>
      <c r="H20" s="102" t="s">
        <v>278</v>
      </c>
      <c r="I20" s="102" t="s">
        <v>250</v>
      </c>
      <c r="J20" s="119" t="s">
        <v>279</v>
      </c>
    </row>
    <row r="21" s="1" customFormat="1" ht="20.25" customHeight="1" spans="1:10">
      <c r="A21" s="103"/>
      <c r="B21" s="116"/>
      <c r="C21" s="103" t="s">
        <v>244</v>
      </c>
      <c r="D21" s="117" t="s">
        <v>245</v>
      </c>
      <c r="E21" s="102" t="s">
        <v>280</v>
      </c>
      <c r="F21" s="102" t="s">
        <v>268</v>
      </c>
      <c r="G21" s="103" t="s">
        <v>281</v>
      </c>
      <c r="H21" s="102" t="s">
        <v>282</v>
      </c>
      <c r="I21" s="102" t="s">
        <v>250</v>
      </c>
      <c r="J21" s="119" t="s">
        <v>283</v>
      </c>
    </row>
    <row r="22" s="1" customFormat="1" ht="20.25" customHeight="1" spans="1:10">
      <c r="A22" s="103"/>
      <c r="B22" s="116"/>
      <c r="C22" s="103" t="s">
        <v>244</v>
      </c>
      <c r="D22" s="117" t="s">
        <v>245</v>
      </c>
      <c r="E22" s="102" t="s">
        <v>284</v>
      </c>
      <c r="F22" s="102" t="s">
        <v>268</v>
      </c>
      <c r="G22" s="103" t="s">
        <v>281</v>
      </c>
      <c r="H22" s="102" t="s">
        <v>282</v>
      </c>
      <c r="I22" s="102" t="s">
        <v>250</v>
      </c>
      <c r="J22" s="119" t="s">
        <v>285</v>
      </c>
    </row>
    <row r="23" s="1" customFormat="1" ht="20.25" customHeight="1" spans="1:10">
      <c r="A23" s="103"/>
      <c r="B23" s="116"/>
      <c r="C23" s="103" t="s">
        <v>244</v>
      </c>
      <c r="D23" s="117" t="s">
        <v>245</v>
      </c>
      <c r="E23" s="102" t="s">
        <v>286</v>
      </c>
      <c r="F23" s="102" t="s">
        <v>268</v>
      </c>
      <c r="G23" s="103" t="s">
        <v>122</v>
      </c>
      <c r="H23" s="102" t="s">
        <v>282</v>
      </c>
      <c r="I23" s="102" t="s">
        <v>250</v>
      </c>
      <c r="J23" s="119" t="s">
        <v>287</v>
      </c>
    </row>
    <row r="24" s="1" customFormat="1" ht="20.25" customHeight="1" spans="1:10">
      <c r="A24" s="103"/>
      <c r="B24" s="116"/>
      <c r="C24" s="103" t="s">
        <v>244</v>
      </c>
      <c r="D24" s="117" t="s">
        <v>245</v>
      </c>
      <c r="E24" s="102" t="s">
        <v>288</v>
      </c>
      <c r="F24" s="102" t="s">
        <v>268</v>
      </c>
      <c r="G24" s="103" t="s">
        <v>273</v>
      </c>
      <c r="H24" s="102" t="s">
        <v>282</v>
      </c>
      <c r="I24" s="102" t="s">
        <v>250</v>
      </c>
      <c r="J24" s="119" t="s">
        <v>289</v>
      </c>
    </row>
    <row r="25" s="1" customFormat="1" ht="20.25" customHeight="1" spans="1:10">
      <c r="A25" s="103"/>
      <c r="B25" s="116"/>
      <c r="C25" s="103" t="s">
        <v>244</v>
      </c>
      <c r="D25" s="117" t="s">
        <v>245</v>
      </c>
      <c r="E25" s="102" t="s">
        <v>290</v>
      </c>
      <c r="F25" s="102" t="s">
        <v>268</v>
      </c>
      <c r="G25" s="103" t="s">
        <v>122</v>
      </c>
      <c r="H25" s="102" t="s">
        <v>291</v>
      </c>
      <c r="I25" s="102" t="s">
        <v>250</v>
      </c>
      <c r="J25" s="119" t="s">
        <v>292</v>
      </c>
    </row>
    <row r="26" s="1" customFormat="1" ht="20.25" customHeight="1" spans="1:10">
      <c r="A26" s="103"/>
      <c r="B26" s="116"/>
      <c r="C26" s="103" t="s">
        <v>244</v>
      </c>
      <c r="D26" s="117" t="s">
        <v>245</v>
      </c>
      <c r="E26" s="102" t="s">
        <v>293</v>
      </c>
      <c r="F26" s="102" t="s">
        <v>268</v>
      </c>
      <c r="G26" s="103" t="s">
        <v>294</v>
      </c>
      <c r="H26" s="102" t="s">
        <v>282</v>
      </c>
      <c r="I26" s="102" t="s">
        <v>250</v>
      </c>
      <c r="J26" s="119" t="s">
        <v>295</v>
      </c>
    </row>
    <row r="27" s="1" customFormat="1" ht="20.25" customHeight="1" spans="1:10">
      <c r="A27" s="103"/>
      <c r="B27" s="116"/>
      <c r="C27" s="103" t="s">
        <v>244</v>
      </c>
      <c r="D27" s="117" t="s">
        <v>254</v>
      </c>
      <c r="E27" s="102" t="s">
        <v>255</v>
      </c>
      <c r="F27" s="102" t="s">
        <v>247</v>
      </c>
      <c r="G27" s="103" t="s">
        <v>256</v>
      </c>
      <c r="H27" s="102" t="s">
        <v>257</v>
      </c>
      <c r="I27" s="102" t="s">
        <v>250</v>
      </c>
      <c r="J27" s="119" t="s">
        <v>258</v>
      </c>
    </row>
    <row r="28" s="1" customFormat="1" ht="20.25" customHeight="1" spans="1:10">
      <c r="A28" s="103"/>
      <c r="B28" s="116"/>
      <c r="C28" s="103" t="s">
        <v>244</v>
      </c>
      <c r="D28" s="117" t="s">
        <v>254</v>
      </c>
      <c r="E28" s="102" t="s">
        <v>296</v>
      </c>
      <c r="F28" s="102" t="s">
        <v>247</v>
      </c>
      <c r="G28" s="103" t="s">
        <v>256</v>
      </c>
      <c r="H28" s="102" t="s">
        <v>257</v>
      </c>
      <c r="I28" s="102" t="s">
        <v>250</v>
      </c>
      <c r="J28" s="119" t="s">
        <v>297</v>
      </c>
    </row>
    <row r="29" s="1" customFormat="1" ht="41" customHeight="1" spans="1:10">
      <c r="A29" s="103"/>
      <c r="B29" s="116"/>
      <c r="C29" s="103" t="s">
        <v>244</v>
      </c>
      <c r="D29" s="117" t="s">
        <v>259</v>
      </c>
      <c r="E29" s="102" t="s">
        <v>298</v>
      </c>
      <c r="F29" s="102" t="s">
        <v>299</v>
      </c>
      <c r="G29" s="103" t="s">
        <v>300</v>
      </c>
      <c r="H29" s="102" t="s">
        <v>301</v>
      </c>
      <c r="I29" s="102" t="s">
        <v>250</v>
      </c>
      <c r="J29" s="119" t="s">
        <v>302</v>
      </c>
    </row>
    <row r="30" s="1" customFormat="1" ht="28" customHeight="1" spans="1:10">
      <c r="A30" s="103"/>
      <c r="B30" s="116"/>
      <c r="C30" s="103" t="s">
        <v>261</v>
      </c>
      <c r="D30" s="117" t="s">
        <v>262</v>
      </c>
      <c r="E30" s="102" t="s">
        <v>262</v>
      </c>
      <c r="F30" s="102" t="s">
        <v>247</v>
      </c>
      <c r="G30" s="103" t="s">
        <v>256</v>
      </c>
      <c r="H30" s="102" t="s">
        <v>257</v>
      </c>
      <c r="I30" s="102" t="s">
        <v>250</v>
      </c>
      <c r="J30" s="119" t="s">
        <v>258</v>
      </c>
    </row>
    <row r="31" s="1" customFormat="1" ht="20.25" customHeight="1" spans="1:10">
      <c r="A31" s="103"/>
      <c r="B31" s="116"/>
      <c r="C31" s="103" t="s">
        <v>263</v>
      </c>
      <c r="D31" s="117" t="s">
        <v>264</v>
      </c>
      <c r="E31" s="102" t="s">
        <v>303</v>
      </c>
      <c r="F31" s="102" t="s">
        <v>268</v>
      </c>
      <c r="G31" s="103" t="s">
        <v>304</v>
      </c>
      <c r="H31" s="102" t="s">
        <v>257</v>
      </c>
      <c r="I31" s="102" t="s">
        <v>250</v>
      </c>
      <c r="J31" s="119" t="s">
        <v>305</v>
      </c>
    </row>
    <row r="32" s="1" customFormat="1" ht="53" customHeight="1" spans="1:10">
      <c r="A32" s="103" t="s">
        <v>222</v>
      </c>
      <c r="B32" s="118" t="s">
        <v>306</v>
      </c>
      <c r="C32" s="103" t="s">
        <v>244</v>
      </c>
      <c r="D32" s="117" t="s">
        <v>245</v>
      </c>
      <c r="E32" s="102" t="s">
        <v>307</v>
      </c>
      <c r="F32" s="102" t="s">
        <v>299</v>
      </c>
      <c r="G32" s="103" t="s">
        <v>308</v>
      </c>
      <c r="H32" s="102" t="s">
        <v>309</v>
      </c>
      <c r="I32" s="102" t="s">
        <v>250</v>
      </c>
      <c r="J32" s="119" t="s">
        <v>310</v>
      </c>
    </row>
    <row r="33" s="1" customFormat="1" ht="53" customHeight="1" spans="1:10">
      <c r="A33" s="103"/>
      <c r="B33" s="118"/>
      <c r="C33" s="103" t="s">
        <v>244</v>
      </c>
      <c r="D33" s="117" t="s">
        <v>245</v>
      </c>
      <c r="E33" s="102" t="s">
        <v>311</v>
      </c>
      <c r="F33" s="102" t="s">
        <v>299</v>
      </c>
      <c r="G33" s="103" t="s">
        <v>312</v>
      </c>
      <c r="H33" s="102" t="s">
        <v>309</v>
      </c>
      <c r="I33" s="102" t="s">
        <v>250</v>
      </c>
      <c r="J33" s="119" t="s">
        <v>313</v>
      </c>
    </row>
    <row r="34" s="1" customFormat="1" ht="53" customHeight="1" spans="1:10">
      <c r="A34" s="103"/>
      <c r="B34" s="118"/>
      <c r="C34" s="103" t="s">
        <v>244</v>
      </c>
      <c r="D34" s="117" t="s">
        <v>254</v>
      </c>
      <c r="E34" s="102" t="s">
        <v>314</v>
      </c>
      <c r="F34" s="102" t="s">
        <v>268</v>
      </c>
      <c r="G34" s="103" t="s">
        <v>315</v>
      </c>
      <c r="H34" s="102" t="s">
        <v>316</v>
      </c>
      <c r="I34" s="102" t="s">
        <v>250</v>
      </c>
      <c r="J34" s="119" t="s">
        <v>317</v>
      </c>
    </row>
    <row r="35" s="1" customFormat="1" ht="53" customHeight="1" spans="1:10">
      <c r="A35" s="103"/>
      <c r="B35" s="118"/>
      <c r="C35" s="103" t="s">
        <v>261</v>
      </c>
      <c r="D35" s="117" t="s">
        <v>262</v>
      </c>
      <c r="E35" s="102" t="s">
        <v>318</v>
      </c>
      <c r="F35" s="102" t="s">
        <v>247</v>
      </c>
      <c r="G35" s="103" t="s">
        <v>319</v>
      </c>
      <c r="H35" s="102" t="s">
        <v>257</v>
      </c>
      <c r="I35" s="102" t="s">
        <v>320</v>
      </c>
      <c r="J35" s="119" t="s">
        <v>321</v>
      </c>
    </row>
    <row r="36" s="1" customFormat="1" ht="53" customHeight="1" spans="1:10">
      <c r="A36" s="103"/>
      <c r="B36" s="118"/>
      <c r="C36" s="103" t="s">
        <v>263</v>
      </c>
      <c r="D36" s="117" t="s">
        <v>264</v>
      </c>
      <c r="E36" s="102" t="s">
        <v>322</v>
      </c>
      <c r="F36" s="102" t="s">
        <v>268</v>
      </c>
      <c r="G36" s="103" t="s">
        <v>323</v>
      </c>
      <c r="H36" s="102" t="s">
        <v>257</v>
      </c>
      <c r="I36" s="102" t="s">
        <v>250</v>
      </c>
      <c r="J36" s="119" t="s">
        <v>324</v>
      </c>
    </row>
  </sheetData>
  <mergeCells count="10">
    <mergeCell ref="A3:J3"/>
    <mergeCell ref="A4:H4"/>
    <mergeCell ref="A8:A14"/>
    <mergeCell ref="A15:A18"/>
    <mergeCell ref="A19:A31"/>
    <mergeCell ref="A32:A36"/>
    <mergeCell ref="B8:B14"/>
    <mergeCell ref="B15:B18"/>
    <mergeCell ref="B19:B31"/>
    <mergeCell ref="B32:B36"/>
  </mergeCells>
  <printOptions horizontalCentered="1"/>
  <pageMargins left="0.751388888888889" right="0.751388888888889" top="1" bottom="1" header="0.5" footer="0.5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2025-01-21T02:50:00Z</dcterms:created>
  <cp:lastPrinted>2025-02-13T02:07:00Z</cp:lastPrinted>
  <dcterms:modified xsi:type="dcterms:W3CDTF">2025-02-24T07:15:37Z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0C9FEE97547B4B0DA40AF6CF76EDF568_13</vt:lpwstr>
  </property>
  <property fmtid="{D5CDD505-2E9C-101B-9397-08002B2CF9AE}" pid="3" name="KSOProductBuildVer">
    <vt:lpwstr>2052-12.1.0.17133</vt:lpwstr>
  </property>
</Properties>
</file>