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2" activeTab="2"/>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对下转移支付预算表09-1" sheetId="13" r:id="rId13"/>
    <sheet name="对下转移支付绩效目标表09-2" sheetId="14" r:id="rId14"/>
    <sheet name="新增资产配置表10" sheetId="15" r:id="rId15"/>
    <sheet name="上级转移支付补助项目支出预算表11" sheetId="16" r:id="rId16"/>
    <sheet name="部门项目中期规划预算表12" sheetId="17" r:id="rId1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<sst xmlns="http://schemas.openxmlformats.org/spreadsheetml/2006/main" count="967" uniqueCount="404">
  <si>
    <t>预算01-1表</t>
  </si>
  <si>
    <t>2025年财务收支预算总表</t>
  </si>
  <si>
    <t>单位:元</t>
  </si>
  <si>
    <t>收        入</t>
  </si>
  <si>
    <t>支        出</t>
  </si>
  <si>
    <t>项      目</t>
  </si>
  <si>
    <t>预算数</t>
  </si>
  <si>
    <t>项目（按功能分类）</t>
  </si>
  <si>
    <t>一、一般公共预算拨款收入</t>
  </si>
  <si>
    <t>一、教育支出</t>
  </si>
  <si>
    <t>二、政府性基金预算拨款收入</t>
  </si>
  <si>
    <t>二、社会保障和就业支出</t>
  </si>
  <si>
    <t>三、国有资本经营预算拨款收入</t>
  </si>
  <si>
    <t>三、卫生健康支出</t>
  </si>
  <si>
    <t>四、财政专户管理资金收入</t>
  </si>
  <si>
    <t>四、住房保障支出</t>
  </si>
  <si>
    <t>五、单位资金</t>
  </si>
  <si>
    <t>1、事业收入</t>
  </si>
  <si>
    <t>2、事业单位经营收入</t>
  </si>
  <si>
    <t>3、上级补助收入</t>
  </si>
  <si>
    <t>4、附属单位上缴收入</t>
  </si>
  <si>
    <t>5、其他收入</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</si>
  <si>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</si>
  <si>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</si>
  <si>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</si>
  <si>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</si>
  <si>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</si>
  <si>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</si>
  <si>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</si>
  <si>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</si>
  <si>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</si>
  <si>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</si>
  <si>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2025年部门收入预算表</t>
  </si>
  <si>
    <t>部门（单位）代码</t>
  </si>
  <si>
    <t>部门（单位）名称</t>
  </si>
  <si>
    <t>合计</t>
  </si>
  <si>
    <t>本年收入</t>
  </si>
  <si>
    <t>小计</t>
  </si>
  <si>
    <t>一般公共预算</t>
  </si>
  <si>
    <t>政府性基金预算</t>
  </si>
  <si>
    <t>国有资本经营预算</t>
  </si>
  <si>
    <t>财政专户管理资金</t>
  </si>
  <si>
    <t>单位资金收入</t>
  </si>
  <si>
    <t>事业单位经营收入</t>
  </si>
  <si>
    <t>上级补助收入</t>
  </si>
  <si>
    <t>附属单位上缴收入</t>
  </si>
  <si>
    <t>其他收入</t>
  </si>
  <si>
    <t>使用非财政拨款结余</t>
  </si>
  <si>
    <t>事业收入</t>
  </si>
  <si>
    <t>新平彝族傣族自治县水塘中学</t>
  </si>
  <si>
    <t>预算01-3表</t>
  </si>
  <si>
    <t>2025年部门支出预算表</t>
  </si>
  <si>
    <t>科目编码</t>
  </si>
  <si>
    <t>科目名称</t>
  </si>
  <si>
    <t>财政专户管理的支出</t>
  </si>
  <si>
    <t>单位资金</t>
  </si>
  <si>
    <t>事业支出</t>
  </si>
  <si>
    <t>事业单位
经营支出</t>
  </si>
  <si>
    <t>上级补助支出</t>
  </si>
  <si>
    <t>附属单位补助支出</t>
  </si>
  <si>
    <t>其他支出</t>
  </si>
  <si>
    <t>基本支出</t>
  </si>
  <si>
    <t>项目支出</t>
  </si>
  <si>
    <t>205</t>
  </si>
  <si>
    <t>教育支出</t>
  </si>
  <si>
    <t>20502</t>
  </si>
  <si>
    <t>普通教育</t>
  </si>
  <si>
    <t>2050203</t>
  </si>
  <si>
    <t>初中教育</t>
  </si>
  <si>
    <t>20507</t>
  </si>
  <si>
    <t>特殊教育</t>
  </si>
  <si>
    <t>2050701</t>
  </si>
  <si>
    <t>特殊学校教育</t>
  </si>
  <si>
    <t>20509</t>
  </si>
  <si>
    <t>教育费附加安排的支出</t>
  </si>
  <si>
    <t>2050999</t>
  </si>
  <si>
    <t>其他教育费附加安排的支出</t>
  </si>
  <si>
    <t>208</t>
  </si>
  <si>
    <t>社会保障和就业支出</t>
  </si>
  <si>
    <t>20805</t>
  </si>
  <si>
    <t>行政事业单位养老支出</t>
  </si>
  <si>
    <t>2080502</t>
  </si>
  <si>
    <t>事业单位离退休</t>
  </si>
  <si>
    <t>2080505</t>
  </si>
  <si>
    <t>机关事业单位基本养老保险缴费支出</t>
  </si>
  <si>
    <t>20808</t>
  </si>
  <si>
    <t>抚恤</t>
  </si>
  <si>
    <t>2080801</t>
  </si>
  <si>
    <t>死亡抚恤</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</si>
  <si>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</si>
  <si>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</si>
  <si>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</si>
  <si>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</si>
  <si>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</si>
  <si>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</si>
  <si>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</si>
  <si>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</si>
  <si>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</si>
  <si>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</si>
  <si>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</si>
  <si>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</si>
  <si>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</si>
  <si>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</si>
  <si>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</si>
  <si>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</si>
  <si>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</si>
  <si>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</si>
  <si>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合  计</t>
  </si>
  <si>
    <t>预算02-1表</t>
  </si>
  <si>
    <t>2025年部门财政拨款收支预算总表</t>
  </si>
  <si>
    <t>支出功能分类科目</t>
  </si>
  <si>
    <t>一、本年收入</t>
  </si>
  <si>
    <t>一、本年支出</t>
  </si>
  <si>
    <t>（一）一般公共预算拨款</t>
  </si>
  <si>
    <t>（一）教育支出</t>
  </si>
  <si>
    <t>（二）政府性基金预算拨款</t>
  </si>
  <si>
    <t>（二）社会保障和就业支出</t>
  </si>
  <si>
    <t>（三）国有资本经营预算拨款</t>
  </si>
  <si>
    <t>（三）卫生健康支出</t>
  </si>
  <si>
    <t>二、上年结转</t>
  </si>
  <si>
    <t>（四）住房保障支出</t>
  </si>
  <si>
    <t>二、年终结转结余</t>
  </si>
  <si>
    <t>收 入 总 计</t>
  </si>
  <si>
    <t>预算02-2表</t>
  </si>
  <si>
    <t>2025年一般公共预算支出预算表（按功能科目分类）</t>
  </si>
  <si>
    <t>部门预算支出功能分类科目</t>
  </si>
  <si>
    <t>人员经费</t>
  </si>
  <si>
    <t>公用经费</t>
  </si>
  <si>
    <t>1</t>
  </si>
  <si>
    <t>2</t>
  </si>
  <si>
    <t>3</t>
  </si>
  <si>
    <t>4</t>
  </si>
  <si>
    <t>5</t>
  </si>
  <si>
    <t>6</t>
  </si>
  <si>
    <t>预算03表</t>
  </si>
  <si>
    <t>2025年一般公共预算“三公”经费支出预算表</t>
  </si>
  <si>
    <t>单位：元</t>
  </si>
  <si>
    <t>“三公”经费合计</t>
  </si>
  <si>
    <t>因公出国（境）费</t>
  </si>
  <si>
    <t>公务用车购置及运行费</t>
  </si>
  <si>
    <t>公务接待费</t>
  </si>
  <si>
    <t>公务用车购置费</t>
  </si>
  <si>
    <t>公务用车运行费</t>
  </si>
  <si>
    <t>说明：本单位无此项预算，本表为空。</t>
  </si>
  <si>
    <t>预算04表</t>
  </si>
  <si>
    <t>2025年部门基本支出预算表</t>
  </si>
  <si>
    <t>单位名称</t>
  </si>
  <si>
    <t>项目代码</t>
  </si>
  <si>
    <t>项目名称</t>
  </si>
  <si>
    <t>功能科目编码</t>
  </si>
  <si>
    <t>功能科目名称</t>
  </si>
  <si>
    <t>经济科目编码</t>
  </si>
  <si>
    <t>经济科目名称</t>
  </si>
  <si>
    <t>资金来源</t>
  </si>
  <si>
    <t>财政拨款结转结余</t>
  </si>
  <si>
    <t>全年数</t>
  </si>
  <si>
    <t>已提前安排</t>
  </si>
  <si>
    <t>抵扣上年垫付资金</t>
  </si>
  <si>
    <t>本次下达</t>
  </si>
  <si>
    <t>另文下达</t>
  </si>
  <si>
    <t>事业单位
经营收入</t>
  </si>
  <si>
    <t>530427210000000015252</t>
  </si>
  <si>
    <t>事业人员工资支出</t>
  </si>
  <si>
    <t>30101</t>
  </si>
  <si>
    <t>基本工资</t>
  </si>
  <si>
    <t>30102</t>
  </si>
  <si>
    <t>津贴补贴</t>
  </si>
  <si>
    <t>30107</t>
  </si>
  <si>
    <t>绩效工资</t>
  </si>
  <si>
    <t>530427210000000015253</t>
  </si>
  <si>
    <t>社会保障缴费</t>
  </si>
  <si>
    <t>30110</t>
  </si>
  <si>
    <t>职工基本医疗保险缴费</t>
  </si>
  <si>
    <t>530427210000000015254</t>
  </si>
  <si>
    <t>30113</t>
  </si>
  <si>
    <t>530427210000000015257</t>
  </si>
  <si>
    <t>工会经费</t>
  </si>
  <si>
    <t>30228</t>
  </si>
  <si>
    <t>530427210000000015258</t>
  </si>
  <si>
    <t>一般公用经费</t>
  </si>
  <si>
    <t>30229</t>
  </si>
  <si>
    <t>福利费</t>
  </si>
  <si>
    <t>530427231100001446706</t>
  </si>
  <si>
    <t>奖励性绩效工资(地方)</t>
  </si>
  <si>
    <t>530427231100001446709</t>
  </si>
  <si>
    <t>退休干部公用经费</t>
  </si>
  <si>
    <t>30201</t>
  </si>
  <si>
    <t>办公费</t>
  </si>
  <si>
    <t>530427241100002173719</t>
  </si>
  <si>
    <t>社会保障缴费资金</t>
  </si>
  <si>
    <t>30112</t>
  </si>
  <si>
    <t>其他社会保障缴费</t>
  </si>
  <si>
    <t>30108</t>
  </si>
  <si>
    <t>机关事业单位基本养老保险缴费</t>
  </si>
  <si>
    <t>30111</t>
  </si>
  <si>
    <t>公务员医疗补助缴费</t>
  </si>
  <si>
    <t>预算05-1表</t>
  </si>
  <si>
    <t>2025年部门项目支出预算表</t>
  </si>
  <si>
    <t>项目分类</t>
  </si>
  <si>
    <t>项目单位</t>
  </si>
  <si>
    <t>本年拨款</t>
  </si>
  <si>
    <t>其中：本次下达</t>
  </si>
  <si>
    <t>安保服务项目专项资金</t>
  </si>
  <si>
    <t>313 事业发展类</t>
  </si>
  <si>
    <t>530427241100002715467</t>
  </si>
  <si>
    <t>30227</t>
  </si>
  <si>
    <t>委托业务费</t>
  </si>
  <si>
    <t>城乡义务教育阶段公用经费(含特殊和不足100人)专项资金</t>
  </si>
  <si>
    <t>312 民生类</t>
  </si>
  <si>
    <t>530427210000000019712</t>
  </si>
  <si>
    <t>印刷费</t>
  </si>
  <si>
    <t>水费</t>
  </si>
  <si>
    <t>30206</t>
  </si>
  <si>
    <t>电费</t>
  </si>
  <si>
    <t>差旅费</t>
  </si>
  <si>
    <t>维修（护）费</t>
  </si>
  <si>
    <t>培训费</t>
  </si>
  <si>
    <t>办公设备购置</t>
  </si>
  <si>
    <t>机关事业单位职工及军人抚恤补助资金</t>
  </si>
  <si>
    <t>530427231100001351971</t>
  </si>
  <si>
    <t>30305</t>
  </si>
  <si>
    <t>生活补助</t>
  </si>
  <si>
    <t>农村义教学生营养改善计划专项资金</t>
  </si>
  <si>
    <t>530427210000000016311</t>
  </si>
  <si>
    <t>30308</t>
  </si>
  <si>
    <t>助学金</t>
  </si>
  <si>
    <t>义务教育家庭经济困难学生补助资金</t>
  </si>
  <si>
    <t>530427210000000016313</t>
  </si>
  <si>
    <t>预算05-2表</t>
  </si>
  <si>
    <t>2025年部门项目支出绩效目标表</t>
  </si>
  <si>
    <t>单位名称、项目名称</t>
  </si>
  <si>
    <t>项目年度绩效目标</t>
  </si>
  <si>
    <t>一级指标</t>
  </si>
  <si>
    <t>二级指标</t>
  </si>
  <si>
    <t>三级指标</t>
  </si>
  <si>
    <t>指标性质</t>
  </si>
  <si>
    <t>指标值</t>
  </si>
  <si>
    <t>度量单位</t>
  </si>
  <si>
    <t>指标属性</t>
  </si>
  <si>
    <t>指标内容</t>
  </si>
  <si>
    <t>一、是确保义务教育阶段教育，保障贫困家庭子女都能接受公平有质量的教育。《云南省财政厅 云南省教育厅关于下达2019年第二批义务教育家庭经济困难学生生活补助中央资金的通知》（云财教〔2019〕299号）。确保建档立卡学生，以及非建档立卡的家庭经济困难残疾学生、农村低保家庭学生、农村特困救助供养学生等四类学生按标准足额获得资助，其余资金用于资助寄宿制除建档立卡等四类学生之外的家庭经济困难学生。义务教育家庭经济困难学生补助标准为：寄宿制家庭经济困难学生(含建档立卡等四类学生）小学1000元/生·学年，初中1250元/生·学年；非寄宿制建档立卡等四类家庭经济困难学生小学500元/生·学年，初中625元/生·学年；特殊教育学生1250元/生·学年。初中寄宿学生享受家庭经济困难补助学生人数&lt;=300人，初中寄宿学生和特殊学生享受家庭经济困难补助学生人数=125元/人*月
2.确保该项目资金按时、足额到位，并督促学校按规定发放学生补助资金。拨付资金覆盖率&gt;=95%，资金拨付及时率&gt;=95%
3.做好该项学生资助政策的宣传、咨询等工作。年终汇总上报学生资助工作执行情况，并组织实施相关的绩效评价。玉溪市2022年学生资助项目市级资金预算信息核查表”根据补助对象及人数测算：2025年需安排补助资金合计361500.00万元，按照财政支出事权责任划分50:35:6:9，其中中央180800.00元，省级126500.00元，市级21700.00元，县级32500.00元。。帮助家庭经济困难学生接受义务教育、防止学生因贫失学辍学，保障贫困家庭子女都能接受公平有质量的教育，不让一个学生因家庭困难而失学，阻断贫困代际传递 。保障贫困家庭子女都能接受公平、有质量的教育&gt;=95%，受助家庭满意度&gt;=95%。</t>
  </si>
  <si>
    <t>产出指标</t>
  </si>
  <si>
    <t>数量指标</t>
  </si>
  <si>
    <t>秋季学期享受家庭经济困难生活补助人数</t>
  </si>
  <si>
    <t>=</t>
  </si>
  <si>
    <t>241</t>
  </si>
  <si>
    <t>人</t>
  </si>
  <si>
    <t>定量指标</t>
  </si>
  <si>
    <t>秋季学期寄宿学生享受家庭困难补助人数</t>
  </si>
  <si>
    <t>家庭经济困难学生享受生活补助比例</t>
  </si>
  <si>
    <t>100</t>
  </si>
  <si>
    <t>%</t>
  </si>
  <si>
    <t>精准按照审定人员，根据补助对象，按照标准补助</t>
  </si>
  <si>
    <t>质量指标</t>
  </si>
  <si>
    <t>补助资金发放准确率</t>
  </si>
  <si>
    <t>时效指标</t>
  </si>
  <si>
    <t>资金下达后发放时间</t>
  </si>
  <si>
    <t>&lt;=</t>
  </si>
  <si>
    <t>90</t>
  </si>
  <si>
    <t>依据实施方案，在校困难学生均享受困难学生补助</t>
  </si>
  <si>
    <t>效益指标</t>
  </si>
  <si>
    <t>社会效益</t>
  </si>
  <si>
    <t>保障贫困家庭子女都能接受公平、有质量的教育</t>
  </si>
  <si>
    <t>&gt;=</t>
  </si>
  <si>
    <t>有效保障</t>
  </si>
  <si>
    <t>定性指标</t>
  </si>
  <si>
    <t>对受助家庭学生顺利完成学业的影响</t>
  </si>
  <si>
    <t>满意度指标</t>
  </si>
  <si>
    <t>服务对象满意度</t>
  </si>
  <si>
    <t>受助家庭满意度</t>
  </si>
  <si>
    <t>95</t>
  </si>
  <si>
    <t>通过家长会等方式，对受助家庭尽心满意度调查</t>
  </si>
  <si>
    <t>本年我校补助人数为745人，城乡义务教育实施标准为小学生720元/生/年，初中生940元/生/年。我省中央、省、市县80:14:2.4:3.6承担实施范围：城乡义务教育阶段学校学生（含城市学校、民办学校）。寄宿制学校按照寄宿学生数每生每年再增加300元公用经费。合计为923800.00元，特殊教育学校和随班就读残疾学生按照每生每年6000元标准补助公用经费，合计为60000.00元。确保该项目资金按时、足额到位，并督促学校按规定使用。明确生均公用经费的支出范围，确保资金规范使用，督促学校加强管理，提高资金使用效益。项目起始时间：2025年1月1日至2025年12月31日。用于水塘中学日常办公开支、培训、修缮、水电费等支出。主要是培训费91000.00元。水电费300000.00元，印刷费100000.00元，差旅费30000.00元，办公费250000.00元
具体工作安排如下：
2025年1月，根据项目资金预算批复，统筹测算安排义务教育公用经费使用比例，分配原则：优先保证基本的运转支出，其次是必要的资本性购置支出，再次是项目性支出。
其中基本运转支出包括：办公费（含校园文化建设支出）支出比例占总项目经费的15%，水费、电费支出占项目经费的23%，印刷费支出占项目经费的9%，差旅费支出占项目经费的4%，教师培训经费占项目6%；资本性购置支出占项目经费的20%；项目性支出占项目经费支出的23%，主要用于教室、学生宿舍修缮支出；随班就读学生专项经费80%用于学生学习、生活用品支出，20%用于学生康复训练器材购置支出。
2025年2-3月，完成项目资金基本运转支出的12%；完成项目资金项目性支出5%，共计完成项目资金的17%；
2025年4-6月，完成项目资金基本运转支出的13%；完成资本性购置支出的5%；完成项目资金项目性支出5%，共计完成项目资金的23%；
2025年7-9月，完成项目资金基本运转支出的15%；完成资本性购置支出的8%；完成项目资金项目性支出10%，共计完成项目资金的33%；
2025年10-12月，完成项目资金基本运转支出的27%；共计完成项目资金的27%；完成项目资金支出100%；完成随班就读项目资金支出100%；</t>
  </si>
  <si>
    <t>初中寄宿应补助人数</t>
  </si>
  <si>
    <t>745</t>
  </si>
  <si>
    <t>反映2024年学校寄宿生人数</t>
  </si>
  <si>
    <t>特殊教育学生数</t>
  </si>
  <si>
    <t>10</t>
  </si>
  <si>
    <t>反映2024年学随班就读学生数</t>
  </si>
  <si>
    <t>保障学校正常开展教学</t>
  </si>
  <si>
    <t>反映学校2024年正常运转情况</t>
  </si>
  <si>
    <t>补助资金到位后及时支付</t>
  </si>
  <si>
    <t>30</t>
  </si>
  <si>
    <t>天</t>
  </si>
  <si>
    <t>反映本年度资金到位后实际支付使用情况</t>
  </si>
  <si>
    <t>保障经济困难学生接受九年义务教育</t>
  </si>
  <si>
    <t>反映困难学生教育保障率的情况</t>
  </si>
  <si>
    <t>可持续影响</t>
  </si>
  <si>
    <t>政策发挥效应年限</t>
  </si>
  <si>
    <t>年</t>
  </si>
  <si>
    <t>反映生均公用经费按学生实际情况拨付情况</t>
  </si>
  <si>
    <t>师生满意度</t>
  </si>
  <si>
    <t>反映受学校师生满意情况，按满意人数/实际调查人数*100%计算</t>
  </si>
  <si>
    <t>1.根据新平彝族傣自治县人民政府关于新平县教育体育局系统"校园安保服务"项目费用纳入县财政保障专题会议要求,开展清理规范工作.
2.依据（2024年安保服务）新平县教育体育系统学校园安保服务经费统计表,对我校3名安保人员从购买岗位、劳务派遣方式变为"购买服务"。
3.杜绝重大輿情事情的发生，做好相关防范工作。</t>
  </si>
  <si>
    <t>安保服务采购数</t>
  </si>
  <si>
    <t>项</t>
  </si>
  <si>
    <t>反映采购安保服务的情况。</t>
  </si>
  <si>
    <t>服务经费准确率</t>
  </si>
  <si>
    <t>反映获本校2024年度安保服务经费统计认定的准确性情况。</t>
  </si>
  <si>
    <t>发放及时率</t>
  </si>
  <si>
    <t>反映发放单位及时发放资金的情况。</t>
  </si>
  <si>
    <t>政策知晓率</t>
  </si>
  <si>
    <t>反映补助政策的宣传效果情况。</t>
  </si>
  <si>
    <t>受益对象满意度</t>
  </si>
  <si>
    <t>反映受益对象的满意程度。</t>
  </si>
  <si>
    <t>一、改善学生在校的生活状况，提高学生的健康水平，减轻受助学生家庭的经济负担，让学生安心学习，提高学生学习积极性，为其顺利完成学业提供物质保障。《关于印发玉溪市农村义务教育学生营养改善计划工作实施方案的通知》（玉政办发[2012]11号）《关于提高农村义务教育学生营养改善计划补助标准的紧急通知》（云学生营养办函[2014]12号，对市属两所学校的农村学生实施营养膳食补助，改善学生在校的生活状况，提高学生的健康水平，减轻受助学生家庭的经济负担，让学生安心学习，提高学生学习积极性，为其顺利完成学业提供物质保障。补助标准为4元∕生/天，全年按在校200天计算，按800元/年/生的标准测算。从2021年9月补助标准提高1元，也就是每生每年1000元。2025年预计将对农村学生745名进行资助，总计资金745000.00元，省级521500.00元，市级资金将达到89400.00元，县级134100.00元。学校享受营养改善计划补助学生人数&lt;=745人，符合食品卫生安全标准要求&gt;=90%。每学年每生补助标准&lt;=1000元/人。
二、是中央惠民政策落到实处，群众得到实惠，让党和国家的“民生工程”深入人心。确保学校的正常运行，确保资金按时、足额到位，并督促学校按规定使用。明确该项资金的支出范围，确保资金规范使用，督促学校加强管理，提高资金使用效益。
三、是义务教育营养改善推进的完善。做好该项政策的宣传、咨询等工作。年终汇总上报该项目工作执行情况，并组织实施相关的绩效评价。</t>
  </si>
  <si>
    <t>受营养改善计划补助学生人数</t>
  </si>
  <si>
    <t>享受营养改善计划补助学生人数</t>
  </si>
  <si>
    <t>补助学生覆盖率</t>
  </si>
  <si>
    <t>依据事实方案，在校学生均享受营养餐</t>
  </si>
  <si>
    <t>资金下达后及时支付</t>
  </si>
  <si>
    <t>资金下达后，按照实际在校学生数造册审核，待财政通知后及时支付。</t>
  </si>
  <si>
    <t>受益建档立卡贫困学生覆盖率</t>
  </si>
  <si>
    <t>建档立卡户家庭学生是否全员享受</t>
  </si>
  <si>
    <t>影响学生享受补助年限</t>
  </si>
  <si>
    <t>9</t>
  </si>
  <si>
    <t>义务教育阶段城区外在校学生全员享受</t>
  </si>
  <si>
    <t>义务教育学生和家长满意度</t>
  </si>
  <si>
    <t>对学生及学生家长进行满意度调查</t>
  </si>
  <si>
    <t>根据《云南省人力资源和社会保障厅云南省财政厅关于调整机关事业单位职工死亡后遗属生活困难补助标准及有关问题的通知》（云人社发〔2010］127号）及《玉溪市民政局玉溪市财政局关于提高2024年城乡居民最低生活保障特困人员救助供养孤儿基本生活保障标准的通知》（玉民联发〔2024〕9号）文件精神。我县按文件规定实施离退休干部死亡后遗属生活困难补助，补助资金按照补助标准，由县级配套资金进行精准补助。
2025年，我校有两名遗属，为城镇户口，均为因病死亡进行补助，金额为956元/人/月；11472.00元/年/人，2024年合计发放22944.00元；</t>
  </si>
  <si>
    <t>遗属补助发放人数</t>
  </si>
  <si>
    <t>人(人次、家)</t>
  </si>
  <si>
    <t>2024年遗属生活困难补助调人数</t>
  </si>
  <si>
    <t>补助对象准确率</t>
  </si>
  <si>
    <t>反映补助对象认定的准确性情况。
获补对象准确率=抽检符合标准的补助对象数/抽检实际补助对象数*100%</t>
  </si>
  <si>
    <t>补助兑现准确率</t>
  </si>
  <si>
    <t>反映补助准确发放的情况。按月按花名册及时发放
补助兑现准确率=补助兑付额/应付额*100%</t>
  </si>
  <si>
    <t>反映学校及时发放补助资金的情况。</t>
  </si>
  <si>
    <t>经济效益</t>
  </si>
  <si>
    <t>带动人均增收</t>
  </si>
  <si>
    <t>580</t>
  </si>
  <si>
    <t>元/人*月</t>
  </si>
  <si>
    <t>反映补助带动人均增收的情况。</t>
  </si>
  <si>
    <t>反映补助政策的宣传效果情况。
政策知晓率=调查中补助政策知晓人数/调查总人数*100%</t>
  </si>
  <si>
    <t>反映遗属补助受益对象的满意程度。</t>
  </si>
  <si>
    <t>预算06表</t>
  </si>
  <si>
    <t>2025年部门政府性基金预算支出预算表</t>
  </si>
  <si>
    <t>政府性基金预算支出</t>
  </si>
  <si>
    <t>预算07表</t>
  </si>
  <si>
    <t>2025年部门政府采购预算表</t>
  </si>
  <si>
    <t>预算项目</t>
  </si>
  <si>
    <t>采购项目</t>
  </si>
  <si>
    <t>采购目录</t>
  </si>
  <si>
    <t>计量
单位</t>
  </si>
  <si>
    <t>数量</t>
  </si>
  <si>
    <t>面向中小企业预留资金</t>
  </si>
  <si>
    <t>政府性
基金</t>
  </si>
  <si>
    <t>国有资本经营收益</t>
  </si>
  <si>
    <t>财政专户管理的收入</t>
  </si>
  <si>
    <t>单位自筹</t>
  </si>
  <si>
    <t>复印机</t>
  </si>
  <si>
    <t>A02020100  复印机</t>
  </si>
  <si>
    <t>台</t>
  </si>
  <si>
    <t>复印纸</t>
  </si>
  <si>
    <t>A05040101  复印纸</t>
  </si>
  <si>
    <t>箱</t>
  </si>
  <si>
    <t>扫描仪</t>
  </si>
  <si>
    <t>A02021118  扫描仪</t>
  </si>
  <si>
    <t>多功能一体机</t>
  </si>
  <si>
    <t>A02020400  多功能一体机</t>
  </si>
  <si>
    <t>预算08表</t>
  </si>
  <si>
    <t>2025年部门政府购买服务预算表</t>
  </si>
  <si>
    <t>政府购买服务项目</t>
  </si>
  <si>
    <t>政府购买服务目录</t>
  </si>
  <si>
    <t>预算09-1表</t>
  </si>
  <si>
    <t>2025年对下转移支付预算表</t>
  </si>
  <si>
    <t>单位名称（项目）</t>
  </si>
  <si>
    <t>乡镇、街道</t>
  </si>
  <si>
    <t>政府性基金</t>
  </si>
  <si>
    <t>桂山街道</t>
  </si>
  <si>
    <t>古城街道</t>
  </si>
  <si>
    <t>平甸乡</t>
  </si>
  <si>
    <t>扬武镇</t>
  </si>
  <si>
    <t>新化乡</t>
  </si>
  <si>
    <t>老厂乡</t>
  </si>
  <si>
    <t>戛洒镇</t>
  </si>
  <si>
    <t>水塘镇</t>
  </si>
  <si>
    <t>者竜乡</t>
  </si>
  <si>
    <t>漠沙镇</t>
  </si>
  <si>
    <t>建兴乡</t>
  </si>
  <si>
    <t>平掌乡</t>
  </si>
  <si>
    <t>预算09-2表</t>
  </si>
  <si>
    <t>2025年对下转移支付绩效目标表</t>
  </si>
  <si>
    <t>预算10表</t>
  </si>
  <si>
    <t>2025年新增资产配置表</t>
  </si>
  <si>
    <t>资产类别</t>
  </si>
  <si>
    <t>资产分类代码.名称</t>
  </si>
  <si>
    <t>资产名称</t>
  </si>
  <si>
    <t>计量单位</t>
  </si>
  <si>
    <t>财政部门批复数（元）</t>
  </si>
  <si>
    <t>单价</t>
  </si>
  <si>
    <t>金额</t>
  </si>
  <si>
    <t>7</t>
  </si>
  <si>
    <t>8</t>
  </si>
  <si>
    <t>预算11表</t>
  </si>
  <si>
    <t>2025年上级转移支付补助项目支出预算表</t>
  </si>
  <si>
    <t>上级补助</t>
  </si>
  <si>
    <t>预算12表</t>
  </si>
  <si>
    <t>2025年部门项目支出中期规划预算表</t>
  </si>
  <si>
    <t>项目级次</t>
  </si>
  <si>
    <t>2025年</t>
  </si>
  <si>
    <t>2026年</t>
  </si>
  <si>
    <t>2027年</t>
  </si>
  <si>
    <t>本级</t>
  </si>
</sst>
</file>

<file path=xl/styles.xml><?xml version="1.0" encoding="utf-8"?>
<styleSheet xmlns="http://schemas.openxmlformats.org/spreadsheetml/2006/main" xmlns:mc="http://schemas.openxmlformats.org/markup-compatibility/2006" xmlns:xr9="http://schemas.microsoft.com/office/spreadsheetml/2016/revision9" mc:Ignorable="xr9">
  <numFmts count="10">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hh:mm:ss"/>
    <numFmt numFmtId="177" formatCode="yyyy/mm/dd"/>
    <numFmt numFmtId="178" formatCode="#,##0;\-#,##0;;@"/>
    <numFmt numFmtId="179" formatCode="#,##0.00;\-#,##0.00;;@"/>
    <numFmt numFmtId="180" formatCode="hh:mm:ss"/>
    <numFmt numFmtId="181" formatCode="0.00_ "/>
  </numFmts>
  <fonts count="43">
    <font>
      <sz val="11"/>
      <color theme="1"/>
      <name val="宋体"/>
      <charset val="134"/>
      <scheme val="minor"/>
    </font>
    <font>
      <sz val="11"/>
      <color rgb="FF000000"/>
      <name val="宋体"/>
      <charset val="134"/>
      <scheme val="minor"/>
    </font>
    <font>
      <sz val="10"/>
      <color rgb="FF000000"/>
      <name val="宋体"/>
      <charset val="134"/>
    </font>
    <font>
      <b/>
      <sz val="21"/>
      <color rgb="FF000000"/>
      <name val="宋体"/>
      <charset val="134"/>
    </font>
    <font>
      <sz val="9"/>
      <color rgb="FF000000"/>
      <name val="宋体"/>
      <charset val="134"/>
    </font>
    <font>
      <sz val="11"/>
      <color rgb="FF000000"/>
      <name val="宋体"/>
      <charset val="134"/>
    </font>
    <font>
      <sz val="9"/>
      <name val="SimSun"/>
      <charset val="134"/>
    </font>
    <font>
      <sz val="9"/>
      <name val="宋体"/>
      <charset val="134"/>
    </font>
    <font>
      <b/>
      <sz val="23"/>
      <color rgb="FF000000"/>
      <name val="宋体"/>
      <charset val="134"/>
    </font>
    <font>
      <sz val="9"/>
      <color theme="1"/>
      <name val="宋体"/>
      <charset val="134"/>
    </font>
    <font>
      <sz val="11"/>
      <name val="宋体"/>
      <charset val="134"/>
      <scheme val="minor"/>
    </font>
    <font>
      <b/>
      <sz val="19.5"/>
      <name val="宋体"/>
      <charset val="134"/>
    </font>
    <font>
      <sz val="10.5"/>
      <name val="宋体"/>
      <charset val="134"/>
    </font>
    <font>
      <b/>
      <sz val="22"/>
      <color rgb="FF000000"/>
      <name val="宋体"/>
      <charset val="134"/>
    </font>
    <font>
      <sz val="10.5"/>
      <color rgb="FF000000"/>
      <name val="宋体"/>
      <charset val="134"/>
    </font>
    <font>
      <sz val="12"/>
      <color rgb="FF000000"/>
      <name val="宋体"/>
      <charset val="134"/>
    </font>
    <font>
      <sz val="12"/>
      <color theme="1"/>
      <name val="宋体"/>
      <charset val="134"/>
      <scheme val="minor"/>
    </font>
    <font>
      <sz val="11"/>
      <color theme="1"/>
      <name val="宋体"/>
      <charset val="134"/>
    </font>
    <font>
      <sz val="9.75"/>
      <color rgb="FF000000"/>
      <name val="SimSun"/>
      <charset val="134"/>
    </font>
    <font>
      <b/>
      <sz val="18"/>
      <color rgb="FF000000"/>
      <name val="SimSun"/>
      <charset val="134"/>
    </font>
    <font>
      <b/>
      <sz val="20"/>
      <color rgb="FF000000"/>
      <name val="宋体"/>
      <charset val="134"/>
    </font>
    <font>
      <b/>
      <sz val="11"/>
      <color rgb="FF000000"/>
      <name val="宋体"/>
      <charset val="134"/>
    </font>
    <font>
      <b/>
      <sz val="9"/>
      <color rgb="FF000000"/>
      <name val="宋体"/>
      <charset val="134"/>
    </font>
    <font>
      <sz val="10"/>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rgb="FF000000"/>
      </bottom>
      <diagonal/>
    </border>
    <border>
      <left style="thin">
        <color rgb="FF000000"/>
      </left>
      <right/>
      <top style="thin">
        <color rgb="FF000000"/>
      </top>
      <bottom/>
      <diagonal/>
    </border>
    <border>
      <left style="thin">
        <color rgb="FF000000"/>
      </left>
      <right style="thin">
        <color auto="1"/>
      </right>
      <top style="thin">
        <color rgb="FF000000"/>
      </top>
      <bottom style="thin">
        <color rgb="FF000000"/>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8">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0" fillId="2" borderId="16" applyNumberFormat="0" applyFont="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17" applyNumberFormat="0" applyFill="0" applyAlignment="0" applyProtection="0">
      <alignment vertical="center"/>
    </xf>
    <xf numFmtId="0" fontId="30" fillId="0" borderId="17" applyNumberFormat="0" applyFill="0" applyAlignment="0" applyProtection="0">
      <alignment vertical="center"/>
    </xf>
    <xf numFmtId="0" fontId="31" fillId="0" borderId="18" applyNumberFormat="0" applyFill="0" applyAlignment="0" applyProtection="0">
      <alignment vertical="center"/>
    </xf>
    <xf numFmtId="0" fontId="31" fillId="0" borderId="0" applyNumberFormat="0" applyFill="0" applyBorder="0" applyAlignment="0" applyProtection="0">
      <alignment vertical="center"/>
    </xf>
    <xf numFmtId="0" fontId="32" fillId="3" borderId="19" applyNumberFormat="0" applyAlignment="0" applyProtection="0">
      <alignment vertical="center"/>
    </xf>
    <xf numFmtId="0" fontId="33" fillId="4" borderId="20" applyNumberFormat="0" applyAlignment="0" applyProtection="0">
      <alignment vertical="center"/>
    </xf>
    <xf numFmtId="0" fontId="34" fillId="4" borderId="19" applyNumberFormat="0" applyAlignment="0" applyProtection="0">
      <alignment vertical="center"/>
    </xf>
    <xf numFmtId="0" fontId="35" fillId="5" borderId="21" applyNumberFormat="0" applyAlignment="0" applyProtection="0">
      <alignment vertical="center"/>
    </xf>
    <xf numFmtId="0" fontId="36" fillId="0" borderId="22" applyNumberFormat="0" applyFill="0" applyAlignment="0" applyProtection="0">
      <alignment vertical="center"/>
    </xf>
    <xf numFmtId="0" fontId="37" fillId="0" borderId="23" applyNumberFormat="0" applyFill="0" applyAlignment="0" applyProtection="0">
      <alignment vertical="center"/>
    </xf>
    <xf numFmtId="0" fontId="38" fillId="6" borderId="0" applyNumberFormat="0" applyBorder="0" applyAlignment="0" applyProtection="0">
      <alignment vertical="center"/>
    </xf>
    <xf numFmtId="0" fontId="39" fillId="7" borderId="0" applyNumberFormat="0" applyBorder="0" applyAlignment="0" applyProtection="0">
      <alignment vertical="center"/>
    </xf>
    <xf numFmtId="0" fontId="40" fillId="8" borderId="0" applyNumberFormat="0" applyBorder="0" applyAlignment="0" applyProtection="0">
      <alignment vertical="center"/>
    </xf>
    <xf numFmtId="0" fontId="41" fillId="9" borderId="0" applyNumberFormat="0" applyBorder="0" applyAlignment="0" applyProtection="0">
      <alignment vertical="center"/>
    </xf>
    <xf numFmtId="0" fontId="42" fillId="10" borderId="0" applyNumberFormat="0" applyBorder="0" applyAlignment="0" applyProtection="0">
      <alignment vertical="center"/>
    </xf>
    <xf numFmtId="0" fontId="42" fillId="11" borderId="0" applyNumberFormat="0" applyBorder="0" applyAlignment="0" applyProtection="0">
      <alignment vertical="center"/>
    </xf>
    <xf numFmtId="0" fontId="41" fillId="12" borderId="0" applyNumberFormat="0" applyBorder="0" applyAlignment="0" applyProtection="0">
      <alignment vertical="center"/>
    </xf>
    <xf numFmtId="0" fontId="41" fillId="13" borderId="0" applyNumberFormat="0" applyBorder="0" applyAlignment="0" applyProtection="0">
      <alignment vertical="center"/>
    </xf>
    <xf numFmtId="0" fontId="42" fillId="14" borderId="0" applyNumberFormat="0" applyBorder="0" applyAlignment="0" applyProtection="0">
      <alignment vertical="center"/>
    </xf>
    <xf numFmtId="0" fontId="42" fillId="15" borderId="0" applyNumberFormat="0" applyBorder="0" applyAlignment="0" applyProtection="0">
      <alignment vertical="center"/>
    </xf>
    <xf numFmtId="0" fontId="41" fillId="16" borderId="0" applyNumberFormat="0" applyBorder="0" applyAlignment="0" applyProtection="0">
      <alignment vertical="center"/>
    </xf>
    <xf numFmtId="0" fontId="41" fillId="17" borderId="0" applyNumberFormat="0" applyBorder="0" applyAlignment="0" applyProtection="0">
      <alignment vertical="center"/>
    </xf>
    <xf numFmtId="0" fontId="42" fillId="18" borderId="0" applyNumberFormat="0" applyBorder="0" applyAlignment="0" applyProtection="0">
      <alignment vertical="center"/>
    </xf>
    <xf numFmtId="0" fontId="42" fillId="19" borderId="0" applyNumberFormat="0" applyBorder="0" applyAlignment="0" applyProtection="0">
      <alignment vertical="center"/>
    </xf>
    <xf numFmtId="0" fontId="41" fillId="20" borderId="0" applyNumberFormat="0" applyBorder="0" applyAlignment="0" applyProtection="0">
      <alignment vertical="center"/>
    </xf>
    <xf numFmtId="0" fontId="41" fillId="21" borderId="0" applyNumberFormat="0" applyBorder="0" applyAlignment="0" applyProtection="0">
      <alignment vertical="center"/>
    </xf>
    <xf numFmtId="0" fontId="42" fillId="22" borderId="0" applyNumberFormat="0" applyBorder="0" applyAlignment="0" applyProtection="0">
      <alignment vertical="center"/>
    </xf>
    <xf numFmtId="0" fontId="42" fillId="23" borderId="0" applyNumberFormat="0" applyBorder="0" applyAlignment="0" applyProtection="0">
      <alignment vertical="center"/>
    </xf>
    <xf numFmtId="0" fontId="41" fillId="24" borderId="0" applyNumberFormat="0" applyBorder="0" applyAlignment="0" applyProtection="0">
      <alignment vertical="center"/>
    </xf>
    <xf numFmtId="0" fontId="41" fillId="25" borderId="0" applyNumberFormat="0" applyBorder="0" applyAlignment="0" applyProtection="0">
      <alignment vertical="center"/>
    </xf>
    <xf numFmtId="0" fontId="42" fillId="26" borderId="0" applyNumberFormat="0" applyBorder="0" applyAlignment="0" applyProtection="0">
      <alignment vertical="center"/>
    </xf>
    <xf numFmtId="0" fontId="42" fillId="27" borderId="0" applyNumberFormat="0" applyBorder="0" applyAlignment="0" applyProtection="0">
      <alignment vertical="center"/>
    </xf>
    <xf numFmtId="0" fontId="41" fillId="28" borderId="0" applyNumberFormat="0" applyBorder="0" applyAlignment="0" applyProtection="0">
      <alignment vertical="center"/>
    </xf>
    <xf numFmtId="0" fontId="41" fillId="29" borderId="0" applyNumberFormat="0" applyBorder="0" applyAlignment="0" applyProtection="0">
      <alignment vertical="center"/>
    </xf>
    <xf numFmtId="0" fontId="42" fillId="30" borderId="0" applyNumberFormat="0" applyBorder="0" applyAlignment="0" applyProtection="0">
      <alignment vertical="center"/>
    </xf>
    <xf numFmtId="0" fontId="42" fillId="31" borderId="0" applyNumberFormat="0" applyBorder="0" applyAlignment="0" applyProtection="0">
      <alignment vertical="center"/>
    </xf>
    <xf numFmtId="0" fontId="41" fillId="32" borderId="0" applyNumberFormat="0" applyBorder="0" applyAlignment="0" applyProtection="0">
      <alignment vertical="center"/>
    </xf>
    <xf numFmtId="176" fontId="7" fillId="0" borderId="7">
      <alignment horizontal="right" vertical="center"/>
    </xf>
    <xf numFmtId="177" fontId="7" fillId="0" borderId="7">
      <alignment horizontal="right" vertical="center"/>
    </xf>
    <xf numFmtId="10" fontId="7" fillId="0" borderId="7">
      <alignment horizontal="right" vertical="center"/>
    </xf>
    <xf numFmtId="178" fontId="7" fillId="0" borderId="7">
      <alignment horizontal="right" vertical="center"/>
    </xf>
    <xf numFmtId="179" fontId="7" fillId="0" borderId="7">
      <alignment horizontal="right" vertical="center"/>
    </xf>
    <xf numFmtId="179" fontId="7" fillId="0" borderId="7">
      <alignment horizontal="right" vertical="center"/>
    </xf>
    <xf numFmtId="49" fontId="7" fillId="0" borderId="7">
      <alignment horizontal="left" vertical="center" wrapText="1"/>
    </xf>
    <xf numFmtId="180" fontId="7" fillId="0" borderId="7">
      <alignment horizontal="right" vertical="center"/>
    </xf>
    <xf numFmtId="0" fontId="7" fillId="0" borderId="0">
      <alignment vertical="top"/>
      <protection locked="0"/>
    </xf>
  </cellStyleXfs>
  <cellXfs count="196">
    <xf numFmtId="0" fontId="0" fillId="0" borderId="0" xfId="0"/>
    <xf numFmtId="0" fontId="1" fillId="0" borderId="0" xfId="0" applyFont="1" applyFill="1" applyAlignment="1">
      <alignment vertical="top"/>
    </xf>
    <xf numFmtId="0" fontId="0" fillId="0" borderId="0" xfId="0" applyAlignment="1">
      <alignment horizontal="center" vertical="center"/>
    </xf>
    <xf numFmtId="49" fontId="2" fillId="0" borderId="0" xfId="0" applyNumberFormat="1" applyFont="1"/>
    <xf numFmtId="0" fontId="2" fillId="0" borderId="0" xfId="0" applyFont="1" applyAlignment="1" applyProtection="1">
      <alignment horizontal="right" vertical="center"/>
      <protection locked="0"/>
    </xf>
    <xf numFmtId="0" fontId="3" fillId="0" borderId="0" xfId="0" applyFont="1" applyAlignment="1">
      <alignment horizontal="center" vertical="center"/>
    </xf>
    <xf numFmtId="0" fontId="4" fillId="0" borderId="0" xfId="0" applyFont="1" applyAlignment="1" applyProtection="1">
      <alignment horizontal="left" vertical="center"/>
      <protection locked="0"/>
    </xf>
    <xf numFmtId="0" fontId="5" fillId="0" borderId="0" xfId="0" applyFont="1" applyAlignment="1">
      <alignment horizontal="left" vertical="center"/>
    </xf>
    <xf numFmtId="0" fontId="5" fillId="0" borderId="0" xfId="0" applyFont="1"/>
    <xf numFmtId="0" fontId="2" fillId="0" borderId="0" xfId="0" applyFont="1" applyAlignment="1" applyProtection="1">
      <alignment horizontal="right"/>
      <protection locked="0"/>
    </xf>
    <xf numFmtId="0" fontId="5" fillId="0" borderId="1" xfId="0" applyFont="1" applyBorder="1" applyAlignment="1" applyProtection="1">
      <alignment horizontal="center" vertical="center" wrapText="1"/>
      <protection locked="0"/>
    </xf>
    <xf numFmtId="0" fontId="5" fillId="0" borderId="1" xfId="0" applyFont="1" applyBorder="1" applyAlignment="1">
      <alignment horizontal="center" vertical="center" wrapText="1"/>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pplyProtection="1">
      <alignment horizontal="center" vertical="center" wrapText="1"/>
      <protection locked="0"/>
    </xf>
    <xf numFmtId="0" fontId="5" fillId="0" borderId="5" xfId="0" applyFont="1" applyBorder="1" applyAlignment="1">
      <alignment horizontal="center" vertical="center" wrapText="1"/>
    </xf>
    <xf numFmtId="0" fontId="5" fillId="0" borderId="1" xfId="0" applyFont="1" applyBorder="1" applyAlignment="1">
      <alignment horizontal="center" vertical="center"/>
    </xf>
    <xf numFmtId="0" fontId="5" fillId="0" borderId="6" xfId="0" applyFont="1" applyBorder="1" applyAlignment="1" applyProtection="1">
      <alignment horizontal="center" vertical="center" wrapText="1"/>
      <protection locked="0"/>
    </xf>
    <xf numFmtId="0" fontId="5" fillId="0" borderId="6" xfId="0" applyFont="1" applyBorder="1" applyAlignment="1">
      <alignment horizontal="center" vertical="center" wrapText="1"/>
    </xf>
    <xf numFmtId="0" fontId="5" fillId="0" borderId="6" xfId="0" applyFont="1" applyBorder="1" applyAlignment="1">
      <alignment horizontal="center" vertical="center"/>
    </xf>
    <xf numFmtId="0" fontId="2" fillId="0" borderId="7" xfId="0" applyFont="1" applyBorder="1" applyAlignment="1">
      <alignment horizontal="center" vertical="center"/>
    </xf>
    <xf numFmtId="0" fontId="6" fillId="0" borderId="7" xfId="0" applyFont="1" applyFill="1" applyBorder="1" applyAlignment="1">
      <alignment horizontal="left" vertical="center"/>
    </xf>
    <xf numFmtId="0" fontId="6" fillId="0" borderId="7" xfId="0" applyFont="1" applyFill="1" applyBorder="1" applyAlignment="1">
      <alignment horizontal="left" vertical="center" wrapText="1"/>
    </xf>
    <xf numFmtId="179" fontId="7" fillId="0" borderId="7" xfId="55" applyNumberFormat="1" applyFont="1" applyBorder="1" applyAlignment="1">
      <alignment horizontal="right" vertical="center" wrapText="1"/>
    </xf>
    <xf numFmtId="179" fontId="6" fillId="0" borderId="7" xfId="0" applyNumberFormat="1" applyFont="1" applyFill="1" applyBorder="1" applyAlignment="1">
      <alignment horizontal="right" vertical="center"/>
    </xf>
    <xf numFmtId="179" fontId="7" fillId="0" borderId="7" xfId="0" applyNumberFormat="1" applyFont="1" applyFill="1" applyBorder="1" applyAlignment="1">
      <alignment horizontal="right" vertical="center" wrapText="1"/>
    </xf>
    <xf numFmtId="0" fontId="6" fillId="0" borderId="7" xfId="0" applyFont="1" applyFill="1" applyBorder="1" applyAlignment="1">
      <alignment horizontal="center" vertical="center"/>
    </xf>
    <xf numFmtId="0" fontId="8" fillId="0" borderId="0" xfId="0" applyFont="1" applyAlignment="1">
      <alignment horizontal="center" vertical="center"/>
    </xf>
    <xf numFmtId="0" fontId="5" fillId="0" borderId="5" xfId="0" applyFont="1" applyBorder="1" applyAlignment="1">
      <alignment horizontal="center" vertical="center"/>
    </xf>
    <xf numFmtId="0" fontId="4" fillId="0" borderId="7" xfId="0" applyFont="1" applyBorder="1" applyAlignment="1">
      <alignment horizontal="left" vertical="center" wrapText="1"/>
    </xf>
    <xf numFmtId="0" fontId="4" fillId="0" borderId="7" xfId="0" applyFont="1" applyBorder="1" applyAlignment="1" applyProtection="1">
      <alignment horizontal="left" vertical="center" wrapText="1"/>
      <protection locked="0"/>
    </xf>
    <xf numFmtId="179" fontId="9" fillId="0" borderId="7" xfId="0" applyNumberFormat="1" applyFont="1" applyBorder="1" applyAlignment="1">
      <alignment horizontal="right" vertical="center"/>
    </xf>
    <xf numFmtId="0" fontId="2" fillId="0" borderId="2" xfId="0" applyFont="1" applyBorder="1" applyAlignment="1" applyProtection="1">
      <alignment horizontal="center" vertical="center" wrapText="1"/>
      <protection locked="0"/>
    </xf>
    <xf numFmtId="0" fontId="4" fillId="0" borderId="3" xfId="0" applyFont="1" applyBorder="1" applyAlignment="1">
      <alignment horizontal="left" vertical="center"/>
    </xf>
    <xf numFmtId="0" fontId="4" fillId="0" borderId="4" xfId="0" applyFont="1" applyBorder="1" applyAlignment="1">
      <alignment horizontal="left" vertical="center"/>
    </xf>
    <xf numFmtId="0" fontId="2" fillId="0" borderId="7" xfId="0" applyFont="1" applyBorder="1" applyAlignment="1" applyProtection="1">
      <alignment horizontal="center" vertical="center"/>
      <protection locked="0"/>
    </xf>
    <xf numFmtId="0" fontId="10" fillId="0" borderId="0" xfId="0" applyFont="1" applyAlignment="1">
      <alignment horizontal="center" vertical="center"/>
    </xf>
    <xf numFmtId="49" fontId="7" fillId="0" borderId="0" xfId="55" applyBorder="1">
      <alignment horizontal="left" vertical="center" wrapText="1"/>
    </xf>
    <xf numFmtId="49" fontId="7" fillId="0" borderId="0" xfId="55" applyBorder="1" applyAlignment="1">
      <alignment horizontal="right" vertical="center" wrapText="1"/>
    </xf>
    <xf numFmtId="49" fontId="11" fillId="0" borderId="0" xfId="55" applyFont="1" applyBorder="1" applyAlignment="1">
      <alignment horizontal="center" vertical="center" wrapText="1"/>
    </xf>
    <xf numFmtId="0" fontId="7" fillId="0" borderId="0" xfId="55" applyNumberFormat="1" applyBorder="1">
      <alignment horizontal="left" vertical="center" wrapText="1"/>
    </xf>
    <xf numFmtId="49" fontId="12" fillId="0" borderId="7" xfId="55" applyFont="1" applyAlignment="1">
      <alignment horizontal="center" vertical="center" wrapText="1"/>
    </xf>
    <xf numFmtId="49" fontId="6" fillId="0" borderId="7" xfId="55" applyFont="1" applyAlignment="1">
      <alignment horizontal="center" vertical="center" wrapText="1"/>
    </xf>
    <xf numFmtId="49" fontId="12" fillId="0" borderId="7" xfId="55" applyFont="1">
      <alignment horizontal="left" vertical="center" wrapText="1"/>
    </xf>
    <xf numFmtId="178" fontId="7" fillId="0" borderId="7" xfId="52">
      <alignment horizontal="right" vertical="center"/>
    </xf>
    <xf numFmtId="179" fontId="7" fillId="0" borderId="7" xfId="53">
      <alignment horizontal="right" vertical="center"/>
    </xf>
    <xf numFmtId="0" fontId="13" fillId="0" borderId="0" xfId="0" applyFont="1" applyAlignment="1">
      <alignment horizontal="center" vertical="center"/>
    </xf>
    <xf numFmtId="0" fontId="8" fillId="0" borderId="0" xfId="0" applyFont="1" applyAlignment="1" applyProtection="1">
      <alignment horizontal="center" vertical="center"/>
      <protection locked="0"/>
    </xf>
    <xf numFmtId="0" fontId="5" fillId="0" borderId="7" xfId="0" applyFont="1" applyBorder="1" applyAlignment="1">
      <alignment horizontal="center" vertical="center" wrapText="1"/>
    </xf>
    <xf numFmtId="0" fontId="5" fillId="0" borderId="7" xfId="0" applyFont="1" applyBorder="1" applyAlignment="1" applyProtection="1">
      <alignment horizontal="center" vertical="center"/>
      <protection locked="0"/>
    </xf>
    <xf numFmtId="0" fontId="14" fillId="0" borderId="7" xfId="0" applyFont="1" applyBorder="1" applyAlignment="1">
      <alignment horizontal="left" vertical="center" wrapText="1"/>
    </xf>
    <xf numFmtId="0" fontId="14" fillId="0" borderId="7" xfId="0" applyFont="1" applyBorder="1" applyAlignment="1">
      <alignment vertical="center" wrapText="1"/>
    </xf>
    <xf numFmtId="0" fontId="14" fillId="0" borderId="7" xfId="0" applyFont="1" applyBorder="1" applyAlignment="1">
      <alignment horizontal="center" vertical="center" wrapText="1"/>
    </xf>
    <xf numFmtId="0" fontId="14" fillId="0" borderId="7" xfId="0" applyFont="1" applyBorder="1" applyAlignment="1" applyProtection="1">
      <alignment horizontal="center" vertical="center"/>
      <protection locked="0"/>
    </xf>
    <xf numFmtId="0" fontId="14" fillId="0" borderId="7" xfId="0" applyFont="1" applyBorder="1" applyAlignment="1" applyProtection="1">
      <alignment horizontal="left" vertical="center" wrapText="1"/>
      <protection locked="0"/>
    </xf>
    <xf numFmtId="0" fontId="4" fillId="0" borderId="0" xfId="0" applyFont="1" applyAlignment="1" applyProtection="1">
      <alignment horizontal="right" vertical="center"/>
      <protection locked="0"/>
    </xf>
    <xf numFmtId="0" fontId="2" fillId="0" borderId="0" xfId="0" applyFont="1" applyAlignment="1">
      <alignment horizontal="right" vertical="center"/>
    </xf>
    <xf numFmtId="0" fontId="13" fillId="0" borderId="0" xfId="0" applyFont="1" applyAlignment="1">
      <alignment horizontal="center" vertical="center" wrapText="1"/>
    </xf>
    <xf numFmtId="0" fontId="15" fillId="0" borderId="0" xfId="0" applyFont="1" applyAlignment="1">
      <alignment horizontal="left" vertical="center" wrapText="1"/>
    </xf>
    <xf numFmtId="0" fontId="15" fillId="0" borderId="0" xfId="0" applyFont="1" applyAlignment="1">
      <alignment wrapText="1"/>
    </xf>
    <xf numFmtId="0" fontId="15" fillId="0" borderId="0" xfId="0" applyFont="1" applyAlignment="1">
      <alignment horizontal="right" wrapText="1"/>
    </xf>
    <xf numFmtId="0" fontId="5" fillId="0" borderId="8" xfId="0" applyFont="1" applyBorder="1" applyAlignment="1">
      <alignment horizontal="center" vertical="center"/>
    </xf>
    <xf numFmtId="0" fontId="5" fillId="0" borderId="9" xfId="0" applyFont="1" applyBorder="1" applyAlignment="1">
      <alignment horizontal="center" vertical="center" wrapText="1"/>
    </xf>
    <xf numFmtId="0" fontId="5" fillId="0" borderId="7" xfId="57" applyFont="1" applyFill="1" applyBorder="1" applyAlignment="1" applyProtection="1">
      <alignment horizontal="center" vertical="center"/>
    </xf>
    <xf numFmtId="0" fontId="5" fillId="0" borderId="7" xfId="0" applyFont="1" applyBorder="1" applyAlignment="1">
      <alignment horizontal="center" vertical="center"/>
    </xf>
    <xf numFmtId="179" fontId="9" fillId="0" borderId="7" xfId="53" applyFont="1">
      <alignment horizontal="right" vertical="center"/>
    </xf>
    <xf numFmtId="0" fontId="16" fillId="0" borderId="0" xfId="0" applyFont="1" applyAlignment="1">
      <alignment vertical="center"/>
    </xf>
    <xf numFmtId="0" fontId="4" fillId="0" borderId="0" xfId="0" applyFont="1" applyAlignment="1" applyProtection="1">
      <alignment horizontal="right"/>
      <protection locked="0"/>
    </xf>
    <xf numFmtId="0" fontId="5" fillId="0" borderId="10" xfId="0" applyFont="1" applyBorder="1" applyAlignment="1">
      <alignment horizontal="center" vertical="center"/>
    </xf>
    <xf numFmtId="0" fontId="2" fillId="0" borderId="0" xfId="0" applyFont="1" applyAlignment="1">
      <alignment wrapText="1"/>
    </xf>
    <xf numFmtId="0" fontId="4" fillId="0" borderId="0" xfId="0" applyFont="1" applyAlignment="1" applyProtection="1">
      <alignment vertical="top" wrapText="1"/>
      <protection locked="0"/>
    </xf>
    <xf numFmtId="0" fontId="8" fillId="0" borderId="0" xfId="0" applyFont="1" applyAlignment="1">
      <alignment horizontal="center" vertical="center" wrapText="1"/>
    </xf>
    <xf numFmtId="0" fontId="8" fillId="0" borderId="0" xfId="0" applyFont="1" applyAlignment="1" applyProtection="1">
      <alignment horizontal="center" vertical="center" wrapText="1"/>
      <protection locked="0"/>
    </xf>
    <xf numFmtId="0" fontId="4" fillId="0" borderId="0" xfId="0" applyFont="1" applyAlignment="1">
      <alignment horizontal="left" vertical="center" wrapText="1"/>
    </xf>
    <xf numFmtId="0" fontId="5" fillId="0" borderId="0" xfId="0" applyFont="1" applyAlignment="1">
      <alignment wrapText="1"/>
    </xf>
    <xf numFmtId="0" fontId="5" fillId="0" borderId="11" xfId="0" applyFont="1" applyBorder="1" applyAlignment="1">
      <alignment horizontal="center" vertical="center" wrapText="1"/>
    </xf>
    <xf numFmtId="0" fontId="5" fillId="0" borderId="3" xfId="0" applyFont="1" applyBorder="1" applyAlignment="1">
      <alignment horizontal="center" vertical="center" wrapText="1"/>
    </xf>
    <xf numFmtId="0" fontId="5" fillId="0" borderId="3" xfId="0" applyFont="1" applyBorder="1" applyAlignment="1" applyProtection="1">
      <alignment horizontal="center" vertical="center" wrapText="1"/>
      <protection locked="0"/>
    </xf>
    <xf numFmtId="0" fontId="5" fillId="0" borderId="12" xfId="0" applyFont="1" applyBorder="1" applyAlignment="1">
      <alignment horizontal="center" vertical="center" wrapText="1"/>
    </xf>
    <xf numFmtId="0" fontId="5" fillId="0" borderId="12" xfId="0" applyFont="1" applyBorder="1" applyAlignment="1" applyProtection="1">
      <alignment horizontal="center" vertical="center" wrapText="1"/>
      <protection locked="0"/>
    </xf>
    <xf numFmtId="0" fontId="5" fillId="0" borderId="13" xfId="0" applyFont="1" applyBorder="1" applyAlignment="1">
      <alignment horizontal="center" vertical="center" wrapText="1"/>
    </xf>
    <xf numFmtId="0" fontId="5" fillId="0" borderId="13" xfId="0" applyFont="1" applyBorder="1" applyAlignment="1" applyProtection="1">
      <alignment horizontal="center" vertical="center" wrapText="1"/>
      <protection locked="0"/>
    </xf>
    <xf numFmtId="0" fontId="4" fillId="0" borderId="6" xfId="0" applyFont="1" applyBorder="1" applyAlignment="1">
      <alignment horizontal="left" vertical="center" wrapText="1"/>
    </xf>
    <xf numFmtId="0" fontId="4" fillId="0" borderId="13" xfId="0" applyFont="1" applyBorder="1" applyAlignment="1">
      <alignment horizontal="left" vertical="center" wrapText="1"/>
    </xf>
    <xf numFmtId="4" fontId="4" fillId="0" borderId="13" xfId="0" applyNumberFormat="1" applyFont="1" applyBorder="1" applyAlignment="1" applyProtection="1">
      <alignment horizontal="right" vertical="center"/>
      <protection locked="0"/>
    </xf>
    <xf numFmtId="0" fontId="4" fillId="0" borderId="14" xfId="0" applyFont="1" applyBorder="1" applyAlignment="1">
      <alignment horizontal="center" vertical="center"/>
    </xf>
    <xf numFmtId="0" fontId="4" fillId="0" borderId="15" xfId="0" applyFont="1" applyBorder="1" applyAlignment="1">
      <alignment horizontal="left" vertical="center"/>
    </xf>
    <xf numFmtId="0" fontId="4" fillId="0" borderId="13" xfId="0" applyFont="1" applyBorder="1" applyAlignment="1">
      <alignment horizontal="left" vertical="center"/>
    </xf>
    <xf numFmtId="0" fontId="4" fillId="0" borderId="0" xfId="0" applyFont="1" applyAlignment="1" applyProtection="1">
      <alignment horizontal="right" vertical="center" wrapText="1"/>
      <protection locked="0"/>
    </xf>
    <xf numFmtId="0" fontId="4" fillId="0" borderId="0" xfId="0" applyFont="1" applyAlignment="1">
      <alignment horizontal="right" vertical="center" wrapText="1"/>
    </xf>
    <xf numFmtId="0" fontId="4" fillId="0" borderId="0" xfId="0" applyFont="1" applyAlignment="1" applyProtection="1">
      <alignment horizontal="right" wrapText="1"/>
      <protection locked="0"/>
    </xf>
    <xf numFmtId="0" fontId="4" fillId="0" borderId="0" xfId="0" applyFont="1" applyAlignment="1">
      <alignment horizontal="right" wrapText="1"/>
    </xf>
    <xf numFmtId="0" fontId="5" fillId="0" borderId="3" xfId="0" applyFont="1" applyBorder="1" applyAlignment="1" applyProtection="1">
      <alignment horizontal="center" vertical="center"/>
      <protection locked="0"/>
    </xf>
    <xf numFmtId="0" fontId="5" fillId="0" borderId="4"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15" xfId="0" applyFont="1" applyBorder="1" applyAlignment="1" applyProtection="1">
      <alignment horizontal="center" vertical="center"/>
      <protection locked="0"/>
    </xf>
    <xf numFmtId="0" fontId="5" fillId="0" borderId="15" xfId="0" applyFont="1" applyBorder="1" applyAlignment="1" applyProtection="1">
      <alignment horizontal="center" vertical="center" wrapText="1"/>
      <protection locked="0"/>
    </xf>
    <xf numFmtId="0" fontId="5" fillId="0" borderId="7" xfId="0" applyFont="1" applyBorder="1" applyAlignment="1" applyProtection="1">
      <alignment horizontal="center" vertical="center" wrapText="1"/>
      <protection locked="0"/>
    </xf>
    <xf numFmtId="4" fontId="4" fillId="0" borderId="7" xfId="0" applyNumberFormat="1" applyFont="1" applyBorder="1" applyAlignment="1" applyProtection="1">
      <alignment horizontal="right" vertical="center"/>
      <protection locked="0"/>
    </xf>
    <xf numFmtId="0" fontId="4" fillId="0" borderId="0" xfId="0" applyFont="1" applyAlignment="1">
      <alignment horizontal="left" vertical="center"/>
    </xf>
    <xf numFmtId="0" fontId="5" fillId="0" borderId="13" xfId="0" applyFont="1" applyBorder="1" applyAlignment="1">
      <alignment horizontal="center" vertical="center"/>
    </xf>
    <xf numFmtId="0" fontId="5" fillId="0" borderId="13" xfId="0" applyFont="1" applyBorder="1" applyAlignment="1" applyProtection="1">
      <alignment horizontal="center" vertical="center"/>
      <protection locked="0"/>
    </xf>
    <xf numFmtId="0" fontId="7" fillId="0" borderId="7" xfId="55" applyNumberFormat="1" applyFont="1" applyBorder="1">
      <alignment horizontal="left" vertical="center" wrapText="1"/>
    </xf>
    <xf numFmtId="49" fontId="7" fillId="0" borderId="7" xfId="55" applyNumberFormat="1" applyFont="1" applyBorder="1">
      <alignment horizontal="left" vertical="center" wrapText="1"/>
    </xf>
    <xf numFmtId="179" fontId="7" fillId="0" borderId="7" xfId="53" applyNumberFormat="1" applyFont="1" applyBorder="1">
      <alignment horizontal="right" vertical="center"/>
    </xf>
    <xf numFmtId="179" fontId="7" fillId="0" borderId="7" xfId="55" applyNumberFormat="1" applyFont="1" applyBorder="1" applyAlignment="1">
      <alignment horizontal="center" vertical="center" wrapText="1"/>
    </xf>
    <xf numFmtId="49" fontId="7" fillId="0" borderId="7" xfId="55" applyNumberFormat="1" applyFont="1" applyBorder="1" applyAlignment="1">
      <alignment horizontal="center" vertical="center" wrapText="1"/>
    </xf>
    <xf numFmtId="0" fontId="4" fillId="0" borderId="0" xfId="0" applyFont="1" applyAlignment="1">
      <alignment horizontal="right" vertical="center"/>
    </xf>
    <xf numFmtId="0" fontId="4" fillId="0" borderId="0" xfId="0" applyFont="1" applyAlignment="1">
      <alignment horizontal="right"/>
    </xf>
    <xf numFmtId="0" fontId="4" fillId="0" borderId="0" xfId="0" applyFont="1" applyAlignment="1" applyProtection="1">
      <alignment horizontal="left" vertical="center" wrapText="1"/>
      <protection locked="0"/>
    </xf>
    <xf numFmtId="0" fontId="5" fillId="0" borderId="0" xfId="0" applyFont="1" applyAlignment="1">
      <alignment horizontal="left" vertical="center" wrapText="1"/>
    </xf>
    <xf numFmtId="0" fontId="2" fillId="0" borderId="0" xfId="0" applyFont="1" applyAlignment="1">
      <alignment horizontal="right"/>
    </xf>
    <xf numFmtId="0" fontId="2" fillId="0" borderId="7" xfId="0" applyFont="1" applyBorder="1" applyAlignment="1" applyProtection="1">
      <alignment horizontal="center" vertical="center" wrapText="1"/>
      <protection locked="0"/>
    </xf>
    <xf numFmtId="0" fontId="2" fillId="0" borderId="7" xfId="0" applyFont="1" applyBorder="1" applyAlignment="1">
      <alignment horizontal="center" vertical="center" wrapText="1"/>
    </xf>
    <xf numFmtId="49" fontId="7" fillId="0" borderId="7" xfId="55" applyNumberFormat="1" applyFont="1" applyBorder="1" applyAlignment="1">
      <alignment horizontal="left" vertical="center" wrapText="1" indent="1"/>
    </xf>
    <xf numFmtId="179" fontId="7" fillId="0" borderId="7" xfId="0" applyNumberFormat="1" applyFont="1" applyFill="1" applyBorder="1" applyAlignment="1">
      <alignment horizontal="left" vertical="center" wrapText="1"/>
    </xf>
    <xf numFmtId="179" fontId="7" fillId="0" borderId="7" xfId="55" applyNumberFormat="1" applyFont="1" applyBorder="1">
      <alignment horizontal="left" vertical="center" wrapText="1"/>
    </xf>
    <xf numFmtId="0" fontId="9" fillId="0" borderId="0" xfId="0" applyFont="1" applyAlignment="1">
      <alignment horizontal="left" vertical="center"/>
    </xf>
    <xf numFmtId="0" fontId="17" fillId="0" borderId="7" xfId="0" applyFont="1" applyBorder="1" applyAlignment="1">
      <alignment horizontal="center" vertical="center"/>
    </xf>
    <xf numFmtId="0" fontId="17" fillId="0" borderId="1" xfId="0" applyFont="1" applyBorder="1" applyAlignment="1">
      <alignment horizontal="center" vertical="center" wrapText="1"/>
    </xf>
    <xf numFmtId="0" fontId="2" fillId="0" borderId="0" xfId="0" applyFont="1" applyAlignment="1">
      <alignment vertical="top"/>
    </xf>
    <xf numFmtId="0" fontId="18" fillId="0" borderId="7" xfId="0" applyFont="1" applyBorder="1" applyAlignment="1">
      <alignment horizontal="center"/>
    </xf>
    <xf numFmtId="179" fontId="7" fillId="0" borderId="7" xfId="0" applyNumberFormat="1" applyFont="1" applyFill="1" applyBorder="1" applyAlignment="1">
      <alignment horizontal="right" vertical="center"/>
    </xf>
    <xf numFmtId="0" fontId="17" fillId="0" borderId="7" xfId="0" applyFont="1" applyBorder="1" applyAlignment="1">
      <alignment horizontal="center" vertical="center" wrapText="1"/>
    </xf>
    <xf numFmtId="0" fontId="2" fillId="0" borderId="0" xfId="0" applyFont="1" applyAlignment="1">
      <alignment horizontal="center" wrapText="1"/>
    </xf>
    <xf numFmtId="0" fontId="2" fillId="0" borderId="0" xfId="0" applyFont="1" applyAlignment="1">
      <alignment horizontal="right" wrapText="1"/>
    </xf>
    <xf numFmtId="0" fontId="19" fillId="0" borderId="0" xfId="0" applyFont="1" applyAlignment="1">
      <alignment horizontal="center" vertical="center" wrapText="1"/>
    </xf>
    <xf numFmtId="0" fontId="15" fillId="0" borderId="7" xfId="0" applyFont="1" applyBorder="1" applyAlignment="1">
      <alignment horizontal="center" vertical="center" wrapText="1"/>
    </xf>
    <xf numFmtId="0" fontId="15" fillId="0" borderId="2" xfId="0" applyFont="1" applyBorder="1" applyAlignment="1">
      <alignment horizontal="center" vertical="center" wrapText="1"/>
    </xf>
    <xf numFmtId="4" fontId="4" fillId="0" borderId="7" xfId="0" applyNumberFormat="1" applyFont="1" applyBorder="1" applyAlignment="1">
      <alignment horizontal="right" vertical="center"/>
    </xf>
    <xf numFmtId="4" fontId="4" fillId="0" borderId="2" xfId="0" applyNumberFormat="1" applyFont="1" applyBorder="1" applyAlignment="1">
      <alignment horizontal="right" vertical="center"/>
    </xf>
    <xf numFmtId="49" fontId="5" fillId="0" borderId="2" xfId="0" applyNumberFormat="1" applyFont="1" applyBorder="1" applyAlignment="1">
      <alignment horizontal="center" vertical="center" wrapText="1"/>
    </xf>
    <xf numFmtId="49" fontId="5" fillId="0" borderId="4" xfId="0" applyNumberFormat="1" applyFont="1" applyBorder="1" applyAlignment="1">
      <alignment horizontal="center" vertical="center" wrapText="1"/>
    </xf>
    <xf numFmtId="0" fontId="5" fillId="0" borderId="11" xfId="0" applyFont="1" applyBorder="1" applyAlignment="1">
      <alignment horizontal="center" vertical="center"/>
    </xf>
    <xf numFmtId="49" fontId="5" fillId="0" borderId="6" xfId="0" applyNumberFormat="1" applyFont="1" applyBorder="1" applyAlignment="1">
      <alignment horizontal="center" vertical="center"/>
    </xf>
    <xf numFmtId="49" fontId="5" fillId="0" borderId="13" xfId="0" applyNumberFormat="1" applyFont="1" applyBorder="1" applyAlignment="1">
      <alignment horizontal="center" vertical="center"/>
    </xf>
    <xf numFmtId="49" fontId="5" fillId="0" borderId="7" xfId="0" applyNumberFormat="1" applyFont="1" applyBorder="1" applyAlignment="1">
      <alignment horizontal="center" vertical="center"/>
    </xf>
    <xf numFmtId="181" fontId="7" fillId="0" borderId="7" xfId="0" applyNumberFormat="1" applyFont="1" applyFill="1" applyBorder="1" applyAlignment="1">
      <alignment horizontal="left" vertical="center" wrapText="1"/>
    </xf>
    <xf numFmtId="181" fontId="7" fillId="0" borderId="7" xfId="0" applyNumberFormat="1" applyFont="1" applyFill="1" applyBorder="1" applyAlignment="1">
      <alignment horizontal="left" vertical="center" wrapText="1" indent="1"/>
    </xf>
    <xf numFmtId="181" fontId="7" fillId="0" borderId="7" xfId="0" applyNumberFormat="1" applyFont="1" applyFill="1" applyBorder="1" applyAlignment="1">
      <alignment horizontal="left" vertical="center" wrapText="1" indent="2"/>
    </xf>
    <xf numFmtId="181" fontId="7" fillId="0" borderId="7" xfId="0" applyNumberFormat="1" applyFont="1" applyFill="1" applyBorder="1" applyAlignment="1">
      <alignment horizontal="center" vertical="center" wrapText="1"/>
    </xf>
    <xf numFmtId="0" fontId="20" fillId="0" borderId="0" xfId="0" applyFont="1" applyAlignment="1">
      <alignment horizontal="center" vertical="center"/>
    </xf>
    <xf numFmtId="0" fontId="21" fillId="0" borderId="0" xfId="0" applyFont="1" applyAlignment="1">
      <alignment horizontal="center" vertical="center"/>
    </xf>
    <xf numFmtId="0" fontId="5" fillId="0" borderId="1" xfId="0" applyFont="1" applyBorder="1" applyAlignment="1" applyProtection="1">
      <alignment horizontal="center" vertical="center"/>
      <protection locked="0"/>
    </xf>
    <xf numFmtId="0" fontId="22" fillId="0" borderId="7" xfId="0" applyFont="1" applyBorder="1" applyAlignment="1">
      <alignment vertical="center"/>
    </xf>
    <xf numFmtId="4" fontId="22" fillId="0" borderId="7" xfId="0" applyNumberFormat="1" applyFont="1" applyBorder="1" applyAlignment="1" applyProtection="1">
      <alignment horizontal="right" vertical="center"/>
      <protection locked="0"/>
    </xf>
    <xf numFmtId="0" fontId="7" fillId="0" borderId="7" xfId="0" applyFont="1" applyFill="1" applyBorder="1" applyAlignment="1">
      <alignment horizontal="left" vertical="center"/>
    </xf>
    <xf numFmtId="0" fontId="9" fillId="0" borderId="7" xfId="0" applyFont="1" applyBorder="1" applyAlignment="1">
      <alignment vertical="center"/>
    </xf>
    <xf numFmtId="0" fontId="4" fillId="0" borderId="7" xfId="0" applyFont="1" applyBorder="1" applyAlignment="1">
      <alignment vertical="center"/>
    </xf>
    <xf numFmtId="4" fontId="22" fillId="0" borderId="7" xfId="0" applyNumberFormat="1" applyFont="1" applyBorder="1" applyAlignment="1">
      <alignment horizontal="right" vertical="center"/>
    </xf>
    <xf numFmtId="0" fontId="22" fillId="0" borderId="7" xfId="0" applyFont="1" applyBorder="1" applyAlignment="1">
      <alignment horizontal="center" vertical="center"/>
    </xf>
    <xf numFmtId="0" fontId="9" fillId="0" borderId="7" xfId="0" applyFont="1" applyBorder="1" applyAlignment="1">
      <alignment horizontal="left" vertical="center"/>
    </xf>
    <xf numFmtId="0" fontId="22" fillId="0" borderId="7" xfId="0" applyFont="1" applyBorder="1" applyAlignment="1" applyProtection="1">
      <alignment horizontal="center" vertical="center"/>
      <protection locked="0"/>
    </xf>
    <xf numFmtId="0" fontId="4" fillId="0" borderId="7" xfId="0" applyFont="1" applyBorder="1" applyAlignment="1">
      <alignment horizontal="left" vertical="center"/>
    </xf>
    <xf numFmtId="0" fontId="2" fillId="0" borderId="1" xfId="0" applyFont="1" applyBorder="1" applyAlignment="1">
      <alignment horizontal="center" vertical="center" wrapText="1"/>
    </xf>
    <xf numFmtId="0" fontId="7" fillId="0" borderId="7" xfId="0" applyFont="1" applyFill="1" applyBorder="1" applyAlignment="1">
      <alignment horizontal="left" vertical="center" wrapText="1"/>
    </xf>
    <xf numFmtId="0" fontId="7" fillId="0" borderId="7" xfId="0" applyFont="1" applyFill="1" applyBorder="1" applyAlignment="1">
      <alignment horizontal="left" vertical="center" wrapText="1" indent="1"/>
    </xf>
    <xf numFmtId="0" fontId="7" fillId="0" borderId="7" xfId="0" applyFont="1" applyFill="1" applyBorder="1" applyAlignment="1">
      <alignment horizontal="left" vertical="center" wrapText="1" indent="2"/>
    </xf>
    <xf numFmtId="0" fontId="7" fillId="0" borderId="7" xfId="0" applyFont="1" applyFill="1" applyBorder="1" applyAlignment="1">
      <alignment horizontal="center" vertical="center" wrapText="1"/>
    </xf>
    <xf numFmtId="0" fontId="1" fillId="0" borderId="13" xfId="0" applyFont="1" applyFill="1" applyBorder="1" applyAlignment="1">
      <alignment vertical="top"/>
    </xf>
    <xf numFmtId="0" fontId="1" fillId="0" borderId="6" xfId="0" applyFont="1" applyFill="1" applyBorder="1" applyAlignment="1">
      <alignment vertical="top"/>
    </xf>
    <xf numFmtId="0" fontId="1" fillId="0" borderId="4" xfId="0" applyFont="1" applyFill="1" applyBorder="1" applyAlignment="1">
      <alignment vertical="top"/>
    </xf>
    <xf numFmtId="0" fontId="1" fillId="0" borderId="7" xfId="0" applyFont="1" applyFill="1" applyBorder="1" applyAlignment="1">
      <alignment vertical="top"/>
    </xf>
    <xf numFmtId="179" fontId="9" fillId="0" borderId="0" xfId="0" applyNumberFormat="1" applyFont="1" applyBorder="1" applyAlignment="1">
      <alignment horizontal="right" vertical="center"/>
    </xf>
    <xf numFmtId="0" fontId="13" fillId="0" borderId="0" xfId="0" applyFont="1" applyAlignment="1" applyProtection="1">
      <alignment horizontal="center" vertical="center"/>
      <protection locked="0"/>
    </xf>
    <xf numFmtId="0" fontId="2" fillId="0" borderId="1" xfId="0" applyFont="1" applyBorder="1" applyAlignment="1" applyProtection="1">
      <alignment horizontal="center" vertical="center" wrapText="1"/>
      <protection locked="0"/>
    </xf>
    <xf numFmtId="0" fontId="2" fillId="0" borderId="11" xfId="0" applyFont="1" applyBorder="1" applyAlignment="1" applyProtection="1">
      <alignment horizontal="center" vertical="center" wrapText="1"/>
      <protection locked="0"/>
    </xf>
    <xf numFmtId="0" fontId="2" fillId="0" borderId="3" xfId="0" applyFont="1" applyBorder="1" applyAlignment="1" applyProtection="1">
      <alignment horizontal="center" vertical="center" wrapText="1"/>
      <protection locked="0"/>
    </xf>
    <xf numFmtId="0" fontId="2" fillId="0" borderId="3"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6" xfId="0" applyFont="1" applyBorder="1" applyAlignment="1">
      <alignment horizontal="center" vertical="center"/>
    </xf>
    <xf numFmtId="0" fontId="2" fillId="0" borderId="13" xfId="0" applyFont="1" applyBorder="1" applyAlignment="1">
      <alignment horizontal="center" vertical="center"/>
    </xf>
    <xf numFmtId="0" fontId="2" fillId="0" borderId="2" xfId="0" applyFont="1" applyBorder="1" applyAlignment="1">
      <alignment horizontal="center" vertical="center"/>
    </xf>
    <xf numFmtId="0" fontId="4" fillId="0" borderId="7" xfId="0" applyFont="1" applyBorder="1" applyAlignment="1" applyProtection="1">
      <alignment horizontal="center" vertical="center"/>
      <protection locked="0"/>
    </xf>
    <xf numFmtId="0" fontId="4" fillId="0" borderId="7" xfId="0" applyFont="1" applyBorder="1" applyAlignment="1" applyProtection="1">
      <alignment horizontal="right" vertical="center"/>
      <protection locked="0"/>
    </xf>
    <xf numFmtId="0" fontId="2" fillId="0" borderId="0" xfId="0" applyFont="1" applyProtection="1">
      <protection locked="0"/>
    </xf>
    <xf numFmtId="0" fontId="5" fillId="0" borderId="0" xfId="0" applyFont="1" applyProtection="1">
      <protection locked="0"/>
    </xf>
    <xf numFmtId="0" fontId="2" fillId="0" borderId="3" xfId="0" applyFont="1" applyBorder="1" applyAlignment="1" applyProtection="1">
      <alignment horizontal="center" vertical="center"/>
      <protection locked="0"/>
    </xf>
    <xf numFmtId="0" fontId="2" fillId="0" borderId="4"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5" xfId="0" applyFont="1" applyBorder="1" applyAlignment="1" applyProtection="1">
      <alignment horizontal="center" vertical="center"/>
      <protection locked="0"/>
    </xf>
    <xf numFmtId="0" fontId="2" fillId="0" borderId="13" xfId="0" applyFont="1" applyBorder="1" applyAlignment="1">
      <alignment horizontal="center" vertical="center" wrapText="1"/>
    </xf>
    <xf numFmtId="0" fontId="23" fillId="0" borderId="1" xfId="0" applyFont="1" applyBorder="1" applyAlignment="1">
      <alignment horizontal="center" vertical="center" wrapText="1"/>
    </xf>
    <xf numFmtId="0" fontId="2" fillId="0" borderId="13" xfId="0" applyFont="1" applyBorder="1" applyAlignment="1" applyProtection="1">
      <alignment horizontal="center" vertical="center" wrapText="1"/>
      <protection locked="0"/>
    </xf>
    <xf numFmtId="0" fontId="2" fillId="0" borderId="2" xfId="0" applyFont="1" applyBorder="1" applyAlignment="1" applyProtection="1">
      <alignment horizontal="center" vertical="center"/>
      <protection locked="0"/>
    </xf>
    <xf numFmtId="0" fontId="8" fillId="0" borderId="0" xfId="0" applyFont="1" applyAlignment="1">
      <alignment horizontal="center" vertical="top"/>
    </xf>
    <xf numFmtId="49" fontId="9" fillId="0" borderId="7" xfId="55" applyFont="1">
      <alignment horizontal="left" vertical="center" wrapText="1"/>
    </xf>
    <xf numFmtId="0" fontId="4" fillId="0" borderId="6" xfId="0" applyFont="1" applyBorder="1" applyAlignment="1">
      <alignment horizontal="left" vertical="center"/>
    </xf>
    <xf numFmtId="0" fontId="22" fillId="0" borderId="6" xfId="0" applyFont="1" applyBorder="1" applyAlignment="1">
      <alignment horizontal="center" vertical="center"/>
    </xf>
    <xf numFmtId="0" fontId="22" fillId="0" borderId="6" xfId="0" applyFont="1" applyBorder="1" applyAlignment="1">
      <alignment horizontal="left" vertical="center"/>
    </xf>
    <xf numFmtId="0" fontId="22" fillId="0" borderId="7" xfId="0" applyFont="1" applyBorder="1" applyAlignment="1">
      <alignment horizontal="left" vertical="center"/>
    </xf>
    <xf numFmtId="179" fontId="22" fillId="0" borderId="7" xfId="0" applyNumberFormat="1" applyFont="1" applyBorder="1" applyAlignment="1">
      <alignment horizontal="right" vertical="center"/>
    </xf>
    <xf numFmtId="0" fontId="9" fillId="0" borderId="6" xfId="0" applyFont="1" applyBorder="1" applyAlignment="1">
      <alignment horizontal="left" vertical="center"/>
    </xf>
    <xf numFmtId="0" fontId="22" fillId="0" borderId="6" xfId="0" applyFont="1" applyBorder="1" applyAlignment="1" applyProtection="1">
      <alignment horizontal="center" vertical="center"/>
      <protection locked="0"/>
    </xf>
  </cellXfs>
  <cellStyles count="5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DateTimeStyle" xfId="49"/>
    <cellStyle name="DateStyle" xfId="50"/>
    <cellStyle name="PercentStyle" xfId="51"/>
    <cellStyle name="IntegralNumberStyle" xfId="52"/>
    <cellStyle name="MoneyStyle" xfId="53"/>
    <cellStyle name="NumberStyle" xfId="54"/>
    <cellStyle name="TextStyle" xfId="55"/>
    <cellStyle name="TimeStyle" xfId="56"/>
    <cellStyle name="Normal" xfId="5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主题​​">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22"/>
  <sheetViews>
    <sheetView showZeros="0" workbookViewId="0">
      <pane ySplit="1" topLeftCell="A4" activePane="bottomLeft" state="frozen"/>
      <selection/>
      <selection pane="bottomLeft" activeCell="C11" sqref="C11"/>
    </sheetView>
  </sheetViews>
  <sheetFormatPr defaultColWidth="8" defaultRowHeight="14.25" customHeight="1" outlineLevelCol="3"/>
  <cols>
    <col min="1" max="1" width="39.55" customWidth="1"/>
    <col min="2" max="2" width="46.3333333333333" customWidth="1"/>
    <col min="3" max="3" width="40.4416666666667" customWidth="1"/>
    <col min="4" max="4" width="50.2166666666667" customWidth="1"/>
  </cols>
  <sheetData>
    <row r="1" customHeight="1" spans="1:4">
      <c r="A1" s="2"/>
      <c r="B1" s="2"/>
      <c r="C1" s="2"/>
      <c r="D1" s="2"/>
    </row>
    <row r="2" ht="11.95" customHeight="1" spans="4:4">
      <c r="D2" s="109" t="s">
        <v>0</v>
      </c>
    </row>
    <row r="3" ht="36" customHeight="1" spans="1:4">
      <c r="A3" s="47" t="s">
        <v>1</v>
      </c>
      <c r="B3" s="187"/>
      <c r="C3" s="187"/>
      <c r="D3" s="187"/>
    </row>
    <row r="4" ht="20.95" customHeight="1" spans="1:4">
      <c r="A4" s="100" t="str">
        <f>"单位名称："&amp;"新平彝族傣族自治县水塘中学"</f>
        <v>单位名称：新平彝族傣族自治县水塘中学</v>
      </c>
      <c r="B4" s="143"/>
      <c r="C4" s="143"/>
      <c r="D4" s="108" t="s">
        <v>2</v>
      </c>
    </row>
    <row r="5" ht="19.5" customHeight="1" spans="1:4">
      <c r="A5" s="12" t="s">
        <v>3</v>
      </c>
      <c r="B5" s="14"/>
      <c r="C5" s="12" t="s">
        <v>4</v>
      </c>
      <c r="D5" s="14"/>
    </row>
    <row r="6" ht="19.5" customHeight="1" spans="1:4">
      <c r="A6" s="17" t="s">
        <v>5</v>
      </c>
      <c r="B6" s="17" t="s">
        <v>6</v>
      </c>
      <c r="C6" s="17" t="s">
        <v>7</v>
      </c>
      <c r="D6" s="17" t="s">
        <v>6</v>
      </c>
    </row>
    <row r="7" ht="19.5" customHeight="1" spans="1:4">
      <c r="A7" s="20"/>
      <c r="B7" s="20"/>
      <c r="C7" s="20"/>
      <c r="D7" s="20"/>
    </row>
    <row r="8" ht="25.4" customHeight="1" spans="1:4">
      <c r="A8" s="154" t="s">
        <v>8</v>
      </c>
      <c r="B8" s="130">
        <f>13143871.08+735276.06</f>
        <v>13879147.14</v>
      </c>
      <c r="C8" s="188" t="s">
        <v>9</v>
      </c>
      <c r="D8" s="130">
        <f>8896641.56+735276.06</f>
        <v>9631917.62</v>
      </c>
    </row>
    <row r="9" ht="25.4" customHeight="1" spans="1:4">
      <c r="A9" s="154" t="s">
        <v>10</v>
      </c>
      <c r="B9" s="130"/>
      <c r="C9" s="188" t="s">
        <v>11</v>
      </c>
      <c r="D9" s="130">
        <v>1593444</v>
      </c>
    </row>
    <row r="10" ht="25.4" customHeight="1" spans="1:4">
      <c r="A10" s="154" t="s">
        <v>12</v>
      </c>
      <c r="B10" s="130"/>
      <c r="C10" s="188" t="s">
        <v>13</v>
      </c>
      <c r="D10" s="130">
        <v>1024317.52</v>
      </c>
    </row>
    <row r="11" ht="25.4" customHeight="1" spans="1:4">
      <c r="A11" s="154" t="s">
        <v>14</v>
      </c>
      <c r="B11" s="99"/>
      <c r="C11" s="188" t="s">
        <v>15</v>
      </c>
      <c r="D11" s="130">
        <v>1629468</v>
      </c>
    </row>
    <row r="12" ht="25.4" customHeight="1" spans="1:4">
      <c r="A12" s="154" t="s">
        <v>16</v>
      </c>
      <c r="B12" s="130"/>
      <c r="C12" s="188"/>
      <c r="D12" s="130"/>
    </row>
    <row r="13" ht="25.4" customHeight="1" spans="1:4">
      <c r="A13" s="154" t="s">
        <v>17</v>
      </c>
      <c r="B13" s="99"/>
      <c r="C13" s="188"/>
      <c r="D13" s="130"/>
    </row>
    <row r="14" ht="25.4" customHeight="1" spans="1:4">
      <c r="A14" s="154" t="s">
        <v>18</v>
      </c>
      <c r="B14" s="99"/>
      <c r="C14" s="188"/>
      <c r="D14" s="130"/>
    </row>
    <row r="15" ht="25.4" customHeight="1" spans="1:4">
      <c r="A15" s="154" t="s">
        <v>19</v>
      </c>
      <c r="B15" s="99"/>
      <c r="C15" s="188"/>
      <c r="D15" s="130"/>
    </row>
    <row r="16" ht="25.4" customHeight="1" spans="1:4">
      <c r="A16" s="189" t="s">
        <v>20</v>
      </c>
      <c r="B16" s="99"/>
      <c r="C16" s="188"/>
      <c r="D16" s="130"/>
    </row>
    <row r="17" ht="25.4" customHeight="1" spans="1:4">
      <c r="A17" s="189" t="s">
        <v>21</v>
      </c>
      <c r="B17" s="130"/>
      <c r="C17" s="188"/>
      <c r="D17" s="130"/>
    </row>
    <row r="18" ht="25.4" customHeight="1" spans="1:4">
      <c r="A18" s="190" t="s">
        <v>22</v>
      </c>
      <c r="B18" s="150">
        <f>SUM(B8:B17)</f>
        <v>13879147.14</v>
      </c>
      <c r="C18" s="151" t="s">
        <v>23</v>
      </c>
      <c r="D18" s="150">
        <f>SUM(D8:D17)</f>
        <v>13879147.14</v>
      </c>
    </row>
    <row r="19" ht="25.4" customHeight="1" spans="1:4">
      <c r="A19" s="191" t="s">
        <v>24</v>
      </c>
      <c r="B19" s="150"/>
      <c r="C19" s="192" t="s">
        <v>25</v>
      </c>
      <c r="D19" s="193"/>
    </row>
    <row r="20" ht="25.4" customHeight="1" spans="1:4">
      <c r="A20" s="194" t="s">
        <v>26</v>
      </c>
      <c r="B20" s="130"/>
      <c r="C20" s="152" t="s">
        <v>26</v>
      </c>
      <c r="D20" s="99"/>
    </row>
    <row r="21" ht="25.4" customHeight="1" spans="1:4">
      <c r="A21" s="194" t="s">
        <v>27</v>
      </c>
      <c r="B21" s="130"/>
      <c r="C21" s="152" t="s">
        <v>28</v>
      </c>
      <c r="D21" s="99"/>
    </row>
    <row r="22" ht="25.4" customHeight="1" spans="1:4">
      <c r="A22" s="195" t="s">
        <v>29</v>
      </c>
      <c r="B22" s="150">
        <f>B18</f>
        <v>13879147.14</v>
      </c>
      <c r="C22" s="151" t="s">
        <v>30</v>
      </c>
      <c r="D22" s="146">
        <f>D18</f>
        <v>13879147.14</v>
      </c>
    </row>
  </sheetData>
  <mergeCells count="8">
    <mergeCell ref="A3:D3"/>
    <mergeCell ref="A4:B4"/>
    <mergeCell ref="A5:B5"/>
    <mergeCell ref="C5:D5"/>
    <mergeCell ref="A6:A7"/>
    <mergeCell ref="B6:B7"/>
    <mergeCell ref="C6:C7"/>
    <mergeCell ref="D6:D7"/>
  </mergeCells>
  <pageMargins left="0.75" right="0.75" top="1" bottom="1" header="0.5" footer="0.5"/>
  <pageSetup paperSize="9" scale="75"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10"/>
  <sheetViews>
    <sheetView showZeros="0" workbookViewId="0">
      <pane ySplit="1" topLeftCell="A2" activePane="bottomLeft" state="frozen"/>
      <selection/>
      <selection pane="bottomLeft" activeCell="B20" sqref="B20"/>
    </sheetView>
  </sheetViews>
  <sheetFormatPr defaultColWidth="9.10833333333333" defaultRowHeight="14.25" customHeight="1" outlineLevelCol="5"/>
  <cols>
    <col min="1" max="1" width="29" customWidth="1"/>
    <col min="2" max="2" width="28.55" customWidth="1"/>
    <col min="3" max="3" width="31.55" customWidth="1"/>
    <col min="4" max="6" width="33.4416666666667" customWidth="1"/>
  </cols>
  <sheetData>
    <row r="1" customHeight="1" spans="1:6">
      <c r="A1" s="2"/>
      <c r="B1" s="2"/>
      <c r="C1" s="2"/>
      <c r="D1" s="2"/>
      <c r="E1" s="2"/>
      <c r="F1" s="2"/>
    </row>
    <row r="2" ht="15.75" customHeight="1" spans="6:6">
      <c r="F2" s="57" t="s">
        <v>335</v>
      </c>
    </row>
    <row r="3" ht="28.5" customHeight="1" spans="1:6">
      <c r="A3" s="28" t="s">
        <v>336</v>
      </c>
      <c r="B3" s="28"/>
      <c r="C3" s="28"/>
      <c r="D3" s="28"/>
      <c r="E3" s="28"/>
      <c r="F3" s="28"/>
    </row>
    <row r="4" ht="15.05" customHeight="1" spans="1:6">
      <c r="A4" s="110" t="str">
        <f>'部门财务收支预算总表01-1'!A4</f>
        <v>单位名称：新平彝族傣族自治县水塘中学</v>
      </c>
      <c r="B4" s="111"/>
      <c r="C4" s="111"/>
      <c r="D4" s="75"/>
      <c r="E4" s="75"/>
      <c r="F4" s="112" t="s">
        <v>2</v>
      </c>
    </row>
    <row r="5" ht="18.85" customHeight="1" spans="1:6">
      <c r="A5" s="11" t="s">
        <v>146</v>
      </c>
      <c r="B5" s="11" t="s">
        <v>52</v>
      </c>
      <c r="C5" s="11" t="s">
        <v>53</v>
      </c>
      <c r="D5" s="17" t="s">
        <v>337</v>
      </c>
      <c r="E5" s="65"/>
      <c r="F5" s="65"/>
    </row>
    <row r="6" ht="29.95" customHeight="1" spans="1:6">
      <c r="A6" s="20"/>
      <c r="B6" s="20"/>
      <c r="C6" s="20"/>
      <c r="D6" s="17" t="s">
        <v>35</v>
      </c>
      <c r="E6" s="65" t="s">
        <v>61</v>
      </c>
      <c r="F6" s="65" t="s">
        <v>62</v>
      </c>
    </row>
    <row r="7" ht="16.55" customHeight="1" spans="1:6">
      <c r="A7" s="65">
        <v>1</v>
      </c>
      <c r="B7" s="65">
        <v>2</v>
      </c>
      <c r="C7" s="65">
        <v>3</v>
      </c>
      <c r="D7" s="65">
        <v>4</v>
      </c>
      <c r="E7" s="65">
        <v>5</v>
      </c>
      <c r="F7" s="65">
        <v>6</v>
      </c>
    </row>
    <row r="8" ht="20.3" customHeight="1" spans="1:6">
      <c r="A8" s="30"/>
      <c r="B8" s="30"/>
      <c r="C8" s="30"/>
      <c r="D8" s="66"/>
      <c r="E8" s="66"/>
      <c r="F8" s="66"/>
    </row>
    <row r="9" ht="17.2" customHeight="1" spans="1:6">
      <c r="A9" s="113" t="s">
        <v>107</v>
      </c>
      <c r="B9" s="114"/>
      <c r="C9" s="114"/>
      <c r="D9" s="66"/>
      <c r="E9" s="66"/>
      <c r="F9" s="66"/>
    </row>
    <row r="10" customHeight="1" spans="1:1">
      <c r="A10" t="s">
        <v>143</v>
      </c>
    </row>
  </sheetData>
  <mergeCells count="6">
    <mergeCell ref="A3:F3"/>
    <mergeCell ref="D5:F5"/>
    <mergeCell ref="A9:C9"/>
    <mergeCell ref="A5:A6"/>
    <mergeCell ref="B5:B6"/>
    <mergeCell ref="C5:C6"/>
  </mergeCells>
  <pageMargins left="0.75" right="0.75" top="1" bottom="1" header="0.5" footer="0.5"/>
  <pageSetup paperSize="9" scale="7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Q15"/>
  <sheetViews>
    <sheetView showZeros="0" workbookViewId="0">
      <pane ySplit="1" topLeftCell="A2" activePane="bottomLeft" state="frozen"/>
      <selection/>
      <selection pane="bottomLeft" activeCell="C25" sqref="C25"/>
    </sheetView>
  </sheetViews>
  <sheetFormatPr defaultColWidth="9.10833333333333" defaultRowHeight="14.25" customHeight="1"/>
  <cols>
    <col min="1" max="1" width="39.1083333333333" customWidth="1"/>
    <col min="2" max="2" width="21.6583333333333" customWidth="1"/>
    <col min="3" max="3" width="35.2166666666667" customWidth="1"/>
    <col min="4" max="4" width="7.65833333333333" customWidth="1"/>
    <col min="5" max="5" width="10.2166666666667" customWidth="1"/>
    <col min="6" max="11" width="14.7833333333333" customWidth="1"/>
    <col min="12" max="16" width="12.55" customWidth="1"/>
    <col min="17" max="17" width="10.4416666666667" customWidth="1"/>
  </cols>
  <sheetData>
    <row r="1" customHeight="1" spans="1:17">
      <c r="A1" s="2"/>
      <c r="B1" s="2"/>
      <c r="C1" s="2"/>
      <c r="D1" s="2"/>
      <c r="E1" s="2"/>
      <c r="F1" s="2"/>
      <c r="G1" s="2"/>
      <c r="H1" s="2"/>
      <c r="I1" s="2"/>
      <c r="J1" s="2"/>
      <c r="K1" s="2"/>
      <c r="L1" s="2"/>
      <c r="M1" s="2"/>
      <c r="N1" s="2"/>
      <c r="O1" s="2"/>
      <c r="P1" s="2"/>
      <c r="Q1" s="2"/>
    </row>
    <row r="2" ht="13.6" customHeight="1" spans="15:17">
      <c r="O2" s="56"/>
      <c r="P2" s="56"/>
      <c r="Q2" s="108" t="s">
        <v>338</v>
      </c>
    </row>
    <row r="3" ht="27.85" customHeight="1" spans="1:17">
      <c r="A3" s="58" t="s">
        <v>339</v>
      </c>
      <c r="B3" s="28"/>
      <c r="C3" s="28"/>
      <c r="D3" s="28"/>
      <c r="E3" s="28"/>
      <c r="F3" s="28"/>
      <c r="G3" s="28"/>
      <c r="H3" s="28"/>
      <c r="I3" s="28"/>
      <c r="J3" s="28"/>
      <c r="K3" s="48"/>
      <c r="L3" s="28"/>
      <c r="M3" s="28"/>
      <c r="N3" s="28"/>
      <c r="O3" s="48"/>
      <c r="P3" s="48"/>
      <c r="Q3" s="28"/>
    </row>
    <row r="4" ht="18.85" customHeight="1" spans="1:17">
      <c r="A4" s="100" t="str">
        <f>'部门财务收支预算总表01-1'!A4</f>
        <v>单位名称：新平彝族傣族自治县水塘中学</v>
      </c>
      <c r="B4" s="8"/>
      <c r="C4" s="8"/>
      <c r="D4" s="8"/>
      <c r="E4" s="8"/>
      <c r="F4" s="8"/>
      <c r="G4" s="8"/>
      <c r="H4" s="8"/>
      <c r="I4" s="8"/>
      <c r="J4" s="8"/>
      <c r="O4" s="68"/>
      <c r="P4" s="68"/>
      <c r="Q4" s="109" t="s">
        <v>136</v>
      </c>
    </row>
    <row r="5" ht="15.75" customHeight="1" spans="1:17">
      <c r="A5" s="11" t="s">
        <v>340</v>
      </c>
      <c r="B5" s="76" t="s">
        <v>341</v>
      </c>
      <c r="C5" s="76" t="s">
        <v>342</v>
      </c>
      <c r="D5" s="76" t="s">
        <v>343</v>
      </c>
      <c r="E5" s="76" t="s">
        <v>344</v>
      </c>
      <c r="F5" s="76" t="s">
        <v>345</v>
      </c>
      <c r="G5" s="77" t="s">
        <v>153</v>
      </c>
      <c r="H5" s="77"/>
      <c r="I5" s="77"/>
      <c r="J5" s="77"/>
      <c r="K5" s="78"/>
      <c r="L5" s="77"/>
      <c r="M5" s="77"/>
      <c r="N5" s="77"/>
      <c r="O5" s="93"/>
      <c r="P5" s="78"/>
      <c r="Q5" s="94"/>
    </row>
    <row r="6" ht="17.2" customHeight="1" spans="1:17">
      <c r="A6" s="16"/>
      <c r="B6" s="79"/>
      <c r="C6" s="79"/>
      <c r="D6" s="79"/>
      <c r="E6" s="79"/>
      <c r="F6" s="79"/>
      <c r="G6" s="79" t="s">
        <v>35</v>
      </c>
      <c r="H6" s="79" t="s">
        <v>38</v>
      </c>
      <c r="I6" s="79" t="s">
        <v>346</v>
      </c>
      <c r="J6" s="79" t="s">
        <v>347</v>
      </c>
      <c r="K6" s="80" t="s">
        <v>348</v>
      </c>
      <c r="L6" s="95" t="s">
        <v>349</v>
      </c>
      <c r="M6" s="95"/>
      <c r="N6" s="95"/>
      <c r="O6" s="96"/>
      <c r="P6" s="97"/>
      <c r="Q6" s="81"/>
    </row>
    <row r="7" ht="54" customHeight="1" spans="1:17">
      <c r="A7" s="19"/>
      <c r="B7" s="81"/>
      <c r="C7" s="81"/>
      <c r="D7" s="81"/>
      <c r="E7" s="81"/>
      <c r="F7" s="81"/>
      <c r="G7" s="81"/>
      <c r="H7" s="81" t="s">
        <v>37</v>
      </c>
      <c r="I7" s="81"/>
      <c r="J7" s="81"/>
      <c r="K7" s="82"/>
      <c r="L7" s="81" t="s">
        <v>37</v>
      </c>
      <c r="M7" s="81" t="s">
        <v>48</v>
      </c>
      <c r="N7" s="81" t="s">
        <v>160</v>
      </c>
      <c r="O7" s="98" t="s">
        <v>44</v>
      </c>
      <c r="P7" s="82" t="s">
        <v>45</v>
      </c>
      <c r="Q7" s="81" t="s">
        <v>46</v>
      </c>
    </row>
    <row r="8" ht="15.05" customHeight="1" spans="1:17">
      <c r="A8" s="20">
        <v>1</v>
      </c>
      <c r="B8" s="101">
        <v>2</v>
      </c>
      <c r="C8" s="101">
        <v>3</v>
      </c>
      <c r="D8" s="101">
        <v>4</v>
      </c>
      <c r="E8" s="101">
        <v>5</v>
      </c>
      <c r="F8" s="101">
        <v>6</v>
      </c>
      <c r="G8" s="102">
        <v>7</v>
      </c>
      <c r="H8" s="102">
        <v>8</v>
      </c>
      <c r="I8" s="102">
        <v>9</v>
      </c>
      <c r="J8" s="102">
        <v>10</v>
      </c>
      <c r="K8" s="102">
        <v>11</v>
      </c>
      <c r="L8" s="102">
        <v>12</v>
      </c>
      <c r="M8" s="102">
        <v>13</v>
      </c>
      <c r="N8" s="102">
        <v>14</v>
      </c>
      <c r="O8" s="102">
        <v>15</v>
      </c>
      <c r="P8" s="102">
        <v>16</v>
      </c>
      <c r="Q8" s="102">
        <v>17</v>
      </c>
    </row>
    <row r="9" s="1" customFormat="1" ht="20.25" customHeight="1" spans="1:17">
      <c r="A9" s="103" t="s">
        <v>207</v>
      </c>
      <c r="B9" s="104"/>
      <c r="C9" s="104"/>
      <c r="D9" s="24"/>
      <c r="E9" s="24"/>
      <c r="F9" s="105">
        <v>160750</v>
      </c>
      <c r="G9" s="24"/>
      <c r="H9" s="24"/>
      <c r="I9" s="24"/>
      <c r="J9" s="26"/>
      <c r="K9" s="26"/>
      <c r="L9" s="24"/>
      <c r="M9" s="24"/>
      <c r="N9" s="24"/>
      <c r="O9" s="24"/>
      <c r="P9" s="24"/>
      <c r="Q9" s="24"/>
    </row>
    <row r="10" s="1" customFormat="1" ht="20.25" customHeight="1" spans="1:17">
      <c r="A10" s="104"/>
      <c r="B10" s="104" t="s">
        <v>350</v>
      </c>
      <c r="C10" s="104" t="s">
        <v>351</v>
      </c>
      <c r="D10" s="106" t="s">
        <v>352</v>
      </c>
      <c r="E10" s="107">
        <v>1</v>
      </c>
      <c r="F10" s="105">
        <v>17900</v>
      </c>
      <c r="G10" s="24"/>
      <c r="H10" s="26"/>
      <c r="I10" s="26"/>
      <c r="J10" s="26"/>
      <c r="K10" s="26"/>
      <c r="L10" s="24"/>
      <c r="M10" s="24"/>
      <c r="N10" s="24"/>
      <c r="O10" s="24"/>
      <c r="P10" s="24"/>
      <c r="Q10" s="24"/>
    </row>
    <row r="11" s="1" customFormat="1" ht="20.25" customHeight="1" spans="1:17">
      <c r="A11" s="104"/>
      <c r="B11" s="104" t="s">
        <v>353</v>
      </c>
      <c r="C11" s="104" t="s">
        <v>354</v>
      </c>
      <c r="D11" s="106" t="s">
        <v>355</v>
      </c>
      <c r="E11" s="107">
        <v>270</v>
      </c>
      <c r="F11" s="105">
        <v>40500</v>
      </c>
      <c r="G11" s="24"/>
      <c r="H11" s="26"/>
      <c r="I11" s="26"/>
      <c r="J11" s="26"/>
      <c r="K11" s="26"/>
      <c r="L11" s="24"/>
      <c r="M11" s="24"/>
      <c r="N11" s="24"/>
      <c r="O11" s="24"/>
      <c r="P11" s="24"/>
      <c r="Q11" s="24"/>
    </row>
    <row r="12" s="1" customFormat="1" ht="20.25" customHeight="1" spans="1:17">
      <c r="A12" s="104"/>
      <c r="B12" s="104" t="s">
        <v>353</v>
      </c>
      <c r="C12" s="104" t="s">
        <v>354</v>
      </c>
      <c r="D12" s="106" t="s">
        <v>355</v>
      </c>
      <c r="E12" s="107">
        <v>129</v>
      </c>
      <c r="F12" s="105">
        <v>19350</v>
      </c>
      <c r="G12" s="24"/>
      <c r="H12" s="26"/>
      <c r="I12" s="26"/>
      <c r="J12" s="26"/>
      <c r="K12" s="26"/>
      <c r="L12" s="24"/>
      <c r="M12" s="24"/>
      <c r="N12" s="24"/>
      <c r="O12" s="24"/>
      <c r="P12" s="24"/>
      <c r="Q12" s="24"/>
    </row>
    <row r="13" s="1" customFormat="1" ht="20.25" customHeight="1" spans="1:17">
      <c r="A13" s="104"/>
      <c r="B13" s="104" t="s">
        <v>356</v>
      </c>
      <c r="C13" s="104" t="s">
        <v>357</v>
      </c>
      <c r="D13" s="106" t="s">
        <v>352</v>
      </c>
      <c r="E13" s="107">
        <v>1</v>
      </c>
      <c r="F13" s="105">
        <v>49000</v>
      </c>
      <c r="G13" s="24"/>
      <c r="H13" s="26"/>
      <c r="I13" s="26"/>
      <c r="J13" s="26"/>
      <c r="K13" s="26"/>
      <c r="L13" s="24"/>
      <c r="M13" s="24"/>
      <c r="N13" s="24"/>
      <c r="O13" s="24"/>
      <c r="P13" s="24"/>
      <c r="Q13" s="24"/>
    </row>
    <row r="14" s="1" customFormat="1" ht="20.25" customHeight="1" spans="1:17">
      <c r="A14" s="104"/>
      <c r="B14" s="104" t="s">
        <v>358</v>
      </c>
      <c r="C14" s="104" t="s">
        <v>359</v>
      </c>
      <c r="D14" s="106" t="s">
        <v>352</v>
      </c>
      <c r="E14" s="107">
        <v>1</v>
      </c>
      <c r="F14" s="105">
        <v>34000</v>
      </c>
      <c r="G14" s="24"/>
      <c r="H14" s="26"/>
      <c r="I14" s="26"/>
      <c r="J14" s="26"/>
      <c r="K14" s="26"/>
      <c r="L14" s="24"/>
      <c r="M14" s="24"/>
      <c r="N14" s="24"/>
      <c r="O14" s="24"/>
      <c r="P14" s="24"/>
      <c r="Q14" s="24"/>
    </row>
    <row r="15" s="1" customFormat="1" ht="20.25" customHeight="1" spans="1:17">
      <c r="A15" s="107" t="s">
        <v>35</v>
      </c>
      <c r="B15" s="107"/>
      <c r="C15" s="107"/>
      <c r="D15" s="106"/>
      <c r="E15" s="106"/>
      <c r="F15" s="105">
        <v>160750</v>
      </c>
      <c r="G15" s="24"/>
      <c r="H15" s="24"/>
      <c r="I15" s="24"/>
      <c r="J15" s="24"/>
      <c r="K15" s="24"/>
      <c r="L15" s="24"/>
      <c r="M15" s="24"/>
      <c r="N15" s="24"/>
      <c r="O15" s="24"/>
      <c r="P15" s="24"/>
      <c r="Q15" s="24"/>
    </row>
  </sheetData>
  <mergeCells count="16">
    <mergeCell ref="A3:Q3"/>
    <mergeCell ref="A4:F4"/>
    <mergeCell ref="G5:Q5"/>
    <mergeCell ref="L6:Q6"/>
    <mergeCell ref="A15:E15"/>
    <mergeCell ref="A5:A7"/>
    <mergeCell ref="B5:B7"/>
    <mergeCell ref="C5:C7"/>
    <mergeCell ref="D5:D7"/>
    <mergeCell ref="E5:E7"/>
    <mergeCell ref="F5:F7"/>
    <mergeCell ref="G6:G7"/>
    <mergeCell ref="H6:H7"/>
    <mergeCell ref="I6:I7"/>
    <mergeCell ref="J6:J7"/>
    <mergeCell ref="K6:K7"/>
  </mergeCells>
  <pageMargins left="0.75" right="0.75" top="1" bottom="1" header="0.5" footer="0.5"/>
  <pageSetup paperSize="9" scale="48"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N12"/>
  <sheetViews>
    <sheetView showZeros="0" workbookViewId="0">
      <pane ySplit="1" topLeftCell="A2" activePane="bottomLeft" state="frozen"/>
      <selection/>
      <selection pane="bottomLeft" activeCell="C25" sqref="C25"/>
    </sheetView>
  </sheetViews>
  <sheetFormatPr defaultColWidth="9.10833333333333" defaultRowHeight="14.25" customHeight="1"/>
  <cols>
    <col min="1" max="1" width="31.4416666666667" customWidth="1"/>
    <col min="2" max="2" width="21.6583333333333" customWidth="1"/>
    <col min="3" max="3" width="26.6583333333333" customWidth="1"/>
    <col min="4" max="14" width="16.55" customWidth="1"/>
  </cols>
  <sheetData>
    <row r="1" customHeight="1" spans="1:14">
      <c r="A1" s="2"/>
      <c r="B1" s="2"/>
      <c r="C1" s="2"/>
      <c r="D1" s="2"/>
      <c r="E1" s="2"/>
      <c r="F1" s="2"/>
      <c r="G1" s="2"/>
      <c r="H1" s="2"/>
      <c r="I1" s="2"/>
      <c r="J1" s="2"/>
      <c r="K1" s="2"/>
      <c r="L1" s="2"/>
      <c r="M1" s="2"/>
      <c r="N1" s="2"/>
    </row>
    <row r="2" ht="13.6" customHeight="1" spans="1:14">
      <c r="A2" s="70"/>
      <c r="B2" s="70"/>
      <c r="C2" s="70"/>
      <c r="D2" s="70"/>
      <c r="E2" s="70"/>
      <c r="F2" s="70"/>
      <c r="G2" s="70"/>
      <c r="H2" s="71"/>
      <c r="I2" s="70"/>
      <c r="J2" s="70"/>
      <c r="K2" s="70"/>
      <c r="L2" s="56"/>
      <c r="M2" s="89"/>
      <c r="N2" s="90" t="s">
        <v>360</v>
      </c>
    </row>
    <row r="3" ht="27.85" customHeight="1" spans="1:14">
      <c r="A3" s="58" t="s">
        <v>361</v>
      </c>
      <c r="B3" s="72"/>
      <c r="C3" s="72"/>
      <c r="D3" s="72"/>
      <c r="E3" s="72"/>
      <c r="F3" s="72"/>
      <c r="G3" s="72"/>
      <c r="H3" s="73"/>
      <c r="I3" s="72"/>
      <c r="J3" s="72"/>
      <c r="K3" s="72"/>
      <c r="L3" s="48"/>
      <c r="M3" s="73"/>
      <c r="N3" s="72"/>
    </row>
    <row r="4" ht="18.85" customHeight="1" spans="1:14">
      <c r="A4" s="74" t="str">
        <f>'部门财务收支预算总表01-1'!A4</f>
        <v>单位名称：新平彝族傣族自治县水塘中学</v>
      </c>
      <c r="B4" s="75"/>
      <c r="C4" s="75"/>
      <c r="D4" s="75"/>
      <c r="E4" s="75"/>
      <c r="F4" s="75"/>
      <c r="G4" s="75"/>
      <c r="H4" s="71"/>
      <c r="I4" s="70"/>
      <c r="J4" s="70"/>
      <c r="K4" s="70"/>
      <c r="L4" s="68"/>
      <c r="M4" s="91"/>
      <c r="N4" s="92" t="s">
        <v>136</v>
      </c>
    </row>
    <row r="5" ht="15.75" customHeight="1" spans="1:14">
      <c r="A5" s="11" t="s">
        <v>340</v>
      </c>
      <c r="B5" s="76" t="s">
        <v>362</v>
      </c>
      <c r="C5" s="76" t="s">
        <v>363</v>
      </c>
      <c r="D5" s="77" t="s">
        <v>153</v>
      </c>
      <c r="E5" s="77"/>
      <c r="F5" s="77"/>
      <c r="G5" s="77"/>
      <c r="H5" s="78"/>
      <c r="I5" s="77"/>
      <c r="J5" s="77"/>
      <c r="K5" s="77"/>
      <c r="L5" s="93"/>
      <c r="M5" s="78"/>
      <c r="N5" s="94"/>
    </row>
    <row r="6" ht="17.2" customHeight="1" spans="1:14">
      <c r="A6" s="16"/>
      <c r="B6" s="79"/>
      <c r="C6" s="79"/>
      <c r="D6" s="79" t="s">
        <v>35</v>
      </c>
      <c r="E6" s="79" t="s">
        <v>38</v>
      </c>
      <c r="F6" s="79" t="s">
        <v>346</v>
      </c>
      <c r="G6" s="79" t="s">
        <v>347</v>
      </c>
      <c r="H6" s="80" t="s">
        <v>348</v>
      </c>
      <c r="I6" s="95" t="s">
        <v>349</v>
      </c>
      <c r="J6" s="95"/>
      <c r="K6" s="95"/>
      <c r="L6" s="96"/>
      <c r="M6" s="97"/>
      <c r="N6" s="81"/>
    </row>
    <row r="7" ht="54" customHeight="1" spans="1:14">
      <c r="A7" s="19"/>
      <c r="B7" s="81"/>
      <c r="C7" s="81"/>
      <c r="D7" s="81"/>
      <c r="E7" s="81"/>
      <c r="F7" s="81"/>
      <c r="G7" s="81"/>
      <c r="H7" s="82"/>
      <c r="I7" s="81" t="s">
        <v>37</v>
      </c>
      <c r="J7" s="81" t="s">
        <v>48</v>
      </c>
      <c r="K7" s="81" t="s">
        <v>160</v>
      </c>
      <c r="L7" s="98" t="s">
        <v>44</v>
      </c>
      <c r="M7" s="82" t="s">
        <v>45</v>
      </c>
      <c r="N7" s="81" t="s">
        <v>46</v>
      </c>
    </row>
    <row r="8" ht="15.05" customHeight="1" spans="1:14">
      <c r="A8" s="19">
        <v>1</v>
      </c>
      <c r="B8" s="81">
        <v>2</v>
      </c>
      <c r="C8" s="81">
        <v>3</v>
      </c>
      <c r="D8" s="82">
        <v>4</v>
      </c>
      <c r="E8" s="82">
        <v>5</v>
      </c>
      <c r="F8" s="82">
        <v>6</v>
      </c>
      <c r="G8" s="82">
        <v>7</v>
      </c>
      <c r="H8" s="82">
        <v>8</v>
      </c>
      <c r="I8" s="82">
        <v>9</v>
      </c>
      <c r="J8" s="82">
        <v>10</v>
      </c>
      <c r="K8" s="82">
        <v>11</v>
      </c>
      <c r="L8" s="82">
        <v>12</v>
      </c>
      <c r="M8" s="82">
        <v>13</v>
      </c>
      <c r="N8" s="82">
        <v>14</v>
      </c>
    </row>
    <row r="9" ht="20.95" customHeight="1" spans="1:14">
      <c r="A9" s="83"/>
      <c r="B9" s="84"/>
      <c r="C9" s="84"/>
      <c r="D9" s="85"/>
      <c r="E9" s="85"/>
      <c r="F9" s="85"/>
      <c r="G9" s="85"/>
      <c r="H9" s="85"/>
      <c r="I9" s="85"/>
      <c r="J9" s="85"/>
      <c r="K9" s="85"/>
      <c r="L9" s="99"/>
      <c r="M9" s="85"/>
      <c r="N9" s="85"/>
    </row>
    <row r="10" ht="20.95" customHeight="1" spans="1:14">
      <c r="A10" s="83"/>
      <c r="B10" s="84"/>
      <c r="C10" s="84"/>
      <c r="D10" s="85"/>
      <c r="E10" s="85"/>
      <c r="F10" s="85"/>
      <c r="G10" s="85"/>
      <c r="H10" s="85"/>
      <c r="I10" s="85"/>
      <c r="J10" s="85"/>
      <c r="K10" s="85"/>
      <c r="L10" s="99"/>
      <c r="M10" s="85"/>
      <c r="N10" s="85"/>
    </row>
    <row r="11" ht="20.95" customHeight="1" spans="1:14">
      <c r="A11" s="86" t="s">
        <v>107</v>
      </c>
      <c r="B11" s="87"/>
      <c r="C11" s="88"/>
      <c r="D11" s="85"/>
      <c r="E11" s="85"/>
      <c r="F11" s="85"/>
      <c r="G11" s="85"/>
      <c r="H11" s="85"/>
      <c r="I11" s="85"/>
      <c r="J11" s="85"/>
      <c r="K11" s="85"/>
      <c r="L11" s="99"/>
      <c r="M11" s="85"/>
      <c r="N11" s="85"/>
    </row>
    <row r="12" customHeight="1" spans="1:1">
      <c r="A12" t="s">
        <v>143</v>
      </c>
    </row>
  </sheetData>
  <mergeCells count="13">
    <mergeCell ref="A3:N3"/>
    <mergeCell ref="A4:C4"/>
    <mergeCell ref="D5:N5"/>
    <mergeCell ref="I6:N6"/>
    <mergeCell ref="A11:C11"/>
    <mergeCell ref="A5:A7"/>
    <mergeCell ref="B5:B7"/>
    <mergeCell ref="C5:C7"/>
    <mergeCell ref="D6:D7"/>
    <mergeCell ref="E6:E7"/>
    <mergeCell ref="F6:F7"/>
    <mergeCell ref="G6:G7"/>
    <mergeCell ref="H6:H7"/>
  </mergeCells>
  <pageMargins left="0.75" right="0.75" top="1" bottom="1" header="0.5" footer="0.5"/>
  <pageSetup paperSize="9" scale="5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P10"/>
  <sheetViews>
    <sheetView showZeros="0" zoomScale="70" zoomScaleNormal="70" workbookViewId="0">
      <pane ySplit="1" topLeftCell="A2" activePane="bottomLeft" state="frozen"/>
      <selection/>
      <selection pane="bottomLeft" activeCell="A10" sqref="A10"/>
    </sheetView>
  </sheetViews>
  <sheetFormatPr defaultColWidth="9.10833333333333" defaultRowHeight="14.25" customHeight="1"/>
  <cols>
    <col min="1" max="1" width="42" customWidth="1"/>
    <col min="2" max="8" width="17.2166666666667" customWidth="1"/>
    <col min="9" max="16" width="17" customWidth="1"/>
  </cols>
  <sheetData>
    <row r="1" customHeight="1" spans="1:16">
      <c r="A1" s="2"/>
      <c r="B1" s="2"/>
      <c r="C1" s="2"/>
      <c r="D1" s="2"/>
      <c r="E1" s="2"/>
      <c r="F1" s="2"/>
      <c r="G1" s="2"/>
      <c r="H1" s="2"/>
      <c r="I1" s="2"/>
      <c r="J1" s="2"/>
      <c r="K1" s="2"/>
      <c r="L1" s="2"/>
      <c r="M1" s="2"/>
      <c r="N1" s="2"/>
      <c r="O1" s="2"/>
      <c r="P1" s="2"/>
    </row>
    <row r="2" ht="13.6" customHeight="1" spans="4:16">
      <c r="D2" s="57"/>
      <c r="P2" s="56" t="s">
        <v>364</v>
      </c>
    </row>
    <row r="3" ht="27.85" customHeight="1" spans="1:16">
      <c r="A3" s="58" t="s">
        <v>365</v>
      </c>
      <c r="B3" s="28"/>
      <c r="C3" s="28"/>
      <c r="D3" s="28"/>
      <c r="E3" s="28"/>
      <c r="F3" s="28"/>
      <c r="G3" s="28"/>
      <c r="H3" s="28"/>
      <c r="I3" s="28"/>
      <c r="J3" s="28"/>
      <c r="K3" s="28"/>
      <c r="L3" s="28"/>
      <c r="M3" s="28"/>
      <c r="N3" s="28"/>
      <c r="O3" s="28"/>
      <c r="P3" s="28"/>
    </row>
    <row r="4" ht="27" customHeight="1" spans="1:16">
      <c r="A4" s="59" t="str">
        <f>'部门财务收支预算总表01-1'!A4</f>
        <v>单位名称：新平彝族傣族自治县水塘中学</v>
      </c>
      <c r="B4" s="60"/>
      <c r="C4" s="60"/>
      <c r="D4" s="61"/>
      <c r="P4" s="68" t="s">
        <v>136</v>
      </c>
    </row>
    <row r="5" ht="19.5" customHeight="1" spans="1:16">
      <c r="A5" s="17" t="s">
        <v>366</v>
      </c>
      <c r="B5" s="12" t="s">
        <v>153</v>
      </c>
      <c r="C5" s="13"/>
      <c r="D5" s="13"/>
      <c r="E5" s="62" t="s">
        <v>367</v>
      </c>
      <c r="F5" s="62"/>
      <c r="G5" s="62"/>
      <c r="H5" s="62"/>
      <c r="I5" s="62"/>
      <c r="J5" s="62"/>
      <c r="K5" s="62"/>
      <c r="L5" s="62"/>
      <c r="M5" s="62"/>
      <c r="N5" s="62"/>
      <c r="O5" s="62"/>
      <c r="P5" s="62"/>
    </row>
    <row r="6" ht="40.6" customHeight="1" spans="1:16">
      <c r="A6" s="20"/>
      <c r="B6" s="29" t="s">
        <v>35</v>
      </c>
      <c r="C6" s="11" t="s">
        <v>38</v>
      </c>
      <c r="D6" s="63" t="s">
        <v>368</v>
      </c>
      <c r="E6" s="64" t="s">
        <v>369</v>
      </c>
      <c r="F6" s="64" t="s">
        <v>370</v>
      </c>
      <c r="G6" s="64" t="s">
        <v>371</v>
      </c>
      <c r="H6" s="64" t="s">
        <v>372</v>
      </c>
      <c r="I6" s="64" t="s">
        <v>373</v>
      </c>
      <c r="J6" s="64" t="s">
        <v>374</v>
      </c>
      <c r="K6" s="64" t="s">
        <v>375</v>
      </c>
      <c r="L6" s="64" t="s">
        <v>376</v>
      </c>
      <c r="M6" s="64" t="s">
        <v>377</v>
      </c>
      <c r="N6" s="64" t="s">
        <v>378</v>
      </c>
      <c r="O6" s="64" t="s">
        <v>379</v>
      </c>
      <c r="P6" s="64" t="s">
        <v>380</v>
      </c>
    </row>
    <row r="7" ht="19.5" customHeight="1" spans="1:16">
      <c r="A7" s="65">
        <v>1</v>
      </c>
      <c r="B7" s="65">
        <v>2</v>
      </c>
      <c r="C7" s="65">
        <v>3</v>
      </c>
      <c r="D7" s="12">
        <v>4</v>
      </c>
      <c r="E7" s="65">
        <v>5</v>
      </c>
      <c r="F7" s="12">
        <v>6</v>
      </c>
      <c r="G7" s="65">
        <v>7</v>
      </c>
      <c r="H7" s="12">
        <v>8</v>
      </c>
      <c r="I7" s="65">
        <v>9</v>
      </c>
      <c r="J7" s="12">
        <v>10</v>
      </c>
      <c r="K7" s="65">
        <v>11</v>
      </c>
      <c r="L7" s="12">
        <v>12</v>
      </c>
      <c r="M7" s="65">
        <v>13</v>
      </c>
      <c r="N7" s="12">
        <v>14</v>
      </c>
      <c r="O7" s="65">
        <v>15</v>
      </c>
      <c r="P7" s="69">
        <v>16</v>
      </c>
    </row>
    <row r="8" ht="28.5" customHeight="1" spans="1:16">
      <c r="A8" s="30"/>
      <c r="B8" s="66"/>
      <c r="C8" s="66"/>
      <c r="D8" s="66"/>
      <c r="E8" s="66"/>
      <c r="F8" s="66"/>
      <c r="G8" s="66"/>
      <c r="H8" s="66"/>
      <c r="I8" s="66"/>
      <c r="J8" s="66"/>
      <c r="K8" s="66"/>
      <c r="L8" s="66"/>
      <c r="M8" s="66"/>
      <c r="N8" s="66"/>
      <c r="O8" s="66"/>
      <c r="P8" s="66"/>
    </row>
    <row r="9" ht="29.95" customHeight="1" spans="1:16">
      <c r="A9" s="30"/>
      <c r="B9" s="66"/>
      <c r="C9" s="66"/>
      <c r="D9" s="66"/>
      <c r="E9" s="66"/>
      <c r="F9" s="66"/>
      <c r="G9" s="66"/>
      <c r="H9" s="66"/>
      <c r="I9" s="66"/>
      <c r="J9" s="66"/>
      <c r="K9" s="66"/>
      <c r="L9" s="66"/>
      <c r="M9" s="66"/>
      <c r="N9" s="66"/>
      <c r="O9" s="66"/>
      <c r="P9" s="66"/>
    </row>
    <row r="10" ht="56" customHeight="1" spans="1:1">
      <c r="A10" s="67" t="s">
        <v>143</v>
      </c>
    </row>
  </sheetData>
  <mergeCells count="5">
    <mergeCell ref="A3:P3"/>
    <mergeCell ref="A4:D4"/>
    <mergeCell ref="B5:D5"/>
    <mergeCell ref="E5:P5"/>
    <mergeCell ref="A5:A6"/>
  </mergeCells>
  <pageMargins left="0.75" right="0.75" top="1" bottom="1" header="0.5" footer="0.5"/>
  <pageSetup paperSize="9" scale="44"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9"/>
  <sheetViews>
    <sheetView showZeros="0" workbookViewId="0">
      <pane ySplit="1" topLeftCell="A2" activePane="bottomLeft" state="frozen"/>
      <selection/>
      <selection pane="bottomLeft" activeCell="A9" sqref="A9"/>
    </sheetView>
  </sheetViews>
  <sheetFormatPr defaultColWidth="9.10833333333333" defaultRowHeight="11.95" customHeight="1"/>
  <cols>
    <col min="1" max="1" width="34.2166666666667" customWidth="1"/>
    <col min="2" max="2" width="29" customWidth="1"/>
    <col min="3" max="3" width="16.3333333333333" customWidth="1"/>
    <col min="4" max="4" width="15.55" customWidth="1"/>
    <col min="5" max="5" width="23.55" customWidth="1"/>
    <col min="6" max="6" width="11.2166666666667" customWidth="1"/>
    <col min="7" max="7" width="14.8916666666667" customWidth="1"/>
    <col min="8" max="8" width="10.8916666666667" customWidth="1"/>
    <col min="9" max="9" width="13.4416666666667" customWidth="1"/>
    <col min="10" max="10" width="32" customWidth="1"/>
  </cols>
  <sheetData>
    <row r="1" customHeight="1" spans="1:10">
      <c r="A1" s="2"/>
      <c r="B1" s="2"/>
      <c r="C1" s="2"/>
      <c r="D1" s="2"/>
      <c r="E1" s="2"/>
      <c r="F1" s="2"/>
      <c r="G1" s="2"/>
      <c r="H1" s="2"/>
      <c r="I1" s="2"/>
      <c r="J1" s="2"/>
    </row>
    <row r="2" customHeight="1" spans="10:10">
      <c r="J2" s="56" t="s">
        <v>381</v>
      </c>
    </row>
    <row r="3" ht="28.5" customHeight="1" spans="1:10">
      <c r="A3" s="47" t="s">
        <v>382</v>
      </c>
      <c r="B3" s="28"/>
      <c r="C3" s="28"/>
      <c r="D3" s="28"/>
      <c r="E3" s="28"/>
      <c r="F3" s="48"/>
      <c r="G3" s="28"/>
      <c r="H3" s="48"/>
      <c r="I3" s="48"/>
      <c r="J3" s="28"/>
    </row>
    <row r="4" ht="17.2" customHeight="1" spans="1:1">
      <c r="A4" s="6" t="str">
        <f>'部门财务收支预算总表01-1'!A4</f>
        <v>单位名称：新平彝族傣族自治县水塘中学</v>
      </c>
    </row>
    <row r="5" ht="44.2" customHeight="1" spans="1:10">
      <c r="A5" s="49" t="s">
        <v>230</v>
      </c>
      <c r="B5" s="49" t="s">
        <v>231</v>
      </c>
      <c r="C5" s="49" t="s">
        <v>232</v>
      </c>
      <c r="D5" s="49" t="s">
        <v>233</v>
      </c>
      <c r="E5" s="49" t="s">
        <v>234</v>
      </c>
      <c r="F5" s="50" t="s">
        <v>235</v>
      </c>
      <c r="G5" s="49" t="s">
        <v>236</v>
      </c>
      <c r="H5" s="50" t="s">
        <v>237</v>
      </c>
      <c r="I5" s="50" t="s">
        <v>238</v>
      </c>
      <c r="J5" s="49" t="s">
        <v>239</v>
      </c>
    </row>
    <row r="6" ht="14.25" customHeight="1" spans="1:10">
      <c r="A6" s="49">
        <v>1</v>
      </c>
      <c r="B6" s="49">
        <v>2</v>
      </c>
      <c r="C6" s="49">
        <v>3</v>
      </c>
      <c r="D6" s="49">
        <v>4</v>
      </c>
      <c r="E6" s="49">
        <v>5</v>
      </c>
      <c r="F6" s="50">
        <v>6</v>
      </c>
      <c r="G6" s="49">
        <v>7</v>
      </c>
      <c r="H6" s="50">
        <v>8</v>
      </c>
      <c r="I6" s="50">
        <v>9</v>
      </c>
      <c r="J6" s="49">
        <v>10</v>
      </c>
    </row>
    <row r="7" ht="42.05" customHeight="1" spans="1:10">
      <c r="A7" s="51"/>
      <c r="B7" s="52"/>
      <c r="C7" s="52"/>
      <c r="D7" s="52"/>
      <c r="E7" s="53"/>
      <c r="F7" s="54"/>
      <c r="G7" s="53"/>
      <c r="H7" s="54"/>
      <c r="I7" s="54"/>
      <c r="J7" s="53"/>
    </row>
    <row r="8" ht="42.05" customHeight="1" spans="1:10">
      <c r="A8" s="51"/>
      <c r="B8" s="55"/>
      <c r="C8" s="55"/>
      <c r="D8" s="55"/>
      <c r="E8" s="51"/>
      <c r="F8" s="55"/>
      <c r="G8" s="51"/>
      <c r="H8" s="55"/>
      <c r="I8" s="55"/>
      <c r="J8" s="51"/>
    </row>
    <row r="9" customHeight="1" spans="1:1">
      <c r="A9" t="s">
        <v>143</v>
      </c>
    </row>
  </sheetData>
  <mergeCells count="2">
    <mergeCell ref="A3:J3"/>
    <mergeCell ref="A4:H4"/>
  </mergeCells>
  <pageMargins left="0.75" right="0.75" top="1" bottom="1" header="0.5" footer="0.5"/>
  <pageSetup paperSize="9" scale="66"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H10"/>
  <sheetViews>
    <sheetView showZeros="0" workbookViewId="0">
      <pane ySplit="1" topLeftCell="A2" activePane="bottomLeft" state="frozen"/>
      <selection/>
      <selection pane="bottomLeft" activeCell="A10" sqref="A10"/>
    </sheetView>
  </sheetViews>
  <sheetFormatPr defaultColWidth="8.89166666666667" defaultRowHeight="15.05" customHeight="1" outlineLevelCol="7"/>
  <cols>
    <col min="1" max="1" width="36" customWidth="1"/>
    <col min="2" max="2" width="19.7833333333333" customWidth="1"/>
    <col min="3" max="3" width="33.3333333333333" customWidth="1"/>
    <col min="4" max="4" width="34.7833333333333" customWidth="1"/>
    <col min="5" max="5" width="14.4416666666667" customWidth="1"/>
    <col min="6" max="6" width="17.2166666666667" customWidth="1"/>
    <col min="7" max="7" width="17.3333333333333" customWidth="1"/>
    <col min="8" max="8" width="28.3333333333333" customWidth="1"/>
  </cols>
  <sheetData>
    <row r="1" customHeight="1" spans="1:8">
      <c r="A1" s="37"/>
      <c r="B1" s="37"/>
      <c r="C1" s="37"/>
      <c r="D1" s="37"/>
      <c r="E1" s="37"/>
      <c r="F1" s="37"/>
      <c r="G1" s="37"/>
      <c r="H1" s="37"/>
    </row>
    <row r="2" ht="18.85" customHeight="1" spans="1:8">
      <c r="A2" s="38"/>
      <c r="B2" s="38"/>
      <c r="C2" s="38"/>
      <c r="D2" s="38"/>
      <c r="E2" s="38"/>
      <c r="F2" s="38"/>
      <c r="G2" s="38"/>
      <c r="H2" s="39" t="s">
        <v>383</v>
      </c>
    </row>
    <row r="3" ht="30.6" customHeight="1" spans="1:8">
      <c r="A3" s="40" t="s">
        <v>384</v>
      </c>
      <c r="B3" s="40"/>
      <c r="C3" s="40"/>
      <c r="D3" s="40"/>
      <c r="E3" s="40"/>
      <c r="F3" s="40"/>
      <c r="G3" s="40"/>
      <c r="H3" s="40"/>
    </row>
    <row r="4" ht="18.85" customHeight="1" spans="1:8">
      <c r="A4" s="41" t="str">
        <f>'部门财务收支预算总表01-1'!A4</f>
        <v>单位名称：新平彝族傣族自治县水塘中学</v>
      </c>
      <c r="B4" s="38"/>
      <c r="C4" s="38"/>
      <c r="D4" s="38"/>
      <c r="E4" s="38"/>
      <c r="F4" s="38"/>
      <c r="G4" s="38"/>
      <c r="H4" s="38"/>
    </row>
    <row r="5" ht="18.85" customHeight="1" spans="1:8">
      <c r="A5" s="42" t="s">
        <v>146</v>
      </c>
      <c r="B5" s="42" t="s">
        <v>385</v>
      </c>
      <c r="C5" s="42" t="s">
        <v>386</v>
      </c>
      <c r="D5" s="42" t="s">
        <v>387</v>
      </c>
      <c r="E5" s="42" t="s">
        <v>388</v>
      </c>
      <c r="F5" s="42" t="s">
        <v>389</v>
      </c>
      <c r="G5" s="42"/>
      <c r="H5" s="42"/>
    </row>
    <row r="6" ht="18.85" customHeight="1" spans="1:8">
      <c r="A6" s="42"/>
      <c r="B6" s="42"/>
      <c r="C6" s="42"/>
      <c r="D6" s="42"/>
      <c r="E6" s="42"/>
      <c r="F6" s="42" t="s">
        <v>344</v>
      </c>
      <c r="G6" s="42" t="s">
        <v>390</v>
      </c>
      <c r="H6" s="42" t="s">
        <v>391</v>
      </c>
    </row>
    <row r="7" ht="18.85" customHeight="1" spans="1:8">
      <c r="A7" s="43" t="s">
        <v>128</v>
      </c>
      <c r="B7" s="43" t="s">
        <v>129</v>
      </c>
      <c r="C7" s="43" t="s">
        <v>130</v>
      </c>
      <c r="D7" s="43" t="s">
        <v>131</v>
      </c>
      <c r="E7" s="43" t="s">
        <v>132</v>
      </c>
      <c r="F7" s="43" t="s">
        <v>133</v>
      </c>
      <c r="G7" s="43" t="s">
        <v>392</v>
      </c>
      <c r="H7" s="43" t="s">
        <v>393</v>
      </c>
    </row>
    <row r="8" ht="29.95" customHeight="1" spans="1:8">
      <c r="A8" s="44"/>
      <c r="B8" s="44"/>
      <c r="C8" s="44"/>
      <c r="D8" s="44"/>
      <c r="E8" s="42"/>
      <c r="F8" s="45"/>
      <c r="G8" s="46"/>
      <c r="H8" s="46"/>
    </row>
    <row r="9" ht="20.15" customHeight="1" spans="1:8">
      <c r="A9" s="42" t="s">
        <v>35</v>
      </c>
      <c r="B9" s="42"/>
      <c r="C9" s="42"/>
      <c r="D9" s="42"/>
      <c r="E9" s="42"/>
      <c r="F9" s="45"/>
      <c r="G9" s="46"/>
      <c r="H9" s="46"/>
    </row>
    <row r="10" customHeight="1" spans="1:1">
      <c r="A10" t="s">
        <v>143</v>
      </c>
    </row>
  </sheetData>
  <mergeCells count="8">
    <mergeCell ref="A3:H3"/>
    <mergeCell ref="F5:H5"/>
    <mergeCell ref="A9:E9"/>
    <mergeCell ref="A5:A6"/>
    <mergeCell ref="B5:B6"/>
    <mergeCell ref="C5:C6"/>
    <mergeCell ref="D5:D6"/>
    <mergeCell ref="E5:E6"/>
  </mergeCells>
  <pageMargins left="0.75" right="0.75" top="1" bottom="1" header="0.5" footer="0.5"/>
  <pageSetup paperSize="9" scale="66"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12"/>
  <sheetViews>
    <sheetView showZeros="0" workbookViewId="0">
      <pane ySplit="1" topLeftCell="A2" activePane="bottomLeft" state="frozen"/>
      <selection/>
      <selection pane="bottomLeft" activeCell="B18" sqref="B18"/>
    </sheetView>
  </sheetViews>
  <sheetFormatPr defaultColWidth="9.10833333333333" defaultRowHeight="14.25" customHeight="1"/>
  <cols>
    <col min="1" max="1" width="16.3333333333333" customWidth="1"/>
    <col min="2" max="2" width="29" customWidth="1"/>
    <col min="3" max="3" width="23.8916666666667" customWidth="1"/>
    <col min="4" max="7" width="19.55" customWidth="1"/>
    <col min="8" max="8" width="15.4416666666667" customWidth="1"/>
    <col min="9" max="11" width="19.55" customWidth="1"/>
  </cols>
  <sheetData>
    <row r="1" customHeight="1" spans="1:11">
      <c r="A1" s="2"/>
      <c r="B1" s="2"/>
      <c r="C1" s="2"/>
      <c r="D1" s="2"/>
      <c r="E1" s="2"/>
      <c r="F1" s="2"/>
      <c r="G1" s="2"/>
      <c r="H1" s="2"/>
      <c r="I1" s="2"/>
      <c r="J1" s="2"/>
      <c r="K1" s="2"/>
    </row>
    <row r="2" ht="13.6" customHeight="1" spans="4:11">
      <c r="D2" s="3"/>
      <c r="E2" s="3"/>
      <c r="F2" s="3"/>
      <c r="G2" s="3"/>
      <c r="K2" s="4" t="s">
        <v>394</v>
      </c>
    </row>
    <row r="3" ht="27.85" customHeight="1" spans="1:11">
      <c r="A3" s="28" t="s">
        <v>395</v>
      </c>
      <c r="B3" s="28"/>
      <c r="C3" s="28"/>
      <c r="D3" s="28"/>
      <c r="E3" s="28"/>
      <c r="F3" s="28"/>
      <c r="G3" s="28"/>
      <c r="H3" s="28"/>
      <c r="I3" s="28"/>
      <c r="J3" s="28"/>
      <c r="K3" s="28"/>
    </row>
    <row r="4" ht="13.6" customHeight="1" spans="1:11">
      <c r="A4" s="6" t="str">
        <f>'部门财务收支预算总表01-1'!A4</f>
        <v>单位名称：新平彝族傣族自治县水塘中学</v>
      </c>
      <c r="B4" s="7"/>
      <c r="C4" s="7"/>
      <c r="D4" s="7"/>
      <c r="E4" s="7"/>
      <c r="F4" s="7"/>
      <c r="G4" s="7"/>
      <c r="H4" s="8"/>
      <c r="I4" s="8"/>
      <c r="J4" s="8"/>
      <c r="K4" s="9" t="s">
        <v>136</v>
      </c>
    </row>
    <row r="5" ht="21.8" customHeight="1" spans="1:11">
      <c r="A5" s="10" t="s">
        <v>198</v>
      </c>
      <c r="B5" s="10" t="s">
        <v>148</v>
      </c>
      <c r="C5" s="10" t="s">
        <v>199</v>
      </c>
      <c r="D5" s="11" t="s">
        <v>149</v>
      </c>
      <c r="E5" s="11" t="s">
        <v>150</v>
      </c>
      <c r="F5" s="11" t="s">
        <v>151</v>
      </c>
      <c r="G5" s="11" t="s">
        <v>152</v>
      </c>
      <c r="H5" s="17" t="s">
        <v>35</v>
      </c>
      <c r="I5" s="12" t="s">
        <v>396</v>
      </c>
      <c r="J5" s="13"/>
      <c r="K5" s="14"/>
    </row>
    <row r="6" ht="21.8" customHeight="1" spans="1:11">
      <c r="A6" s="15"/>
      <c r="B6" s="15"/>
      <c r="C6" s="15"/>
      <c r="D6" s="16"/>
      <c r="E6" s="16"/>
      <c r="F6" s="16"/>
      <c r="G6" s="16"/>
      <c r="H6" s="29"/>
      <c r="I6" s="11" t="s">
        <v>38</v>
      </c>
      <c r="J6" s="11" t="s">
        <v>39</v>
      </c>
      <c r="K6" s="11" t="s">
        <v>40</v>
      </c>
    </row>
    <row r="7" ht="40.6" customHeight="1" spans="1:11">
      <c r="A7" s="18"/>
      <c r="B7" s="18"/>
      <c r="C7" s="18"/>
      <c r="D7" s="19"/>
      <c r="E7" s="19"/>
      <c r="F7" s="19"/>
      <c r="G7" s="19"/>
      <c r="H7" s="20"/>
      <c r="I7" s="19" t="s">
        <v>37</v>
      </c>
      <c r="J7" s="19"/>
      <c r="K7" s="19"/>
    </row>
    <row r="8" ht="15.05" customHeight="1" spans="1:11">
      <c r="A8" s="21">
        <v>1</v>
      </c>
      <c r="B8" s="21">
        <v>2</v>
      </c>
      <c r="C8" s="21">
        <v>3</v>
      </c>
      <c r="D8" s="21">
        <v>4</v>
      </c>
      <c r="E8" s="21">
        <v>5</v>
      </c>
      <c r="F8" s="21">
        <v>6</v>
      </c>
      <c r="G8" s="21">
        <v>7</v>
      </c>
      <c r="H8" s="21">
        <v>8</v>
      </c>
      <c r="I8" s="21">
        <v>9</v>
      </c>
      <c r="J8" s="36">
        <v>10</v>
      </c>
      <c r="K8" s="36">
        <v>11</v>
      </c>
    </row>
    <row r="9" ht="30.6" customHeight="1" spans="1:11">
      <c r="A9" s="30"/>
      <c r="B9" s="31"/>
      <c r="C9" s="30"/>
      <c r="D9" s="30"/>
      <c r="E9" s="30"/>
      <c r="F9" s="30"/>
      <c r="G9" s="30"/>
      <c r="H9" s="32"/>
      <c r="I9" s="32"/>
      <c r="J9" s="32"/>
      <c r="K9" s="32"/>
    </row>
    <row r="10" ht="30.6" customHeight="1" spans="1:11">
      <c r="A10" s="31"/>
      <c r="B10" s="31"/>
      <c r="C10" s="31"/>
      <c r="D10" s="31"/>
      <c r="E10" s="31"/>
      <c r="F10" s="31"/>
      <c r="G10" s="31"/>
      <c r="H10" s="32"/>
      <c r="I10" s="32"/>
      <c r="J10" s="32"/>
      <c r="K10" s="32"/>
    </row>
    <row r="11" ht="18.85" customHeight="1" spans="1:11">
      <c r="A11" s="33" t="s">
        <v>107</v>
      </c>
      <c r="B11" s="34"/>
      <c r="C11" s="34"/>
      <c r="D11" s="34"/>
      <c r="E11" s="34"/>
      <c r="F11" s="34"/>
      <c r="G11" s="35"/>
      <c r="H11" s="32"/>
      <c r="I11" s="32"/>
      <c r="J11" s="32"/>
      <c r="K11" s="32"/>
    </row>
    <row r="12" customHeight="1" spans="1:1">
      <c r="A12" t="s">
        <v>143</v>
      </c>
    </row>
  </sheetData>
  <mergeCells count="15">
    <mergeCell ref="A3:K3"/>
    <mergeCell ref="A4:G4"/>
    <mergeCell ref="I5:K5"/>
    <mergeCell ref="A11:G11"/>
    <mergeCell ref="A5:A7"/>
    <mergeCell ref="B5:B7"/>
    <mergeCell ref="C5:C7"/>
    <mergeCell ref="D5:D7"/>
    <mergeCell ref="E5:E7"/>
    <mergeCell ref="F5:F7"/>
    <mergeCell ref="G5:G7"/>
    <mergeCell ref="H5:H7"/>
    <mergeCell ref="I6:I7"/>
    <mergeCell ref="J6:J7"/>
    <mergeCell ref="K6:K7"/>
  </mergeCells>
  <pageMargins left="0.75" right="0.75" top="1" bottom="1" header="0.5" footer="0.5"/>
  <pageSetup paperSize="9" scale="60"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14"/>
  <sheetViews>
    <sheetView showZeros="0" workbookViewId="0">
      <pane ySplit="1" topLeftCell="A2" activePane="bottomLeft" state="frozen"/>
      <selection/>
      <selection pane="bottomLeft" activeCell="L33" sqref="L33"/>
    </sheetView>
  </sheetViews>
  <sheetFormatPr defaultColWidth="9.10833333333333" defaultRowHeight="14.25" customHeight="1" outlineLevelCol="6"/>
  <cols>
    <col min="1" max="1" width="37.7833333333333" customWidth="1"/>
    <col min="2" max="2" width="28" customWidth="1"/>
    <col min="3" max="3" width="37.55" customWidth="1"/>
    <col min="4" max="4" width="17" customWidth="1"/>
    <col min="5" max="7" width="27" customWidth="1"/>
  </cols>
  <sheetData>
    <row r="1" customHeight="1" spans="1:7">
      <c r="A1" s="2"/>
      <c r="B1" s="2"/>
      <c r="C1" s="2"/>
      <c r="D1" s="2"/>
      <c r="E1" s="2"/>
      <c r="F1" s="2"/>
      <c r="G1" s="2"/>
    </row>
    <row r="2" ht="13.6" customHeight="1" spans="4:7">
      <c r="D2" s="3"/>
      <c r="G2" s="4" t="s">
        <v>397</v>
      </c>
    </row>
    <row r="3" ht="27.85" customHeight="1" spans="1:7">
      <c r="A3" s="5" t="s">
        <v>398</v>
      </c>
      <c r="B3" s="5"/>
      <c r="C3" s="5"/>
      <c r="D3" s="5"/>
      <c r="E3" s="5"/>
      <c r="F3" s="5"/>
      <c r="G3" s="5"/>
    </row>
    <row r="4" ht="13.6" customHeight="1" spans="1:7">
      <c r="A4" s="6" t="str">
        <f>'部门财务收支预算总表01-1'!A4</f>
        <v>单位名称：新平彝族傣族自治县水塘中学</v>
      </c>
      <c r="B4" s="7"/>
      <c r="C4" s="7"/>
      <c r="D4" s="7"/>
      <c r="E4" s="8"/>
      <c r="F4" s="8"/>
      <c r="G4" s="9" t="s">
        <v>136</v>
      </c>
    </row>
    <row r="5" ht="21.8" customHeight="1" spans="1:7">
      <c r="A5" s="10" t="s">
        <v>199</v>
      </c>
      <c r="B5" s="10" t="s">
        <v>198</v>
      </c>
      <c r="C5" s="10" t="s">
        <v>148</v>
      </c>
      <c r="D5" s="11" t="s">
        <v>399</v>
      </c>
      <c r="E5" s="12" t="s">
        <v>38</v>
      </c>
      <c r="F5" s="13"/>
      <c r="G5" s="14"/>
    </row>
    <row r="6" ht="21.8" customHeight="1" spans="1:7">
      <c r="A6" s="15"/>
      <c r="B6" s="15"/>
      <c r="C6" s="15"/>
      <c r="D6" s="16"/>
      <c r="E6" s="17" t="s">
        <v>400</v>
      </c>
      <c r="F6" s="11" t="s">
        <v>401</v>
      </c>
      <c r="G6" s="11" t="s">
        <v>402</v>
      </c>
    </row>
    <row r="7" ht="40.6" customHeight="1" spans="1:7">
      <c r="A7" s="18"/>
      <c r="B7" s="18"/>
      <c r="C7" s="18"/>
      <c r="D7" s="19"/>
      <c r="E7" s="20"/>
      <c r="F7" s="19" t="s">
        <v>37</v>
      </c>
      <c r="G7" s="19"/>
    </row>
    <row r="8" ht="15.05" customHeight="1" spans="1:7">
      <c r="A8" s="21">
        <v>1</v>
      </c>
      <c r="B8" s="21">
        <v>2</v>
      </c>
      <c r="C8" s="21">
        <v>3</v>
      </c>
      <c r="D8" s="21">
        <v>4</v>
      </c>
      <c r="E8" s="21">
        <v>5</v>
      </c>
      <c r="F8" s="21">
        <v>6</v>
      </c>
      <c r="G8" s="21">
        <v>7</v>
      </c>
    </row>
    <row r="9" s="1" customFormat="1" ht="20.25" customHeight="1" spans="1:7">
      <c r="A9" s="22" t="s">
        <v>49</v>
      </c>
      <c r="B9" s="22" t="s">
        <v>203</v>
      </c>
      <c r="C9" s="23" t="s">
        <v>202</v>
      </c>
      <c r="D9" s="22" t="s">
        <v>403</v>
      </c>
      <c r="E9" s="24">
        <v>91800</v>
      </c>
      <c r="F9" s="25"/>
      <c r="G9" s="25"/>
    </row>
    <row r="10" s="1" customFormat="1" ht="20.25" customHeight="1" spans="1:7">
      <c r="A10" s="22" t="s">
        <v>49</v>
      </c>
      <c r="B10" s="22" t="s">
        <v>208</v>
      </c>
      <c r="C10" s="23" t="s">
        <v>207</v>
      </c>
      <c r="D10" s="22" t="s">
        <v>403</v>
      </c>
      <c r="E10" s="24">
        <f>34970.4</f>
        <v>34970.4</v>
      </c>
      <c r="F10" s="25"/>
      <c r="G10" s="25"/>
    </row>
    <row r="11" s="1" customFormat="1" ht="20.25" customHeight="1" spans="1:7">
      <c r="A11" s="22" t="s">
        <v>49</v>
      </c>
      <c r="B11" s="22" t="s">
        <v>208</v>
      </c>
      <c r="C11" s="23" t="s">
        <v>218</v>
      </c>
      <c r="D11" s="22" t="s">
        <v>403</v>
      </c>
      <c r="E11" s="24">
        <v>23052</v>
      </c>
      <c r="F11" s="25"/>
      <c r="G11" s="25"/>
    </row>
    <row r="12" s="1" customFormat="1" ht="20.25" customHeight="1" spans="1:7">
      <c r="A12" s="22" t="s">
        <v>49</v>
      </c>
      <c r="B12" s="22" t="s">
        <v>208</v>
      </c>
      <c r="C12" s="23" t="s">
        <v>222</v>
      </c>
      <c r="D12" s="22" t="s">
        <v>403</v>
      </c>
      <c r="E12" s="26">
        <v>134100</v>
      </c>
      <c r="F12" s="25"/>
      <c r="G12" s="25"/>
    </row>
    <row r="13" s="1" customFormat="1" ht="20.25" customHeight="1" spans="1:7">
      <c r="A13" s="22" t="s">
        <v>49</v>
      </c>
      <c r="B13" s="22" t="s">
        <v>208</v>
      </c>
      <c r="C13" s="23" t="s">
        <v>226</v>
      </c>
      <c r="D13" s="22" t="s">
        <v>403</v>
      </c>
      <c r="E13" s="26">
        <f>32535</f>
        <v>32535</v>
      </c>
      <c r="F13" s="25"/>
      <c r="G13" s="25"/>
    </row>
    <row r="14" s="1" customFormat="1" ht="20.25" customHeight="1" spans="1:7">
      <c r="A14" s="27" t="s">
        <v>35</v>
      </c>
      <c r="B14" s="27"/>
      <c r="C14" s="27"/>
      <c r="D14" s="27"/>
      <c r="E14" s="26">
        <f>SUM(E9:E13)</f>
        <v>316457.4</v>
      </c>
      <c r="F14" s="25"/>
      <c r="G14" s="25"/>
    </row>
  </sheetData>
  <mergeCells count="11">
    <mergeCell ref="A3:G3"/>
    <mergeCell ref="A4:D4"/>
    <mergeCell ref="E5:G5"/>
    <mergeCell ref="A14:D14"/>
    <mergeCell ref="A5:A7"/>
    <mergeCell ref="B5:B7"/>
    <mergeCell ref="C5:C7"/>
    <mergeCell ref="D5:D7"/>
    <mergeCell ref="E6:E7"/>
    <mergeCell ref="F6:F7"/>
    <mergeCell ref="G6:G7"/>
  </mergeCells>
  <pageMargins left="0.75" right="0.75" top="1" bottom="1" header="0.5" footer="0.5"/>
  <pageSetup paperSize="9" scale="66"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0"/>
  <sheetViews>
    <sheetView showZeros="0" workbookViewId="0">
      <pane ySplit="1" topLeftCell="A2" activePane="bottomLeft" state="frozen"/>
      <selection/>
      <selection pane="bottomLeft" activeCell="C11" sqref="C11"/>
    </sheetView>
  </sheetViews>
  <sheetFormatPr defaultColWidth="8" defaultRowHeight="14.25" customHeight="1"/>
  <cols>
    <col min="1" max="1" width="21.1083333333333" customWidth="1"/>
    <col min="2" max="2" width="35.2166666666667" customWidth="1"/>
    <col min="3" max="19" width="16.2166666666667" customWidth="1"/>
  </cols>
  <sheetData>
    <row r="1" customHeight="1" spans="1:19">
      <c r="A1" s="2"/>
      <c r="B1" s="2"/>
      <c r="C1" s="2"/>
      <c r="D1" s="2"/>
      <c r="E1" s="2"/>
      <c r="F1" s="2"/>
      <c r="G1" s="2"/>
      <c r="H1" s="2"/>
      <c r="I1" s="2"/>
      <c r="J1" s="2"/>
      <c r="K1" s="2"/>
      <c r="L1" s="2"/>
      <c r="M1" s="2"/>
      <c r="N1" s="2"/>
      <c r="O1" s="2"/>
      <c r="P1" s="2"/>
      <c r="Q1" s="2"/>
      <c r="R1" s="2"/>
      <c r="S1" s="2"/>
    </row>
    <row r="2" ht="11.95" customHeight="1" spans="1:18">
      <c r="A2" s="164"/>
      <c r="J2" s="177"/>
      <c r="R2" s="4" t="s">
        <v>31</v>
      </c>
    </row>
    <row r="3" ht="36" customHeight="1" spans="1:19">
      <c r="A3" s="165" t="s">
        <v>32</v>
      </c>
      <c r="B3" s="28"/>
      <c r="C3" s="28"/>
      <c r="D3" s="28"/>
      <c r="E3" s="28"/>
      <c r="F3" s="28"/>
      <c r="G3" s="28"/>
      <c r="H3" s="28"/>
      <c r="I3" s="28"/>
      <c r="J3" s="48"/>
      <c r="K3" s="28"/>
      <c r="L3" s="28"/>
      <c r="M3" s="28"/>
      <c r="N3" s="28"/>
      <c r="O3" s="28"/>
      <c r="P3" s="28"/>
      <c r="Q3" s="28"/>
      <c r="R3" s="28"/>
      <c r="S3" s="28"/>
    </row>
    <row r="4" ht="20.3" customHeight="1" spans="1:19">
      <c r="A4" s="100" t="str">
        <f>'部门财务收支预算总表01-1'!A4</f>
        <v>单位名称：新平彝族傣族自治县水塘中学</v>
      </c>
      <c r="B4" s="8"/>
      <c r="C4" s="8"/>
      <c r="D4" s="8"/>
      <c r="E4" s="8"/>
      <c r="F4" s="8"/>
      <c r="G4" s="8"/>
      <c r="H4" s="8"/>
      <c r="I4" s="8"/>
      <c r="J4" s="178"/>
      <c r="K4" s="8"/>
      <c r="L4" s="8"/>
      <c r="M4" s="8"/>
      <c r="N4" s="9"/>
      <c r="O4" s="9"/>
      <c r="P4" s="9"/>
      <c r="Q4" s="9"/>
      <c r="R4" s="9" t="s">
        <v>2</v>
      </c>
      <c r="S4" s="9" t="s">
        <v>2</v>
      </c>
    </row>
    <row r="5" ht="18.85" customHeight="1" spans="1:19">
      <c r="A5" s="166" t="s">
        <v>33</v>
      </c>
      <c r="B5" s="167" t="s">
        <v>34</v>
      </c>
      <c r="C5" s="167" t="s">
        <v>35</v>
      </c>
      <c r="D5" s="168" t="s">
        <v>36</v>
      </c>
      <c r="E5" s="169"/>
      <c r="F5" s="169"/>
      <c r="G5" s="169"/>
      <c r="H5" s="169"/>
      <c r="I5" s="169"/>
      <c r="J5" s="179"/>
      <c r="K5" s="169"/>
      <c r="L5" s="169"/>
      <c r="M5" s="169"/>
      <c r="N5" s="180"/>
      <c r="O5" s="180" t="s">
        <v>24</v>
      </c>
      <c r="P5" s="180"/>
      <c r="Q5" s="180"/>
      <c r="R5" s="180"/>
      <c r="S5" s="180"/>
    </row>
    <row r="6" ht="18" customHeight="1" spans="1:19">
      <c r="A6" s="170"/>
      <c r="B6" s="171"/>
      <c r="C6" s="171"/>
      <c r="D6" s="171" t="s">
        <v>37</v>
      </c>
      <c r="E6" s="171" t="s">
        <v>38</v>
      </c>
      <c r="F6" s="171" t="s">
        <v>39</v>
      </c>
      <c r="G6" s="171" t="s">
        <v>40</v>
      </c>
      <c r="H6" s="171" t="s">
        <v>41</v>
      </c>
      <c r="I6" s="181" t="s">
        <v>42</v>
      </c>
      <c r="J6" s="182"/>
      <c r="K6" s="181" t="s">
        <v>43</v>
      </c>
      <c r="L6" s="181" t="s">
        <v>44</v>
      </c>
      <c r="M6" s="181" t="s">
        <v>45</v>
      </c>
      <c r="N6" s="183" t="s">
        <v>46</v>
      </c>
      <c r="O6" s="184" t="s">
        <v>37</v>
      </c>
      <c r="P6" s="184" t="s">
        <v>38</v>
      </c>
      <c r="Q6" s="184" t="s">
        <v>39</v>
      </c>
      <c r="R6" s="184" t="s">
        <v>40</v>
      </c>
      <c r="S6" s="184" t="s">
        <v>47</v>
      </c>
    </row>
    <row r="7" ht="29.3" customHeight="1" spans="1:19">
      <c r="A7" s="172"/>
      <c r="B7" s="173"/>
      <c r="C7" s="173"/>
      <c r="D7" s="173"/>
      <c r="E7" s="173"/>
      <c r="F7" s="173"/>
      <c r="G7" s="173"/>
      <c r="H7" s="173"/>
      <c r="I7" s="185" t="s">
        <v>37</v>
      </c>
      <c r="J7" s="185" t="s">
        <v>48</v>
      </c>
      <c r="K7" s="185" t="s">
        <v>43</v>
      </c>
      <c r="L7" s="185" t="s">
        <v>44</v>
      </c>
      <c r="M7" s="185" t="s">
        <v>45</v>
      </c>
      <c r="N7" s="185" t="s">
        <v>46</v>
      </c>
      <c r="O7" s="185"/>
      <c r="P7" s="185"/>
      <c r="Q7" s="185"/>
      <c r="R7" s="185"/>
      <c r="S7" s="185"/>
    </row>
    <row r="8" ht="16.55" customHeight="1" spans="1:19">
      <c r="A8" s="174">
        <v>1</v>
      </c>
      <c r="B8" s="21">
        <v>2</v>
      </c>
      <c r="C8" s="21">
        <v>3</v>
      </c>
      <c r="D8" s="21">
        <v>4</v>
      </c>
      <c r="E8" s="174">
        <v>5</v>
      </c>
      <c r="F8" s="21">
        <v>6</v>
      </c>
      <c r="G8" s="21">
        <v>7</v>
      </c>
      <c r="H8" s="174">
        <v>8</v>
      </c>
      <c r="I8" s="21">
        <v>9</v>
      </c>
      <c r="J8" s="36">
        <v>10</v>
      </c>
      <c r="K8" s="36">
        <v>11</v>
      </c>
      <c r="L8" s="186">
        <v>12</v>
      </c>
      <c r="M8" s="36">
        <v>13</v>
      </c>
      <c r="N8" s="36">
        <v>14</v>
      </c>
      <c r="O8" s="36">
        <v>15</v>
      </c>
      <c r="P8" s="36">
        <v>16</v>
      </c>
      <c r="Q8" s="36">
        <v>17</v>
      </c>
      <c r="R8" s="36">
        <v>18</v>
      </c>
      <c r="S8" s="36">
        <v>19</v>
      </c>
    </row>
    <row r="9" ht="31.45" customHeight="1" spans="1:19">
      <c r="A9" s="30">
        <v>105031</v>
      </c>
      <c r="B9" s="30" t="s">
        <v>49</v>
      </c>
      <c r="C9" s="66">
        <f>13143871.08+735276.06</f>
        <v>13879147.14</v>
      </c>
      <c r="D9" s="130">
        <f>13143871.08+735276.06</f>
        <v>13879147.14</v>
      </c>
      <c r="E9" s="99">
        <f>13143871.08+735276.06</f>
        <v>13879147.14</v>
      </c>
      <c r="F9" s="99"/>
      <c r="G9" s="99"/>
      <c r="H9" s="99"/>
      <c r="I9" s="99"/>
      <c r="J9" s="99"/>
      <c r="K9" s="99"/>
      <c r="L9" s="99"/>
      <c r="M9" s="99"/>
      <c r="N9" s="99"/>
      <c r="O9" s="99"/>
      <c r="P9" s="99"/>
      <c r="Q9" s="99"/>
      <c r="R9" s="99"/>
      <c r="S9" s="99"/>
    </row>
    <row r="10" ht="16.55" customHeight="1" spans="1:19">
      <c r="A10" s="175" t="s">
        <v>35</v>
      </c>
      <c r="B10" s="176"/>
      <c r="C10" s="130">
        <f>SUM(C9)</f>
        <v>13879147.14</v>
      </c>
      <c r="D10" s="130">
        <f>SUM(D9)</f>
        <v>13879147.14</v>
      </c>
      <c r="E10" s="99">
        <f>SUM(E9)</f>
        <v>13879147.14</v>
      </c>
      <c r="F10" s="99"/>
      <c r="G10" s="99"/>
      <c r="H10" s="99"/>
      <c r="I10" s="99"/>
      <c r="J10" s="99"/>
      <c r="K10" s="99"/>
      <c r="L10" s="99"/>
      <c r="M10" s="99"/>
      <c r="N10" s="99"/>
      <c r="O10" s="99"/>
      <c r="P10" s="99"/>
      <c r="Q10" s="99"/>
      <c r="R10" s="99"/>
      <c r="S10" s="99"/>
    </row>
  </sheetData>
  <mergeCells count="20">
    <mergeCell ref="R2:S2"/>
    <mergeCell ref="A3:S3"/>
    <mergeCell ref="A4:D4"/>
    <mergeCell ref="R4:S4"/>
    <mergeCell ref="D5:N5"/>
    <mergeCell ref="O5:S5"/>
    <mergeCell ref="I6:N6"/>
    <mergeCell ref="A5:A7"/>
    <mergeCell ref="B5:B7"/>
    <mergeCell ref="C5:C7"/>
    <mergeCell ref="D6:D7"/>
    <mergeCell ref="E6:E7"/>
    <mergeCell ref="F6:F7"/>
    <mergeCell ref="G6:G7"/>
    <mergeCell ref="H6:H7"/>
    <mergeCell ref="O6:O7"/>
    <mergeCell ref="P6:P7"/>
    <mergeCell ref="Q6:Q7"/>
    <mergeCell ref="R6:R7"/>
    <mergeCell ref="S6:S7"/>
  </mergeCells>
  <pageMargins left="0.75" right="0.75" top="1" bottom="1" header="0.5" footer="0.5"/>
  <pageSetup paperSize="9" scale="40"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O30"/>
  <sheetViews>
    <sheetView showZeros="0" tabSelected="1" workbookViewId="0">
      <pane ySplit="1" topLeftCell="A2" activePane="bottomLeft" state="frozen"/>
      <selection/>
      <selection pane="bottomLeft" activeCell="C11" sqref="C11"/>
    </sheetView>
  </sheetViews>
  <sheetFormatPr defaultColWidth="9.10833333333333" defaultRowHeight="14.25" customHeight="1"/>
  <cols>
    <col min="1" max="1" width="14.2166666666667" customWidth="1"/>
    <col min="2" max="2" width="32.55" customWidth="1"/>
    <col min="3" max="6" width="18.8916666666667" customWidth="1"/>
    <col min="7" max="7" width="21.2166666666667" customWidth="1"/>
    <col min="8" max="9" width="18.8916666666667" customWidth="1"/>
    <col min="10" max="10" width="17.8916666666667" customWidth="1"/>
    <col min="11" max="15" width="18.8916666666667" customWidth="1"/>
  </cols>
  <sheetData>
    <row r="1" customHeight="1" spans="1:15">
      <c r="A1" s="2"/>
      <c r="B1" s="2"/>
      <c r="C1" s="2"/>
      <c r="D1" s="2"/>
      <c r="E1" s="2"/>
      <c r="F1" s="2"/>
      <c r="G1" s="2"/>
      <c r="H1" s="2"/>
      <c r="I1" s="2"/>
      <c r="J1" s="2"/>
      <c r="K1" s="2"/>
      <c r="L1" s="2"/>
      <c r="M1" s="2"/>
      <c r="N1" s="2"/>
      <c r="O1" s="2"/>
    </row>
    <row r="2" ht="15.75" customHeight="1" spans="15:15">
      <c r="O2" s="57" t="s">
        <v>50</v>
      </c>
    </row>
    <row r="3" ht="28.5" customHeight="1" spans="1:15">
      <c r="A3" s="28" t="s">
        <v>51</v>
      </c>
      <c r="B3" s="28"/>
      <c r="C3" s="28"/>
      <c r="D3" s="28"/>
      <c r="E3" s="28"/>
      <c r="F3" s="28"/>
      <c r="G3" s="28"/>
      <c r="H3" s="28"/>
      <c r="I3" s="28"/>
      <c r="J3" s="28"/>
      <c r="K3" s="28"/>
      <c r="L3" s="28"/>
      <c r="M3" s="28"/>
      <c r="N3" s="28"/>
      <c r="O3" s="28"/>
    </row>
    <row r="4" ht="15.05" customHeight="1" spans="1:15">
      <c r="A4" s="110" t="str">
        <f>'部门财务收支预算总表01-1'!A4</f>
        <v>单位名称：新平彝族傣族自治县水塘中学</v>
      </c>
      <c r="B4" s="111"/>
      <c r="C4" s="75"/>
      <c r="D4" s="75"/>
      <c r="E4" s="75"/>
      <c r="F4" s="75"/>
      <c r="G4" s="8"/>
      <c r="H4" s="75"/>
      <c r="I4" s="75"/>
      <c r="J4" s="8"/>
      <c r="K4" s="75"/>
      <c r="L4" s="75"/>
      <c r="M4" s="8"/>
      <c r="N4" s="8"/>
      <c r="O4" s="112" t="s">
        <v>2</v>
      </c>
    </row>
    <row r="5" ht="18.85" customHeight="1" spans="1:15">
      <c r="A5" s="11" t="s">
        <v>52</v>
      </c>
      <c r="B5" s="11" t="s">
        <v>53</v>
      </c>
      <c r="C5" s="17" t="s">
        <v>35</v>
      </c>
      <c r="D5" s="65" t="s">
        <v>38</v>
      </c>
      <c r="E5" s="65"/>
      <c r="F5" s="65"/>
      <c r="G5" s="155" t="s">
        <v>39</v>
      </c>
      <c r="H5" s="11" t="s">
        <v>40</v>
      </c>
      <c r="I5" s="11" t="s">
        <v>54</v>
      </c>
      <c r="J5" s="12" t="s">
        <v>55</v>
      </c>
      <c r="K5" s="77" t="s">
        <v>56</v>
      </c>
      <c r="L5" s="77" t="s">
        <v>57</v>
      </c>
      <c r="M5" s="77" t="s">
        <v>58</v>
      </c>
      <c r="N5" s="77" t="s">
        <v>59</v>
      </c>
      <c r="O5" s="94" t="s">
        <v>60</v>
      </c>
    </row>
    <row r="6" ht="29.95" customHeight="1" spans="1:15">
      <c r="A6" s="20"/>
      <c r="B6" s="20"/>
      <c r="C6" s="20"/>
      <c r="D6" s="65" t="s">
        <v>37</v>
      </c>
      <c r="E6" s="65" t="s">
        <v>61</v>
      </c>
      <c r="F6" s="65" t="s">
        <v>62</v>
      </c>
      <c r="G6" s="20"/>
      <c r="H6" s="20"/>
      <c r="I6" s="20"/>
      <c r="J6" s="65" t="s">
        <v>37</v>
      </c>
      <c r="K6" s="98" t="s">
        <v>56</v>
      </c>
      <c r="L6" s="98" t="s">
        <v>57</v>
      </c>
      <c r="M6" s="98" t="s">
        <v>58</v>
      </c>
      <c r="N6" s="98" t="s">
        <v>59</v>
      </c>
      <c r="O6" s="98" t="s">
        <v>60</v>
      </c>
    </row>
    <row r="7" ht="16.55" customHeight="1" spans="1:15">
      <c r="A7" s="65">
        <v>1</v>
      </c>
      <c r="B7" s="65">
        <v>2</v>
      </c>
      <c r="C7" s="65">
        <v>3</v>
      </c>
      <c r="D7" s="65">
        <v>4</v>
      </c>
      <c r="E7" s="65">
        <v>5</v>
      </c>
      <c r="F7" s="65">
        <v>6</v>
      </c>
      <c r="G7" s="65">
        <v>7</v>
      </c>
      <c r="H7" s="50">
        <v>8</v>
      </c>
      <c r="I7" s="50">
        <v>9</v>
      </c>
      <c r="J7" s="50">
        <v>10</v>
      </c>
      <c r="K7" s="50">
        <v>11</v>
      </c>
      <c r="L7" s="50">
        <v>12</v>
      </c>
      <c r="M7" s="50">
        <v>13</v>
      </c>
      <c r="N7" s="50">
        <v>14</v>
      </c>
      <c r="O7" s="65">
        <v>15</v>
      </c>
    </row>
    <row r="8" s="1" customFormat="1" ht="20.25" customHeight="1" spans="1:15">
      <c r="A8" s="156" t="s">
        <v>63</v>
      </c>
      <c r="B8" s="156" t="s">
        <v>64</v>
      </c>
      <c r="C8" s="105">
        <f>C9+C11+C13</f>
        <v>9631917.62</v>
      </c>
      <c r="D8" s="105">
        <f>D9+D11+D13</f>
        <v>9631917.62</v>
      </c>
      <c r="E8" s="105">
        <v>8603236.16</v>
      </c>
      <c r="F8" s="105">
        <f>F9+F11+F13</f>
        <v>1028681.46</v>
      </c>
      <c r="G8" s="105"/>
      <c r="H8" s="105"/>
      <c r="I8" s="105"/>
      <c r="J8" s="105"/>
      <c r="K8" s="160"/>
      <c r="L8" s="161"/>
      <c r="M8" s="161"/>
      <c r="N8" s="161"/>
      <c r="O8" s="161"/>
    </row>
    <row r="9" s="1" customFormat="1" ht="20.25" customHeight="1" spans="1:15">
      <c r="A9" s="157" t="s">
        <v>65</v>
      </c>
      <c r="B9" s="157" t="s">
        <v>66</v>
      </c>
      <c r="C9" s="105">
        <f>8802681.56+715679.06</f>
        <v>9518360.62</v>
      </c>
      <c r="D9" s="105">
        <f>8802681.56+715679.06</f>
        <v>9518360.62</v>
      </c>
      <c r="E9" s="105">
        <v>8603236.16</v>
      </c>
      <c r="F9" s="105">
        <f>199445.4+715679.06</f>
        <v>915124.46</v>
      </c>
      <c r="G9" s="105"/>
      <c r="H9" s="105"/>
      <c r="I9" s="105"/>
      <c r="J9" s="105"/>
      <c r="K9" s="162"/>
      <c r="L9" s="163"/>
      <c r="M9" s="163"/>
      <c r="N9" s="163"/>
      <c r="O9" s="163"/>
    </row>
    <row r="10" s="1" customFormat="1" ht="20.25" customHeight="1" spans="1:15">
      <c r="A10" s="158" t="s">
        <v>67</v>
      </c>
      <c r="B10" s="158" t="s">
        <v>68</v>
      </c>
      <c r="C10" s="105">
        <f>8802681.56+715679.06</f>
        <v>9518360.62</v>
      </c>
      <c r="D10" s="105">
        <f>8802681.56+715679.06</f>
        <v>9518360.62</v>
      </c>
      <c r="E10" s="105">
        <v>8603236.16</v>
      </c>
      <c r="F10" s="105">
        <f>199445.4+715679.06</f>
        <v>915124.46</v>
      </c>
      <c r="G10" s="105"/>
      <c r="H10" s="105"/>
      <c r="I10" s="105"/>
      <c r="J10" s="105"/>
      <c r="K10" s="162"/>
      <c r="L10" s="163"/>
      <c r="M10" s="163"/>
      <c r="N10" s="163"/>
      <c r="O10" s="163"/>
    </row>
    <row r="11" s="1" customFormat="1" ht="20.25" customHeight="1" spans="1:15">
      <c r="A11" s="157" t="s">
        <v>69</v>
      </c>
      <c r="B11" s="157" t="s">
        <v>70</v>
      </c>
      <c r="C11" s="105">
        <f>2160+19597</f>
        <v>21757</v>
      </c>
      <c r="D11" s="105">
        <f>2160+19597</f>
        <v>21757</v>
      </c>
      <c r="E11" s="105"/>
      <c r="F11" s="105">
        <f>2160+19597</f>
        <v>21757</v>
      </c>
      <c r="G11" s="105"/>
      <c r="H11" s="105"/>
      <c r="I11" s="105"/>
      <c r="J11" s="105"/>
      <c r="K11" s="162"/>
      <c r="L11" s="163"/>
      <c r="M11" s="163"/>
      <c r="N11" s="163"/>
      <c r="O11" s="163"/>
    </row>
    <row r="12" s="1" customFormat="1" ht="20.25" customHeight="1" spans="1:15">
      <c r="A12" s="158" t="s">
        <v>71</v>
      </c>
      <c r="B12" s="158" t="s">
        <v>72</v>
      </c>
      <c r="C12" s="105">
        <f>2160+19597</f>
        <v>21757</v>
      </c>
      <c r="D12" s="105">
        <f>2160+19597</f>
        <v>21757</v>
      </c>
      <c r="E12" s="105"/>
      <c r="F12" s="105">
        <f>2160+19597</f>
        <v>21757</v>
      </c>
      <c r="G12" s="105"/>
      <c r="H12" s="105"/>
      <c r="I12" s="105"/>
      <c r="J12" s="105"/>
      <c r="K12" s="162"/>
      <c r="L12" s="163"/>
      <c r="M12" s="163"/>
      <c r="N12" s="163"/>
      <c r="O12" s="163"/>
    </row>
    <row r="13" s="1" customFormat="1" ht="20.25" customHeight="1" spans="1:15">
      <c r="A13" s="157" t="s">
        <v>73</v>
      </c>
      <c r="B13" s="157" t="s">
        <v>74</v>
      </c>
      <c r="C13" s="105">
        <v>91800</v>
      </c>
      <c r="D13" s="105">
        <v>91800</v>
      </c>
      <c r="E13" s="105"/>
      <c r="F13" s="105">
        <v>91800</v>
      </c>
      <c r="G13" s="105"/>
      <c r="H13" s="105"/>
      <c r="I13" s="105"/>
      <c r="J13" s="105"/>
      <c r="K13" s="162"/>
      <c r="L13" s="163"/>
      <c r="M13" s="163"/>
      <c r="N13" s="163"/>
      <c r="O13" s="163"/>
    </row>
    <row r="14" s="1" customFormat="1" ht="20.25" customHeight="1" spans="1:15">
      <c r="A14" s="158" t="s">
        <v>75</v>
      </c>
      <c r="B14" s="158" t="s">
        <v>76</v>
      </c>
      <c r="C14" s="105">
        <v>91800</v>
      </c>
      <c r="D14" s="105">
        <v>91800</v>
      </c>
      <c r="E14" s="105"/>
      <c r="F14" s="105">
        <v>91800</v>
      </c>
      <c r="G14" s="105"/>
      <c r="H14" s="105"/>
      <c r="I14" s="105"/>
      <c r="J14" s="105"/>
      <c r="K14" s="162"/>
      <c r="L14" s="163"/>
      <c r="M14" s="163"/>
      <c r="N14" s="163"/>
      <c r="O14" s="163"/>
    </row>
    <row r="15" s="1" customFormat="1" ht="20.25" customHeight="1" spans="1:15">
      <c r="A15" s="156" t="s">
        <v>77</v>
      </c>
      <c r="B15" s="156" t="s">
        <v>78</v>
      </c>
      <c r="C15" s="105">
        <v>1593444</v>
      </c>
      <c r="D15" s="105">
        <v>1593444</v>
      </c>
      <c r="E15" s="105">
        <v>1570392</v>
      </c>
      <c r="F15" s="105">
        <v>23052</v>
      </c>
      <c r="G15" s="105"/>
      <c r="H15" s="105"/>
      <c r="I15" s="105"/>
      <c r="J15" s="105"/>
      <c r="K15" s="162"/>
      <c r="L15" s="163"/>
      <c r="M15" s="163"/>
      <c r="N15" s="163"/>
      <c r="O15" s="163"/>
    </row>
    <row r="16" s="1" customFormat="1" ht="20.25" customHeight="1" spans="1:15">
      <c r="A16" s="157" t="s">
        <v>79</v>
      </c>
      <c r="B16" s="157" t="s">
        <v>80</v>
      </c>
      <c r="C16" s="105">
        <v>1570392</v>
      </c>
      <c r="D16" s="105">
        <v>1570392</v>
      </c>
      <c r="E16" s="105">
        <v>1570392</v>
      </c>
      <c r="F16" s="105"/>
      <c r="G16" s="105"/>
      <c r="H16" s="105"/>
      <c r="I16" s="105"/>
      <c r="J16" s="105"/>
      <c r="K16" s="162"/>
      <c r="L16" s="163"/>
      <c r="M16" s="163"/>
      <c r="N16" s="163"/>
      <c r="O16" s="163"/>
    </row>
    <row r="17" s="1" customFormat="1" ht="20.25" customHeight="1" spans="1:15">
      <c r="A17" s="158" t="s">
        <v>81</v>
      </c>
      <c r="B17" s="158" t="s">
        <v>82</v>
      </c>
      <c r="C17" s="105">
        <v>3000</v>
      </c>
      <c r="D17" s="105">
        <v>3000</v>
      </c>
      <c r="E17" s="105">
        <v>3000</v>
      </c>
      <c r="F17" s="105"/>
      <c r="G17" s="105"/>
      <c r="H17" s="105"/>
      <c r="I17" s="105"/>
      <c r="J17" s="105"/>
      <c r="K17" s="162"/>
      <c r="L17" s="163"/>
      <c r="M17" s="163"/>
      <c r="N17" s="163"/>
      <c r="O17" s="163"/>
    </row>
    <row r="18" s="1" customFormat="1" ht="20.25" customHeight="1" spans="1:15">
      <c r="A18" s="158" t="s">
        <v>83</v>
      </c>
      <c r="B18" s="158" t="s">
        <v>84</v>
      </c>
      <c r="C18" s="105">
        <v>1567392</v>
      </c>
      <c r="D18" s="105">
        <v>1567392</v>
      </c>
      <c r="E18" s="105">
        <v>1567392</v>
      </c>
      <c r="F18" s="105"/>
      <c r="G18" s="105"/>
      <c r="H18" s="105"/>
      <c r="I18" s="105"/>
      <c r="J18" s="105"/>
      <c r="K18" s="162"/>
      <c r="L18" s="163"/>
      <c r="M18" s="163"/>
      <c r="N18" s="163"/>
      <c r="O18" s="163"/>
    </row>
    <row r="19" s="1" customFormat="1" ht="20.25" customHeight="1" spans="1:15">
      <c r="A19" s="157" t="s">
        <v>85</v>
      </c>
      <c r="B19" s="157" t="s">
        <v>86</v>
      </c>
      <c r="C19" s="105">
        <v>23052</v>
      </c>
      <c r="D19" s="105">
        <v>23052</v>
      </c>
      <c r="E19" s="105"/>
      <c r="F19" s="105">
        <v>23052</v>
      </c>
      <c r="G19" s="105"/>
      <c r="H19" s="105"/>
      <c r="I19" s="105"/>
      <c r="J19" s="105"/>
      <c r="K19" s="162"/>
      <c r="L19" s="163"/>
      <c r="M19" s="163"/>
      <c r="N19" s="163"/>
      <c r="O19" s="163"/>
    </row>
    <row r="20" s="1" customFormat="1" ht="20.25" customHeight="1" spans="1:15">
      <c r="A20" s="158" t="s">
        <v>87</v>
      </c>
      <c r="B20" s="158" t="s">
        <v>88</v>
      </c>
      <c r="C20" s="105">
        <v>23052</v>
      </c>
      <c r="D20" s="105">
        <v>23052</v>
      </c>
      <c r="E20" s="105"/>
      <c r="F20" s="105">
        <v>23052</v>
      </c>
      <c r="G20" s="105"/>
      <c r="H20" s="105"/>
      <c r="I20" s="105"/>
      <c r="J20" s="105"/>
      <c r="K20" s="162"/>
      <c r="L20" s="163"/>
      <c r="M20" s="163"/>
      <c r="N20" s="163"/>
      <c r="O20" s="163"/>
    </row>
    <row r="21" s="1" customFormat="1" ht="20.25" customHeight="1" spans="1:15">
      <c r="A21" s="156" t="s">
        <v>89</v>
      </c>
      <c r="B21" s="156" t="s">
        <v>90</v>
      </c>
      <c r="C21" s="105">
        <v>1024317.52</v>
      </c>
      <c r="D21" s="105">
        <v>1024317.52</v>
      </c>
      <c r="E21" s="105">
        <v>1024317.52</v>
      </c>
      <c r="F21" s="105"/>
      <c r="G21" s="105"/>
      <c r="H21" s="105"/>
      <c r="I21" s="105"/>
      <c r="J21" s="105"/>
      <c r="K21" s="162"/>
      <c r="L21" s="163"/>
      <c r="M21" s="163"/>
      <c r="N21" s="163"/>
      <c r="O21" s="163"/>
    </row>
    <row r="22" s="1" customFormat="1" ht="20.25" customHeight="1" spans="1:15">
      <c r="A22" s="157" t="s">
        <v>91</v>
      </c>
      <c r="B22" s="157" t="s">
        <v>92</v>
      </c>
      <c r="C22" s="105">
        <v>1024317.52</v>
      </c>
      <c r="D22" s="105">
        <v>1024317.52</v>
      </c>
      <c r="E22" s="105">
        <v>1024317.52</v>
      </c>
      <c r="F22" s="105"/>
      <c r="G22" s="105"/>
      <c r="H22" s="105"/>
      <c r="I22" s="105"/>
      <c r="J22" s="105"/>
      <c r="K22" s="162"/>
      <c r="L22" s="163"/>
      <c r="M22" s="163"/>
      <c r="N22" s="163"/>
      <c r="O22" s="163"/>
    </row>
    <row r="23" s="1" customFormat="1" ht="20.25" customHeight="1" spans="1:15">
      <c r="A23" s="158" t="s">
        <v>93</v>
      </c>
      <c r="B23" s="158" t="s">
        <v>94</v>
      </c>
      <c r="C23" s="105"/>
      <c r="D23" s="105"/>
      <c r="E23" s="105"/>
      <c r="F23" s="105"/>
      <c r="G23" s="105"/>
      <c r="H23" s="105"/>
      <c r="I23" s="105"/>
      <c r="J23" s="105"/>
      <c r="K23" s="162"/>
      <c r="L23" s="163"/>
      <c r="M23" s="163"/>
      <c r="N23" s="163"/>
      <c r="O23" s="163"/>
    </row>
    <row r="24" s="1" customFormat="1" ht="20.25" customHeight="1" spans="1:15">
      <c r="A24" s="158" t="s">
        <v>95</v>
      </c>
      <c r="B24" s="158" t="s">
        <v>96</v>
      </c>
      <c r="C24" s="105">
        <v>678706.96</v>
      </c>
      <c r="D24" s="105">
        <v>678706.96</v>
      </c>
      <c r="E24" s="105">
        <v>678706.96</v>
      </c>
      <c r="F24" s="105"/>
      <c r="G24" s="105"/>
      <c r="H24" s="105"/>
      <c r="I24" s="105"/>
      <c r="J24" s="105"/>
      <c r="K24" s="162"/>
      <c r="L24" s="163"/>
      <c r="M24" s="163"/>
      <c r="N24" s="163"/>
      <c r="O24" s="163"/>
    </row>
    <row r="25" s="1" customFormat="1" ht="20.25" customHeight="1" spans="1:15">
      <c r="A25" s="158" t="s">
        <v>97</v>
      </c>
      <c r="B25" s="158" t="s">
        <v>98</v>
      </c>
      <c r="C25" s="105">
        <v>314263.2</v>
      </c>
      <c r="D25" s="105">
        <v>314263.2</v>
      </c>
      <c r="E25" s="105">
        <v>314263.2</v>
      </c>
      <c r="F25" s="105"/>
      <c r="G25" s="105"/>
      <c r="H25" s="105"/>
      <c r="I25" s="105"/>
      <c r="J25" s="105"/>
      <c r="K25" s="162"/>
      <c r="L25" s="163"/>
      <c r="M25" s="163"/>
      <c r="N25" s="163"/>
      <c r="O25" s="163"/>
    </row>
    <row r="26" s="1" customFormat="1" ht="20.25" customHeight="1" spans="1:15">
      <c r="A26" s="158" t="s">
        <v>99</v>
      </c>
      <c r="B26" s="158" t="s">
        <v>100</v>
      </c>
      <c r="C26" s="105">
        <v>31347.36</v>
      </c>
      <c r="D26" s="105">
        <v>31347.36</v>
      </c>
      <c r="E26" s="105">
        <v>31347.36</v>
      </c>
      <c r="F26" s="105"/>
      <c r="G26" s="105"/>
      <c r="H26" s="105"/>
      <c r="I26" s="105"/>
      <c r="J26" s="105"/>
      <c r="K26" s="162"/>
      <c r="L26" s="163"/>
      <c r="M26" s="163"/>
      <c r="N26" s="163"/>
      <c r="O26" s="163"/>
    </row>
    <row r="27" s="1" customFormat="1" ht="20.25" customHeight="1" spans="1:15">
      <c r="A27" s="156" t="s">
        <v>101</v>
      </c>
      <c r="B27" s="156" t="s">
        <v>102</v>
      </c>
      <c r="C27" s="105">
        <v>1629468</v>
      </c>
      <c r="D27" s="105">
        <v>1629468</v>
      </c>
      <c r="E27" s="105">
        <v>1629468</v>
      </c>
      <c r="F27" s="105"/>
      <c r="G27" s="105"/>
      <c r="H27" s="105"/>
      <c r="I27" s="105"/>
      <c r="J27" s="105"/>
      <c r="K27" s="162"/>
      <c r="L27" s="163"/>
      <c r="M27" s="163"/>
      <c r="N27" s="163"/>
      <c r="O27" s="163"/>
    </row>
    <row r="28" s="1" customFormat="1" ht="20.25" customHeight="1" spans="1:15">
      <c r="A28" s="157" t="s">
        <v>103</v>
      </c>
      <c r="B28" s="157" t="s">
        <v>104</v>
      </c>
      <c r="C28" s="105">
        <v>1629468</v>
      </c>
      <c r="D28" s="105">
        <v>1629468</v>
      </c>
      <c r="E28" s="105">
        <v>1629468</v>
      </c>
      <c r="F28" s="105"/>
      <c r="G28" s="105"/>
      <c r="H28" s="105"/>
      <c r="I28" s="105"/>
      <c r="J28" s="105"/>
      <c r="K28" s="162"/>
      <c r="L28" s="163"/>
      <c r="M28" s="163"/>
      <c r="N28" s="163"/>
      <c r="O28" s="163"/>
    </row>
    <row r="29" s="1" customFormat="1" ht="20.25" customHeight="1" spans="1:15">
      <c r="A29" s="158" t="s">
        <v>105</v>
      </c>
      <c r="B29" s="158" t="s">
        <v>106</v>
      </c>
      <c r="C29" s="105">
        <v>1629468</v>
      </c>
      <c r="D29" s="105">
        <v>1629468</v>
      </c>
      <c r="E29" s="105">
        <v>1629468</v>
      </c>
      <c r="F29" s="105"/>
      <c r="G29" s="105"/>
      <c r="H29" s="105"/>
      <c r="I29" s="105"/>
      <c r="J29" s="105"/>
      <c r="K29" s="162"/>
      <c r="L29" s="163"/>
      <c r="M29" s="163"/>
      <c r="N29" s="163"/>
      <c r="O29" s="163"/>
    </row>
    <row r="30" s="1" customFormat="1" ht="20.25" customHeight="1" spans="1:15">
      <c r="A30" s="159" t="s">
        <v>107</v>
      </c>
      <c r="B30" s="159"/>
      <c r="C30" s="105">
        <f>D30</f>
        <v>13879147.14</v>
      </c>
      <c r="D30" s="105">
        <f>E30+F30</f>
        <v>13879147.14</v>
      </c>
      <c r="E30" s="105">
        <v>12827413.68</v>
      </c>
      <c r="F30" s="105">
        <f>F8+F15+F21+F27</f>
        <v>1051733.46</v>
      </c>
      <c r="G30" s="105"/>
      <c r="H30" s="105"/>
      <c r="I30" s="105"/>
      <c r="J30" s="105"/>
      <c r="K30" s="162"/>
      <c r="L30" s="163"/>
      <c r="M30" s="163"/>
      <c r="N30" s="163"/>
      <c r="O30" s="163"/>
    </row>
  </sheetData>
  <mergeCells count="11">
    <mergeCell ref="A3:O3"/>
    <mergeCell ref="A4:L4"/>
    <mergeCell ref="D5:F5"/>
    <mergeCell ref="J5:O5"/>
    <mergeCell ref="A30:B30"/>
    <mergeCell ref="A5:A6"/>
    <mergeCell ref="B5:B6"/>
    <mergeCell ref="C5:C6"/>
    <mergeCell ref="G5:G6"/>
    <mergeCell ref="H5:H6"/>
    <mergeCell ref="I5:I6"/>
  </mergeCells>
  <pageMargins left="0.75" right="0.75" top="1" bottom="1" header="0.5" footer="0.5"/>
  <pageSetup paperSize="9" scale="45"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17"/>
  <sheetViews>
    <sheetView showZeros="0" workbookViewId="0">
      <pane ySplit="1" topLeftCell="A2" activePane="bottomLeft" state="frozen"/>
      <selection/>
      <selection pane="bottomLeft" activeCell="C11" sqref="C11"/>
    </sheetView>
  </sheetViews>
  <sheetFormatPr defaultColWidth="9.10833333333333" defaultRowHeight="14.25" customHeight="1" outlineLevelCol="3"/>
  <cols>
    <col min="1" max="1" width="49.2166666666667" customWidth="1"/>
    <col min="2" max="2" width="43.3333333333333" customWidth="1"/>
    <col min="3" max="3" width="48.55" customWidth="1"/>
    <col min="4" max="4" width="41.2166666666667" customWidth="1"/>
  </cols>
  <sheetData>
    <row r="1" customHeight="1" spans="1:4">
      <c r="A1" s="2"/>
      <c r="B1" s="2"/>
      <c r="C1" s="2"/>
      <c r="D1" s="2"/>
    </row>
    <row r="2" customHeight="1" spans="4:4">
      <c r="D2" s="108" t="s">
        <v>108</v>
      </c>
    </row>
    <row r="3" ht="31.6" customHeight="1" spans="1:4">
      <c r="A3" s="47" t="s">
        <v>109</v>
      </c>
      <c r="B3" s="142"/>
      <c r="C3" s="142"/>
      <c r="D3" s="142"/>
    </row>
    <row r="4" ht="17.2" customHeight="1" spans="1:4">
      <c r="A4" s="6" t="str">
        <f>'部门财务收支预算总表01-1'!A4</f>
        <v>单位名称：新平彝族傣族自治县水塘中学</v>
      </c>
      <c r="B4" s="143"/>
      <c r="C4" s="143"/>
      <c r="D4" s="109" t="s">
        <v>2</v>
      </c>
    </row>
    <row r="5" ht="24.75" customHeight="1" spans="1:4">
      <c r="A5" s="12" t="s">
        <v>3</v>
      </c>
      <c r="B5" s="14"/>
      <c r="C5" s="12" t="s">
        <v>4</v>
      </c>
      <c r="D5" s="14"/>
    </row>
    <row r="6" ht="15.75" customHeight="1" spans="1:4">
      <c r="A6" s="17" t="s">
        <v>5</v>
      </c>
      <c r="B6" s="144" t="s">
        <v>6</v>
      </c>
      <c r="C6" s="17" t="s">
        <v>110</v>
      </c>
      <c r="D6" s="144" t="s">
        <v>6</v>
      </c>
    </row>
    <row r="7" ht="14.1" customHeight="1" spans="1:4">
      <c r="A7" s="20"/>
      <c r="B7" s="19"/>
      <c r="C7" s="20"/>
      <c r="D7" s="19"/>
    </row>
    <row r="8" ht="29.15" customHeight="1" spans="1:4">
      <c r="A8" s="145" t="s">
        <v>111</v>
      </c>
      <c r="B8" s="146"/>
      <c r="C8" s="147" t="s">
        <v>112</v>
      </c>
      <c r="D8" s="105">
        <f>SUM(D9:D12)</f>
        <v>13879147.14</v>
      </c>
    </row>
    <row r="9" ht="29.15" customHeight="1" spans="1:4">
      <c r="A9" s="148" t="s">
        <v>113</v>
      </c>
      <c r="B9" s="99">
        <f>13143871.08+735276.06</f>
        <v>13879147.14</v>
      </c>
      <c r="C9" s="147" t="s">
        <v>114</v>
      </c>
      <c r="D9" s="105">
        <f>8896641.56+735276.06</f>
        <v>9631917.62</v>
      </c>
    </row>
    <row r="10" ht="29.15" customHeight="1" spans="1:4">
      <c r="A10" s="148" t="s">
        <v>115</v>
      </c>
      <c r="B10" s="99"/>
      <c r="C10" s="147" t="s">
        <v>116</v>
      </c>
      <c r="D10" s="105">
        <v>1593444</v>
      </c>
    </row>
    <row r="11" ht="29.15" customHeight="1" spans="1:4">
      <c r="A11" s="148" t="s">
        <v>117</v>
      </c>
      <c r="B11" s="99"/>
      <c r="C11" s="147" t="s">
        <v>118</v>
      </c>
      <c r="D11" s="105">
        <v>1024317.52</v>
      </c>
    </row>
    <row r="12" ht="29.15" customHeight="1" spans="1:4">
      <c r="A12" s="149" t="s">
        <v>119</v>
      </c>
      <c r="B12" s="150"/>
      <c r="C12" s="147" t="s">
        <v>120</v>
      </c>
      <c r="D12" s="105">
        <v>1629468</v>
      </c>
    </row>
    <row r="13" ht="29.15" customHeight="1" spans="1:4">
      <c r="A13" s="148" t="s">
        <v>113</v>
      </c>
      <c r="B13" s="130"/>
      <c r="C13" s="151"/>
      <c r="D13" s="150"/>
    </row>
    <row r="14" ht="29.15" customHeight="1" spans="1:4">
      <c r="A14" s="152" t="s">
        <v>115</v>
      </c>
      <c r="B14" s="130"/>
      <c r="C14" s="151"/>
      <c r="D14" s="150"/>
    </row>
    <row r="15" ht="29.15" customHeight="1" spans="1:4">
      <c r="A15" s="152" t="s">
        <v>117</v>
      </c>
      <c r="B15" s="150"/>
      <c r="C15" s="151"/>
      <c r="D15" s="150"/>
    </row>
    <row r="16" ht="29.15" customHeight="1" spans="1:4">
      <c r="A16" s="153"/>
      <c r="B16" s="150"/>
      <c r="C16" s="154" t="s">
        <v>121</v>
      </c>
      <c r="D16" s="150"/>
    </row>
    <row r="17" ht="29.15" customHeight="1" spans="1:4">
      <c r="A17" s="153" t="s">
        <v>122</v>
      </c>
      <c r="B17" s="150">
        <f>SUM(B9:B16)</f>
        <v>13879147.14</v>
      </c>
      <c r="C17" s="151" t="s">
        <v>30</v>
      </c>
      <c r="D17" s="150">
        <f>SUM(D9:D16)</f>
        <v>13879147.14</v>
      </c>
    </row>
  </sheetData>
  <mergeCells count="8">
    <mergeCell ref="A3:D3"/>
    <mergeCell ref="A4:B4"/>
    <mergeCell ref="A5:B5"/>
    <mergeCell ref="C5:D5"/>
    <mergeCell ref="A6:A7"/>
    <mergeCell ref="B6:B7"/>
    <mergeCell ref="C6:C7"/>
    <mergeCell ref="D6:D7"/>
  </mergeCells>
  <pageMargins left="0.75" right="0.75" top="1" bottom="1" header="0.5" footer="0.5"/>
  <pageSetup paperSize="9" scale="72"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29"/>
  <sheetViews>
    <sheetView showZeros="0" workbookViewId="0">
      <pane ySplit="1" topLeftCell="A10" activePane="bottomLeft" state="frozen"/>
      <selection/>
      <selection pane="bottomLeft" activeCell="C11" sqref="C11"/>
    </sheetView>
  </sheetViews>
  <sheetFormatPr defaultColWidth="9.10833333333333" defaultRowHeight="14.25" customHeight="1" outlineLevelCol="6"/>
  <cols>
    <col min="1" max="1" width="20.1083333333333" customWidth="1"/>
    <col min="2" max="2" width="37.3333333333333" customWidth="1"/>
    <col min="3" max="3" width="24.2166666666667" customWidth="1"/>
    <col min="4" max="6" width="25" customWidth="1"/>
    <col min="7" max="7" width="24.2166666666667" customWidth="1"/>
  </cols>
  <sheetData>
    <row r="1" customHeight="1" spans="1:7">
      <c r="A1" s="2"/>
      <c r="B1" s="2"/>
      <c r="C1" s="2"/>
      <c r="D1" s="2"/>
      <c r="E1" s="2"/>
      <c r="F1" s="2"/>
      <c r="G1" s="2"/>
    </row>
    <row r="2" ht="11.95" customHeight="1" spans="4:7">
      <c r="D2" s="121"/>
      <c r="F2" s="57"/>
      <c r="G2" s="57" t="s">
        <v>123</v>
      </c>
    </row>
    <row r="3" ht="38.95" customHeight="1" spans="1:7">
      <c r="A3" s="5" t="s">
        <v>124</v>
      </c>
      <c r="B3" s="5"/>
      <c r="C3" s="5"/>
      <c r="D3" s="5"/>
      <c r="E3" s="5"/>
      <c r="F3" s="5"/>
      <c r="G3" s="5"/>
    </row>
    <row r="4" ht="18" customHeight="1" spans="1:7">
      <c r="A4" s="6" t="str">
        <f>'部门财务收支预算总表01-1'!A4</f>
        <v>单位名称：新平彝族傣族自治县水塘中学</v>
      </c>
      <c r="F4" s="112"/>
      <c r="G4" s="112" t="s">
        <v>2</v>
      </c>
    </row>
    <row r="5" ht="20.3" customHeight="1" spans="1:7">
      <c r="A5" s="132" t="s">
        <v>125</v>
      </c>
      <c r="B5" s="133"/>
      <c r="C5" s="134" t="s">
        <v>35</v>
      </c>
      <c r="D5" s="13" t="s">
        <v>61</v>
      </c>
      <c r="E5" s="13"/>
      <c r="F5" s="14"/>
      <c r="G5" s="134" t="s">
        <v>62</v>
      </c>
    </row>
    <row r="6" ht="20.3" customHeight="1" spans="1:7">
      <c r="A6" s="135" t="s">
        <v>52</v>
      </c>
      <c r="B6" s="136" t="s">
        <v>53</v>
      </c>
      <c r="C6" s="101"/>
      <c r="D6" s="101" t="s">
        <v>37</v>
      </c>
      <c r="E6" s="101" t="s">
        <v>126</v>
      </c>
      <c r="F6" s="101" t="s">
        <v>127</v>
      </c>
      <c r="G6" s="101"/>
    </row>
    <row r="7" ht="13.6" customHeight="1" spans="1:7">
      <c r="A7" s="137" t="s">
        <v>128</v>
      </c>
      <c r="B7" s="137" t="s">
        <v>129</v>
      </c>
      <c r="C7" s="137" t="s">
        <v>130</v>
      </c>
      <c r="D7" s="65"/>
      <c r="E7" s="137" t="s">
        <v>131</v>
      </c>
      <c r="F7" s="137" t="s">
        <v>132</v>
      </c>
      <c r="G7" s="137" t="s">
        <v>133</v>
      </c>
    </row>
    <row r="8" s="1" customFormat="1" ht="20.25" customHeight="1" spans="1:7">
      <c r="A8" s="138" t="s">
        <v>63</v>
      </c>
      <c r="B8" s="138" t="s">
        <v>64</v>
      </c>
      <c r="C8" s="105">
        <f>D8+G8</f>
        <v>9631917.62</v>
      </c>
      <c r="D8" s="105">
        <v>8603236.16</v>
      </c>
      <c r="E8" s="105">
        <v>8442236.16</v>
      </c>
      <c r="F8" s="105">
        <v>161000</v>
      </c>
      <c r="G8" s="105">
        <f>G9+G11+G13</f>
        <v>1028681.46</v>
      </c>
    </row>
    <row r="9" s="1" customFormat="1" ht="20.25" customHeight="1" spans="1:7">
      <c r="A9" s="139" t="s">
        <v>65</v>
      </c>
      <c r="B9" s="139" t="s">
        <v>66</v>
      </c>
      <c r="C9" s="105">
        <f>8802681.56+715679.06</f>
        <v>9518360.62</v>
      </c>
      <c r="D9" s="105">
        <v>8603236.16</v>
      </c>
      <c r="E9" s="105">
        <v>8442236.16</v>
      </c>
      <c r="F9" s="105">
        <v>161000</v>
      </c>
      <c r="G9" s="105">
        <f>199445.4+715679.06</f>
        <v>915124.46</v>
      </c>
    </row>
    <row r="10" s="1" customFormat="1" ht="20.25" customHeight="1" spans="1:7">
      <c r="A10" s="140" t="s">
        <v>67</v>
      </c>
      <c r="B10" s="140" t="s">
        <v>68</v>
      </c>
      <c r="C10" s="105">
        <f>8802681.56+715679.06</f>
        <v>9518360.62</v>
      </c>
      <c r="D10" s="105">
        <v>8603236.16</v>
      </c>
      <c r="E10" s="105">
        <v>8442236.16</v>
      </c>
      <c r="F10" s="105">
        <v>161000</v>
      </c>
      <c r="G10" s="105">
        <f>199445.4+715679.06</f>
        <v>915124.46</v>
      </c>
    </row>
    <row r="11" s="1" customFormat="1" ht="20.25" customHeight="1" spans="1:7">
      <c r="A11" s="139" t="s">
        <v>69</v>
      </c>
      <c r="B11" s="139" t="s">
        <v>70</v>
      </c>
      <c r="C11" s="105">
        <f>2160+19597</f>
        <v>21757</v>
      </c>
      <c r="D11" s="105">
        <v>0</v>
      </c>
      <c r="E11" s="105">
        <v>0</v>
      </c>
      <c r="F11" s="105">
        <v>0</v>
      </c>
      <c r="G11" s="105">
        <f>2160+19597</f>
        <v>21757</v>
      </c>
    </row>
    <row r="12" s="1" customFormat="1" ht="20.25" customHeight="1" spans="1:7">
      <c r="A12" s="140" t="s">
        <v>71</v>
      </c>
      <c r="B12" s="140" t="s">
        <v>72</v>
      </c>
      <c r="C12" s="105">
        <f>2160+19597</f>
        <v>21757</v>
      </c>
      <c r="D12" s="105">
        <v>0</v>
      </c>
      <c r="E12" s="105">
        <v>0</v>
      </c>
      <c r="F12" s="105">
        <v>0</v>
      </c>
      <c r="G12" s="105">
        <f>2160+19597</f>
        <v>21757</v>
      </c>
    </row>
    <row r="13" s="1" customFormat="1" ht="20.25" customHeight="1" spans="1:7">
      <c r="A13" s="139" t="s">
        <v>73</v>
      </c>
      <c r="B13" s="139" t="s">
        <v>74</v>
      </c>
      <c r="C13" s="105">
        <v>91800</v>
      </c>
      <c r="D13" s="105">
        <v>0</v>
      </c>
      <c r="E13" s="105">
        <v>0</v>
      </c>
      <c r="F13" s="105">
        <v>0</v>
      </c>
      <c r="G13" s="105">
        <v>91800</v>
      </c>
    </row>
    <row r="14" s="1" customFormat="1" ht="20.25" customHeight="1" spans="1:7">
      <c r="A14" s="140" t="s">
        <v>75</v>
      </c>
      <c r="B14" s="140" t="s">
        <v>76</v>
      </c>
      <c r="C14" s="105">
        <v>91800</v>
      </c>
      <c r="D14" s="105">
        <v>0</v>
      </c>
      <c r="E14" s="105">
        <v>0</v>
      </c>
      <c r="F14" s="105">
        <v>0</v>
      </c>
      <c r="G14" s="105">
        <v>91800</v>
      </c>
    </row>
    <row r="15" s="1" customFormat="1" ht="20.25" customHeight="1" spans="1:7">
      <c r="A15" s="138" t="s">
        <v>77</v>
      </c>
      <c r="B15" s="138" t="s">
        <v>78</v>
      </c>
      <c r="C15" s="105">
        <v>1593444</v>
      </c>
      <c r="D15" s="105">
        <v>1570392</v>
      </c>
      <c r="E15" s="105">
        <v>1567392</v>
      </c>
      <c r="F15" s="105">
        <v>3000</v>
      </c>
      <c r="G15" s="105">
        <v>23052</v>
      </c>
    </row>
    <row r="16" s="1" customFormat="1" ht="20.25" customHeight="1" spans="1:7">
      <c r="A16" s="139" t="s">
        <v>79</v>
      </c>
      <c r="B16" s="139" t="s">
        <v>80</v>
      </c>
      <c r="C16" s="105">
        <v>1570392</v>
      </c>
      <c r="D16" s="105">
        <v>1570392</v>
      </c>
      <c r="E16" s="105">
        <v>1567392</v>
      </c>
      <c r="F16" s="105">
        <v>3000</v>
      </c>
      <c r="G16" s="105">
        <v>0</v>
      </c>
    </row>
    <row r="17" s="1" customFormat="1" ht="20.25" customHeight="1" spans="1:7">
      <c r="A17" s="140" t="s">
        <v>81</v>
      </c>
      <c r="B17" s="140" t="s">
        <v>82</v>
      </c>
      <c r="C17" s="105">
        <v>3000</v>
      </c>
      <c r="D17" s="105">
        <v>3000</v>
      </c>
      <c r="E17" s="105">
        <v>0</v>
      </c>
      <c r="F17" s="105">
        <v>3000</v>
      </c>
      <c r="G17" s="105">
        <v>0</v>
      </c>
    </row>
    <row r="18" s="1" customFormat="1" ht="20.25" customHeight="1" spans="1:7">
      <c r="A18" s="140" t="s">
        <v>83</v>
      </c>
      <c r="B18" s="140" t="s">
        <v>84</v>
      </c>
      <c r="C18" s="105">
        <v>1567392</v>
      </c>
      <c r="D18" s="105">
        <v>1567392</v>
      </c>
      <c r="E18" s="105">
        <v>1567392</v>
      </c>
      <c r="F18" s="105">
        <v>0</v>
      </c>
      <c r="G18" s="105">
        <v>0</v>
      </c>
    </row>
    <row r="19" s="1" customFormat="1" ht="20.25" customHeight="1" spans="1:7">
      <c r="A19" s="139" t="s">
        <v>85</v>
      </c>
      <c r="B19" s="139" t="s">
        <v>86</v>
      </c>
      <c r="C19" s="105">
        <v>23052</v>
      </c>
      <c r="D19" s="105">
        <v>0</v>
      </c>
      <c r="E19" s="105">
        <v>0</v>
      </c>
      <c r="F19" s="105">
        <v>0</v>
      </c>
      <c r="G19" s="105">
        <v>23052</v>
      </c>
    </row>
    <row r="20" s="1" customFormat="1" ht="20.25" customHeight="1" spans="1:7">
      <c r="A20" s="140" t="s">
        <v>87</v>
      </c>
      <c r="B20" s="140" t="s">
        <v>88</v>
      </c>
      <c r="C20" s="105">
        <v>23052</v>
      </c>
      <c r="D20" s="105">
        <v>0</v>
      </c>
      <c r="E20" s="105">
        <v>0</v>
      </c>
      <c r="F20" s="105">
        <v>0</v>
      </c>
      <c r="G20" s="105">
        <v>23052</v>
      </c>
    </row>
    <row r="21" s="1" customFormat="1" ht="20.25" customHeight="1" spans="1:7">
      <c r="A21" s="138" t="s">
        <v>89</v>
      </c>
      <c r="B21" s="138" t="s">
        <v>90</v>
      </c>
      <c r="C21" s="105">
        <v>1024317.52</v>
      </c>
      <c r="D21" s="105">
        <v>1024317.52</v>
      </c>
      <c r="E21" s="105">
        <v>1024317.52</v>
      </c>
      <c r="F21" s="105">
        <v>0</v>
      </c>
      <c r="G21" s="105">
        <v>0</v>
      </c>
    </row>
    <row r="22" s="1" customFormat="1" ht="20.25" customHeight="1" spans="1:7">
      <c r="A22" s="139" t="s">
        <v>91</v>
      </c>
      <c r="B22" s="139" t="s">
        <v>92</v>
      </c>
      <c r="C22" s="105">
        <v>1024317.52</v>
      </c>
      <c r="D22" s="105">
        <v>1024317.52</v>
      </c>
      <c r="E22" s="105">
        <v>1024317.52</v>
      </c>
      <c r="F22" s="105">
        <v>0</v>
      </c>
      <c r="G22" s="105">
        <v>0</v>
      </c>
    </row>
    <row r="23" s="1" customFormat="1" ht="20.25" customHeight="1" spans="1:7">
      <c r="A23" s="140" t="s">
        <v>95</v>
      </c>
      <c r="B23" s="140" t="s">
        <v>96</v>
      </c>
      <c r="C23" s="105">
        <v>678706.96</v>
      </c>
      <c r="D23" s="105">
        <v>678706.96</v>
      </c>
      <c r="E23" s="105">
        <v>678706.96</v>
      </c>
      <c r="F23" s="105">
        <v>0</v>
      </c>
      <c r="G23" s="105">
        <v>0</v>
      </c>
    </row>
    <row r="24" s="1" customFormat="1" ht="20.25" customHeight="1" spans="1:7">
      <c r="A24" s="140" t="s">
        <v>97</v>
      </c>
      <c r="B24" s="140" t="s">
        <v>98</v>
      </c>
      <c r="C24" s="105">
        <v>314263.2</v>
      </c>
      <c r="D24" s="105">
        <v>314263.2</v>
      </c>
      <c r="E24" s="105">
        <v>314263.2</v>
      </c>
      <c r="F24" s="105">
        <v>0</v>
      </c>
      <c r="G24" s="105">
        <v>0</v>
      </c>
    </row>
    <row r="25" s="1" customFormat="1" ht="20.25" customHeight="1" spans="1:7">
      <c r="A25" s="140" t="s">
        <v>99</v>
      </c>
      <c r="B25" s="140" t="s">
        <v>100</v>
      </c>
      <c r="C25" s="105">
        <v>31347.36</v>
      </c>
      <c r="D25" s="105">
        <v>31347.36</v>
      </c>
      <c r="E25" s="105">
        <v>31347.36</v>
      </c>
      <c r="F25" s="105">
        <v>0</v>
      </c>
      <c r="G25" s="105">
        <v>0</v>
      </c>
    </row>
    <row r="26" s="1" customFormat="1" ht="20.25" customHeight="1" spans="1:7">
      <c r="A26" s="138" t="s">
        <v>101</v>
      </c>
      <c r="B26" s="138" t="s">
        <v>102</v>
      </c>
      <c r="C26" s="105">
        <v>1629468</v>
      </c>
      <c r="D26" s="105">
        <v>1629468</v>
      </c>
      <c r="E26" s="105">
        <v>1629468</v>
      </c>
      <c r="F26" s="105">
        <v>0</v>
      </c>
      <c r="G26" s="105">
        <v>0</v>
      </c>
    </row>
    <row r="27" s="1" customFormat="1" ht="20.25" customHeight="1" spans="1:7">
      <c r="A27" s="139" t="s">
        <v>103</v>
      </c>
      <c r="B27" s="139" t="s">
        <v>104</v>
      </c>
      <c r="C27" s="105">
        <v>1629468</v>
      </c>
      <c r="D27" s="105">
        <v>1629468</v>
      </c>
      <c r="E27" s="105">
        <v>1629468</v>
      </c>
      <c r="F27" s="105">
        <v>0</v>
      </c>
      <c r="G27" s="105">
        <v>0</v>
      </c>
    </row>
    <row r="28" s="1" customFormat="1" ht="20.25" customHeight="1" spans="1:7">
      <c r="A28" s="140" t="s">
        <v>105</v>
      </c>
      <c r="B28" s="140" t="s">
        <v>106</v>
      </c>
      <c r="C28" s="105">
        <v>1629468</v>
      </c>
      <c r="D28" s="105">
        <v>1629468</v>
      </c>
      <c r="E28" s="105">
        <v>1629468</v>
      </c>
      <c r="F28" s="105">
        <v>0</v>
      </c>
      <c r="G28" s="105">
        <v>0</v>
      </c>
    </row>
    <row r="29" s="1" customFormat="1" ht="20.25" customHeight="1" spans="1:7">
      <c r="A29" s="141" t="s">
        <v>107</v>
      </c>
      <c r="B29" s="141"/>
      <c r="C29" s="105">
        <f>C8+C15+C21+C26</f>
        <v>13879147.14</v>
      </c>
      <c r="D29" s="105">
        <v>12827413.68</v>
      </c>
      <c r="E29" s="105">
        <v>12663413.68</v>
      </c>
      <c r="F29" s="105">
        <v>164000</v>
      </c>
      <c r="G29" s="105">
        <f>G8+G15+G21+G26</f>
        <v>1051733.46</v>
      </c>
    </row>
  </sheetData>
  <mergeCells count="7">
    <mergeCell ref="A3:G3"/>
    <mergeCell ref="A4:E4"/>
    <mergeCell ref="A5:B5"/>
    <mergeCell ref="D5:F5"/>
    <mergeCell ref="A29:B29"/>
    <mergeCell ref="C5:C6"/>
    <mergeCell ref="G5:G6"/>
  </mergeCells>
  <pageMargins left="0.75" right="0.75" top="1" bottom="1" header="0.5" footer="0.5"/>
  <pageSetup paperSize="9" scale="73"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9"/>
  <sheetViews>
    <sheetView showZeros="0" workbookViewId="0">
      <pane ySplit="1" topLeftCell="A4" activePane="bottomLeft" state="frozen"/>
      <selection/>
      <selection pane="bottomLeft" activeCell="B33" sqref="B33"/>
    </sheetView>
  </sheetViews>
  <sheetFormatPr defaultColWidth="9.10833333333333" defaultRowHeight="14.25" customHeight="1" outlineLevelCol="5"/>
  <cols>
    <col min="1" max="1" width="27.4416666666667" customWidth="1"/>
    <col min="2" max="6" width="31.2166666666667" customWidth="1"/>
  </cols>
  <sheetData>
    <row r="1" customHeight="1" spans="1:6">
      <c r="A1" s="2"/>
      <c r="B1" s="2"/>
      <c r="C1" s="2"/>
      <c r="D1" s="2"/>
      <c r="E1" s="2"/>
      <c r="F1" s="2"/>
    </row>
    <row r="2" ht="11.95" customHeight="1" spans="1:6">
      <c r="A2" s="125"/>
      <c r="B2" s="125"/>
      <c r="C2" s="70"/>
      <c r="F2" s="126" t="s">
        <v>134</v>
      </c>
    </row>
    <row r="3" ht="25.55" customHeight="1" spans="1:6">
      <c r="A3" s="127" t="s">
        <v>135</v>
      </c>
      <c r="B3" s="127"/>
      <c r="C3" s="127"/>
      <c r="D3" s="127"/>
      <c r="E3" s="127"/>
      <c r="F3" s="127"/>
    </row>
    <row r="4" ht="15.75" customHeight="1" spans="1:6">
      <c r="A4" s="6" t="str">
        <f>'部门财务收支预算总表01-1'!A4</f>
        <v>单位名称：新平彝族傣族自治县水塘中学</v>
      </c>
      <c r="B4" s="125"/>
      <c r="C4" s="70"/>
      <c r="F4" s="126" t="s">
        <v>136</v>
      </c>
    </row>
    <row r="5" ht="19.5" customHeight="1" spans="1:6">
      <c r="A5" s="11" t="s">
        <v>137</v>
      </c>
      <c r="B5" s="17" t="s">
        <v>138</v>
      </c>
      <c r="C5" s="12" t="s">
        <v>139</v>
      </c>
      <c r="D5" s="13"/>
      <c r="E5" s="14"/>
      <c r="F5" s="17" t="s">
        <v>140</v>
      </c>
    </row>
    <row r="6" ht="19.5" customHeight="1" spans="1:6">
      <c r="A6" s="19"/>
      <c r="B6" s="20"/>
      <c r="C6" s="65" t="s">
        <v>37</v>
      </c>
      <c r="D6" s="65" t="s">
        <v>141</v>
      </c>
      <c r="E6" s="65" t="s">
        <v>142</v>
      </c>
      <c r="F6" s="20"/>
    </row>
    <row r="7" ht="18.85" customHeight="1" spans="1:6">
      <c r="A7" s="128">
        <v>1</v>
      </c>
      <c r="B7" s="128">
        <v>2</v>
      </c>
      <c r="C7" s="129">
        <v>3</v>
      </c>
      <c r="D7" s="128">
        <v>4</v>
      </c>
      <c r="E7" s="128">
        <v>5</v>
      </c>
      <c r="F7" s="128">
        <v>6</v>
      </c>
    </row>
    <row r="8" ht="18.85" customHeight="1" spans="1:6">
      <c r="A8" s="130"/>
      <c r="B8" s="130"/>
      <c r="C8" s="131"/>
      <c r="D8" s="130"/>
      <c r="E8" s="130"/>
      <c r="F8" s="130"/>
    </row>
    <row r="9" ht="24" customHeight="1" spans="1:1">
      <c r="A9" t="s">
        <v>143</v>
      </c>
    </row>
  </sheetData>
  <mergeCells count="6">
    <mergeCell ref="A3:F3"/>
    <mergeCell ref="A4:D4"/>
    <mergeCell ref="C5:E5"/>
    <mergeCell ref="A5:A6"/>
    <mergeCell ref="B5:B6"/>
    <mergeCell ref="F5:F6"/>
  </mergeCells>
  <pageMargins left="0.75" right="0.75" top="1" bottom="1" header="0.5" footer="0.5"/>
  <pageSetup paperSize="9" scale="72"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27"/>
  <sheetViews>
    <sheetView showZeros="0" workbookViewId="0">
      <pane ySplit="1" topLeftCell="A2" activePane="bottomLeft" state="frozen"/>
      <selection/>
      <selection pane="bottomLeft" activeCell="C11" sqref="C11"/>
    </sheetView>
  </sheetViews>
  <sheetFormatPr defaultColWidth="9.10833333333333" defaultRowHeight="14.25" customHeight="1"/>
  <cols>
    <col min="1" max="1" width="28.6583333333333" customWidth="1"/>
    <col min="2" max="3" width="23.8916666666667" customWidth="1"/>
    <col min="4" max="4" width="14.55" customWidth="1"/>
    <col min="5" max="5" width="18.4416666666667" customWidth="1"/>
    <col min="6" max="6" width="14.7833333333333" customWidth="1"/>
    <col min="7" max="7" width="18.8916666666667" customWidth="1"/>
    <col min="8" max="13" width="15.3333333333333" customWidth="1"/>
    <col min="14" max="16" width="14.7833333333333" customWidth="1"/>
    <col min="17" max="17" width="14.8916666666667" customWidth="1"/>
    <col min="18" max="23" width="15" customWidth="1"/>
  </cols>
  <sheetData>
    <row r="1" customHeight="1" spans="1:23">
      <c r="A1" s="2"/>
      <c r="B1" s="2"/>
      <c r="C1" s="2"/>
      <c r="D1" s="2"/>
      <c r="E1" s="2"/>
      <c r="F1" s="2"/>
      <c r="G1" s="2"/>
      <c r="H1" s="2"/>
      <c r="I1" s="2"/>
      <c r="J1" s="2"/>
      <c r="K1" s="2"/>
      <c r="L1" s="2"/>
      <c r="M1" s="2"/>
      <c r="N1" s="2"/>
      <c r="O1" s="2"/>
      <c r="P1" s="2"/>
      <c r="Q1" s="2"/>
      <c r="R1" s="2"/>
      <c r="S1" s="2"/>
      <c r="T1" s="2"/>
      <c r="U1" s="2"/>
      <c r="V1" s="2"/>
      <c r="W1" s="2"/>
    </row>
    <row r="2" ht="13.6" customHeight="1" spans="4:23">
      <c r="D2" s="3"/>
      <c r="E2" s="3"/>
      <c r="F2" s="3"/>
      <c r="G2" s="3"/>
      <c r="U2" s="121"/>
      <c r="W2" s="57" t="s">
        <v>144</v>
      </c>
    </row>
    <row r="3" ht="27.85" customHeight="1" spans="1:23">
      <c r="A3" s="28" t="s">
        <v>145</v>
      </c>
      <c r="B3" s="28"/>
      <c r="C3" s="28"/>
      <c r="D3" s="28"/>
      <c r="E3" s="28"/>
      <c r="F3" s="28"/>
      <c r="G3" s="28"/>
      <c r="H3" s="28"/>
      <c r="I3" s="28"/>
      <c r="J3" s="28"/>
      <c r="K3" s="28"/>
      <c r="L3" s="28"/>
      <c r="M3" s="28"/>
      <c r="N3" s="28"/>
      <c r="O3" s="28"/>
      <c r="P3" s="28"/>
      <c r="Q3" s="28"/>
      <c r="R3" s="28"/>
      <c r="S3" s="28"/>
      <c r="T3" s="28"/>
      <c r="U3" s="28"/>
      <c r="V3" s="28"/>
      <c r="W3" s="28"/>
    </row>
    <row r="4" ht="13.6" customHeight="1" spans="1:23">
      <c r="A4" s="6" t="str">
        <f>'部门财务收支预算总表01-1'!A4</f>
        <v>单位名称：新平彝族傣族自治县水塘中学</v>
      </c>
      <c r="B4" s="7"/>
      <c r="C4" s="7"/>
      <c r="D4" s="7"/>
      <c r="E4" s="7"/>
      <c r="F4" s="7"/>
      <c r="G4" s="7"/>
      <c r="H4" s="8"/>
      <c r="I4" s="8"/>
      <c r="J4" s="8"/>
      <c r="K4" s="8"/>
      <c r="L4" s="8"/>
      <c r="M4" s="8"/>
      <c r="N4" s="8"/>
      <c r="O4" s="8"/>
      <c r="P4" s="8"/>
      <c r="Q4" s="8"/>
      <c r="U4" s="121"/>
      <c r="W4" s="112" t="s">
        <v>136</v>
      </c>
    </row>
    <row r="5" ht="21.8" customHeight="1" spans="1:23">
      <c r="A5" s="10" t="s">
        <v>146</v>
      </c>
      <c r="B5" s="10" t="s">
        <v>147</v>
      </c>
      <c r="C5" s="10" t="s">
        <v>148</v>
      </c>
      <c r="D5" s="11" t="s">
        <v>149</v>
      </c>
      <c r="E5" s="11" t="s">
        <v>150</v>
      </c>
      <c r="F5" s="11" t="s">
        <v>151</v>
      </c>
      <c r="G5" s="11" t="s">
        <v>152</v>
      </c>
      <c r="H5" s="65" t="s">
        <v>153</v>
      </c>
      <c r="I5" s="65"/>
      <c r="J5" s="65"/>
      <c r="K5" s="65"/>
      <c r="L5" s="119"/>
      <c r="M5" s="119"/>
      <c r="N5" s="119"/>
      <c r="O5" s="119"/>
      <c r="P5" s="119"/>
      <c r="Q5" s="49"/>
      <c r="R5" s="65"/>
      <c r="S5" s="65"/>
      <c r="T5" s="65"/>
      <c r="U5" s="65"/>
      <c r="V5" s="65"/>
      <c r="W5" s="65"/>
    </row>
    <row r="6" ht="21.8" customHeight="1" spans="1:23">
      <c r="A6" s="15"/>
      <c r="B6" s="15"/>
      <c r="C6" s="15"/>
      <c r="D6" s="16"/>
      <c r="E6" s="16"/>
      <c r="F6" s="16"/>
      <c r="G6" s="16"/>
      <c r="H6" s="65" t="s">
        <v>35</v>
      </c>
      <c r="I6" s="49" t="s">
        <v>38</v>
      </c>
      <c r="J6" s="49"/>
      <c r="K6" s="49"/>
      <c r="L6" s="119"/>
      <c r="M6" s="119"/>
      <c r="N6" s="119" t="s">
        <v>154</v>
      </c>
      <c r="O6" s="119"/>
      <c r="P6" s="119"/>
      <c r="Q6" s="49" t="s">
        <v>41</v>
      </c>
      <c r="R6" s="65" t="s">
        <v>55</v>
      </c>
      <c r="S6" s="49"/>
      <c r="T6" s="49"/>
      <c r="U6" s="49"/>
      <c r="V6" s="49"/>
      <c r="W6" s="49"/>
    </row>
    <row r="7" ht="15.05" customHeight="1" spans="1:23">
      <c r="A7" s="18"/>
      <c r="B7" s="18"/>
      <c r="C7" s="18"/>
      <c r="D7" s="19"/>
      <c r="E7" s="19"/>
      <c r="F7" s="19"/>
      <c r="G7" s="19"/>
      <c r="H7" s="65"/>
      <c r="I7" s="49" t="s">
        <v>155</v>
      </c>
      <c r="J7" s="49" t="s">
        <v>156</v>
      </c>
      <c r="K7" s="49" t="s">
        <v>157</v>
      </c>
      <c r="L7" s="124" t="s">
        <v>158</v>
      </c>
      <c r="M7" s="124" t="s">
        <v>159</v>
      </c>
      <c r="N7" s="124" t="s">
        <v>38</v>
      </c>
      <c r="O7" s="124" t="s">
        <v>39</v>
      </c>
      <c r="P7" s="124" t="s">
        <v>40</v>
      </c>
      <c r="Q7" s="49"/>
      <c r="R7" s="49" t="s">
        <v>37</v>
      </c>
      <c r="S7" s="49" t="s">
        <v>48</v>
      </c>
      <c r="T7" s="49" t="s">
        <v>160</v>
      </c>
      <c r="U7" s="49" t="s">
        <v>44</v>
      </c>
      <c r="V7" s="49" t="s">
        <v>45</v>
      </c>
      <c r="W7" s="49" t="s">
        <v>46</v>
      </c>
    </row>
    <row r="8" ht="27.85" customHeight="1" spans="1:23">
      <c r="A8" s="18"/>
      <c r="B8" s="18"/>
      <c r="C8" s="18"/>
      <c r="D8" s="19"/>
      <c r="E8" s="19"/>
      <c r="F8" s="19"/>
      <c r="G8" s="19"/>
      <c r="H8" s="65"/>
      <c r="I8" s="49"/>
      <c r="J8" s="49"/>
      <c r="K8" s="49"/>
      <c r="L8" s="124"/>
      <c r="M8" s="124"/>
      <c r="N8" s="124"/>
      <c r="O8" s="124"/>
      <c r="P8" s="124"/>
      <c r="Q8" s="49"/>
      <c r="R8" s="49"/>
      <c r="S8" s="49"/>
      <c r="T8" s="49"/>
      <c r="U8" s="49"/>
      <c r="V8" s="49"/>
      <c r="W8" s="49"/>
    </row>
    <row r="9" ht="15.05" customHeight="1" spans="1:23">
      <c r="A9" s="122">
        <v>1</v>
      </c>
      <c r="B9" s="122">
        <v>2</v>
      </c>
      <c r="C9" s="122">
        <v>3</v>
      </c>
      <c r="D9" s="122">
        <v>4</v>
      </c>
      <c r="E9" s="122">
        <v>5</v>
      </c>
      <c r="F9" s="122">
        <v>6</v>
      </c>
      <c r="G9" s="122">
        <v>7</v>
      </c>
      <c r="H9" s="122">
        <v>8</v>
      </c>
      <c r="I9" s="122">
        <v>9</v>
      </c>
      <c r="J9" s="122">
        <v>10</v>
      </c>
      <c r="K9" s="122">
        <v>11</v>
      </c>
      <c r="L9" s="122">
        <v>12</v>
      </c>
      <c r="M9" s="122">
        <v>13</v>
      </c>
      <c r="N9" s="122">
        <v>14</v>
      </c>
      <c r="O9" s="122">
        <v>15</v>
      </c>
      <c r="P9" s="122">
        <v>16</v>
      </c>
      <c r="Q9" s="122">
        <v>17</v>
      </c>
      <c r="R9" s="122">
        <v>18</v>
      </c>
      <c r="S9" s="122">
        <v>19</v>
      </c>
      <c r="T9" s="122">
        <v>20</v>
      </c>
      <c r="U9" s="122">
        <v>21</v>
      </c>
      <c r="V9" s="122">
        <v>22</v>
      </c>
      <c r="W9" s="122">
        <v>23</v>
      </c>
    </row>
    <row r="10" s="1" customFormat="1" ht="18.75" customHeight="1" spans="1:23">
      <c r="A10" s="22" t="s">
        <v>49</v>
      </c>
      <c r="B10" s="22" t="s">
        <v>161</v>
      </c>
      <c r="C10" s="23" t="s">
        <v>162</v>
      </c>
      <c r="D10" s="22" t="s">
        <v>67</v>
      </c>
      <c r="E10" s="22" t="s">
        <v>68</v>
      </c>
      <c r="F10" s="22" t="s">
        <v>163</v>
      </c>
      <c r="G10" s="22" t="s">
        <v>164</v>
      </c>
      <c r="H10" s="105">
        <v>3100656</v>
      </c>
      <c r="I10" s="105">
        <v>3100656</v>
      </c>
      <c r="J10" s="105"/>
      <c r="K10" s="105"/>
      <c r="L10" s="105">
        <v>3100656</v>
      </c>
      <c r="M10" s="105"/>
      <c r="N10" s="105"/>
      <c r="O10" s="105"/>
      <c r="P10" s="105"/>
      <c r="Q10" s="105"/>
      <c r="R10" s="105"/>
      <c r="S10" s="105"/>
      <c r="T10" s="105"/>
      <c r="U10" s="105"/>
      <c r="V10" s="105"/>
      <c r="W10" s="105"/>
    </row>
    <row r="11" s="1" customFormat="1" ht="18.75" customHeight="1" spans="1:23">
      <c r="A11" s="22" t="s">
        <v>49</v>
      </c>
      <c r="B11" s="22" t="s">
        <v>161</v>
      </c>
      <c r="C11" s="23" t="s">
        <v>162</v>
      </c>
      <c r="D11" s="22" t="s">
        <v>67</v>
      </c>
      <c r="E11" s="22" t="s">
        <v>68</v>
      </c>
      <c r="F11" s="22" t="s">
        <v>165</v>
      </c>
      <c r="G11" s="22" t="s">
        <v>166</v>
      </c>
      <c r="H11" s="105">
        <v>362160</v>
      </c>
      <c r="I11" s="105">
        <v>362160</v>
      </c>
      <c r="J11" s="105"/>
      <c r="K11" s="105"/>
      <c r="L11" s="105">
        <v>362160</v>
      </c>
      <c r="M11" s="105"/>
      <c r="N11" s="105"/>
      <c r="O11" s="105"/>
      <c r="P11" s="104"/>
      <c r="Q11" s="105"/>
      <c r="R11" s="105"/>
      <c r="S11" s="105"/>
      <c r="T11" s="105"/>
      <c r="U11" s="105"/>
      <c r="V11" s="105"/>
      <c r="W11" s="105"/>
    </row>
    <row r="12" s="1" customFormat="1" ht="18.75" customHeight="1" spans="1:23">
      <c r="A12" s="22" t="s">
        <v>49</v>
      </c>
      <c r="B12" s="22" t="s">
        <v>161</v>
      </c>
      <c r="C12" s="23" t="s">
        <v>162</v>
      </c>
      <c r="D12" s="22" t="s">
        <v>67</v>
      </c>
      <c r="E12" s="22" t="s">
        <v>68</v>
      </c>
      <c r="F12" s="22" t="s">
        <v>165</v>
      </c>
      <c r="G12" s="22" t="s">
        <v>166</v>
      </c>
      <c r="H12" s="105">
        <v>420000</v>
      </c>
      <c r="I12" s="105">
        <v>420000</v>
      </c>
      <c r="J12" s="105"/>
      <c r="K12" s="105"/>
      <c r="L12" s="105">
        <v>420000</v>
      </c>
      <c r="M12" s="105"/>
      <c r="N12" s="105"/>
      <c r="O12" s="105"/>
      <c r="P12" s="104"/>
      <c r="Q12" s="105"/>
      <c r="R12" s="105"/>
      <c r="S12" s="105"/>
      <c r="T12" s="105"/>
      <c r="U12" s="105"/>
      <c r="V12" s="105"/>
      <c r="W12" s="105"/>
    </row>
    <row r="13" s="1" customFormat="1" ht="18.75" customHeight="1" spans="1:23">
      <c r="A13" s="22" t="s">
        <v>49</v>
      </c>
      <c r="B13" s="22" t="s">
        <v>161</v>
      </c>
      <c r="C13" s="23" t="s">
        <v>162</v>
      </c>
      <c r="D13" s="22" t="s">
        <v>67</v>
      </c>
      <c r="E13" s="22" t="s">
        <v>68</v>
      </c>
      <c r="F13" s="22" t="s">
        <v>167</v>
      </c>
      <c r="G13" s="22" t="s">
        <v>168</v>
      </c>
      <c r="H13" s="105">
        <v>1144560</v>
      </c>
      <c r="I13" s="105">
        <v>1144560</v>
      </c>
      <c r="J13" s="105"/>
      <c r="K13" s="105"/>
      <c r="L13" s="105">
        <v>1144560</v>
      </c>
      <c r="M13" s="105"/>
      <c r="N13" s="105"/>
      <c r="O13" s="105"/>
      <c r="P13" s="104"/>
      <c r="Q13" s="105"/>
      <c r="R13" s="105"/>
      <c r="S13" s="105"/>
      <c r="T13" s="105"/>
      <c r="U13" s="105"/>
      <c r="V13" s="105"/>
      <c r="W13" s="105"/>
    </row>
    <row r="14" s="1" customFormat="1" ht="18.75" customHeight="1" spans="1:23">
      <c r="A14" s="22" t="s">
        <v>49</v>
      </c>
      <c r="B14" s="22" t="s">
        <v>161</v>
      </c>
      <c r="C14" s="23" t="s">
        <v>162</v>
      </c>
      <c r="D14" s="22" t="s">
        <v>67</v>
      </c>
      <c r="E14" s="22" t="s">
        <v>68</v>
      </c>
      <c r="F14" s="22" t="s">
        <v>167</v>
      </c>
      <c r="G14" s="22" t="s">
        <v>168</v>
      </c>
      <c r="H14" s="105">
        <v>2100000</v>
      </c>
      <c r="I14" s="105">
        <v>2100000</v>
      </c>
      <c r="J14" s="105"/>
      <c r="K14" s="105"/>
      <c r="L14" s="105">
        <v>2100000</v>
      </c>
      <c r="M14" s="105"/>
      <c r="N14" s="105"/>
      <c r="O14" s="105"/>
      <c r="P14" s="104"/>
      <c r="Q14" s="105"/>
      <c r="R14" s="105"/>
      <c r="S14" s="105"/>
      <c r="T14" s="105"/>
      <c r="U14" s="105"/>
      <c r="V14" s="105"/>
      <c r="W14" s="105"/>
    </row>
    <row r="15" s="1" customFormat="1" ht="18.75" customHeight="1" spans="1:23">
      <c r="A15" s="22" t="s">
        <v>49</v>
      </c>
      <c r="B15" s="22" t="s">
        <v>169</v>
      </c>
      <c r="C15" s="23" t="s">
        <v>170</v>
      </c>
      <c r="D15" s="22" t="s">
        <v>95</v>
      </c>
      <c r="E15" s="22" t="s">
        <v>96</v>
      </c>
      <c r="F15" s="22" t="s">
        <v>171</v>
      </c>
      <c r="G15" s="22" t="s">
        <v>172</v>
      </c>
      <c r="H15" s="105">
        <v>28240</v>
      </c>
      <c r="I15" s="105">
        <v>28240</v>
      </c>
      <c r="J15" s="105"/>
      <c r="K15" s="105"/>
      <c r="L15" s="105">
        <v>28240</v>
      </c>
      <c r="M15" s="105"/>
      <c r="N15" s="105"/>
      <c r="O15" s="105"/>
      <c r="P15" s="104"/>
      <c r="Q15" s="105"/>
      <c r="R15" s="105"/>
      <c r="S15" s="105"/>
      <c r="T15" s="105"/>
      <c r="U15" s="105"/>
      <c r="V15" s="105"/>
      <c r="W15" s="105"/>
    </row>
    <row r="16" s="1" customFormat="1" ht="18.75" customHeight="1" spans="1:23">
      <c r="A16" s="22" t="s">
        <v>49</v>
      </c>
      <c r="B16" s="22" t="s">
        <v>173</v>
      </c>
      <c r="C16" s="23" t="s">
        <v>106</v>
      </c>
      <c r="D16" s="22" t="s">
        <v>105</v>
      </c>
      <c r="E16" s="22" t="s">
        <v>106</v>
      </c>
      <c r="F16" s="22" t="s">
        <v>174</v>
      </c>
      <c r="G16" s="22" t="s">
        <v>106</v>
      </c>
      <c r="H16" s="105">
        <v>1629468</v>
      </c>
      <c r="I16" s="105">
        <v>1629468</v>
      </c>
      <c r="J16" s="105"/>
      <c r="K16" s="105"/>
      <c r="L16" s="105">
        <v>1629468</v>
      </c>
      <c r="M16" s="105"/>
      <c r="N16" s="105"/>
      <c r="O16" s="105"/>
      <c r="P16" s="104"/>
      <c r="Q16" s="105"/>
      <c r="R16" s="105"/>
      <c r="S16" s="105"/>
      <c r="T16" s="105"/>
      <c r="U16" s="105"/>
      <c r="V16" s="105"/>
      <c r="W16" s="105"/>
    </row>
    <row r="17" s="1" customFormat="1" ht="18.75" customHeight="1" spans="1:23">
      <c r="A17" s="22" t="s">
        <v>49</v>
      </c>
      <c r="B17" s="22" t="s">
        <v>175</v>
      </c>
      <c r="C17" s="23" t="s">
        <v>176</v>
      </c>
      <c r="D17" s="22" t="s">
        <v>67</v>
      </c>
      <c r="E17" s="22" t="s">
        <v>68</v>
      </c>
      <c r="F17" s="22" t="s">
        <v>177</v>
      </c>
      <c r="G17" s="22" t="s">
        <v>176</v>
      </c>
      <c r="H17" s="105">
        <v>112000</v>
      </c>
      <c r="I17" s="105">
        <v>112000</v>
      </c>
      <c r="J17" s="105"/>
      <c r="K17" s="105"/>
      <c r="L17" s="105">
        <v>112000</v>
      </c>
      <c r="M17" s="105"/>
      <c r="N17" s="105"/>
      <c r="O17" s="105"/>
      <c r="P17" s="104"/>
      <c r="Q17" s="105"/>
      <c r="R17" s="105"/>
      <c r="S17" s="105"/>
      <c r="T17" s="105"/>
      <c r="U17" s="105"/>
      <c r="V17" s="105"/>
      <c r="W17" s="105"/>
    </row>
    <row r="18" s="1" customFormat="1" ht="18.75" customHeight="1" spans="1:23">
      <c r="A18" s="22" t="s">
        <v>49</v>
      </c>
      <c r="B18" s="22" t="s">
        <v>178</v>
      </c>
      <c r="C18" s="23" t="s">
        <v>179</v>
      </c>
      <c r="D18" s="22" t="s">
        <v>67</v>
      </c>
      <c r="E18" s="22" t="s">
        <v>68</v>
      </c>
      <c r="F18" s="22" t="s">
        <v>180</v>
      </c>
      <c r="G18" s="22" t="s">
        <v>181</v>
      </c>
      <c r="H18" s="105">
        <v>49000</v>
      </c>
      <c r="I18" s="105">
        <v>49000</v>
      </c>
      <c r="J18" s="105"/>
      <c r="K18" s="105"/>
      <c r="L18" s="105">
        <v>49000</v>
      </c>
      <c r="M18" s="105"/>
      <c r="N18" s="105"/>
      <c r="O18" s="105"/>
      <c r="P18" s="104"/>
      <c r="Q18" s="105"/>
      <c r="R18" s="105"/>
      <c r="S18" s="105"/>
      <c r="T18" s="105"/>
      <c r="U18" s="105"/>
      <c r="V18" s="105"/>
      <c r="W18" s="105"/>
    </row>
    <row r="19" s="1" customFormat="1" ht="18.75" customHeight="1" spans="1:23">
      <c r="A19" s="22" t="s">
        <v>49</v>
      </c>
      <c r="B19" s="22" t="s">
        <v>182</v>
      </c>
      <c r="C19" s="23" t="s">
        <v>183</v>
      </c>
      <c r="D19" s="22" t="s">
        <v>67</v>
      </c>
      <c r="E19" s="22" t="s">
        <v>68</v>
      </c>
      <c r="F19" s="22" t="s">
        <v>167</v>
      </c>
      <c r="G19" s="22" t="s">
        <v>168</v>
      </c>
      <c r="H19" s="105">
        <v>420000</v>
      </c>
      <c r="I19" s="105">
        <v>420000</v>
      </c>
      <c r="J19" s="105"/>
      <c r="K19" s="105"/>
      <c r="L19" s="105">
        <v>420000</v>
      </c>
      <c r="M19" s="105"/>
      <c r="N19" s="105"/>
      <c r="O19" s="105"/>
      <c r="P19" s="104"/>
      <c r="Q19" s="105"/>
      <c r="R19" s="105"/>
      <c r="S19" s="105"/>
      <c r="T19" s="105"/>
      <c r="U19" s="105"/>
      <c r="V19" s="105"/>
      <c r="W19" s="105"/>
    </row>
    <row r="20" s="1" customFormat="1" ht="18.75" customHeight="1" spans="1:23">
      <c r="A20" s="22" t="s">
        <v>49</v>
      </c>
      <c r="B20" s="22" t="s">
        <v>182</v>
      </c>
      <c r="C20" s="23" t="s">
        <v>183</v>
      </c>
      <c r="D20" s="22" t="s">
        <v>67</v>
      </c>
      <c r="E20" s="22" t="s">
        <v>68</v>
      </c>
      <c r="F20" s="22" t="s">
        <v>167</v>
      </c>
      <c r="G20" s="22" t="s">
        <v>168</v>
      </c>
      <c r="H20" s="105">
        <v>840000</v>
      </c>
      <c r="I20" s="105">
        <v>840000</v>
      </c>
      <c r="J20" s="105"/>
      <c r="K20" s="105"/>
      <c r="L20" s="105">
        <v>840000</v>
      </c>
      <c r="M20" s="105"/>
      <c r="N20" s="105"/>
      <c r="O20" s="105"/>
      <c r="P20" s="104"/>
      <c r="Q20" s="105"/>
      <c r="R20" s="105"/>
      <c r="S20" s="105"/>
      <c r="T20" s="105"/>
      <c r="U20" s="105"/>
      <c r="V20" s="105"/>
      <c r="W20" s="105"/>
    </row>
    <row r="21" s="1" customFormat="1" ht="18.75" customHeight="1" spans="1:23">
      <c r="A21" s="22" t="s">
        <v>49</v>
      </c>
      <c r="B21" s="22" t="s">
        <v>184</v>
      </c>
      <c r="C21" s="23" t="s">
        <v>185</v>
      </c>
      <c r="D21" s="22" t="s">
        <v>81</v>
      </c>
      <c r="E21" s="22" t="s">
        <v>82</v>
      </c>
      <c r="F21" s="22" t="s">
        <v>186</v>
      </c>
      <c r="G21" s="22" t="s">
        <v>187</v>
      </c>
      <c r="H21" s="105">
        <v>3000</v>
      </c>
      <c r="I21" s="105">
        <v>3000</v>
      </c>
      <c r="J21" s="105"/>
      <c r="K21" s="105"/>
      <c r="L21" s="105">
        <v>3000</v>
      </c>
      <c r="M21" s="105"/>
      <c r="N21" s="105"/>
      <c r="O21" s="105"/>
      <c r="P21" s="104"/>
      <c r="Q21" s="105"/>
      <c r="R21" s="105"/>
      <c r="S21" s="105"/>
      <c r="T21" s="105"/>
      <c r="U21" s="105"/>
      <c r="V21" s="105"/>
      <c r="W21" s="105"/>
    </row>
    <row r="22" s="1" customFormat="1" ht="18.75" customHeight="1" spans="1:23">
      <c r="A22" s="22" t="s">
        <v>49</v>
      </c>
      <c r="B22" s="22" t="s">
        <v>188</v>
      </c>
      <c r="C22" s="23" t="s">
        <v>189</v>
      </c>
      <c r="D22" s="22" t="s">
        <v>67</v>
      </c>
      <c r="E22" s="22" t="s">
        <v>68</v>
      </c>
      <c r="F22" s="22" t="s">
        <v>190</v>
      </c>
      <c r="G22" s="22" t="s">
        <v>191</v>
      </c>
      <c r="H22" s="105">
        <v>54860.16</v>
      </c>
      <c r="I22" s="105">
        <v>54860.16</v>
      </c>
      <c r="J22" s="105"/>
      <c r="K22" s="105"/>
      <c r="L22" s="105">
        <v>54860.16</v>
      </c>
      <c r="M22" s="105"/>
      <c r="N22" s="105"/>
      <c r="O22" s="105"/>
      <c r="P22" s="104"/>
      <c r="Q22" s="105"/>
      <c r="R22" s="105"/>
      <c r="S22" s="105"/>
      <c r="T22" s="105"/>
      <c r="U22" s="105"/>
      <c r="V22" s="105"/>
      <c r="W22" s="105"/>
    </row>
    <row r="23" s="1" customFormat="1" ht="18.75" customHeight="1" spans="1:23">
      <c r="A23" s="22" t="s">
        <v>49</v>
      </c>
      <c r="B23" s="22" t="s">
        <v>188</v>
      </c>
      <c r="C23" s="23" t="s">
        <v>189</v>
      </c>
      <c r="D23" s="22" t="s">
        <v>83</v>
      </c>
      <c r="E23" s="22" t="s">
        <v>84</v>
      </c>
      <c r="F23" s="22" t="s">
        <v>192</v>
      </c>
      <c r="G23" s="22" t="s">
        <v>193</v>
      </c>
      <c r="H23" s="105">
        <v>1567392</v>
      </c>
      <c r="I23" s="105">
        <v>1567392</v>
      </c>
      <c r="J23" s="105"/>
      <c r="K23" s="105"/>
      <c r="L23" s="105">
        <v>1567392</v>
      </c>
      <c r="M23" s="105"/>
      <c r="N23" s="105"/>
      <c r="O23" s="105"/>
      <c r="P23" s="104"/>
      <c r="Q23" s="105"/>
      <c r="R23" s="105"/>
      <c r="S23" s="105"/>
      <c r="T23" s="105"/>
      <c r="U23" s="105"/>
      <c r="V23" s="105"/>
      <c r="W23" s="105"/>
    </row>
    <row r="24" s="1" customFormat="1" ht="18.75" customHeight="1" spans="1:23">
      <c r="A24" s="22" t="s">
        <v>49</v>
      </c>
      <c r="B24" s="22" t="s">
        <v>188</v>
      </c>
      <c r="C24" s="23" t="s">
        <v>189</v>
      </c>
      <c r="D24" s="22" t="s">
        <v>95</v>
      </c>
      <c r="E24" s="22" t="s">
        <v>96</v>
      </c>
      <c r="F24" s="22" t="s">
        <v>171</v>
      </c>
      <c r="G24" s="22" t="s">
        <v>172</v>
      </c>
      <c r="H24" s="105">
        <v>650466.96</v>
      </c>
      <c r="I24" s="105">
        <v>650466.96</v>
      </c>
      <c r="J24" s="105"/>
      <c r="K24" s="105"/>
      <c r="L24" s="105">
        <v>650466.96</v>
      </c>
      <c r="M24" s="105"/>
      <c r="N24" s="105"/>
      <c r="O24" s="105"/>
      <c r="P24" s="104"/>
      <c r="Q24" s="105"/>
      <c r="R24" s="105"/>
      <c r="S24" s="105"/>
      <c r="T24" s="105"/>
      <c r="U24" s="105"/>
      <c r="V24" s="105"/>
      <c r="W24" s="105"/>
    </row>
    <row r="25" s="1" customFormat="1" ht="18.75" customHeight="1" spans="1:23">
      <c r="A25" s="22" t="s">
        <v>49</v>
      </c>
      <c r="B25" s="22" t="s">
        <v>188</v>
      </c>
      <c r="C25" s="23" t="s">
        <v>189</v>
      </c>
      <c r="D25" s="22" t="s">
        <v>97</v>
      </c>
      <c r="E25" s="22" t="s">
        <v>98</v>
      </c>
      <c r="F25" s="22" t="s">
        <v>194</v>
      </c>
      <c r="G25" s="22" t="s">
        <v>195</v>
      </c>
      <c r="H25" s="105">
        <v>314263.2</v>
      </c>
      <c r="I25" s="105">
        <v>314263.2</v>
      </c>
      <c r="J25" s="105"/>
      <c r="K25" s="105"/>
      <c r="L25" s="105">
        <v>314263.2</v>
      </c>
      <c r="M25" s="105"/>
      <c r="N25" s="105"/>
      <c r="O25" s="105"/>
      <c r="P25" s="104"/>
      <c r="Q25" s="105"/>
      <c r="R25" s="105"/>
      <c r="S25" s="105"/>
      <c r="T25" s="105"/>
      <c r="U25" s="105"/>
      <c r="V25" s="105"/>
      <c r="W25" s="105"/>
    </row>
    <row r="26" s="1" customFormat="1" ht="18.75" customHeight="1" spans="1:23">
      <c r="A26" s="22" t="s">
        <v>49</v>
      </c>
      <c r="B26" s="22" t="s">
        <v>188</v>
      </c>
      <c r="C26" s="23" t="s">
        <v>189</v>
      </c>
      <c r="D26" s="22" t="s">
        <v>99</v>
      </c>
      <c r="E26" s="22" t="s">
        <v>100</v>
      </c>
      <c r="F26" s="22" t="s">
        <v>190</v>
      </c>
      <c r="G26" s="22" t="s">
        <v>191</v>
      </c>
      <c r="H26" s="105">
        <v>31347.36</v>
      </c>
      <c r="I26" s="105">
        <v>31347.36</v>
      </c>
      <c r="J26" s="105"/>
      <c r="K26" s="105"/>
      <c r="L26" s="105">
        <v>31347.36</v>
      </c>
      <c r="M26" s="105"/>
      <c r="N26" s="105"/>
      <c r="O26" s="105"/>
      <c r="P26" s="104"/>
      <c r="Q26" s="105"/>
      <c r="R26" s="105"/>
      <c r="S26" s="105"/>
      <c r="T26" s="105"/>
      <c r="U26" s="105"/>
      <c r="V26" s="105"/>
      <c r="W26" s="105"/>
    </row>
    <row r="27" s="1" customFormat="1" ht="18.75" customHeight="1" spans="1:23">
      <c r="A27" s="27" t="s">
        <v>35</v>
      </c>
      <c r="B27" s="27"/>
      <c r="C27" s="27"/>
      <c r="D27" s="27"/>
      <c r="E27" s="27"/>
      <c r="F27" s="27"/>
      <c r="G27" s="27"/>
      <c r="H27" s="123">
        <v>12827413.68</v>
      </c>
      <c r="I27" s="123">
        <v>12827413.68</v>
      </c>
      <c r="J27" s="105"/>
      <c r="K27" s="105"/>
      <c r="L27" s="123">
        <v>12827413.68</v>
      </c>
      <c r="M27" s="105"/>
      <c r="N27" s="105"/>
      <c r="O27" s="105"/>
      <c r="P27" s="105"/>
      <c r="Q27" s="105"/>
      <c r="R27" s="105"/>
      <c r="S27" s="105"/>
      <c r="T27" s="105"/>
      <c r="U27" s="105"/>
      <c r="V27" s="105"/>
      <c r="W27" s="105"/>
    </row>
  </sheetData>
  <mergeCells count="30">
    <mergeCell ref="A3:W3"/>
    <mergeCell ref="A4:G4"/>
    <mergeCell ref="H5:W5"/>
    <mergeCell ref="I6:M6"/>
    <mergeCell ref="N6:P6"/>
    <mergeCell ref="R6:W6"/>
    <mergeCell ref="A27:G27"/>
    <mergeCell ref="A5:A8"/>
    <mergeCell ref="B5:B8"/>
    <mergeCell ref="C5:C8"/>
    <mergeCell ref="D5:D8"/>
    <mergeCell ref="E5:E8"/>
    <mergeCell ref="F5:F8"/>
    <mergeCell ref="G5:G8"/>
    <mergeCell ref="H6:H8"/>
    <mergeCell ref="I7:I8"/>
    <mergeCell ref="J7:J8"/>
    <mergeCell ref="K7:K8"/>
    <mergeCell ref="L7:L8"/>
    <mergeCell ref="M7:M8"/>
    <mergeCell ref="N7:N8"/>
    <mergeCell ref="O7:O8"/>
    <mergeCell ref="P7:P8"/>
    <mergeCell ref="Q6:Q8"/>
    <mergeCell ref="R7:R8"/>
    <mergeCell ref="S7:S8"/>
    <mergeCell ref="T7:T8"/>
    <mergeCell ref="U7:U8"/>
    <mergeCell ref="V7:V8"/>
    <mergeCell ref="W7:W8"/>
  </mergeCells>
  <pageMargins left="0.75" right="0.75" top="1" bottom="1" header="0.5" footer="0.5"/>
  <pageSetup paperSize="9" scale="34"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28"/>
  <sheetViews>
    <sheetView showZeros="0" topLeftCell="D1" workbookViewId="0">
      <pane ySplit="1" topLeftCell="A2" activePane="bottomLeft" state="frozen"/>
      <selection/>
      <selection pane="bottomLeft" activeCell="C11" sqref="C11"/>
    </sheetView>
  </sheetViews>
  <sheetFormatPr defaultColWidth="9.10833333333333" defaultRowHeight="14.25" customHeight="1"/>
  <cols>
    <col min="1" max="1" width="14.55" customWidth="1"/>
    <col min="2" max="2" width="21" customWidth="1"/>
    <col min="3" max="3" width="31.3333333333333" customWidth="1"/>
    <col min="4" max="4" width="23.8916666666667" customWidth="1"/>
    <col min="5" max="5" width="15.55" customWidth="1"/>
    <col min="6" max="6" width="19.7833333333333" customWidth="1"/>
    <col min="7" max="7" width="14.8916666666667" customWidth="1"/>
    <col min="8" max="8" width="19.7833333333333" customWidth="1"/>
    <col min="9" max="16" width="14.2166666666667" customWidth="1"/>
    <col min="17" max="17" width="13.55" customWidth="1"/>
    <col min="18" max="23" width="15.2166666666667" customWidth="1"/>
  </cols>
  <sheetData>
    <row r="1" customHeight="1" spans="1:23">
      <c r="A1" s="2"/>
      <c r="B1" s="2"/>
      <c r="C1" s="2"/>
      <c r="D1" s="2"/>
      <c r="E1" s="2"/>
      <c r="F1" s="2"/>
      <c r="G1" s="2"/>
      <c r="H1" s="2"/>
      <c r="I1" s="2"/>
      <c r="J1" s="2"/>
      <c r="K1" s="2"/>
      <c r="L1" s="2"/>
      <c r="M1" s="2"/>
      <c r="N1" s="2"/>
      <c r="O1" s="2"/>
      <c r="P1" s="2"/>
      <c r="Q1" s="2"/>
      <c r="R1" s="2"/>
      <c r="S1" s="2"/>
      <c r="T1" s="2"/>
      <c r="U1" s="2"/>
      <c r="V1" s="2"/>
      <c r="W1" s="2"/>
    </row>
    <row r="2" ht="13.6" customHeight="1" spans="5:23">
      <c r="E2" s="3"/>
      <c r="F2" s="3"/>
      <c r="G2" s="3"/>
      <c r="H2" s="3"/>
      <c r="U2" s="121"/>
      <c r="W2" s="57" t="s">
        <v>196</v>
      </c>
    </row>
    <row r="3" ht="27.85" customHeight="1" spans="1:23">
      <c r="A3" s="28" t="s">
        <v>197</v>
      </c>
      <c r="B3" s="28"/>
      <c r="C3" s="28"/>
      <c r="D3" s="28"/>
      <c r="E3" s="28"/>
      <c r="F3" s="28"/>
      <c r="G3" s="28"/>
      <c r="H3" s="28"/>
      <c r="I3" s="28"/>
      <c r="J3" s="28"/>
      <c r="K3" s="28"/>
      <c r="L3" s="28"/>
      <c r="M3" s="28"/>
      <c r="N3" s="28"/>
      <c r="O3" s="28"/>
      <c r="P3" s="28"/>
      <c r="Q3" s="28"/>
      <c r="R3" s="28"/>
      <c r="S3" s="28"/>
      <c r="T3" s="28"/>
      <c r="U3" s="28"/>
      <c r="V3" s="28"/>
      <c r="W3" s="28"/>
    </row>
    <row r="4" ht="13.6" customHeight="1" spans="1:23">
      <c r="A4" s="6" t="str">
        <f>'部门财务收支预算总表01-1'!A4</f>
        <v>单位名称：新平彝族傣族自治县水塘中学</v>
      </c>
      <c r="B4" s="118" t="str">
        <f t="shared" ref="B4" si="0">"单位名称："&amp;"绩效评价中心"</f>
        <v>单位名称：绩效评价中心</v>
      </c>
      <c r="C4" s="118"/>
      <c r="D4" s="118"/>
      <c r="E4" s="118"/>
      <c r="F4" s="118"/>
      <c r="G4" s="118"/>
      <c r="H4" s="118"/>
      <c r="I4" s="118"/>
      <c r="J4" s="8"/>
      <c r="K4" s="8"/>
      <c r="L4" s="8"/>
      <c r="M4" s="8"/>
      <c r="N4" s="8"/>
      <c r="O4" s="8"/>
      <c r="P4" s="8"/>
      <c r="Q4" s="8"/>
      <c r="U4" s="121"/>
      <c r="W4" s="112" t="s">
        <v>136</v>
      </c>
    </row>
    <row r="5" ht="21.8" customHeight="1" spans="1:23">
      <c r="A5" s="10" t="s">
        <v>198</v>
      </c>
      <c r="B5" s="10" t="s">
        <v>147</v>
      </c>
      <c r="C5" s="10" t="s">
        <v>148</v>
      </c>
      <c r="D5" s="10" t="s">
        <v>199</v>
      </c>
      <c r="E5" s="11" t="s">
        <v>149</v>
      </c>
      <c r="F5" s="11" t="s">
        <v>150</v>
      </c>
      <c r="G5" s="11" t="s">
        <v>151</v>
      </c>
      <c r="H5" s="11" t="s">
        <v>152</v>
      </c>
      <c r="I5" s="65" t="s">
        <v>35</v>
      </c>
      <c r="J5" s="65" t="s">
        <v>200</v>
      </c>
      <c r="K5" s="65"/>
      <c r="L5" s="65"/>
      <c r="M5" s="65"/>
      <c r="N5" s="119" t="s">
        <v>154</v>
      </c>
      <c r="O5" s="119"/>
      <c r="P5" s="119"/>
      <c r="Q5" s="11" t="s">
        <v>41</v>
      </c>
      <c r="R5" s="12" t="s">
        <v>55</v>
      </c>
      <c r="S5" s="13"/>
      <c r="T5" s="13"/>
      <c r="U5" s="13"/>
      <c r="V5" s="13"/>
      <c r="W5" s="14"/>
    </row>
    <row r="6" ht="21.8" customHeight="1" spans="1:23">
      <c r="A6" s="15"/>
      <c r="B6" s="15"/>
      <c r="C6" s="15"/>
      <c r="D6" s="15"/>
      <c r="E6" s="16"/>
      <c r="F6" s="16"/>
      <c r="G6" s="16"/>
      <c r="H6" s="16"/>
      <c r="I6" s="65"/>
      <c r="J6" s="49" t="s">
        <v>38</v>
      </c>
      <c r="K6" s="49"/>
      <c r="L6" s="49" t="s">
        <v>39</v>
      </c>
      <c r="M6" s="49" t="s">
        <v>40</v>
      </c>
      <c r="N6" s="120" t="s">
        <v>38</v>
      </c>
      <c r="O6" s="120" t="s">
        <v>39</v>
      </c>
      <c r="P6" s="120" t="s">
        <v>40</v>
      </c>
      <c r="Q6" s="16"/>
      <c r="R6" s="11" t="s">
        <v>37</v>
      </c>
      <c r="S6" s="11" t="s">
        <v>48</v>
      </c>
      <c r="T6" s="11" t="s">
        <v>160</v>
      </c>
      <c r="U6" s="11" t="s">
        <v>44</v>
      </c>
      <c r="V6" s="11" t="s">
        <v>45</v>
      </c>
      <c r="W6" s="11" t="s">
        <v>46</v>
      </c>
    </row>
    <row r="7" ht="40.6" customHeight="1" spans="1:23">
      <c r="A7" s="18"/>
      <c r="B7" s="18"/>
      <c r="C7" s="18"/>
      <c r="D7" s="18"/>
      <c r="E7" s="19"/>
      <c r="F7" s="19"/>
      <c r="G7" s="19"/>
      <c r="H7" s="19"/>
      <c r="I7" s="65"/>
      <c r="J7" s="49" t="s">
        <v>37</v>
      </c>
      <c r="K7" s="49" t="s">
        <v>201</v>
      </c>
      <c r="L7" s="49"/>
      <c r="M7" s="49"/>
      <c r="N7" s="19"/>
      <c r="O7" s="19"/>
      <c r="P7" s="19"/>
      <c r="Q7" s="19"/>
      <c r="R7" s="19"/>
      <c r="S7" s="19"/>
      <c r="T7" s="19"/>
      <c r="U7" s="20"/>
      <c r="V7" s="19"/>
      <c r="W7" s="19"/>
    </row>
    <row r="8" ht="15.05" customHeight="1" spans="1:23">
      <c r="A8" s="21">
        <v>1</v>
      </c>
      <c r="B8" s="21">
        <v>2</v>
      </c>
      <c r="C8" s="21">
        <v>3</v>
      </c>
      <c r="D8" s="21">
        <v>4</v>
      </c>
      <c r="E8" s="21">
        <v>5</v>
      </c>
      <c r="F8" s="21">
        <v>6</v>
      </c>
      <c r="G8" s="21">
        <v>7</v>
      </c>
      <c r="H8" s="21">
        <v>8</v>
      </c>
      <c r="I8" s="21">
        <v>9</v>
      </c>
      <c r="J8" s="21">
        <v>10</v>
      </c>
      <c r="K8" s="21">
        <v>11</v>
      </c>
      <c r="L8" s="21">
        <v>12</v>
      </c>
      <c r="M8" s="21">
        <v>13</v>
      </c>
      <c r="N8" s="21">
        <v>14</v>
      </c>
      <c r="O8" s="21">
        <v>15</v>
      </c>
      <c r="P8" s="21">
        <v>16</v>
      </c>
      <c r="Q8" s="21">
        <v>17</v>
      </c>
      <c r="R8" s="21">
        <v>18</v>
      </c>
      <c r="S8" s="21">
        <v>19</v>
      </c>
      <c r="T8" s="21">
        <v>20</v>
      </c>
      <c r="U8" s="21">
        <v>21</v>
      </c>
      <c r="V8" s="21">
        <v>22</v>
      </c>
      <c r="W8" s="21">
        <v>23</v>
      </c>
    </row>
    <row r="9" s="1" customFormat="1" ht="18.75" customHeight="1" spans="1:23">
      <c r="A9" s="22"/>
      <c r="B9" s="22"/>
      <c r="C9" s="23" t="s">
        <v>202</v>
      </c>
      <c r="D9" s="22"/>
      <c r="E9" s="22"/>
      <c r="F9" s="22"/>
      <c r="G9" s="22"/>
      <c r="H9" s="22"/>
      <c r="I9" s="105">
        <v>91800</v>
      </c>
      <c r="J9" s="105">
        <v>91800</v>
      </c>
      <c r="K9" s="105">
        <v>91800</v>
      </c>
      <c r="L9" s="25"/>
      <c r="M9" s="25"/>
      <c r="N9" s="25"/>
      <c r="O9" s="25"/>
      <c r="P9" s="25"/>
      <c r="Q9" s="25"/>
      <c r="R9" s="25"/>
      <c r="S9" s="25"/>
      <c r="T9" s="25"/>
      <c r="U9" s="25"/>
      <c r="V9" s="25"/>
      <c r="W9" s="25"/>
    </row>
    <row r="10" s="1" customFormat="1" ht="18.75" customHeight="1" spans="1:23">
      <c r="A10" s="22" t="s">
        <v>203</v>
      </c>
      <c r="B10" s="22" t="s">
        <v>204</v>
      </c>
      <c r="C10" s="23" t="s">
        <v>202</v>
      </c>
      <c r="D10" s="22" t="s">
        <v>49</v>
      </c>
      <c r="E10" s="22" t="s">
        <v>75</v>
      </c>
      <c r="F10" s="22" t="s">
        <v>76</v>
      </c>
      <c r="G10" s="22" t="s">
        <v>205</v>
      </c>
      <c r="H10" s="22" t="s">
        <v>206</v>
      </c>
      <c r="I10" s="105">
        <v>91800</v>
      </c>
      <c r="J10" s="105">
        <v>91800</v>
      </c>
      <c r="K10" s="105">
        <v>91800</v>
      </c>
      <c r="L10" s="25"/>
      <c r="M10" s="25"/>
      <c r="N10" s="25"/>
      <c r="O10" s="25"/>
      <c r="P10" s="25"/>
      <c r="Q10" s="25"/>
      <c r="R10" s="25"/>
      <c r="S10" s="25"/>
      <c r="T10" s="25"/>
      <c r="U10" s="25"/>
      <c r="V10" s="25"/>
      <c r="W10" s="25"/>
    </row>
    <row r="11" s="1" customFormat="1" ht="33" customHeight="1" spans="1:23">
      <c r="A11" s="104"/>
      <c r="B11" s="104"/>
      <c r="C11" s="23" t="s">
        <v>207</v>
      </c>
      <c r="D11" s="104"/>
      <c r="E11" s="104"/>
      <c r="F11" s="104"/>
      <c r="G11" s="104"/>
      <c r="H11" s="104"/>
      <c r="I11" s="105">
        <f>SUM(I12:I20)</f>
        <v>419346.46</v>
      </c>
      <c r="J11" s="105">
        <f>SUM(J12:J20)</f>
        <v>419346.46</v>
      </c>
      <c r="K11" s="105">
        <f>SUM(K12:K20)</f>
        <v>419346.46</v>
      </c>
      <c r="L11" s="25"/>
      <c r="M11" s="25"/>
      <c r="N11" s="25"/>
      <c r="O11" s="25"/>
      <c r="P11" s="104"/>
      <c r="Q11" s="25"/>
      <c r="R11" s="25"/>
      <c r="S11" s="25"/>
      <c r="T11" s="25"/>
      <c r="U11" s="25"/>
      <c r="V11" s="25"/>
      <c r="W11" s="25"/>
    </row>
    <row r="12" s="1" customFormat="1" ht="25" customHeight="1" spans="1:23">
      <c r="A12" s="22" t="s">
        <v>208</v>
      </c>
      <c r="B12" s="22" t="s">
        <v>209</v>
      </c>
      <c r="C12" s="23" t="s">
        <v>207</v>
      </c>
      <c r="D12" s="22" t="s">
        <v>49</v>
      </c>
      <c r="E12" s="22" t="s">
        <v>67</v>
      </c>
      <c r="F12" s="22" t="s">
        <v>68</v>
      </c>
      <c r="G12" s="22" t="s">
        <v>186</v>
      </c>
      <c r="H12" s="22" t="s">
        <v>187</v>
      </c>
      <c r="I12" s="105">
        <v>12810.4</v>
      </c>
      <c r="J12" s="105">
        <v>12810.4</v>
      </c>
      <c r="K12" s="105">
        <v>12810.4</v>
      </c>
      <c r="L12" s="25"/>
      <c r="M12" s="25"/>
      <c r="N12" s="25"/>
      <c r="O12" s="25"/>
      <c r="P12" s="104"/>
      <c r="Q12" s="25"/>
      <c r="R12" s="25"/>
      <c r="S12" s="25"/>
      <c r="T12" s="25"/>
      <c r="U12" s="25"/>
      <c r="V12" s="25"/>
      <c r="W12" s="25"/>
    </row>
    <row r="13" s="1" customFormat="1" ht="25" customHeight="1" spans="1:23">
      <c r="A13" s="22" t="s">
        <v>208</v>
      </c>
      <c r="B13" s="22" t="s">
        <v>209</v>
      </c>
      <c r="C13" s="23" t="s">
        <v>207</v>
      </c>
      <c r="D13" s="22" t="s">
        <v>49</v>
      </c>
      <c r="E13" s="22" t="s">
        <v>67</v>
      </c>
      <c r="F13" s="22" t="s">
        <v>68</v>
      </c>
      <c r="G13" s="22">
        <v>30202</v>
      </c>
      <c r="H13" s="22" t="s">
        <v>210</v>
      </c>
      <c r="I13" s="105">
        <v>8604</v>
      </c>
      <c r="J13" s="105">
        <v>8604</v>
      </c>
      <c r="K13" s="105">
        <v>8604</v>
      </c>
      <c r="L13" s="25"/>
      <c r="M13" s="25"/>
      <c r="N13" s="25"/>
      <c r="O13" s="25"/>
      <c r="P13" s="104"/>
      <c r="Q13" s="25"/>
      <c r="R13" s="25"/>
      <c r="S13" s="25"/>
      <c r="T13" s="25"/>
      <c r="U13" s="25"/>
      <c r="V13" s="25"/>
      <c r="W13" s="25"/>
    </row>
    <row r="14" s="1" customFormat="1" ht="25" customHeight="1" spans="1:23">
      <c r="A14" s="22" t="s">
        <v>208</v>
      </c>
      <c r="B14" s="22" t="s">
        <v>209</v>
      </c>
      <c r="C14" s="23" t="s">
        <v>207</v>
      </c>
      <c r="D14" s="22" t="s">
        <v>49</v>
      </c>
      <c r="E14" s="22" t="s">
        <v>67</v>
      </c>
      <c r="F14" s="22" t="s">
        <v>68</v>
      </c>
      <c r="G14" s="22">
        <v>30205</v>
      </c>
      <c r="H14" s="22" t="s">
        <v>211</v>
      </c>
      <c r="I14" s="105">
        <v>51004.7</v>
      </c>
      <c r="J14" s="105">
        <v>51004.7</v>
      </c>
      <c r="K14" s="105">
        <v>51004.7</v>
      </c>
      <c r="L14" s="25"/>
      <c r="M14" s="25"/>
      <c r="N14" s="25"/>
      <c r="O14" s="25"/>
      <c r="P14" s="104"/>
      <c r="Q14" s="25"/>
      <c r="R14" s="25"/>
      <c r="S14" s="25"/>
      <c r="T14" s="25"/>
      <c r="U14" s="25"/>
      <c r="V14" s="25"/>
      <c r="W14" s="25"/>
    </row>
    <row r="15" s="1" customFormat="1" ht="27" customHeight="1" spans="1:23">
      <c r="A15" s="22" t="s">
        <v>208</v>
      </c>
      <c r="B15" s="22" t="s">
        <v>209</v>
      </c>
      <c r="C15" s="23" t="s">
        <v>207</v>
      </c>
      <c r="D15" s="22" t="s">
        <v>49</v>
      </c>
      <c r="E15" s="22" t="s">
        <v>67</v>
      </c>
      <c r="F15" s="22" t="s">
        <v>68</v>
      </c>
      <c r="G15" s="22" t="s">
        <v>212</v>
      </c>
      <c r="H15" s="22" t="s">
        <v>213</v>
      </c>
      <c r="I15" s="105">
        <f>20000+47297.56</f>
        <v>67297.56</v>
      </c>
      <c r="J15" s="105">
        <f>20000+47297.56</f>
        <v>67297.56</v>
      </c>
      <c r="K15" s="105">
        <f>20000+47297.56</f>
        <v>67297.56</v>
      </c>
      <c r="L15" s="25"/>
      <c r="M15" s="25"/>
      <c r="N15" s="25"/>
      <c r="O15" s="25"/>
      <c r="P15" s="104"/>
      <c r="Q15" s="25"/>
      <c r="R15" s="25"/>
      <c r="S15" s="25"/>
      <c r="T15" s="25"/>
      <c r="U15" s="25"/>
      <c r="V15" s="25"/>
      <c r="W15" s="25"/>
    </row>
    <row r="16" s="1" customFormat="1" ht="27" customHeight="1" spans="1:23">
      <c r="A16" s="22" t="s">
        <v>208</v>
      </c>
      <c r="B16" s="22" t="s">
        <v>209</v>
      </c>
      <c r="C16" s="23" t="s">
        <v>207</v>
      </c>
      <c r="D16" s="22" t="s">
        <v>49</v>
      </c>
      <c r="E16" s="22" t="s">
        <v>67</v>
      </c>
      <c r="F16" s="22" t="s">
        <v>68</v>
      </c>
      <c r="G16" s="22">
        <v>30211</v>
      </c>
      <c r="H16" s="22" t="s">
        <v>214</v>
      </c>
      <c r="I16" s="105">
        <v>13527</v>
      </c>
      <c r="J16" s="105">
        <v>13527</v>
      </c>
      <c r="K16" s="105">
        <v>13527</v>
      </c>
      <c r="L16" s="25"/>
      <c r="M16" s="25"/>
      <c r="N16" s="25"/>
      <c r="O16" s="25"/>
      <c r="P16" s="104"/>
      <c r="Q16" s="25"/>
      <c r="R16" s="25"/>
      <c r="S16" s="25"/>
      <c r="T16" s="25"/>
      <c r="U16" s="25"/>
      <c r="V16" s="25"/>
      <c r="W16" s="25"/>
    </row>
    <row r="17" s="1" customFormat="1" ht="27" customHeight="1" spans="1:23">
      <c r="A17" s="22" t="s">
        <v>208</v>
      </c>
      <c r="B17" s="22" t="s">
        <v>209</v>
      </c>
      <c r="C17" s="23" t="s">
        <v>207</v>
      </c>
      <c r="D17" s="22" t="s">
        <v>49</v>
      </c>
      <c r="E17" s="22" t="s">
        <v>67</v>
      </c>
      <c r="F17" s="22" t="s">
        <v>68</v>
      </c>
      <c r="G17" s="22">
        <v>30213</v>
      </c>
      <c r="H17" s="22" t="s">
        <v>215</v>
      </c>
      <c r="I17" s="105">
        <v>37817.8</v>
      </c>
      <c r="J17" s="105">
        <v>37817.8</v>
      </c>
      <c r="K17" s="105">
        <v>37817.8</v>
      </c>
      <c r="L17" s="25"/>
      <c r="M17" s="25"/>
      <c r="N17" s="25"/>
      <c r="O17" s="25"/>
      <c r="P17" s="104"/>
      <c r="Q17" s="25"/>
      <c r="R17" s="25"/>
      <c r="S17" s="25"/>
      <c r="T17" s="25"/>
      <c r="U17" s="25"/>
      <c r="V17" s="25"/>
      <c r="W17" s="25"/>
    </row>
    <row r="18" s="1" customFormat="1" ht="27" customHeight="1" spans="1:23">
      <c r="A18" s="22" t="s">
        <v>208</v>
      </c>
      <c r="B18" s="22" t="s">
        <v>209</v>
      </c>
      <c r="C18" s="23" t="s">
        <v>207</v>
      </c>
      <c r="D18" s="22" t="s">
        <v>49</v>
      </c>
      <c r="E18" s="22" t="s">
        <v>67</v>
      </c>
      <c r="F18" s="22" t="s">
        <v>68</v>
      </c>
      <c r="G18" s="22">
        <v>30216</v>
      </c>
      <c r="H18" s="22" t="s">
        <v>216</v>
      </c>
      <c r="I18" s="105">
        <v>16528</v>
      </c>
      <c r="J18" s="105">
        <v>16528</v>
      </c>
      <c r="K18" s="105">
        <v>16528</v>
      </c>
      <c r="L18" s="25"/>
      <c r="M18" s="25"/>
      <c r="N18" s="25"/>
      <c r="O18" s="25"/>
      <c r="P18" s="104"/>
      <c r="Q18" s="25"/>
      <c r="R18" s="25"/>
      <c r="S18" s="25"/>
      <c r="T18" s="25"/>
      <c r="U18" s="25"/>
      <c r="V18" s="25"/>
      <c r="W18" s="25"/>
    </row>
    <row r="19" s="1" customFormat="1" ht="27" customHeight="1" spans="1:23">
      <c r="A19" s="22" t="s">
        <v>208</v>
      </c>
      <c r="B19" s="22" t="s">
        <v>209</v>
      </c>
      <c r="C19" s="23" t="s">
        <v>207</v>
      </c>
      <c r="D19" s="22" t="s">
        <v>49</v>
      </c>
      <c r="E19" s="22" t="s">
        <v>67</v>
      </c>
      <c r="F19" s="22" t="s">
        <v>68</v>
      </c>
      <c r="G19" s="22">
        <v>31002</v>
      </c>
      <c r="H19" s="22" t="s">
        <v>217</v>
      </c>
      <c r="I19" s="105">
        <v>190000</v>
      </c>
      <c r="J19" s="105">
        <v>190000</v>
      </c>
      <c r="K19" s="105">
        <v>190000</v>
      </c>
      <c r="L19" s="25"/>
      <c r="M19" s="25"/>
      <c r="N19" s="25"/>
      <c r="O19" s="25"/>
      <c r="P19" s="104"/>
      <c r="Q19" s="25"/>
      <c r="R19" s="25"/>
      <c r="S19" s="25"/>
      <c r="T19" s="25"/>
      <c r="U19" s="25"/>
      <c r="V19" s="25"/>
      <c r="W19" s="25"/>
    </row>
    <row r="20" s="1" customFormat="1" ht="27" customHeight="1" spans="1:23">
      <c r="A20" s="22" t="s">
        <v>208</v>
      </c>
      <c r="B20" s="22" t="s">
        <v>209</v>
      </c>
      <c r="C20" s="23" t="s">
        <v>207</v>
      </c>
      <c r="D20" s="22" t="s">
        <v>49</v>
      </c>
      <c r="E20" s="22" t="s">
        <v>71</v>
      </c>
      <c r="F20" s="22" t="s">
        <v>72</v>
      </c>
      <c r="G20" s="22" t="s">
        <v>186</v>
      </c>
      <c r="H20" s="22" t="s">
        <v>187</v>
      </c>
      <c r="I20" s="105">
        <f>2160+19597</f>
        <v>21757</v>
      </c>
      <c r="J20" s="105">
        <f>2160+19597</f>
        <v>21757</v>
      </c>
      <c r="K20" s="105">
        <f>2160+19597</f>
        <v>21757</v>
      </c>
      <c r="L20" s="25"/>
      <c r="M20" s="25"/>
      <c r="N20" s="25"/>
      <c r="O20" s="25"/>
      <c r="P20" s="104"/>
      <c r="Q20" s="25"/>
      <c r="R20" s="25"/>
      <c r="S20" s="25"/>
      <c r="T20" s="25"/>
      <c r="U20" s="25"/>
      <c r="V20" s="25"/>
      <c r="W20" s="25"/>
    </row>
    <row r="21" s="1" customFormat="1" ht="18.75" customHeight="1" spans="1:23">
      <c r="A21" s="104"/>
      <c r="B21" s="104"/>
      <c r="C21" s="23" t="s">
        <v>218</v>
      </c>
      <c r="D21" s="104"/>
      <c r="E21" s="104"/>
      <c r="F21" s="104"/>
      <c r="G21" s="104"/>
      <c r="H21" s="104"/>
      <c r="I21" s="105">
        <v>23052</v>
      </c>
      <c r="J21" s="105">
        <v>23052</v>
      </c>
      <c r="K21" s="105">
        <v>23052</v>
      </c>
      <c r="L21" s="25"/>
      <c r="M21" s="25"/>
      <c r="N21" s="25"/>
      <c r="O21" s="25"/>
      <c r="P21" s="104"/>
      <c r="Q21" s="25"/>
      <c r="R21" s="25"/>
      <c r="S21" s="25"/>
      <c r="T21" s="25"/>
      <c r="U21" s="25"/>
      <c r="V21" s="25"/>
      <c r="W21" s="25"/>
    </row>
    <row r="22" s="1" customFormat="1" ht="18.75" customHeight="1" spans="1:23">
      <c r="A22" s="22" t="s">
        <v>208</v>
      </c>
      <c r="B22" s="22" t="s">
        <v>219</v>
      </c>
      <c r="C22" s="23" t="s">
        <v>218</v>
      </c>
      <c r="D22" s="22" t="s">
        <v>49</v>
      </c>
      <c r="E22" s="22" t="s">
        <v>87</v>
      </c>
      <c r="F22" s="22" t="s">
        <v>88</v>
      </c>
      <c r="G22" s="22" t="s">
        <v>220</v>
      </c>
      <c r="H22" s="22" t="s">
        <v>221</v>
      </c>
      <c r="I22" s="105">
        <v>23052</v>
      </c>
      <c r="J22" s="105">
        <v>23052</v>
      </c>
      <c r="K22" s="105">
        <v>23052</v>
      </c>
      <c r="L22" s="25"/>
      <c r="M22" s="25"/>
      <c r="N22" s="25"/>
      <c r="O22" s="25"/>
      <c r="P22" s="104"/>
      <c r="Q22" s="25"/>
      <c r="R22" s="25"/>
      <c r="S22" s="25"/>
      <c r="T22" s="25"/>
      <c r="U22" s="25"/>
      <c r="V22" s="25"/>
      <c r="W22" s="25"/>
    </row>
    <row r="23" s="1" customFormat="1" ht="18.75" customHeight="1" spans="1:23">
      <c r="A23" s="104"/>
      <c r="B23" s="104"/>
      <c r="C23" s="23" t="s">
        <v>222</v>
      </c>
      <c r="D23" s="104"/>
      <c r="E23" s="104"/>
      <c r="F23" s="104"/>
      <c r="G23" s="104"/>
      <c r="H23" s="104"/>
      <c r="I23" s="105">
        <v>134100</v>
      </c>
      <c r="J23" s="105">
        <v>134100</v>
      </c>
      <c r="K23" s="105">
        <v>134100</v>
      </c>
      <c r="L23" s="25"/>
      <c r="M23" s="25"/>
      <c r="N23" s="25"/>
      <c r="O23" s="25"/>
      <c r="P23" s="104"/>
      <c r="Q23" s="25"/>
      <c r="R23" s="25"/>
      <c r="S23" s="25"/>
      <c r="T23" s="25"/>
      <c r="U23" s="25"/>
      <c r="V23" s="25"/>
      <c r="W23" s="25"/>
    </row>
    <row r="24" s="1" customFormat="1" ht="18.75" customHeight="1" spans="1:23">
      <c r="A24" s="22" t="s">
        <v>208</v>
      </c>
      <c r="B24" s="22" t="s">
        <v>223</v>
      </c>
      <c r="C24" s="23" t="s">
        <v>222</v>
      </c>
      <c r="D24" s="22" t="s">
        <v>49</v>
      </c>
      <c r="E24" s="22" t="s">
        <v>67</v>
      </c>
      <c r="F24" s="22" t="s">
        <v>68</v>
      </c>
      <c r="G24" s="22" t="s">
        <v>224</v>
      </c>
      <c r="H24" s="22" t="s">
        <v>225</v>
      </c>
      <c r="I24" s="105">
        <v>134100</v>
      </c>
      <c r="J24" s="105">
        <v>134100</v>
      </c>
      <c r="K24" s="105">
        <v>134100</v>
      </c>
      <c r="L24" s="25"/>
      <c r="M24" s="25"/>
      <c r="N24" s="25"/>
      <c r="O24" s="25"/>
      <c r="P24" s="104"/>
      <c r="Q24" s="25"/>
      <c r="R24" s="25"/>
      <c r="S24" s="25"/>
      <c r="T24" s="25"/>
      <c r="U24" s="25"/>
      <c r="V24" s="25"/>
      <c r="W24" s="25"/>
    </row>
    <row r="25" s="1" customFormat="1" ht="18.75" customHeight="1" spans="1:23">
      <c r="A25" s="104"/>
      <c r="B25" s="104"/>
      <c r="C25" s="23" t="s">
        <v>226</v>
      </c>
      <c r="D25" s="104"/>
      <c r="E25" s="104"/>
      <c r="F25" s="104"/>
      <c r="G25" s="104"/>
      <c r="H25" s="104"/>
      <c r="I25" s="105">
        <f>32535+350900</f>
        <v>383435</v>
      </c>
      <c r="J25" s="105">
        <f>32535+350900</f>
        <v>383435</v>
      </c>
      <c r="K25" s="105">
        <f>32535+350900</f>
        <v>383435</v>
      </c>
      <c r="L25" s="25"/>
      <c r="M25" s="25"/>
      <c r="N25" s="25"/>
      <c r="O25" s="25"/>
      <c r="P25" s="104"/>
      <c r="Q25" s="25"/>
      <c r="R25" s="25"/>
      <c r="S25" s="25"/>
      <c r="T25" s="25"/>
      <c r="U25" s="25"/>
      <c r="V25" s="25"/>
      <c r="W25" s="25"/>
    </row>
    <row r="26" s="1" customFormat="1" ht="18.75" customHeight="1" spans="1:23">
      <c r="A26" s="22" t="s">
        <v>208</v>
      </c>
      <c r="B26" s="22" t="s">
        <v>227</v>
      </c>
      <c r="C26" s="23" t="s">
        <v>226</v>
      </c>
      <c r="D26" s="22" t="s">
        <v>49</v>
      </c>
      <c r="E26" s="22" t="s">
        <v>67</v>
      </c>
      <c r="F26" s="22" t="s">
        <v>68</v>
      </c>
      <c r="G26" s="22" t="s">
        <v>224</v>
      </c>
      <c r="H26" s="22" t="s">
        <v>225</v>
      </c>
      <c r="I26" s="105">
        <f>32535+350900</f>
        <v>383435</v>
      </c>
      <c r="J26" s="105">
        <f>32535+350900</f>
        <v>383435</v>
      </c>
      <c r="K26" s="105">
        <f>32535+350900</f>
        <v>383435</v>
      </c>
      <c r="L26" s="25"/>
      <c r="M26" s="25"/>
      <c r="N26" s="25"/>
      <c r="O26" s="25"/>
      <c r="P26" s="104"/>
      <c r="Q26" s="25"/>
      <c r="R26" s="25"/>
      <c r="S26" s="25"/>
      <c r="T26" s="25"/>
      <c r="U26" s="25"/>
      <c r="V26" s="25"/>
      <c r="W26" s="25"/>
    </row>
    <row r="27" s="1" customFormat="1" ht="18.75" customHeight="1" spans="1:23">
      <c r="A27" s="22"/>
      <c r="B27" s="22"/>
      <c r="C27" s="23"/>
      <c r="D27" s="22"/>
      <c r="E27" s="22"/>
      <c r="F27" s="22"/>
      <c r="G27" s="22"/>
      <c r="H27" s="22"/>
      <c r="I27" s="105"/>
      <c r="J27" s="105"/>
      <c r="K27" s="105"/>
      <c r="L27" s="25"/>
      <c r="M27" s="25"/>
      <c r="N27" s="25"/>
      <c r="O27" s="25"/>
      <c r="P27" s="104"/>
      <c r="Q27" s="25"/>
      <c r="R27" s="25"/>
      <c r="S27" s="25"/>
      <c r="T27" s="25"/>
      <c r="U27" s="25"/>
      <c r="V27" s="25"/>
      <c r="W27" s="25"/>
    </row>
    <row r="28" s="1" customFormat="1" ht="18.75" customHeight="1" spans="1:23">
      <c r="A28" s="27" t="s">
        <v>35</v>
      </c>
      <c r="B28" s="27"/>
      <c r="C28" s="27"/>
      <c r="D28" s="27"/>
      <c r="E28" s="27"/>
      <c r="F28" s="27"/>
      <c r="G28" s="27"/>
      <c r="H28" s="27"/>
      <c r="I28" s="105">
        <f>I9+I11+I21+I23+I25</f>
        <v>1051733.46</v>
      </c>
      <c r="J28" s="105">
        <f>J9+J11+J21+J23+J25</f>
        <v>1051733.46</v>
      </c>
      <c r="K28" s="105">
        <f>J28</f>
        <v>1051733.46</v>
      </c>
      <c r="L28" s="25"/>
      <c r="M28" s="25"/>
      <c r="N28" s="25"/>
      <c r="O28" s="25"/>
      <c r="P28" s="25"/>
      <c r="Q28" s="25"/>
      <c r="R28" s="25"/>
      <c r="S28" s="25"/>
      <c r="T28" s="25"/>
      <c r="U28" s="25"/>
      <c r="V28" s="25"/>
      <c r="W28" s="25"/>
    </row>
  </sheetData>
  <mergeCells count="28">
    <mergeCell ref="A3:W3"/>
    <mergeCell ref="A4:I4"/>
    <mergeCell ref="J5:M5"/>
    <mergeCell ref="N5:P5"/>
    <mergeCell ref="R5:W5"/>
    <mergeCell ref="J6:K6"/>
    <mergeCell ref="A28:H28"/>
    <mergeCell ref="A5:A7"/>
    <mergeCell ref="B5:B7"/>
    <mergeCell ref="C5:C7"/>
    <mergeCell ref="D5:D7"/>
    <mergeCell ref="E5:E7"/>
    <mergeCell ref="F5:F7"/>
    <mergeCell ref="G5:G7"/>
    <mergeCell ref="H5:H7"/>
    <mergeCell ref="I5:I7"/>
    <mergeCell ref="L6:L7"/>
    <mergeCell ref="M6:M7"/>
    <mergeCell ref="N6:N7"/>
    <mergeCell ref="O6:O7"/>
    <mergeCell ref="P6:P7"/>
    <mergeCell ref="Q5:Q7"/>
    <mergeCell ref="R6:R7"/>
    <mergeCell ref="S6:S7"/>
    <mergeCell ref="T6:T7"/>
    <mergeCell ref="U6:U7"/>
    <mergeCell ref="V6:V7"/>
    <mergeCell ref="W6:W7"/>
  </mergeCells>
  <pageMargins left="0.75" right="0.75" top="1" bottom="1" header="0.5" footer="0.5"/>
  <pageSetup paperSize="9" scale="34"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43"/>
  <sheetViews>
    <sheetView showZeros="0" topLeftCell="B1" workbookViewId="0">
      <pane ySplit="1" topLeftCell="A2" activePane="bottomLeft" state="frozen"/>
      <selection/>
      <selection pane="bottomLeft" activeCell="C11" sqref="C11"/>
    </sheetView>
  </sheetViews>
  <sheetFormatPr defaultColWidth="9.10833333333333" defaultRowHeight="11.95" customHeight="1"/>
  <cols>
    <col min="1" max="1" width="34.2166666666667" customWidth="1"/>
    <col min="2" max="2" width="44.625" customWidth="1"/>
    <col min="3" max="3" width="17.2166666666667" customWidth="1"/>
    <col min="4" max="4" width="21" customWidth="1"/>
    <col min="5" max="5" width="23.55" customWidth="1"/>
    <col min="6" max="6" width="11.2166666666667" customWidth="1"/>
    <col min="7" max="7" width="10.3333333333333" customWidth="1"/>
    <col min="8" max="8" width="9.33333333333333" customWidth="1"/>
    <col min="9" max="9" width="13.4416666666667" customWidth="1"/>
    <col min="10" max="10" width="27.4416666666667" customWidth="1"/>
  </cols>
  <sheetData>
    <row r="1" customHeight="1" spans="1:10">
      <c r="A1" s="2"/>
      <c r="B1" s="2"/>
      <c r="C1" s="2"/>
      <c r="D1" s="2"/>
      <c r="E1" s="2"/>
      <c r="F1" s="2"/>
      <c r="G1" s="2"/>
      <c r="H1" s="2"/>
      <c r="I1" s="2"/>
      <c r="J1" s="2"/>
    </row>
    <row r="2" customHeight="1" spans="10:10">
      <c r="J2" s="56" t="s">
        <v>228</v>
      </c>
    </row>
    <row r="3" ht="28.5" customHeight="1" spans="1:10">
      <c r="A3" s="47" t="s">
        <v>229</v>
      </c>
      <c r="B3" s="28"/>
      <c r="C3" s="28"/>
      <c r="D3" s="28"/>
      <c r="E3" s="28"/>
      <c r="F3" s="48"/>
      <c r="G3" s="28"/>
      <c r="H3" s="48"/>
      <c r="I3" s="48"/>
      <c r="J3" s="28"/>
    </row>
    <row r="4" ht="15.05" customHeight="1" spans="1:1">
      <c r="A4" s="6" t="str">
        <f>'部门财务收支预算总表01-1'!A4</f>
        <v>单位名称：新平彝族傣族自治县水塘中学</v>
      </c>
    </row>
    <row r="5" ht="14.25" customHeight="1" spans="1:10">
      <c r="A5" s="49" t="s">
        <v>230</v>
      </c>
      <c r="B5" s="49" t="s">
        <v>231</v>
      </c>
      <c r="C5" s="49" t="s">
        <v>232</v>
      </c>
      <c r="D5" s="49" t="s">
        <v>233</v>
      </c>
      <c r="E5" s="49" t="s">
        <v>234</v>
      </c>
      <c r="F5" s="50" t="s">
        <v>235</v>
      </c>
      <c r="G5" s="49" t="s">
        <v>236</v>
      </c>
      <c r="H5" s="50" t="s">
        <v>237</v>
      </c>
      <c r="I5" s="50" t="s">
        <v>238</v>
      </c>
      <c r="J5" s="49" t="s">
        <v>239</v>
      </c>
    </row>
    <row r="6" ht="14.25" customHeight="1" spans="1:10">
      <c r="A6" s="49">
        <v>1</v>
      </c>
      <c r="B6" s="49">
        <v>2</v>
      </c>
      <c r="C6" s="49">
        <v>3</v>
      </c>
      <c r="D6" s="49">
        <v>4</v>
      </c>
      <c r="E6" s="49">
        <v>5</v>
      </c>
      <c r="F6" s="50">
        <v>6</v>
      </c>
      <c r="G6" s="49">
        <v>7</v>
      </c>
      <c r="H6" s="50">
        <v>8</v>
      </c>
      <c r="I6" s="50">
        <v>9</v>
      </c>
      <c r="J6" s="49">
        <v>10</v>
      </c>
    </row>
    <row r="7" s="1" customFormat="1" ht="20.25" customHeight="1" spans="1:10">
      <c r="A7" s="104" t="s">
        <v>49</v>
      </c>
      <c r="B7" s="104"/>
      <c r="C7" s="104"/>
      <c r="E7" s="24"/>
      <c r="F7" s="24"/>
      <c r="G7" s="24"/>
      <c r="H7" s="24"/>
      <c r="I7" s="24"/>
      <c r="J7" s="24"/>
    </row>
    <row r="8" s="1" customFormat="1" ht="359" customHeight="1" spans="1:10">
      <c r="A8" s="115" t="s">
        <v>226</v>
      </c>
      <c r="B8" s="104" t="s">
        <v>240</v>
      </c>
      <c r="C8" s="107"/>
      <c r="D8" s="107"/>
      <c r="E8" s="24"/>
      <c r="F8" s="24"/>
      <c r="G8" s="24"/>
      <c r="H8" s="24"/>
      <c r="I8" s="24"/>
      <c r="J8" s="24"/>
    </row>
    <row r="9" s="1" customFormat="1" ht="26" customHeight="1" spans="1:10">
      <c r="A9" s="104"/>
      <c r="B9" s="104"/>
      <c r="C9" s="104" t="s">
        <v>241</v>
      </c>
      <c r="D9" s="116" t="s">
        <v>242</v>
      </c>
      <c r="E9" s="117" t="s">
        <v>243</v>
      </c>
      <c r="F9" s="106" t="s">
        <v>244</v>
      </c>
      <c r="G9" s="107" t="s">
        <v>245</v>
      </c>
      <c r="H9" s="106" t="s">
        <v>246</v>
      </c>
      <c r="I9" s="106" t="s">
        <v>247</v>
      </c>
      <c r="J9" s="117" t="s">
        <v>248</v>
      </c>
    </row>
    <row r="10" s="1" customFormat="1" ht="28" customHeight="1" spans="1:10">
      <c r="A10" s="104"/>
      <c r="B10" s="104"/>
      <c r="C10" s="104" t="s">
        <v>241</v>
      </c>
      <c r="D10" s="116" t="s">
        <v>242</v>
      </c>
      <c r="E10" s="117" t="s">
        <v>249</v>
      </c>
      <c r="F10" s="106" t="s">
        <v>244</v>
      </c>
      <c r="G10" s="107" t="s">
        <v>250</v>
      </c>
      <c r="H10" s="106" t="s">
        <v>251</v>
      </c>
      <c r="I10" s="106" t="s">
        <v>247</v>
      </c>
      <c r="J10" s="117" t="s">
        <v>252</v>
      </c>
    </row>
    <row r="11" s="1" customFormat="1" ht="29" customHeight="1" spans="1:10">
      <c r="A11" s="104"/>
      <c r="B11" s="104"/>
      <c r="C11" s="104" t="s">
        <v>241</v>
      </c>
      <c r="D11" s="116" t="s">
        <v>253</v>
      </c>
      <c r="E11" s="117" t="s">
        <v>254</v>
      </c>
      <c r="F11" s="106" t="s">
        <v>244</v>
      </c>
      <c r="G11" s="107" t="s">
        <v>250</v>
      </c>
      <c r="H11" s="106" t="s">
        <v>251</v>
      </c>
      <c r="I11" s="106" t="s">
        <v>247</v>
      </c>
      <c r="J11" s="117" t="s">
        <v>252</v>
      </c>
    </row>
    <row r="12" s="1" customFormat="1" ht="26" customHeight="1" spans="1:10">
      <c r="A12" s="104"/>
      <c r="B12" s="104"/>
      <c r="C12" s="104" t="s">
        <v>241</v>
      </c>
      <c r="D12" s="116" t="s">
        <v>255</v>
      </c>
      <c r="E12" s="117" t="s">
        <v>256</v>
      </c>
      <c r="F12" s="106" t="s">
        <v>257</v>
      </c>
      <c r="G12" s="107" t="s">
        <v>258</v>
      </c>
      <c r="H12" s="106" t="s">
        <v>251</v>
      </c>
      <c r="I12" s="106" t="s">
        <v>247</v>
      </c>
      <c r="J12" s="117" t="s">
        <v>259</v>
      </c>
    </row>
    <row r="13" s="1" customFormat="1" ht="30" customHeight="1" spans="1:10">
      <c r="A13" s="104"/>
      <c r="B13" s="104"/>
      <c r="C13" s="104" t="s">
        <v>260</v>
      </c>
      <c r="D13" s="116" t="s">
        <v>261</v>
      </c>
      <c r="E13" s="117" t="s">
        <v>262</v>
      </c>
      <c r="F13" s="106" t="s">
        <v>263</v>
      </c>
      <c r="G13" s="107" t="s">
        <v>264</v>
      </c>
      <c r="H13" s="106" t="s">
        <v>251</v>
      </c>
      <c r="I13" s="106" t="s">
        <v>265</v>
      </c>
      <c r="J13" s="117" t="s">
        <v>266</v>
      </c>
    </row>
    <row r="14" s="1" customFormat="1" ht="20.25" customHeight="1" spans="1:10">
      <c r="A14" s="104"/>
      <c r="B14" s="104"/>
      <c r="C14" s="104" t="s">
        <v>267</v>
      </c>
      <c r="D14" s="116" t="s">
        <v>268</v>
      </c>
      <c r="E14" s="117" t="s">
        <v>269</v>
      </c>
      <c r="F14" s="106" t="s">
        <v>263</v>
      </c>
      <c r="G14" s="107" t="s">
        <v>270</v>
      </c>
      <c r="H14" s="106" t="s">
        <v>251</v>
      </c>
      <c r="I14" s="106" t="s">
        <v>247</v>
      </c>
      <c r="J14" s="117" t="s">
        <v>271</v>
      </c>
    </row>
    <row r="15" s="1" customFormat="1" ht="409" customHeight="1" spans="1:10">
      <c r="A15" s="115" t="s">
        <v>207</v>
      </c>
      <c r="B15" s="104" t="s">
        <v>272</v>
      </c>
      <c r="C15" s="104"/>
      <c r="D15" s="104"/>
      <c r="E15" s="104"/>
      <c r="F15" s="104"/>
      <c r="G15" s="104"/>
      <c r="H15" s="104"/>
      <c r="I15" s="104"/>
      <c r="J15" s="104"/>
    </row>
    <row r="16" s="1" customFormat="1" ht="20.25" customHeight="1" spans="1:10">
      <c r="A16" s="104"/>
      <c r="B16" s="104"/>
      <c r="C16" s="104" t="s">
        <v>241</v>
      </c>
      <c r="D16" s="116" t="s">
        <v>242</v>
      </c>
      <c r="E16" s="117" t="s">
        <v>273</v>
      </c>
      <c r="F16" s="106" t="s">
        <v>244</v>
      </c>
      <c r="G16" s="107" t="s">
        <v>274</v>
      </c>
      <c r="H16" s="106" t="s">
        <v>246</v>
      </c>
      <c r="I16" s="106" t="s">
        <v>247</v>
      </c>
      <c r="J16" s="117" t="s">
        <v>275</v>
      </c>
    </row>
    <row r="17" s="1" customFormat="1" ht="20.25" customHeight="1" spans="1:10">
      <c r="A17" s="104"/>
      <c r="B17" s="104"/>
      <c r="C17" s="104" t="s">
        <v>241</v>
      </c>
      <c r="D17" s="116" t="s">
        <v>242</v>
      </c>
      <c r="E17" s="117" t="s">
        <v>276</v>
      </c>
      <c r="F17" s="106" t="s">
        <v>244</v>
      </c>
      <c r="G17" s="107" t="s">
        <v>277</v>
      </c>
      <c r="H17" s="106" t="s">
        <v>246</v>
      </c>
      <c r="I17" s="106" t="s">
        <v>247</v>
      </c>
      <c r="J17" s="117" t="s">
        <v>278</v>
      </c>
    </row>
    <row r="18" s="1" customFormat="1" ht="20.25" customHeight="1" spans="1:10">
      <c r="A18" s="104"/>
      <c r="B18" s="104"/>
      <c r="C18" s="104" t="s">
        <v>241</v>
      </c>
      <c r="D18" s="116" t="s">
        <v>253</v>
      </c>
      <c r="E18" s="117" t="s">
        <v>279</v>
      </c>
      <c r="F18" s="106" t="s">
        <v>244</v>
      </c>
      <c r="G18" s="107" t="s">
        <v>250</v>
      </c>
      <c r="H18" s="106" t="s">
        <v>251</v>
      </c>
      <c r="I18" s="106" t="s">
        <v>247</v>
      </c>
      <c r="J18" s="117" t="s">
        <v>280</v>
      </c>
    </row>
    <row r="19" s="1" customFormat="1" ht="20.25" customHeight="1" spans="1:10">
      <c r="A19" s="104"/>
      <c r="B19" s="104"/>
      <c r="C19" s="104" t="s">
        <v>241</v>
      </c>
      <c r="D19" s="116" t="s">
        <v>255</v>
      </c>
      <c r="E19" s="117" t="s">
        <v>281</v>
      </c>
      <c r="F19" s="106" t="s">
        <v>244</v>
      </c>
      <c r="G19" s="107" t="s">
        <v>282</v>
      </c>
      <c r="H19" s="106" t="s">
        <v>283</v>
      </c>
      <c r="I19" s="106" t="s">
        <v>247</v>
      </c>
      <c r="J19" s="117" t="s">
        <v>284</v>
      </c>
    </row>
    <row r="20" s="1" customFormat="1" ht="20.25" customHeight="1" spans="1:10">
      <c r="A20" s="104"/>
      <c r="B20" s="104"/>
      <c r="C20" s="104" t="s">
        <v>260</v>
      </c>
      <c r="D20" s="116" t="s">
        <v>261</v>
      </c>
      <c r="E20" s="117" t="s">
        <v>285</v>
      </c>
      <c r="F20" s="106" t="s">
        <v>263</v>
      </c>
      <c r="G20" s="107" t="s">
        <v>270</v>
      </c>
      <c r="H20" s="106" t="s">
        <v>251</v>
      </c>
      <c r="I20" s="106" t="s">
        <v>247</v>
      </c>
      <c r="J20" s="117" t="s">
        <v>286</v>
      </c>
    </row>
    <row r="21" s="1" customFormat="1" ht="20.25" customHeight="1" spans="1:10">
      <c r="A21" s="104"/>
      <c r="B21" s="104"/>
      <c r="C21" s="104" t="s">
        <v>260</v>
      </c>
      <c r="D21" s="116" t="s">
        <v>287</v>
      </c>
      <c r="E21" s="117" t="s">
        <v>288</v>
      </c>
      <c r="F21" s="106" t="s">
        <v>244</v>
      </c>
      <c r="G21" s="107" t="s">
        <v>128</v>
      </c>
      <c r="H21" s="106" t="s">
        <v>289</v>
      </c>
      <c r="I21" s="106" t="s">
        <v>247</v>
      </c>
      <c r="J21" s="117" t="s">
        <v>290</v>
      </c>
    </row>
    <row r="22" s="1" customFormat="1" ht="20.25" customHeight="1" spans="1:10">
      <c r="A22" s="104"/>
      <c r="B22" s="104"/>
      <c r="C22" s="104" t="s">
        <v>267</v>
      </c>
      <c r="D22" s="116" t="s">
        <v>268</v>
      </c>
      <c r="E22" s="117" t="s">
        <v>291</v>
      </c>
      <c r="F22" s="106" t="s">
        <v>263</v>
      </c>
      <c r="G22" s="107" t="s">
        <v>258</v>
      </c>
      <c r="H22" s="106" t="s">
        <v>251</v>
      </c>
      <c r="I22" s="106" t="s">
        <v>247</v>
      </c>
      <c r="J22" s="117" t="s">
        <v>292</v>
      </c>
    </row>
    <row r="23" s="1" customFormat="1" ht="100" customHeight="1" spans="1:10">
      <c r="A23" s="115" t="s">
        <v>202</v>
      </c>
      <c r="B23" s="104" t="s">
        <v>293</v>
      </c>
      <c r="C23" s="104"/>
      <c r="D23" s="104"/>
      <c r="E23" s="104"/>
      <c r="F23" s="104"/>
      <c r="G23" s="104"/>
      <c r="H23" s="104"/>
      <c r="I23" s="104"/>
      <c r="J23" s="104"/>
    </row>
    <row r="24" s="1" customFormat="1" ht="20.25" customHeight="1" spans="1:10">
      <c r="A24" s="104"/>
      <c r="B24" s="104"/>
      <c r="C24" s="104" t="s">
        <v>241</v>
      </c>
      <c r="D24" s="116" t="s">
        <v>242</v>
      </c>
      <c r="E24" s="117" t="s">
        <v>294</v>
      </c>
      <c r="F24" s="106" t="s">
        <v>244</v>
      </c>
      <c r="G24" s="107" t="s">
        <v>128</v>
      </c>
      <c r="H24" s="106" t="s">
        <v>295</v>
      </c>
      <c r="I24" s="106" t="s">
        <v>247</v>
      </c>
      <c r="J24" s="117" t="s">
        <v>296</v>
      </c>
    </row>
    <row r="25" s="1" customFormat="1" ht="20.25" customHeight="1" spans="1:10">
      <c r="A25" s="104"/>
      <c r="B25" s="104"/>
      <c r="C25" s="104" t="s">
        <v>241</v>
      </c>
      <c r="D25" s="116" t="s">
        <v>253</v>
      </c>
      <c r="E25" s="117" t="s">
        <v>297</v>
      </c>
      <c r="F25" s="106" t="s">
        <v>244</v>
      </c>
      <c r="G25" s="107" t="s">
        <v>250</v>
      </c>
      <c r="H25" s="106" t="s">
        <v>251</v>
      </c>
      <c r="I25" s="106" t="s">
        <v>247</v>
      </c>
      <c r="J25" s="117" t="s">
        <v>298</v>
      </c>
    </row>
    <row r="26" s="1" customFormat="1" ht="20.25" customHeight="1" spans="1:10">
      <c r="A26" s="104"/>
      <c r="B26" s="104"/>
      <c r="C26" s="104" t="s">
        <v>241</v>
      </c>
      <c r="D26" s="116" t="s">
        <v>255</v>
      </c>
      <c r="E26" s="117" t="s">
        <v>299</v>
      </c>
      <c r="F26" s="106" t="s">
        <v>244</v>
      </c>
      <c r="G26" s="107" t="s">
        <v>250</v>
      </c>
      <c r="H26" s="106" t="s">
        <v>251</v>
      </c>
      <c r="I26" s="106" t="s">
        <v>247</v>
      </c>
      <c r="J26" s="117" t="s">
        <v>300</v>
      </c>
    </row>
    <row r="27" s="1" customFormat="1" ht="20.25" customHeight="1" spans="1:10">
      <c r="A27" s="104"/>
      <c r="B27" s="104"/>
      <c r="C27" s="104" t="s">
        <v>260</v>
      </c>
      <c r="D27" s="116" t="s">
        <v>261</v>
      </c>
      <c r="E27" s="117" t="s">
        <v>301</v>
      </c>
      <c r="F27" s="106" t="s">
        <v>263</v>
      </c>
      <c r="G27" s="107" t="s">
        <v>270</v>
      </c>
      <c r="H27" s="106" t="s">
        <v>251</v>
      </c>
      <c r="I27" s="106" t="s">
        <v>247</v>
      </c>
      <c r="J27" s="117" t="s">
        <v>302</v>
      </c>
    </row>
    <row r="28" s="1" customFormat="1" ht="20.25" customHeight="1" spans="1:10">
      <c r="A28" s="104"/>
      <c r="B28" s="104"/>
      <c r="C28" s="104" t="s">
        <v>267</v>
      </c>
      <c r="D28" s="116" t="s">
        <v>268</v>
      </c>
      <c r="E28" s="117" t="s">
        <v>303</v>
      </c>
      <c r="F28" s="106" t="s">
        <v>263</v>
      </c>
      <c r="G28" s="107" t="s">
        <v>270</v>
      </c>
      <c r="H28" s="106" t="s">
        <v>251</v>
      </c>
      <c r="I28" s="106" t="s">
        <v>247</v>
      </c>
      <c r="J28" s="117" t="s">
        <v>304</v>
      </c>
    </row>
    <row r="29" s="1" customFormat="1" ht="256" customHeight="1" spans="1:10">
      <c r="A29" s="115" t="s">
        <v>222</v>
      </c>
      <c r="B29" s="104" t="s">
        <v>305</v>
      </c>
      <c r="C29" s="104"/>
      <c r="D29" s="104"/>
      <c r="E29" s="104"/>
      <c r="F29" s="104"/>
      <c r="G29" s="104"/>
      <c r="H29" s="104"/>
      <c r="I29" s="104"/>
      <c r="J29" s="104"/>
    </row>
    <row r="30" s="1" customFormat="1" ht="20.25" customHeight="1" spans="1:10">
      <c r="A30" s="104"/>
      <c r="B30" s="104"/>
      <c r="C30" s="104" t="s">
        <v>241</v>
      </c>
      <c r="D30" s="116" t="s">
        <v>242</v>
      </c>
      <c r="E30" s="117" t="s">
        <v>306</v>
      </c>
      <c r="F30" s="106" t="s">
        <v>244</v>
      </c>
      <c r="G30" s="107" t="s">
        <v>274</v>
      </c>
      <c r="H30" s="106" t="s">
        <v>246</v>
      </c>
      <c r="I30" s="106" t="s">
        <v>247</v>
      </c>
      <c r="J30" s="117" t="s">
        <v>307</v>
      </c>
    </row>
    <row r="31" s="1" customFormat="1" ht="20.25" customHeight="1" spans="1:10">
      <c r="A31" s="104"/>
      <c r="B31" s="104"/>
      <c r="C31" s="104" t="s">
        <v>241</v>
      </c>
      <c r="D31" s="116" t="s">
        <v>253</v>
      </c>
      <c r="E31" s="117" t="s">
        <v>308</v>
      </c>
      <c r="F31" s="106" t="s">
        <v>244</v>
      </c>
      <c r="G31" s="107" t="s">
        <v>250</v>
      </c>
      <c r="H31" s="106" t="s">
        <v>251</v>
      </c>
      <c r="I31" s="106" t="s">
        <v>247</v>
      </c>
      <c r="J31" s="117" t="s">
        <v>309</v>
      </c>
    </row>
    <row r="32" s="1" customFormat="1" ht="20.25" customHeight="1" spans="1:10">
      <c r="A32" s="104"/>
      <c r="B32" s="104"/>
      <c r="C32" s="104" t="s">
        <v>241</v>
      </c>
      <c r="D32" s="116" t="s">
        <v>255</v>
      </c>
      <c r="E32" s="117" t="s">
        <v>310</v>
      </c>
      <c r="F32" s="106" t="s">
        <v>257</v>
      </c>
      <c r="G32" s="107" t="s">
        <v>258</v>
      </c>
      <c r="H32" s="106" t="s">
        <v>283</v>
      </c>
      <c r="I32" s="106" t="s">
        <v>247</v>
      </c>
      <c r="J32" s="117" t="s">
        <v>311</v>
      </c>
    </row>
    <row r="33" s="1" customFormat="1" ht="20.25" customHeight="1" spans="1:10">
      <c r="A33" s="104"/>
      <c r="B33" s="104"/>
      <c r="C33" s="104" t="s">
        <v>260</v>
      </c>
      <c r="D33" s="116" t="s">
        <v>261</v>
      </c>
      <c r="E33" s="117" t="s">
        <v>312</v>
      </c>
      <c r="F33" s="106" t="s">
        <v>244</v>
      </c>
      <c r="G33" s="107" t="s">
        <v>250</v>
      </c>
      <c r="H33" s="106" t="s">
        <v>251</v>
      </c>
      <c r="I33" s="106" t="s">
        <v>247</v>
      </c>
      <c r="J33" s="117" t="s">
        <v>313</v>
      </c>
    </row>
    <row r="34" s="1" customFormat="1" ht="20.25" customHeight="1" spans="1:10">
      <c r="A34" s="104"/>
      <c r="B34" s="104"/>
      <c r="C34" s="104" t="s">
        <v>260</v>
      </c>
      <c r="D34" s="116" t="s">
        <v>287</v>
      </c>
      <c r="E34" s="117" t="s">
        <v>314</v>
      </c>
      <c r="F34" s="106" t="s">
        <v>244</v>
      </c>
      <c r="G34" s="107" t="s">
        <v>315</v>
      </c>
      <c r="H34" s="106" t="s">
        <v>289</v>
      </c>
      <c r="I34" s="106" t="s">
        <v>265</v>
      </c>
      <c r="J34" s="117" t="s">
        <v>316</v>
      </c>
    </row>
    <row r="35" s="1" customFormat="1" ht="20.25" customHeight="1" spans="1:10">
      <c r="A35" s="104"/>
      <c r="B35" s="104"/>
      <c r="C35" s="104" t="s">
        <v>267</v>
      </c>
      <c r="D35" s="116" t="s">
        <v>268</v>
      </c>
      <c r="E35" s="117" t="s">
        <v>317</v>
      </c>
      <c r="F35" s="106" t="s">
        <v>263</v>
      </c>
      <c r="G35" s="107" t="s">
        <v>258</v>
      </c>
      <c r="H35" s="106" t="s">
        <v>251</v>
      </c>
      <c r="I35" s="106" t="s">
        <v>265</v>
      </c>
      <c r="J35" s="117" t="s">
        <v>318</v>
      </c>
    </row>
    <row r="36" s="1" customFormat="1" ht="122" customHeight="1" spans="1:10">
      <c r="A36" s="115" t="s">
        <v>218</v>
      </c>
      <c r="B36" s="104" t="s">
        <v>319</v>
      </c>
      <c r="C36" s="104"/>
      <c r="D36" s="104"/>
      <c r="E36" s="104"/>
      <c r="F36" s="104"/>
      <c r="G36" s="104"/>
      <c r="H36" s="104"/>
      <c r="I36" s="104"/>
      <c r="J36" s="104"/>
    </row>
    <row r="37" s="1" customFormat="1" ht="20.25" customHeight="1" spans="1:10">
      <c r="A37" s="104"/>
      <c r="B37" s="104"/>
      <c r="C37" s="104" t="s">
        <v>241</v>
      </c>
      <c r="D37" s="116" t="s">
        <v>242</v>
      </c>
      <c r="E37" s="117" t="s">
        <v>320</v>
      </c>
      <c r="F37" s="106" t="s">
        <v>244</v>
      </c>
      <c r="G37" s="107" t="s">
        <v>129</v>
      </c>
      <c r="H37" s="106" t="s">
        <v>321</v>
      </c>
      <c r="I37" s="106" t="s">
        <v>247</v>
      </c>
      <c r="J37" s="117" t="s">
        <v>322</v>
      </c>
    </row>
    <row r="38" s="1" customFormat="1" ht="20.25" customHeight="1" spans="1:10">
      <c r="A38" s="104"/>
      <c r="B38" s="104"/>
      <c r="C38" s="104" t="s">
        <v>241</v>
      </c>
      <c r="D38" s="116" t="s">
        <v>253</v>
      </c>
      <c r="E38" s="117" t="s">
        <v>323</v>
      </c>
      <c r="F38" s="106" t="s">
        <v>244</v>
      </c>
      <c r="G38" s="107" t="s">
        <v>250</v>
      </c>
      <c r="H38" s="106" t="s">
        <v>251</v>
      </c>
      <c r="I38" s="106" t="s">
        <v>247</v>
      </c>
      <c r="J38" s="117" t="s">
        <v>324</v>
      </c>
    </row>
    <row r="39" s="1" customFormat="1" ht="20.25" customHeight="1" spans="1:10">
      <c r="A39" s="104"/>
      <c r="B39" s="104"/>
      <c r="C39" s="104" t="s">
        <v>241</v>
      </c>
      <c r="D39" s="116" t="s">
        <v>253</v>
      </c>
      <c r="E39" s="117" t="s">
        <v>325</v>
      </c>
      <c r="F39" s="106" t="s">
        <v>244</v>
      </c>
      <c r="G39" s="107" t="s">
        <v>250</v>
      </c>
      <c r="H39" s="106" t="s">
        <v>251</v>
      </c>
      <c r="I39" s="106" t="s">
        <v>247</v>
      </c>
      <c r="J39" s="117" t="s">
        <v>326</v>
      </c>
    </row>
    <row r="40" s="1" customFormat="1" ht="20.25" customHeight="1" spans="1:10">
      <c r="A40" s="104"/>
      <c r="B40" s="104"/>
      <c r="C40" s="104" t="s">
        <v>241</v>
      </c>
      <c r="D40" s="116" t="s">
        <v>255</v>
      </c>
      <c r="E40" s="117" t="s">
        <v>299</v>
      </c>
      <c r="F40" s="106" t="s">
        <v>244</v>
      </c>
      <c r="G40" s="107" t="s">
        <v>250</v>
      </c>
      <c r="H40" s="106" t="s">
        <v>251</v>
      </c>
      <c r="I40" s="106" t="s">
        <v>247</v>
      </c>
      <c r="J40" s="117" t="s">
        <v>327</v>
      </c>
    </row>
    <row r="41" s="1" customFormat="1" ht="20.25" customHeight="1" spans="1:10">
      <c r="A41" s="104"/>
      <c r="B41" s="104"/>
      <c r="C41" s="104" t="s">
        <v>260</v>
      </c>
      <c r="D41" s="116" t="s">
        <v>328</v>
      </c>
      <c r="E41" s="117" t="s">
        <v>329</v>
      </c>
      <c r="F41" s="106" t="s">
        <v>263</v>
      </c>
      <c r="G41" s="107" t="s">
        <v>330</v>
      </c>
      <c r="H41" s="106" t="s">
        <v>331</v>
      </c>
      <c r="I41" s="106" t="s">
        <v>247</v>
      </c>
      <c r="J41" s="117" t="s">
        <v>332</v>
      </c>
    </row>
    <row r="42" s="1" customFormat="1" ht="20.25" customHeight="1" spans="1:10">
      <c r="A42" s="104"/>
      <c r="B42" s="104"/>
      <c r="C42" s="104" t="s">
        <v>260</v>
      </c>
      <c r="D42" s="116" t="s">
        <v>261</v>
      </c>
      <c r="E42" s="117" t="s">
        <v>301</v>
      </c>
      <c r="F42" s="106" t="s">
        <v>263</v>
      </c>
      <c r="G42" s="107" t="s">
        <v>270</v>
      </c>
      <c r="H42" s="106" t="s">
        <v>251</v>
      </c>
      <c r="I42" s="106" t="s">
        <v>247</v>
      </c>
      <c r="J42" s="117" t="s">
        <v>333</v>
      </c>
    </row>
    <row r="43" s="1" customFormat="1" ht="20.25" customHeight="1" spans="1:10">
      <c r="A43" s="104"/>
      <c r="B43" s="104"/>
      <c r="C43" s="104" t="s">
        <v>267</v>
      </c>
      <c r="D43" s="116" t="s">
        <v>268</v>
      </c>
      <c r="E43" s="117" t="s">
        <v>303</v>
      </c>
      <c r="F43" s="106" t="s">
        <v>263</v>
      </c>
      <c r="G43" s="107" t="s">
        <v>270</v>
      </c>
      <c r="H43" s="106" t="s">
        <v>251</v>
      </c>
      <c r="I43" s="106" t="s">
        <v>247</v>
      </c>
      <c r="J43" s="117" t="s">
        <v>334</v>
      </c>
    </row>
  </sheetData>
  <mergeCells count="2">
    <mergeCell ref="A3:J3"/>
    <mergeCell ref="A4:H4"/>
  </mergeCells>
  <pageMargins left="0.75" right="0.75" top="1" bottom="1" header="0.5" footer="0.5"/>
  <pageSetup paperSize="9" scale="67"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对下转移支付预算表09-1</vt:lpstr>
      <vt:lpstr>对下转移支付绩效目标表09-2</vt:lpstr>
      <vt:lpstr>新增资产配置表10</vt:lpstr>
      <vt:lpstr>上级转移支付补助项目支出预算表11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美羊羊</cp:lastModifiedBy>
  <dcterms:created xsi:type="dcterms:W3CDTF">2025-01-21T02:50:00Z</dcterms:created>
  <cp:lastPrinted>2025-02-13T02:07:00Z</cp:lastPrinted>
  <dcterms:modified xsi:type="dcterms:W3CDTF">2025-02-25T07:51:31Z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2C23E4182BA8413A886E368736D8F493_13</vt:lpwstr>
  </property>
  <property fmtid="{D5CDD505-2E9C-101B-9397-08002B2CF9AE}" pid="3" name="KSOProductBuildVer">
    <vt:lpwstr>2052-12.1.0.19770</vt:lpwstr>
  </property>
</Properties>
</file>