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<sst xmlns="http://schemas.openxmlformats.org/spreadsheetml/2006/main" count="1095" uniqueCount="414">
  <si>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</si>
  <si>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</si>
  <si>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</si>
  <si>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</si>
  <si>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</si>
  <si>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</si>
  <si>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</si>
  <si>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</si>
  <si>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</si>
  <si>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</si>
  <si>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</si>
  <si>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</si>
  <si>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</si>
  <si>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</si>
  <si>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</si>
  <si>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</si>
  <si>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</si>
  <si>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</si>
  <si>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</si>
  <si>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</si>
  <si>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</si>
  <si>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</si>
  <si>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</si>
  <si>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</si>
  <si>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</si>
  <si>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</si>
  <si>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</si>
  <si>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</si>
  <si>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</si>
  <si>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</si>
  <si>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</si>
  <si>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</si>
  <si>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</si>
  <si>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</si>
  <si>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</si>
  <si>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</si>
  <si>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</si>
  <si>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</si>
  <si>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</si>
  <si>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</si>
  <si>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</si>
  <si>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</si>
  <si>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</si>
  <si>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</si>
  <si>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</si>
  <si>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</si>
  <si>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</si>
  <si>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</si>
  <si>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</si>
  <si>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</si>
  <si>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</si>
  <si>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</si>
  <si>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</si>
  <si>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</si>
  <si>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105013</t>
  </si>
  <si>
    <t>新平彝族傣族自治县第三小学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</si>
  <si>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</si>
  <si>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</si>
  <si>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</si>
  <si>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</si>
  <si>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</si>
  <si>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</si>
  <si>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</si>
  <si>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</si>
  <si>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</si>
  <si>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</si>
  <si>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</si>
  <si>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</si>
  <si>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</si>
  <si>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</si>
  <si>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</si>
  <si>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</si>
  <si>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</si>
  <si>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</si>
  <si>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</si>
  <si>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</si>
  <si>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</si>
  <si>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</si>
  <si>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</si>
  <si>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</si>
  <si>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</si>
  <si>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</si>
  <si>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</si>
  <si>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</si>
  <si>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</si>
  <si>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</si>
  <si>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</si>
  <si>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</si>
  <si>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</si>
  <si>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</si>
  <si>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</si>
  <si>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</si>
  <si>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</si>
  <si>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</si>
  <si>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</si>
  <si>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</si>
  <si>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</si>
  <si>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</si>
  <si>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</si>
  <si>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</si>
  <si>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</si>
  <si>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</si>
  <si>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</si>
  <si>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</si>
  <si>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</si>
  <si>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</si>
  <si>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</si>
  <si>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</si>
  <si>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</si>
  <si>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</si>
  <si>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</si>
  <si>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</si>
  <si>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</si>
  <si>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</si>
  <si>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</si>
  <si>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</si>
  <si>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</si>
  <si>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</si>
  <si>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</si>
  <si>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</si>
  <si>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</si>
  <si>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</si>
  <si>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</si>
  <si>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</si>
  <si>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</si>
  <si>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</si>
  <si>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</si>
  <si>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</si>
  <si>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</si>
  <si>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</si>
  <si>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</si>
  <si>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</si>
  <si>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</si>
  <si>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</si>
  <si>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</si>
  <si>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</si>
  <si>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</si>
  <si>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</si>
  <si>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</si>
  <si>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</si>
  <si>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</si>
  <si>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</si>
  <si>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</si>
  <si>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</si>
  <si>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</si>
  <si>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</si>
  <si>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</si>
  <si>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</si>
  <si>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</si>
  <si>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</si>
  <si>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</si>
  <si>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</si>
  <si>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</si>
  <si>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</si>
  <si>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</si>
  <si>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</si>
  <si>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</si>
  <si>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</si>
  <si>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530427210000000014696</t>
  </si>
  <si>
    <t>事业人员工资支出</t>
  </si>
  <si>
    <t>30101</t>
  </si>
  <si>
    <t>基本工资</t>
  </si>
  <si>
    <t>30102</t>
  </si>
  <si>
    <t>津贴补贴</t>
  </si>
  <si>
    <t>30107</t>
  </si>
  <si>
    <t>绩效工资</t>
  </si>
  <si>
    <t>530427210000000014697</t>
  </si>
  <si>
    <t>社会保障缴费</t>
  </si>
  <si>
    <t>30110</t>
  </si>
  <si>
    <t>职工基本医疗保险缴费</t>
  </si>
  <si>
    <t>530427210000000014698</t>
  </si>
  <si>
    <t>30113</t>
  </si>
  <si>
    <t>530427210000000014701</t>
  </si>
  <si>
    <t>工会经费</t>
  </si>
  <si>
    <t>30228</t>
  </si>
  <si>
    <t>530427210000000014702</t>
  </si>
  <si>
    <t>一般公用经费</t>
  </si>
  <si>
    <t>30229</t>
  </si>
  <si>
    <t>福利费</t>
  </si>
  <si>
    <t>530427231100001451870</t>
  </si>
  <si>
    <t>奖励性绩效工资(地方)</t>
  </si>
  <si>
    <t>530427231100001451872</t>
  </si>
  <si>
    <t>退休干部公用经费</t>
  </si>
  <si>
    <t>30201</t>
  </si>
  <si>
    <t>办公费</t>
  </si>
  <si>
    <t>530427241100002265835</t>
  </si>
  <si>
    <t>社会保险缴费资金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</si>
  <si>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</si>
  <si>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</si>
  <si>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</si>
  <si>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</si>
  <si>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</si>
  <si>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</si>
  <si>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</si>
  <si>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</si>
  <si>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</si>
  <si>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</si>
  <si>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</si>
  <si>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</si>
  <si>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</si>
  <si>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</si>
  <si>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530427241100002722233</t>
  </si>
  <si>
    <t>30227</t>
  </si>
  <si>
    <t>委托业务费</t>
  </si>
  <si>
    <t>城乡义务教育阶段公用经费(含特殊和不足100人)专项资金</t>
  </si>
  <si>
    <t>312 民生类</t>
  </si>
  <si>
    <t>530427210000000019682</t>
  </si>
  <si>
    <t>机关事业单位职工及军人抚恤补助资金</t>
  </si>
  <si>
    <t>530427231100001457803</t>
  </si>
  <si>
    <t>30305</t>
  </si>
  <si>
    <t>生活补助</t>
  </si>
  <si>
    <t>课后服务教师绩效工资专项资金</t>
  </si>
  <si>
    <t>311 专项业务类</t>
  </si>
  <si>
    <t>530427221100001057258</t>
  </si>
  <si>
    <t>30226</t>
  </si>
  <si>
    <t>劳务费</t>
  </si>
  <si>
    <t>农村义教学生营养改善计划专项资金</t>
  </si>
  <si>
    <t>530427210000000018777</t>
  </si>
  <si>
    <t>30308</t>
  </si>
  <si>
    <t>助学金</t>
  </si>
  <si>
    <t>学前教育家庭经济困难幼儿资助专项资金</t>
  </si>
  <si>
    <t xml:space="preserve">530427211100000964743
</t>
  </si>
  <si>
    <t>义务教育家庭经济困难学生补助专项资金</t>
  </si>
  <si>
    <t>530427221100000275138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</si>
  <si>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</si>
  <si>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</si>
  <si>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</si>
  <si>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</si>
  <si>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</si>
  <si>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</si>
  <si>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</si>
  <si>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</si>
  <si>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</si>
  <si>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</si>
  <si>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</si>
  <si>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</si>
  <si>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1.保障新平彝族傣族自治县第三小学正常工作运转，确保惠民资金落实到位，改善学校办学环境，提高教学成绩
2.实施标准。本校普通小学每生每年650元,在此基础上,对寄宿制学校按照寄宿生年生均200元标准增加公用经费,农村地区不足100人的规模较小学校按照100人核定公用经费。特殊教育学校和随班就读残疾学生按照每生每年6000元标准补助公用经费。
本校运转得到保障，政策落到实处，群众得到实惠；让党和国家的“民心工程”深入人心，家喻户晓，让学生感受到党和国家的关怀，使他们怀着一颗感恩的心，努力学习，立志成才，报效祖国。
3.本次预算2025年公用经费合计786960元，（比例0.8:0.14:0.024：0.036）其中中央经费629568.00元、省级经费110174.40元、市级经费18887.04元、县级经费28330.56元。2025年我校小学学生964人，其中非寄宿制学生671人，寄宿制学生292人，随班就读特殊学生补助1人。</t>
  </si>
  <si>
    <t>产出指标</t>
  </si>
  <si>
    <t>数量指标</t>
  </si>
  <si>
    <t>非寄宿应补助人数</t>
  </si>
  <si>
    <t>&gt;=</t>
  </si>
  <si>
    <t>671</t>
  </si>
  <si>
    <t>人</t>
  </si>
  <si>
    <t>定量指标</t>
  </si>
  <si>
    <t>反映根据在校学生数，按照事权责任划分，中央、省、市级县承担100%情况。</t>
  </si>
  <si>
    <t>寄宿应补助人数</t>
  </si>
  <si>
    <t>292</t>
  </si>
  <si>
    <t>特殊教育学生数</t>
  </si>
  <si>
    <t>=</t>
  </si>
  <si>
    <t>1.00</t>
  </si>
  <si>
    <t>质量指标</t>
  </si>
  <si>
    <t>占在校学生数比列</t>
  </si>
  <si>
    <t>100</t>
  </si>
  <si>
    <t>%</t>
  </si>
  <si>
    <t>反映按照在校学生测算公用经费情况。</t>
  </si>
  <si>
    <t>时效指标</t>
  </si>
  <si>
    <t>资金下达后及时支付</t>
  </si>
  <si>
    <t>&lt;=</t>
  </si>
  <si>
    <t>30</t>
  </si>
  <si>
    <t>天</t>
  </si>
  <si>
    <t>定性指标</t>
  </si>
  <si>
    <t>反映确保资金及时、足额到位，按时发放情况。</t>
  </si>
  <si>
    <t>效益指标</t>
  </si>
  <si>
    <t>社会效益</t>
  </si>
  <si>
    <t>保障学生接受教育</t>
  </si>
  <si>
    <t>有效保障</t>
  </si>
  <si>
    <t>满意度指标</t>
  </si>
  <si>
    <t>服务对象满意度</t>
  </si>
  <si>
    <t>学生及家长满意度</t>
  </si>
  <si>
    <t>反映评价实施项目情况。</t>
  </si>
  <si>
    <t>1.根据新平县发展和改革局、新平县教育体育局、新平县财政局、新平县市场监督管理局四部门联发的《关于新平县义务教育阶段课后服务收费有关事项的通知》（新发改发【2022】12号）文件的精神，2023年春季学期课后服务进行收费，每生每学期收费标准：基本类（作业辅导，按18周计算）270元÷18周÷10节=1.5元,即1.5元/生·节；特色类（校本课程，按18周计算）360元÷18周÷10节=2元，即2元/生·节，具体费用按实际服务节数收取。2023年每学期，一、二、三年级进行作业辅导144节，开展校本课程36节，实际应收费：144×1.5+36×2=288元；四至六年级进行作业辅导144节，开展校本课程36节，实际应收费：144×1.5+36×2=288元；符合免除费用的学生，学校会按文件精神执行。本规定自2023年春季学期起执行。
2.本校2024年春季学期共有953名学生。
3.课后服务费按学期收取，期末根据实际开展的课时情况进行清算，多退少补。
4.课后服务费属服务性收费和代收费，由学校收取，按照县财政局、教育局及人社局的文件规定进行管理，专账核算。
5.对每位学生负责。以“放学后延时服务”为平台,组织学生开展形式多样的活动,让学生在校园学习生活中享受幸福、健康成长。</t>
  </si>
  <si>
    <t>在校学生数</t>
  </si>
  <si>
    <t>964</t>
  </si>
  <si>
    <t>反映在校生数量情况。</t>
  </si>
  <si>
    <t>发放课后绩效工资教师人数</t>
  </si>
  <si>
    <t>50</t>
  </si>
  <si>
    <t>反映发放课后绩效工资教师人数情况。</t>
  </si>
  <si>
    <t>场地器材维护</t>
  </si>
  <si>
    <t>18</t>
  </si>
  <si>
    <t>个</t>
  </si>
  <si>
    <t>反映场地器材维护情况。</t>
  </si>
  <si>
    <t>发放课后绩效工资准确率</t>
  </si>
  <si>
    <t>反映发放课后绩效工资准确率情况。</t>
  </si>
  <si>
    <t>资金到位后完成发放时限</t>
  </si>
  <si>
    <t>反映资金到位后完成发放时限情况</t>
  </si>
  <si>
    <t>帮助正常开展课后服务</t>
  </si>
  <si>
    <t>明显帮助</t>
  </si>
  <si>
    <t>反映帮助学校正常开展课后服务费运转工作情况。</t>
  </si>
  <si>
    <t>提升学校服务质量</t>
  </si>
  <si>
    <t>有效提升</t>
  </si>
  <si>
    <t>反映提升学校服务质量情况。</t>
  </si>
  <si>
    <t>学生、家长的满意度</t>
  </si>
  <si>
    <t>95</t>
  </si>
  <si>
    <t>反映学生、家长对学校办校比较满意，满意率大于95%情况。</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</si>
  <si>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2.确保该项目资金按时、足额到位，并督促学校按规定发放学生补助资金。
3.做好该项学生资助政策的宣传、咨询等工作。年终汇总上报学生资助工作执行情况，并组织实施相关的绩效评价。2025年预计补助享受家庭经济困难补助人数为180人。安排补助资金合计150000元，按照财政支出事权责任划分50:35:6:9，其中中央75000元，省级52500元，市级9000元，县级13500元。帮助家庭经济困难学生接受义务教育、防止学生因贫失学辍学，保障贫困家庭子女都能接受公平有质量的教育，不让一个学生因家庭困难而失学，阻断贫困代际传递 。</t>
  </si>
  <si>
    <t>非寄宿学生补助人数</t>
  </si>
  <si>
    <t>60</t>
  </si>
  <si>
    <t>反映我校认定非寄宿制困难学生222人情况。</t>
  </si>
  <si>
    <t>寄宿学生补助人数</t>
  </si>
  <si>
    <t>120</t>
  </si>
  <si>
    <t>反映我校认定寄宿制困难学生195人情况。</t>
  </si>
  <si>
    <t>拨付资金覆盖率</t>
  </si>
  <si>
    <t>反映精准按照审定人员，根据补助对象，按照标准补助情况。</t>
  </si>
  <si>
    <t>资金下达后发放时间</t>
  </si>
  <si>
    <t>保障贫困子女接受教育</t>
  </si>
  <si>
    <t>有效帮助</t>
  </si>
  <si>
    <t>反映确保资金及时、足额到位，按时发放。对受助家庭学生顺利完成学业的影响情况。</t>
  </si>
  <si>
    <t>受助家庭满意度</t>
  </si>
  <si>
    <t>反映通过家长会等方式，对受助家庭尽心满意度调查情况。</t>
  </si>
  <si>
    <t>1.2025年计划完成机关事业单位职工及军人抚恤补助11526.00元。
2.为了妥善解决遗属生活困难，有利于安定团结，解除广大工作人员后顾之忧，充分调动他们的积极性，为实现社会主义四个现代化多做贡献。</t>
  </si>
  <si>
    <t>每月补助</t>
  </si>
  <si>
    <t>956</t>
  </si>
  <si>
    <t>元</t>
  </si>
  <si>
    <t>反映每月补助956元情况。</t>
  </si>
  <si>
    <t>补助人数</t>
  </si>
  <si>
    <t>反映补助人数情况。</t>
  </si>
  <si>
    <t>每月及时发放</t>
  </si>
  <si>
    <t>反映每月及时发放情况。</t>
  </si>
  <si>
    <t>受助人情况</t>
  </si>
  <si>
    <t>受助人生活得到改善</t>
  </si>
  <si>
    <t>是/否</t>
  </si>
  <si>
    <t>反映受助人生活得到改善情况。</t>
  </si>
  <si>
    <t>社会满意度</t>
  </si>
  <si>
    <t>90</t>
  </si>
  <si>
    <t>反映社会满意度情况。</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</si>
  <si>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三、做好该项政策的宣传、咨询等工作。年终汇总上报该项目工作执行情况，并组织实施相关的绩效评价。从 2012 年春季开学起（ 即 3 月 1 日） 全面实施。我校2024年他义务教育学生数预计953人，按照事权划分，本次预算2025年营养改善计划合计964000元，其中省级经费674800元、市级经费115680元、县级经费173520元。增强学生体质，减轻学生家庭负担。</t>
  </si>
  <si>
    <t>享受营养改善计划人数</t>
  </si>
  <si>
    <t>反映对义务教育阶段学生实施补助情况。</t>
  </si>
  <si>
    <t>符合食品卫生标准要求</t>
  </si>
  <si>
    <t>反映是否符合食品卫生安全标准要求情况。</t>
  </si>
  <si>
    <t>建档立卡贫困学生覆盖率</t>
  </si>
  <si>
    <t>反映建档立卡户家庭学生是否全员享受情况。</t>
  </si>
  <si>
    <t>改善享受补助学生生活</t>
  </si>
  <si>
    <t>明显改善</t>
  </si>
  <si>
    <t>反映改善享受营养改善计划补助学生生活情况。</t>
  </si>
  <si>
    <t>可持续影响</t>
  </si>
  <si>
    <t>影响学生享受补助年限</t>
  </si>
  <si>
    <t>年</t>
  </si>
  <si>
    <t>反映义务教育阶段城区外在校学生全员享受情况。</t>
  </si>
  <si>
    <t>学生家长满意度</t>
  </si>
  <si>
    <t>反映对学生及学生家长进行满意度调查情况。</t>
  </si>
  <si>
    <t>"1.根据新平彝族傣自治县人民政府关于新平县教育体育局系统""校园安保服务""项目费用纳入县财政保障专题会议要求,开展清理规范工作.
2.依据（2025年安保服务）新平县教育体育系统学校园安保服务经费统计表,对我校2名安保人员从购买岗位、劳务派遣方式变为""购买服务""。
3.杜绝重大輿情事情的发生，做好相关防范工作。"</t>
  </si>
  <si>
    <t>购买服务数</t>
  </si>
  <si>
    <t>项</t>
  </si>
  <si>
    <t>反映购买服务的数量情况。</t>
  </si>
  <si>
    <t>服务经费准确率</t>
  </si>
  <si>
    <t>反映获本校2024年度安保服务经费统计认定的准确性情况。</t>
  </si>
  <si>
    <t>服务费拨付及时率</t>
  </si>
  <si>
    <t>反映发放单位及时发放资金的情况。</t>
  </si>
  <si>
    <t>政策知晓率</t>
  </si>
  <si>
    <t>反映补助政策的宣传效果情况。</t>
  </si>
  <si>
    <t>受益对象满意度</t>
  </si>
  <si>
    <t>反映受益对象的满意程度。</t>
  </si>
  <si>
    <t>预算06表</t>
  </si>
  <si>
    <t>2025年部门政府性基金预算支出预算表</t>
  </si>
  <si>
    <t>单位：万元</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</si>
  <si>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</si>
  <si>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</si>
  <si>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</si>
  <si>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</si>
  <si>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</si>
  <si>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</si>
  <si>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</si>
  <si>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</si>
  <si>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</si>
  <si>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</si>
  <si>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</si>
  <si>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</si>
  <si>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台式电脑</t>
  </si>
  <si>
    <t>台</t>
  </si>
  <si>
    <t>黑白打印机</t>
  </si>
  <si>
    <t>打印机纸</t>
  </si>
  <si>
    <t>批次</t>
  </si>
  <si>
    <t>一体机</t>
  </si>
  <si>
    <t>预算09-1表</t>
  </si>
  <si>
    <t>2025年对下转移支付预算表</t>
  </si>
  <si>
    <t>单位名称（项目）</t>
  </si>
  <si>
    <t>地区</t>
  </si>
  <si>
    <t>桂山街道</t>
  </si>
  <si>
    <t>古城街道</t>
  </si>
  <si>
    <t>平甸乡</t>
  </si>
  <si>
    <t>扬武镇</t>
  </si>
  <si>
    <t>新化乡</t>
  </si>
  <si>
    <t>老厂乡</t>
  </si>
  <si>
    <t>戛洒镇</t>
  </si>
  <si>
    <t>水塘镇</t>
  </si>
  <si>
    <t>者竜乡</t>
  </si>
  <si>
    <t>漠沙镇</t>
  </si>
  <si>
    <t>建兴乡</t>
  </si>
  <si>
    <t>平掌乡</t>
  </si>
  <si>
    <t>11</t>
  </si>
  <si>
    <t>12</t>
  </si>
  <si>
    <t>13</t>
  </si>
  <si>
    <t>14</t>
  </si>
  <si>
    <t>15</t>
  </si>
  <si>
    <t>16</t>
  </si>
  <si>
    <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</si>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</sst>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b/>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sz val="9"/>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3" borderId="15" applyNumberFormat="0" applyAlignment="0" applyProtection="0">
      <alignment vertical="center"/>
    </xf>
    <xf numFmtId="0" fontId="28" fillId="4" borderId="16" applyNumberFormat="0" applyAlignment="0" applyProtection="0">
      <alignment vertical="center"/>
    </xf>
    <xf numFmtId="0" fontId="29" fillId="4" borderId="15" applyNumberFormat="0" applyAlignment="0" applyProtection="0">
      <alignment vertical="center"/>
    </xf>
    <xf numFmtId="0" fontId="30" fillId="5"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91">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176" fontId="6"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11" fillId="0" borderId="2" xfId="57" applyFont="1" applyFill="1" applyBorder="1" applyAlignment="1" applyProtection="1">
      <alignment horizontal="center" vertical="center"/>
    </xf>
    <xf numFmtId="0" fontId="8" fillId="0" borderId="2" xfId="57" applyFont="1" applyFill="1" applyBorder="1" applyAlignment="1" applyProtection="1">
      <alignment horizontal="center" vertical="center"/>
    </xf>
    <xf numFmtId="49" fontId="2" fillId="0" borderId="2" xfId="50" applyNumberFormat="1" applyFont="1" applyBorder="1">
      <alignment horizontal="left" vertical="center" wrapText="1"/>
    </xf>
    <xf numFmtId="0" fontId="12" fillId="0" borderId="2" xfId="57" applyFont="1" applyFill="1" applyBorder="1" applyAlignment="1" applyProtection="1">
      <alignment horizontal="right" vertical="center"/>
      <protection locked="0"/>
    </xf>
    <xf numFmtId="49" fontId="2" fillId="0" borderId="2" xfId="50" applyNumberFormat="1" applyFont="1" applyBorder="1" applyAlignment="1">
      <alignment horizontal="center" vertical="center" wrapText="1"/>
    </xf>
    <xf numFmtId="176" fontId="5" fillId="0" borderId="0" xfId="0" applyNumberFormat="1" applyFont="1" applyBorder="1" applyAlignment="1">
      <alignment horizontal="right" vertical="center"/>
    </xf>
    <xf numFmtId="49" fontId="7"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2" fillId="0" borderId="3" xfId="50" applyNumberFormat="1" applyFont="1" applyBorder="1">
      <alignment horizontal="left" vertical="center" wrapText="1"/>
    </xf>
    <xf numFmtId="49" fontId="2" fillId="0" borderId="4" xfId="50" applyNumberFormat="1" applyFont="1" applyBorder="1">
      <alignment horizontal="left" vertical="center" wrapText="1"/>
    </xf>
    <xf numFmtId="0" fontId="0" fillId="0" borderId="2" xfId="0" applyFont="1" applyBorder="1">
      <alignment vertical="top"/>
    </xf>
    <xf numFmtId="49" fontId="2" fillId="0" borderId="5" xfId="50" applyNumberFormat="1" applyFont="1" applyBorder="1">
      <alignment horizontal="left" vertical="center" wrapText="1"/>
    </xf>
    <xf numFmtId="0" fontId="0" fillId="0" borderId="6" xfId="0" applyFont="1" applyBorder="1">
      <alignment vertical="top"/>
    </xf>
    <xf numFmtId="49" fontId="13"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7"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6" fontId="5" fillId="0" borderId="8" xfId="0" applyNumberFormat="1" applyFont="1" applyBorder="1" applyAlignment="1">
      <alignment horizontal="right" vertical="center"/>
    </xf>
    <xf numFmtId="0" fontId="16" fillId="0" borderId="0" xfId="0" applyFont="1" applyAlignment="1">
      <alignment horizontal="center" vertical="center"/>
    </xf>
    <xf numFmtId="0" fontId="0" fillId="0" borderId="9" xfId="0" applyFont="1" applyBorder="1">
      <alignment vertical="top"/>
    </xf>
    <xf numFmtId="0" fontId="0" fillId="0" borderId="3" xfId="0" applyFont="1" applyBorder="1">
      <alignment vertical="top"/>
    </xf>
    <xf numFmtId="0" fontId="2" fillId="0" borderId="4" xfId="0" applyFont="1" applyBorder="1" applyAlignment="1">
      <alignment horizontal="left" vertical="center"/>
    </xf>
    <xf numFmtId="0" fontId="13" fillId="0" borderId="4"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7" xfId="0" applyFont="1" applyBorder="1" applyAlignment="1">
      <alignment horizontal="center" vertical="center"/>
    </xf>
    <xf numFmtId="0" fontId="17" fillId="0" borderId="10" xfId="0" applyFont="1" applyBorder="1" applyAlignment="1">
      <alignment horizontal="center" vertical="center" wrapText="1"/>
    </xf>
    <xf numFmtId="0" fontId="7" fillId="0" borderId="11" xfId="0" applyFont="1" applyBorder="1" applyAlignment="1">
      <alignment horizontal="center" vertical="center"/>
    </xf>
    <xf numFmtId="0" fontId="17"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J16" sqref="J1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"单位名称："&amp;"新平彝族傣族自治县第三小学"</f>
        <v>单位名称：新平彝族傣族自治县第三小学</v>
      </c>
      <c r="B3" s="4"/>
      <c r="C3" s="77"/>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5" t="s">
        <v>8</v>
      </c>
      <c r="B7" s="10">
        <v>15342795.86</v>
      </c>
      <c r="C7" s="15" t="str">
        <f>"一"&amp;"、"&amp;"教育支出"</f>
        <v>一、教育支出</v>
      </c>
      <c r="D7" s="10">
        <v>9759531.82</v>
      </c>
    </row>
    <row r="8" ht="22.5" customHeight="1" spans="1:4">
      <c r="A8" s="15" t="s">
        <v>9</v>
      </c>
      <c r="B8" s="10">
        <v>0</v>
      </c>
      <c r="C8" s="15" t="str">
        <f>"二"&amp;"、"&amp;"社会保障和就业支出"</f>
        <v>二、社会保障和就业支出</v>
      </c>
      <c r="D8" s="10">
        <v>1892175.6</v>
      </c>
    </row>
    <row r="9" ht="22.5" customHeight="1" spans="1:4">
      <c r="A9" s="15" t="s">
        <v>10</v>
      </c>
      <c r="B9" s="10">
        <v>0</v>
      </c>
      <c r="C9" s="15" t="str">
        <f>"三"&amp;"、"&amp;"卫生健康支出"</f>
        <v>三、卫生健康支出</v>
      </c>
      <c r="D9" s="10">
        <v>1287483.87</v>
      </c>
    </row>
    <row r="10" ht="22.5" customHeight="1" spans="1:4">
      <c r="A10" s="15" t="s">
        <v>11</v>
      </c>
      <c r="B10" s="10">
        <v>0</v>
      </c>
      <c r="C10" s="15" t="str">
        <f>"四"&amp;"、"&amp;"住房保障支出"</f>
        <v>四、住房保障支出</v>
      </c>
      <c r="D10" s="10">
        <v>1796364</v>
      </c>
    </row>
    <row r="11" ht="22.5" customHeight="1" spans="1:4">
      <c r="A11" s="15" t="s">
        <v>12</v>
      </c>
      <c r="B11" s="10">
        <v>533680</v>
      </c>
      <c r="C11" s="15"/>
      <c r="D11" s="10"/>
    </row>
    <row r="12" ht="22.5" customHeight="1" spans="1:4">
      <c r="A12" s="15" t="s">
        <v>13</v>
      </c>
      <c r="B12" s="10">
        <v>0</v>
      </c>
      <c r="C12" s="15"/>
      <c r="D12" s="10"/>
    </row>
    <row r="13" ht="22.5" customHeight="1" spans="1:4">
      <c r="A13" s="15" t="s">
        <v>14</v>
      </c>
      <c r="B13" s="10">
        <v>0</v>
      </c>
      <c r="C13" s="15"/>
      <c r="D13" s="10"/>
    </row>
    <row r="14" ht="22.5" customHeight="1" spans="1:4">
      <c r="A14" s="15" t="s">
        <v>15</v>
      </c>
      <c r="B14" s="10">
        <v>0</v>
      </c>
      <c r="C14" s="15"/>
      <c r="D14" s="10"/>
    </row>
    <row r="15" ht="22.5" customHeight="1" spans="1:4">
      <c r="A15" s="80" t="s">
        <v>16</v>
      </c>
      <c r="B15" s="10">
        <v>0</v>
      </c>
      <c r="C15" s="88"/>
      <c r="D15" s="10"/>
    </row>
    <row r="16" ht="22.5" customHeight="1" spans="1:4">
      <c r="A16" s="80" t="s">
        <v>17</v>
      </c>
      <c r="B16" s="10">
        <v>533680</v>
      </c>
      <c r="C16" s="88"/>
      <c r="D16" s="10"/>
    </row>
    <row r="17" ht="22.5" customHeight="1" spans="1:4">
      <c r="A17" s="80"/>
      <c r="B17" s="17">
        <v>0</v>
      </c>
      <c r="C17" s="88"/>
      <c r="D17" s="10"/>
    </row>
    <row r="18" ht="22.5" customHeight="1" spans="1:4">
      <c r="A18" s="81" t="s">
        <v>18</v>
      </c>
      <c r="B18" s="12">
        <v>15876475.86</v>
      </c>
      <c r="C18" s="88" t="s">
        <v>19</v>
      </c>
      <c r="D18" s="12">
        <v>15876475.86</v>
      </c>
    </row>
    <row r="19" ht="22.5" customHeight="1" spans="1:4">
      <c r="A19" s="89" t="s">
        <v>20</v>
      </c>
      <c r="B19" s="12">
        <v>0</v>
      </c>
      <c r="C19" s="90" t="s">
        <v>21</v>
      </c>
      <c r="D19" s="12">
        <v>0</v>
      </c>
    </row>
    <row r="20" ht="22.5" customHeight="1" spans="1:4">
      <c r="A20" s="80" t="s">
        <v>22</v>
      </c>
      <c r="B20" s="12">
        <v>0</v>
      </c>
      <c r="C20" s="80" t="s">
        <v>22</v>
      </c>
      <c r="D20" s="12">
        <v>0</v>
      </c>
    </row>
    <row r="21" ht="22.5" customHeight="1" spans="1:4">
      <c r="A21" s="80" t="s">
        <v>23</v>
      </c>
      <c r="B21" s="12">
        <v>0</v>
      </c>
      <c r="C21" s="80" t="s">
        <v>23</v>
      </c>
      <c r="D21" s="12">
        <v>0</v>
      </c>
    </row>
    <row r="22" ht="22.5" customHeight="1" spans="1:4">
      <c r="A22" s="81" t="s">
        <v>24</v>
      </c>
      <c r="B22" s="12">
        <v>15876475.86</v>
      </c>
      <c r="C22" s="88" t="s">
        <v>25</v>
      </c>
      <c r="D22" s="12">
        <v>15876475.86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N8" sqref="N8"/>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"单位名称："&amp;"新平彝族傣族自治县第三小学"</f>
        <v>单位名称：新平彝族傣族自治县第三小学</v>
      </c>
      <c r="B3" s="4"/>
      <c r="C3" s="4"/>
      <c r="D3" s="4"/>
      <c r="E3" s="64"/>
      <c r="F3" s="64"/>
      <c r="G3" s="64"/>
      <c r="H3" s="64"/>
      <c r="I3" s="5"/>
      <c r="J3" s="5"/>
      <c r="K3" s="5"/>
      <c r="L3" s="5"/>
      <c r="M3" s="5"/>
      <c r="N3" s="5"/>
      <c r="O3" s="5"/>
      <c r="P3" s="5"/>
      <c r="Q3" s="5"/>
      <c r="R3" s="5"/>
      <c r="S3" s="5" t="s">
        <v>28</v>
      </c>
    </row>
    <row r="4" ht="18.75" customHeight="1" spans="1:19">
      <c r="A4" s="13" t="s">
        <v>29</v>
      </c>
      <c r="B4" s="82" t="s">
        <v>30</v>
      </c>
      <c r="C4" s="82" t="s">
        <v>31</v>
      </c>
      <c r="D4" s="82" t="s">
        <v>32</v>
      </c>
      <c r="E4" s="82"/>
      <c r="F4" s="82"/>
      <c r="G4" s="82"/>
      <c r="H4" s="82"/>
      <c r="I4" s="82"/>
      <c r="J4" s="85"/>
      <c r="K4" s="85"/>
      <c r="L4" s="85"/>
      <c r="M4" s="85"/>
      <c r="N4" s="85"/>
      <c r="O4" s="82" t="s">
        <v>20</v>
      </c>
      <c r="P4" s="82"/>
      <c r="Q4" s="82"/>
      <c r="R4" s="82"/>
      <c r="S4" s="82"/>
    </row>
    <row r="5" ht="18.75" customHeight="1" spans="1:19">
      <c r="A5" s="13"/>
      <c r="B5" s="82"/>
      <c r="C5" s="82"/>
      <c r="D5" s="83" t="s">
        <v>33</v>
      </c>
      <c r="E5" s="83" t="s">
        <v>34</v>
      </c>
      <c r="F5" s="83" t="s">
        <v>35</v>
      </c>
      <c r="G5" s="83" t="s">
        <v>36</v>
      </c>
      <c r="H5" s="83" t="s">
        <v>37</v>
      </c>
      <c r="I5" s="86" t="s">
        <v>38</v>
      </c>
      <c r="J5" s="87"/>
      <c r="K5" s="87"/>
      <c r="L5" s="87"/>
      <c r="M5" s="87"/>
      <c r="N5" s="87"/>
      <c r="O5" s="86" t="s">
        <v>33</v>
      </c>
      <c r="P5" s="86" t="s">
        <v>34</v>
      </c>
      <c r="Q5" s="86" t="s">
        <v>35</v>
      </c>
      <c r="R5" s="86" t="s">
        <v>36</v>
      </c>
      <c r="S5" s="83" t="s">
        <v>39</v>
      </c>
    </row>
    <row r="6" ht="18.75" customHeight="1" spans="1:19">
      <c r="A6" s="13"/>
      <c r="B6" s="82"/>
      <c r="C6" s="82"/>
      <c r="D6" s="83"/>
      <c r="E6" s="83"/>
      <c r="F6" s="83"/>
      <c r="G6" s="83"/>
      <c r="H6" s="83"/>
      <c r="I6" s="86" t="s">
        <v>33</v>
      </c>
      <c r="J6" s="86" t="s">
        <v>40</v>
      </c>
      <c r="K6" s="86" t="s">
        <v>41</v>
      </c>
      <c r="L6" s="86" t="s">
        <v>42</v>
      </c>
      <c r="M6" s="86" t="s">
        <v>43</v>
      </c>
      <c r="N6" s="86" t="s">
        <v>44</v>
      </c>
      <c r="O6" s="86"/>
      <c r="P6" s="86"/>
      <c r="Q6" s="86"/>
      <c r="R6" s="86"/>
      <c r="S6" s="83"/>
    </row>
    <row r="7" ht="18.75" customHeight="1" spans="1:19">
      <c r="A7" s="84" t="s">
        <v>45</v>
      </c>
      <c r="B7" s="14" t="s">
        <v>46</v>
      </c>
      <c r="C7" s="14" t="s">
        <v>47</v>
      </c>
      <c r="D7" s="14" t="s">
        <v>48</v>
      </c>
      <c r="E7" s="84" t="s">
        <v>49</v>
      </c>
      <c r="F7" s="14" t="s">
        <v>50</v>
      </c>
      <c r="G7" s="14" t="s">
        <v>51</v>
      </c>
      <c r="H7" s="84" t="s">
        <v>52</v>
      </c>
      <c r="I7" s="14" t="s">
        <v>53</v>
      </c>
      <c r="J7" s="14">
        <v>10</v>
      </c>
      <c r="K7" s="14">
        <v>11</v>
      </c>
      <c r="L7" s="14">
        <v>12</v>
      </c>
      <c r="M7" s="14">
        <v>13</v>
      </c>
      <c r="N7" s="14">
        <v>14</v>
      </c>
      <c r="O7" s="14">
        <v>15</v>
      </c>
      <c r="P7" s="14">
        <v>16</v>
      </c>
      <c r="Q7" s="14">
        <v>17</v>
      </c>
      <c r="R7" s="14">
        <v>18</v>
      </c>
      <c r="S7" s="14">
        <v>19</v>
      </c>
    </row>
    <row r="8" ht="20.25" customHeight="1" spans="1:19">
      <c r="A8" s="16" t="s">
        <v>54</v>
      </c>
      <c r="B8" s="16" t="s">
        <v>55</v>
      </c>
      <c r="C8" s="10">
        <v>15876475.86</v>
      </c>
      <c r="D8" s="10">
        <v>15876475.86</v>
      </c>
      <c r="E8" s="10">
        <v>15342795.86</v>
      </c>
      <c r="F8" s="10">
        <v>0</v>
      </c>
      <c r="G8" s="10">
        <v>0</v>
      </c>
      <c r="H8" s="10">
        <v>0</v>
      </c>
      <c r="I8" s="10">
        <v>533680</v>
      </c>
      <c r="J8" s="10">
        <v>0</v>
      </c>
      <c r="K8" s="10">
        <v>0</v>
      </c>
      <c r="L8" s="10">
        <v>0</v>
      </c>
      <c r="M8" s="10">
        <v>0</v>
      </c>
      <c r="N8" s="10">
        <v>533680</v>
      </c>
      <c r="O8" s="10"/>
      <c r="P8" s="10"/>
      <c r="Q8" s="10"/>
      <c r="R8" s="10"/>
      <c r="S8" s="10"/>
    </row>
    <row r="9" ht="20.25" customHeight="1" spans="1:19">
      <c r="A9" s="57" t="s">
        <v>31</v>
      </c>
      <c r="B9" s="57"/>
      <c r="C9" s="12">
        <v>15876475.86</v>
      </c>
      <c r="D9" s="12">
        <v>15876475.86</v>
      </c>
      <c r="E9" s="12">
        <v>15342795.86</v>
      </c>
      <c r="F9" s="12">
        <v>0</v>
      </c>
      <c r="G9" s="12">
        <v>0</v>
      </c>
      <c r="H9" s="12">
        <v>0</v>
      </c>
      <c r="I9" s="12">
        <v>533680</v>
      </c>
      <c r="J9" s="12">
        <v>0</v>
      </c>
      <c r="K9" s="12">
        <v>0</v>
      </c>
      <c r="L9" s="12">
        <v>0</v>
      </c>
      <c r="M9" s="12">
        <v>0</v>
      </c>
      <c r="N9" s="12">
        <v>533680</v>
      </c>
      <c r="O9" s="12"/>
      <c r="P9" s="12"/>
      <c r="Q9" s="12"/>
      <c r="R9" s="12"/>
      <c r="S9" s="1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H12" sqref="H12"/>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56</v>
      </c>
    </row>
    <row r="2" ht="37.5" customHeight="1" spans="1:15">
      <c r="A2" s="3" t="s">
        <v>57</v>
      </c>
      <c r="B2" s="3"/>
      <c r="C2" s="3"/>
      <c r="D2" s="3"/>
      <c r="E2" s="3"/>
      <c r="F2" s="3"/>
      <c r="G2" s="3"/>
      <c r="H2" s="3"/>
      <c r="I2" s="3"/>
      <c r="J2" s="3"/>
      <c r="K2" s="63"/>
      <c r="L2" s="63"/>
      <c r="M2" s="63"/>
      <c r="N2" s="63"/>
      <c r="O2" s="63"/>
    </row>
    <row r="3" ht="18.75" customHeight="1" spans="1:15">
      <c r="A3" s="53" t="str">
        <f>"单位名称："&amp;"新平彝族傣族自治县第三小学"</f>
        <v>单位名称：新平彝族傣族自治县第三小学</v>
      </c>
      <c r="B3" s="53"/>
      <c r="C3" s="53"/>
      <c r="D3" s="53"/>
      <c r="E3" s="53"/>
      <c r="F3" s="53"/>
      <c r="G3" s="53"/>
      <c r="H3" s="53"/>
      <c r="I3" s="53"/>
      <c r="J3" s="2"/>
      <c r="K3" s="2"/>
      <c r="L3" s="2"/>
      <c r="M3" s="2"/>
      <c r="N3" s="2"/>
      <c r="O3" s="2" t="s">
        <v>28</v>
      </c>
    </row>
    <row r="4" ht="18.75" customHeight="1" spans="1:15">
      <c r="A4" s="13" t="s">
        <v>58</v>
      </c>
      <c r="B4" s="13" t="s">
        <v>59</v>
      </c>
      <c r="C4" s="56" t="s">
        <v>31</v>
      </c>
      <c r="D4" s="56" t="s">
        <v>34</v>
      </c>
      <c r="E4" s="56"/>
      <c r="F4" s="56"/>
      <c r="G4" s="13" t="s">
        <v>35</v>
      </c>
      <c r="H4" s="56" t="s">
        <v>36</v>
      </c>
      <c r="I4" s="13" t="s">
        <v>60</v>
      </c>
      <c r="J4" s="56" t="s">
        <v>61</v>
      </c>
      <c r="K4" s="56"/>
      <c r="L4" s="56"/>
      <c r="M4" s="56"/>
      <c r="N4" s="56"/>
      <c r="O4" s="56"/>
    </row>
    <row r="5" ht="18.75" customHeight="1" spans="1:15">
      <c r="A5" s="13"/>
      <c r="B5" s="13"/>
      <c r="C5" s="56"/>
      <c r="D5" s="56" t="s">
        <v>33</v>
      </c>
      <c r="E5" s="56" t="s">
        <v>62</v>
      </c>
      <c r="F5" s="56" t="s">
        <v>63</v>
      </c>
      <c r="G5" s="13"/>
      <c r="H5" s="56"/>
      <c r="I5" s="13"/>
      <c r="J5" s="56" t="s">
        <v>33</v>
      </c>
      <c r="K5" s="56" t="s">
        <v>64</v>
      </c>
      <c r="L5" s="14" t="s">
        <v>65</v>
      </c>
      <c r="M5" s="14" t="s">
        <v>66</v>
      </c>
      <c r="N5" s="14" t="s">
        <v>67</v>
      </c>
      <c r="O5" s="14" t="s">
        <v>68</v>
      </c>
    </row>
    <row r="6" ht="18.75" customHeight="1" spans="1:15">
      <c r="A6" s="14" t="s">
        <v>45</v>
      </c>
      <c r="B6" s="14" t="s">
        <v>46</v>
      </c>
      <c r="C6" s="14" t="s">
        <v>47</v>
      </c>
      <c r="D6" s="14" t="s">
        <v>48</v>
      </c>
      <c r="E6" s="14" t="s">
        <v>49</v>
      </c>
      <c r="F6" s="14" t="s">
        <v>50</v>
      </c>
      <c r="G6" s="14" t="s">
        <v>51</v>
      </c>
      <c r="H6" s="14" t="s">
        <v>52</v>
      </c>
      <c r="I6" s="14" t="s">
        <v>53</v>
      </c>
      <c r="J6" s="14" t="s">
        <v>69</v>
      </c>
      <c r="K6" s="14">
        <v>11</v>
      </c>
      <c r="L6" s="14">
        <v>12</v>
      </c>
      <c r="M6" s="14">
        <v>13</v>
      </c>
      <c r="N6" s="14">
        <v>14</v>
      </c>
      <c r="O6" s="14">
        <v>15</v>
      </c>
    </row>
    <row r="7" ht="20.25" customHeight="1" spans="1:15">
      <c r="A7" s="16" t="s">
        <v>70</v>
      </c>
      <c r="B7" s="16" t="s">
        <v>71</v>
      </c>
      <c r="C7" s="10">
        <f>C8+C11+C13</f>
        <v>10900452.39</v>
      </c>
      <c r="D7" s="10">
        <f>E7+F7</f>
        <v>10366772.39</v>
      </c>
      <c r="E7" s="10">
        <v>9810796.83</v>
      </c>
      <c r="F7" s="10">
        <v>555975.56</v>
      </c>
      <c r="G7" s="10">
        <v>0</v>
      </c>
      <c r="H7" s="10">
        <v>0</v>
      </c>
      <c r="I7" s="10">
        <v>0</v>
      </c>
      <c r="J7" s="10">
        <v>533680</v>
      </c>
      <c r="K7" s="10">
        <v>0</v>
      </c>
      <c r="L7" s="10">
        <v>0</v>
      </c>
      <c r="M7" s="10">
        <v>0</v>
      </c>
      <c r="N7" s="10">
        <v>0</v>
      </c>
      <c r="O7" s="10">
        <v>533680</v>
      </c>
    </row>
    <row r="8" ht="20.25" customHeight="1" spans="1:15">
      <c r="A8" s="74" t="s">
        <v>72</v>
      </c>
      <c r="B8" s="74" t="s">
        <v>73</v>
      </c>
      <c r="C8" s="10">
        <f>C9+C10</f>
        <v>10797166.39</v>
      </c>
      <c r="D8" s="10">
        <f t="shared" ref="D8:D29" si="0">E8+F8</f>
        <v>10263486.39</v>
      </c>
      <c r="E8" s="10">
        <v>9810796.83</v>
      </c>
      <c r="F8" s="10">
        <v>452689.56</v>
      </c>
      <c r="G8" s="10">
        <v>0</v>
      </c>
      <c r="H8" s="10">
        <v>0</v>
      </c>
      <c r="I8" s="10">
        <v>0</v>
      </c>
      <c r="J8" s="10">
        <v>533680</v>
      </c>
      <c r="K8" s="10">
        <v>0</v>
      </c>
      <c r="L8" s="10">
        <v>0</v>
      </c>
      <c r="M8" s="10">
        <v>0</v>
      </c>
      <c r="N8" s="10">
        <v>0</v>
      </c>
      <c r="O8" s="10">
        <v>533680</v>
      </c>
    </row>
    <row r="9" ht="20.25" customHeight="1" spans="1:15">
      <c r="A9" s="74">
        <v>2050201</v>
      </c>
      <c r="B9" s="74" t="s">
        <v>74</v>
      </c>
      <c r="C9" s="10">
        <v>33300</v>
      </c>
      <c r="D9" s="10">
        <f t="shared" si="0"/>
        <v>33300</v>
      </c>
      <c r="F9" s="10">
        <v>33300</v>
      </c>
      <c r="G9" s="10"/>
      <c r="H9" s="10"/>
      <c r="I9" s="10"/>
      <c r="J9" s="10"/>
      <c r="K9" s="10"/>
      <c r="L9" s="10"/>
      <c r="M9" s="10"/>
      <c r="N9" s="10"/>
      <c r="O9" s="10"/>
    </row>
    <row r="10" ht="20.25" customHeight="1" spans="1:15">
      <c r="A10" s="75" t="s">
        <v>75</v>
      </c>
      <c r="B10" s="75" t="s">
        <v>76</v>
      </c>
      <c r="C10" s="10">
        <f>10132529.72+631336.67</f>
        <v>10763866.39</v>
      </c>
      <c r="D10" s="10">
        <f t="shared" si="0"/>
        <v>10230186.39</v>
      </c>
      <c r="E10" s="10">
        <v>9810796.83</v>
      </c>
      <c r="F10" s="10">
        <v>419389.56</v>
      </c>
      <c r="G10" s="10">
        <v>0</v>
      </c>
      <c r="H10" s="10">
        <v>0</v>
      </c>
      <c r="I10" s="10">
        <v>0</v>
      </c>
      <c r="J10" s="10">
        <v>533680</v>
      </c>
      <c r="K10" s="10">
        <v>0</v>
      </c>
      <c r="L10" s="10">
        <v>0</v>
      </c>
      <c r="M10" s="10">
        <v>0</v>
      </c>
      <c r="N10" s="10">
        <v>0</v>
      </c>
      <c r="O10" s="10">
        <v>533680</v>
      </c>
    </row>
    <row r="11" ht="20.25" customHeight="1" spans="1:15">
      <c r="A11" s="74" t="s">
        <v>77</v>
      </c>
      <c r="B11" s="74" t="s">
        <v>78</v>
      </c>
      <c r="C11" s="10">
        <v>11486</v>
      </c>
      <c r="D11" s="10">
        <f t="shared" si="0"/>
        <v>11486</v>
      </c>
      <c r="E11" s="10"/>
      <c r="F11" s="10">
        <v>11486</v>
      </c>
      <c r="G11" s="10">
        <v>0</v>
      </c>
      <c r="H11" s="10">
        <v>0</v>
      </c>
      <c r="I11" s="10">
        <v>0</v>
      </c>
      <c r="J11" s="10">
        <v>0</v>
      </c>
      <c r="K11" s="10">
        <v>0</v>
      </c>
      <c r="L11" s="10">
        <v>0</v>
      </c>
      <c r="M11" s="10">
        <v>0</v>
      </c>
      <c r="N11" s="10">
        <v>0</v>
      </c>
      <c r="O11" s="10">
        <v>0</v>
      </c>
    </row>
    <row r="12" ht="20.25" customHeight="1" spans="1:15">
      <c r="A12" s="75" t="s">
        <v>79</v>
      </c>
      <c r="B12" s="75" t="s">
        <v>80</v>
      </c>
      <c r="C12" s="10">
        <v>11486</v>
      </c>
      <c r="D12" s="10">
        <f t="shared" si="0"/>
        <v>11486</v>
      </c>
      <c r="E12" s="10"/>
      <c r="F12" s="10">
        <v>11486</v>
      </c>
      <c r="G12" s="10">
        <v>0</v>
      </c>
      <c r="H12" s="10">
        <v>0</v>
      </c>
      <c r="I12" s="10">
        <v>0</v>
      </c>
      <c r="J12" s="10">
        <v>0</v>
      </c>
      <c r="K12" s="10">
        <v>0</v>
      </c>
      <c r="L12" s="10">
        <v>0</v>
      </c>
      <c r="M12" s="10">
        <v>0</v>
      </c>
      <c r="N12" s="10">
        <v>0</v>
      </c>
      <c r="O12" s="10">
        <v>0</v>
      </c>
    </row>
    <row r="13" ht="20.25" customHeight="1" spans="1:15">
      <c r="A13" s="74" t="s">
        <v>81</v>
      </c>
      <c r="B13" s="74" t="s">
        <v>82</v>
      </c>
      <c r="C13" s="10">
        <v>91800</v>
      </c>
      <c r="D13" s="10">
        <f t="shared" si="0"/>
        <v>91800</v>
      </c>
      <c r="E13" s="10">
        <v>0</v>
      </c>
      <c r="F13" s="10">
        <v>91800</v>
      </c>
      <c r="G13" s="10">
        <v>0</v>
      </c>
      <c r="H13" s="10">
        <v>0</v>
      </c>
      <c r="I13" s="10">
        <v>0</v>
      </c>
      <c r="J13" s="10">
        <v>0</v>
      </c>
      <c r="K13" s="10">
        <v>0</v>
      </c>
      <c r="L13" s="10">
        <v>0</v>
      </c>
      <c r="M13" s="10">
        <v>0</v>
      </c>
      <c r="N13" s="10">
        <v>0</v>
      </c>
      <c r="O13" s="10">
        <v>0</v>
      </c>
    </row>
    <row r="14" ht="20.25" customHeight="1" spans="1:15">
      <c r="A14" s="75" t="s">
        <v>83</v>
      </c>
      <c r="B14" s="75" t="s">
        <v>84</v>
      </c>
      <c r="C14" s="10">
        <v>91800</v>
      </c>
      <c r="D14" s="10">
        <f t="shared" si="0"/>
        <v>91800</v>
      </c>
      <c r="E14" s="10">
        <v>0</v>
      </c>
      <c r="F14" s="10">
        <v>91800</v>
      </c>
      <c r="G14" s="10">
        <v>0</v>
      </c>
      <c r="H14" s="10">
        <v>0</v>
      </c>
      <c r="I14" s="10">
        <v>0</v>
      </c>
      <c r="J14" s="10">
        <v>0</v>
      </c>
      <c r="K14" s="10">
        <v>0</v>
      </c>
      <c r="L14" s="10">
        <v>0</v>
      </c>
      <c r="M14" s="10">
        <v>0</v>
      </c>
      <c r="N14" s="10">
        <v>0</v>
      </c>
      <c r="O14" s="10">
        <v>0</v>
      </c>
    </row>
    <row r="15" ht="20.25" customHeight="1" spans="1:15">
      <c r="A15" s="16" t="s">
        <v>85</v>
      </c>
      <c r="B15" s="16" t="s">
        <v>86</v>
      </c>
      <c r="C15" s="10">
        <v>1892175.6</v>
      </c>
      <c r="D15" s="10">
        <f t="shared" si="0"/>
        <v>1892175.6</v>
      </c>
      <c r="E15" s="10">
        <v>1880649.6</v>
      </c>
      <c r="F15" s="10">
        <v>11526</v>
      </c>
      <c r="G15" s="10">
        <v>0</v>
      </c>
      <c r="H15" s="10">
        <v>0</v>
      </c>
      <c r="I15" s="10">
        <v>0</v>
      </c>
      <c r="J15" s="10">
        <v>0</v>
      </c>
      <c r="K15" s="10">
        <v>0</v>
      </c>
      <c r="L15" s="10">
        <v>0</v>
      </c>
      <c r="M15" s="10">
        <v>0</v>
      </c>
      <c r="N15" s="10">
        <v>0</v>
      </c>
      <c r="O15" s="10">
        <v>0</v>
      </c>
    </row>
    <row r="16" ht="20.25" customHeight="1" spans="1:15">
      <c r="A16" s="74" t="s">
        <v>87</v>
      </c>
      <c r="B16" s="74" t="s">
        <v>88</v>
      </c>
      <c r="C16" s="10">
        <v>1880649.6</v>
      </c>
      <c r="D16" s="10">
        <f t="shared" si="0"/>
        <v>1880649.6</v>
      </c>
      <c r="E16" s="10">
        <v>1880649.6</v>
      </c>
      <c r="F16" s="10">
        <v>0</v>
      </c>
      <c r="G16" s="10">
        <v>0</v>
      </c>
      <c r="H16" s="10">
        <v>0</v>
      </c>
      <c r="I16" s="10">
        <v>0</v>
      </c>
      <c r="J16" s="10">
        <v>0</v>
      </c>
      <c r="K16" s="10">
        <v>0</v>
      </c>
      <c r="L16" s="10">
        <v>0</v>
      </c>
      <c r="M16" s="10">
        <v>0</v>
      </c>
      <c r="N16" s="10">
        <v>0</v>
      </c>
      <c r="O16" s="10">
        <v>0</v>
      </c>
    </row>
    <row r="17" ht="20.25" customHeight="1" spans="1:15">
      <c r="A17" s="75" t="s">
        <v>89</v>
      </c>
      <c r="B17" s="75" t="s">
        <v>90</v>
      </c>
      <c r="C17" s="10">
        <v>20400</v>
      </c>
      <c r="D17" s="10">
        <f t="shared" si="0"/>
        <v>20400</v>
      </c>
      <c r="E17" s="10">
        <v>20400</v>
      </c>
      <c r="F17" s="10">
        <v>0</v>
      </c>
      <c r="G17" s="10">
        <v>0</v>
      </c>
      <c r="H17" s="10">
        <v>0</v>
      </c>
      <c r="I17" s="10">
        <v>0</v>
      </c>
      <c r="J17" s="10">
        <v>0</v>
      </c>
      <c r="K17" s="10">
        <v>0</v>
      </c>
      <c r="L17" s="10">
        <v>0</v>
      </c>
      <c r="M17" s="10">
        <v>0</v>
      </c>
      <c r="N17" s="10">
        <v>0</v>
      </c>
      <c r="O17" s="10">
        <v>0</v>
      </c>
    </row>
    <row r="18" ht="30" customHeight="1" spans="1:15">
      <c r="A18" s="75" t="s">
        <v>91</v>
      </c>
      <c r="B18" s="75" t="s">
        <v>92</v>
      </c>
      <c r="C18" s="10">
        <v>1860249.6</v>
      </c>
      <c r="D18" s="10">
        <f t="shared" si="0"/>
        <v>1860249.6</v>
      </c>
      <c r="E18" s="10">
        <v>1860249.6</v>
      </c>
      <c r="F18" s="10">
        <v>0</v>
      </c>
      <c r="G18" s="10">
        <v>0</v>
      </c>
      <c r="H18" s="10">
        <v>0</v>
      </c>
      <c r="I18" s="10">
        <v>0</v>
      </c>
      <c r="J18" s="10">
        <v>0</v>
      </c>
      <c r="K18" s="10">
        <v>0</v>
      </c>
      <c r="L18" s="10">
        <v>0</v>
      </c>
      <c r="M18" s="10">
        <v>0</v>
      </c>
      <c r="N18" s="10">
        <v>0</v>
      </c>
      <c r="O18" s="10">
        <v>0</v>
      </c>
    </row>
    <row r="19" ht="20.25" customHeight="1" spans="1:15">
      <c r="A19" s="74" t="s">
        <v>93</v>
      </c>
      <c r="B19" s="74" t="s">
        <v>94</v>
      </c>
      <c r="C19" s="10">
        <v>11526</v>
      </c>
      <c r="D19" s="10">
        <f t="shared" si="0"/>
        <v>11526</v>
      </c>
      <c r="E19" s="10">
        <v>0</v>
      </c>
      <c r="F19" s="10">
        <v>11526</v>
      </c>
      <c r="G19" s="10">
        <v>0</v>
      </c>
      <c r="H19" s="10">
        <v>0</v>
      </c>
      <c r="I19" s="10">
        <v>0</v>
      </c>
      <c r="J19" s="10">
        <v>0</v>
      </c>
      <c r="K19" s="10">
        <v>0</v>
      </c>
      <c r="L19" s="10">
        <v>0</v>
      </c>
      <c r="M19" s="10">
        <v>0</v>
      </c>
      <c r="N19" s="10">
        <v>0</v>
      </c>
      <c r="O19" s="10">
        <v>0</v>
      </c>
    </row>
    <row r="20" ht="20.25" customHeight="1" spans="1:15">
      <c r="A20" s="75" t="s">
        <v>95</v>
      </c>
      <c r="B20" s="75" t="s">
        <v>96</v>
      </c>
      <c r="C20" s="10">
        <v>11526</v>
      </c>
      <c r="D20" s="10">
        <f t="shared" si="0"/>
        <v>11526</v>
      </c>
      <c r="E20" s="10">
        <v>0</v>
      </c>
      <c r="F20" s="10">
        <v>11526</v>
      </c>
      <c r="G20" s="10">
        <v>0</v>
      </c>
      <c r="H20" s="10">
        <v>0</v>
      </c>
      <c r="I20" s="10">
        <v>0</v>
      </c>
      <c r="J20" s="10">
        <v>0</v>
      </c>
      <c r="K20" s="10">
        <v>0</v>
      </c>
      <c r="L20" s="10">
        <v>0</v>
      </c>
      <c r="M20" s="10">
        <v>0</v>
      </c>
      <c r="N20" s="10">
        <v>0</v>
      </c>
      <c r="O20" s="10">
        <v>0</v>
      </c>
    </row>
    <row r="21" ht="20.25" customHeight="1" spans="1:15">
      <c r="A21" s="16" t="s">
        <v>97</v>
      </c>
      <c r="B21" s="16" t="s">
        <v>98</v>
      </c>
      <c r="C21" s="10">
        <v>1287483.87</v>
      </c>
      <c r="D21" s="10">
        <f t="shared" si="0"/>
        <v>1287483.87</v>
      </c>
      <c r="E21" s="10">
        <v>1287483.87</v>
      </c>
      <c r="F21" s="10">
        <v>0</v>
      </c>
      <c r="G21" s="10">
        <v>0</v>
      </c>
      <c r="H21" s="10">
        <v>0</v>
      </c>
      <c r="I21" s="10">
        <v>0</v>
      </c>
      <c r="J21" s="10">
        <v>0</v>
      </c>
      <c r="K21" s="10">
        <v>0</v>
      </c>
      <c r="L21" s="10">
        <v>0</v>
      </c>
      <c r="M21" s="10">
        <v>0</v>
      </c>
      <c r="N21" s="10">
        <v>0</v>
      </c>
      <c r="O21" s="10">
        <v>0</v>
      </c>
    </row>
    <row r="22" ht="20.25" customHeight="1" spans="1:15">
      <c r="A22" s="74" t="s">
        <v>99</v>
      </c>
      <c r="B22" s="74" t="s">
        <v>100</v>
      </c>
      <c r="C22" s="10">
        <v>1287483.87</v>
      </c>
      <c r="D22" s="10">
        <f t="shared" si="0"/>
        <v>1287483.87</v>
      </c>
      <c r="E22" s="10">
        <v>1287483.87</v>
      </c>
      <c r="F22" s="10">
        <v>0</v>
      </c>
      <c r="G22" s="10">
        <v>0</v>
      </c>
      <c r="H22" s="10">
        <v>0</v>
      </c>
      <c r="I22" s="10">
        <v>0</v>
      </c>
      <c r="J22" s="10">
        <v>0</v>
      </c>
      <c r="K22" s="10">
        <v>0</v>
      </c>
      <c r="L22" s="10">
        <v>0</v>
      </c>
      <c r="M22" s="10">
        <v>0</v>
      </c>
      <c r="N22" s="10">
        <v>0</v>
      </c>
      <c r="O22" s="10">
        <v>0</v>
      </c>
    </row>
    <row r="23" ht="20.25" customHeight="1" spans="1:15">
      <c r="A23" s="75" t="s">
        <v>101</v>
      </c>
      <c r="B23" s="75" t="s">
        <v>102</v>
      </c>
      <c r="C23" s="10">
        <v>815687.87</v>
      </c>
      <c r="D23" s="10">
        <f t="shared" si="0"/>
        <v>815687.87</v>
      </c>
      <c r="E23" s="10">
        <v>815687.87</v>
      </c>
      <c r="F23" s="10">
        <v>0</v>
      </c>
      <c r="G23" s="10">
        <v>0</v>
      </c>
      <c r="H23" s="10">
        <v>0</v>
      </c>
      <c r="I23" s="10">
        <v>0</v>
      </c>
      <c r="J23" s="10">
        <v>0</v>
      </c>
      <c r="K23" s="10">
        <v>0</v>
      </c>
      <c r="L23" s="10">
        <v>0</v>
      </c>
      <c r="M23" s="10">
        <v>0</v>
      </c>
      <c r="N23" s="10">
        <v>0</v>
      </c>
      <c r="O23" s="10">
        <v>0</v>
      </c>
    </row>
    <row r="24" ht="20.25" customHeight="1" spans="1:15">
      <c r="A24" s="75" t="s">
        <v>103</v>
      </c>
      <c r="B24" s="75" t="s">
        <v>104</v>
      </c>
      <c r="C24" s="10">
        <v>435996</v>
      </c>
      <c r="D24" s="10">
        <f t="shared" si="0"/>
        <v>435996</v>
      </c>
      <c r="E24" s="10">
        <v>435996</v>
      </c>
      <c r="F24" s="10">
        <v>0</v>
      </c>
      <c r="G24" s="10">
        <v>0</v>
      </c>
      <c r="H24" s="10">
        <v>0</v>
      </c>
      <c r="I24" s="10">
        <v>0</v>
      </c>
      <c r="J24" s="10">
        <v>0</v>
      </c>
      <c r="K24" s="10">
        <v>0</v>
      </c>
      <c r="L24" s="10">
        <v>0</v>
      </c>
      <c r="M24" s="10">
        <v>0</v>
      </c>
      <c r="N24" s="10">
        <v>0</v>
      </c>
      <c r="O24" s="10">
        <v>0</v>
      </c>
    </row>
    <row r="25" ht="20.25" customHeight="1" spans="1:15">
      <c r="A25" s="75" t="s">
        <v>105</v>
      </c>
      <c r="B25" s="75" t="s">
        <v>106</v>
      </c>
      <c r="C25" s="10">
        <v>35800</v>
      </c>
      <c r="D25" s="10">
        <f t="shared" si="0"/>
        <v>35800</v>
      </c>
      <c r="E25" s="10">
        <v>35800</v>
      </c>
      <c r="F25" s="10">
        <v>0</v>
      </c>
      <c r="G25" s="10">
        <v>0</v>
      </c>
      <c r="H25" s="10">
        <v>0</v>
      </c>
      <c r="I25" s="10">
        <v>0</v>
      </c>
      <c r="J25" s="10">
        <v>0</v>
      </c>
      <c r="K25" s="10">
        <v>0</v>
      </c>
      <c r="L25" s="10">
        <v>0</v>
      </c>
      <c r="M25" s="10">
        <v>0</v>
      </c>
      <c r="N25" s="10">
        <v>0</v>
      </c>
      <c r="O25" s="10">
        <v>0</v>
      </c>
    </row>
    <row r="26" ht="20.25" customHeight="1" spans="1:15">
      <c r="A26" s="16" t="s">
        <v>107</v>
      </c>
      <c r="B26" s="16" t="s">
        <v>108</v>
      </c>
      <c r="C26" s="10">
        <v>1796364</v>
      </c>
      <c r="D26" s="10">
        <f t="shared" si="0"/>
        <v>1796364</v>
      </c>
      <c r="E26" s="10">
        <v>1796364</v>
      </c>
      <c r="F26" s="10">
        <v>0</v>
      </c>
      <c r="G26" s="10">
        <v>0</v>
      </c>
      <c r="H26" s="10">
        <v>0</v>
      </c>
      <c r="I26" s="10">
        <v>0</v>
      </c>
      <c r="J26" s="10">
        <v>0</v>
      </c>
      <c r="K26" s="10">
        <v>0</v>
      </c>
      <c r="L26" s="10">
        <v>0</v>
      </c>
      <c r="M26" s="10">
        <v>0</v>
      </c>
      <c r="N26" s="10">
        <v>0</v>
      </c>
      <c r="O26" s="10">
        <v>0</v>
      </c>
    </row>
    <row r="27" ht="20.25" customHeight="1" spans="1:15">
      <c r="A27" s="74" t="s">
        <v>109</v>
      </c>
      <c r="B27" s="74" t="s">
        <v>110</v>
      </c>
      <c r="C27" s="10">
        <v>1796364</v>
      </c>
      <c r="D27" s="10">
        <f t="shared" si="0"/>
        <v>1796364</v>
      </c>
      <c r="E27" s="10">
        <v>1796364</v>
      </c>
      <c r="F27" s="10">
        <v>0</v>
      </c>
      <c r="G27" s="10">
        <v>0</v>
      </c>
      <c r="H27" s="10">
        <v>0</v>
      </c>
      <c r="I27" s="10">
        <v>0</v>
      </c>
      <c r="J27" s="10">
        <v>0</v>
      </c>
      <c r="K27" s="10">
        <v>0</v>
      </c>
      <c r="L27" s="10">
        <v>0</v>
      </c>
      <c r="M27" s="10">
        <v>0</v>
      </c>
      <c r="N27" s="10">
        <v>0</v>
      </c>
      <c r="O27" s="10">
        <v>0</v>
      </c>
    </row>
    <row r="28" ht="20.25" customHeight="1" spans="1:15">
      <c r="A28" s="75" t="s">
        <v>111</v>
      </c>
      <c r="B28" s="75" t="s">
        <v>112</v>
      </c>
      <c r="C28" s="10">
        <v>1796364</v>
      </c>
      <c r="D28" s="10">
        <f t="shared" si="0"/>
        <v>1796364</v>
      </c>
      <c r="E28" s="10">
        <v>1796364</v>
      </c>
      <c r="F28" s="10">
        <v>0</v>
      </c>
      <c r="G28" s="10">
        <v>0</v>
      </c>
      <c r="H28" s="10">
        <v>0</v>
      </c>
      <c r="I28" s="10">
        <v>0</v>
      </c>
      <c r="J28" s="10">
        <v>0</v>
      </c>
      <c r="K28" s="10">
        <v>0</v>
      </c>
      <c r="L28" s="10">
        <v>0</v>
      </c>
      <c r="M28" s="10">
        <v>0</v>
      </c>
      <c r="N28" s="10">
        <v>0</v>
      </c>
      <c r="O28" s="10">
        <v>0</v>
      </c>
    </row>
    <row r="29" ht="20.25" customHeight="1" spans="1:15">
      <c r="A29" s="57" t="s">
        <v>113</v>
      </c>
      <c r="B29" s="57"/>
      <c r="C29" s="12">
        <f>C7+C15+C21+C26</f>
        <v>15876475.86</v>
      </c>
      <c r="D29" s="12">
        <f t="shared" si="0"/>
        <v>15342795.86</v>
      </c>
      <c r="E29" s="12">
        <v>14775294.3</v>
      </c>
      <c r="F29" s="12">
        <v>567501.56</v>
      </c>
      <c r="G29" s="12">
        <f t="shared" ref="D29:O29" si="1">G7+G15+G21+G26</f>
        <v>0</v>
      </c>
      <c r="H29" s="12">
        <f t="shared" si="1"/>
        <v>0</v>
      </c>
      <c r="I29" s="12">
        <f t="shared" si="1"/>
        <v>0</v>
      </c>
      <c r="J29" s="12">
        <f t="shared" si="1"/>
        <v>533680</v>
      </c>
      <c r="K29" s="12">
        <f t="shared" si="1"/>
        <v>0</v>
      </c>
      <c r="L29" s="12">
        <f t="shared" si="1"/>
        <v>0</v>
      </c>
      <c r="M29" s="12">
        <f t="shared" si="1"/>
        <v>0</v>
      </c>
      <c r="N29" s="12">
        <f t="shared" si="1"/>
        <v>0</v>
      </c>
      <c r="O29" s="12">
        <f t="shared" si="1"/>
        <v>533680</v>
      </c>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8" sqref="B8"/>
    </sheetView>
  </sheetViews>
  <sheetFormatPr defaultColWidth="8.85" defaultRowHeight="15" customHeight="1" outlineLevelCol="3"/>
  <cols>
    <col min="1" max="4" width="35.7083333333333" customWidth="1"/>
  </cols>
  <sheetData>
    <row r="1" ht="18.75" customHeight="1" spans="1:4">
      <c r="A1" s="1"/>
      <c r="B1" s="1"/>
      <c r="C1" s="1"/>
      <c r="D1" s="5" t="s">
        <v>114</v>
      </c>
    </row>
    <row r="2" ht="45" customHeight="1" spans="1:4">
      <c r="A2" s="3" t="s">
        <v>115</v>
      </c>
      <c r="B2" s="3"/>
      <c r="C2" s="3"/>
      <c r="D2" s="3"/>
    </row>
    <row r="3" ht="18.75" customHeight="1" spans="1:4">
      <c r="A3" s="4" t="str">
        <f>"单位名称："&amp;"新平彝族傣族自治县第三小学"</f>
        <v>单位名称：新平彝族傣族自治县第三小学</v>
      </c>
      <c r="B3" s="4"/>
      <c r="C3" s="77"/>
      <c r="D3" s="5" t="s">
        <v>2</v>
      </c>
    </row>
    <row r="4" ht="22.5" customHeight="1" spans="1:4">
      <c r="A4" s="7" t="s">
        <v>3</v>
      </c>
      <c r="B4" s="7"/>
      <c r="C4" s="7" t="s">
        <v>4</v>
      </c>
      <c r="D4" s="7"/>
    </row>
    <row r="5" ht="18.75" customHeight="1" spans="1:4">
      <c r="A5" s="7" t="s">
        <v>5</v>
      </c>
      <c r="B5" s="7" t="s">
        <v>6</v>
      </c>
      <c r="C5" s="7" t="s">
        <v>116</v>
      </c>
      <c r="D5" s="7" t="s">
        <v>6</v>
      </c>
    </row>
    <row r="6" ht="18.75" customHeight="1" spans="1:4">
      <c r="A6" s="7"/>
      <c r="B6" s="7"/>
      <c r="C6" s="7"/>
      <c r="D6" s="7"/>
    </row>
    <row r="7" ht="22.5" customHeight="1" spans="1:4">
      <c r="A7" s="15" t="s">
        <v>117</v>
      </c>
      <c r="B7" s="10">
        <v>15342795.86</v>
      </c>
      <c r="C7" s="15" t="s">
        <v>118</v>
      </c>
      <c r="D7" s="10">
        <v>15342795.86</v>
      </c>
    </row>
    <row r="8" ht="22.5" customHeight="1" spans="1:4">
      <c r="A8" s="15" t="s">
        <v>119</v>
      </c>
      <c r="B8" s="10">
        <f>14666889.19+675906.67</f>
        <v>15342795.86</v>
      </c>
      <c r="C8" s="15" t="str">
        <f>"（"&amp;"一"&amp;"）"&amp;"教育支出"</f>
        <v>（一）教育支出</v>
      </c>
      <c r="D8" s="10">
        <f>9690865.72+675906.67</f>
        <v>10366772.39</v>
      </c>
    </row>
    <row r="9" ht="22.5" customHeight="1" spans="1:4">
      <c r="A9" s="15" t="s">
        <v>120</v>
      </c>
      <c r="B9" s="78">
        <v>0</v>
      </c>
      <c r="C9" s="15" t="str">
        <f>"（"&amp;"二"&amp;"）"&amp;"社会保障和就业支出"</f>
        <v>（二）社会保障和就业支出</v>
      </c>
      <c r="D9" s="10">
        <v>1892175.6</v>
      </c>
    </row>
    <row r="10" ht="22.5" customHeight="1" spans="1:4">
      <c r="A10" s="15" t="s">
        <v>121</v>
      </c>
      <c r="B10" s="78">
        <v>0</v>
      </c>
      <c r="C10" s="15" t="str">
        <f>"（"&amp;"三"&amp;"）"&amp;"卫生健康支出"</f>
        <v>（三）卫生健康支出</v>
      </c>
      <c r="D10" s="10">
        <v>1287483.87</v>
      </c>
    </row>
    <row r="11" ht="22.5" customHeight="1" spans="1:4">
      <c r="A11" s="15" t="s">
        <v>122</v>
      </c>
      <c r="B11" s="78">
        <v>0</v>
      </c>
      <c r="C11" s="15" t="str">
        <f>"（"&amp;"四"&amp;"）"&amp;"住房保障支出"</f>
        <v>（四）住房保障支出</v>
      </c>
      <c r="D11" s="10">
        <v>1796364</v>
      </c>
    </row>
    <row r="12" ht="22.5" customHeight="1" spans="1:4">
      <c r="A12" s="15" t="s">
        <v>119</v>
      </c>
      <c r="B12" s="78">
        <v>0</v>
      </c>
      <c r="C12" s="15"/>
      <c r="D12" s="79">
        <v>0</v>
      </c>
    </row>
    <row r="13" ht="22.5" customHeight="1" spans="1:4">
      <c r="A13" s="15" t="s">
        <v>120</v>
      </c>
      <c r="B13" s="78">
        <v>0</v>
      </c>
      <c r="C13" s="15"/>
      <c r="D13" s="79">
        <v>0</v>
      </c>
    </row>
    <row r="14" ht="22.5" customHeight="1" spans="1:4">
      <c r="A14" s="15" t="s">
        <v>121</v>
      </c>
      <c r="B14" s="78">
        <v>0</v>
      </c>
      <c r="C14" s="15"/>
      <c r="D14" s="79">
        <v>0</v>
      </c>
    </row>
    <row r="15" ht="22.5" customHeight="1" spans="1:4">
      <c r="A15" s="80"/>
      <c r="B15" s="78">
        <v>0</v>
      </c>
      <c r="C15" s="15" t="s">
        <v>123</v>
      </c>
      <c r="D15" s="79">
        <v>0</v>
      </c>
    </row>
    <row r="16" ht="22.5" customHeight="1" spans="1:4">
      <c r="A16" s="81" t="s">
        <v>124</v>
      </c>
      <c r="B16" s="12">
        <v>15342795.86</v>
      </c>
      <c r="C16" s="12" t="s">
        <v>125</v>
      </c>
      <c r="D16" s="12">
        <v>15342795.86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B18" sqref="B18"/>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52" t="s">
        <v>126</v>
      </c>
    </row>
    <row r="2" ht="37.5" customHeight="1" spans="1:7">
      <c r="A2" s="3" t="s">
        <v>127</v>
      </c>
      <c r="B2" s="3"/>
      <c r="C2" s="3"/>
      <c r="D2" s="3"/>
      <c r="E2" s="3"/>
      <c r="F2" s="3"/>
      <c r="G2" s="3"/>
    </row>
    <row r="3" ht="18.75" customHeight="1" spans="1:7">
      <c r="A3" s="53" t="str">
        <f>"单位名称："&amp;"新平彝族傣族自治县第三小学"</f>
        <v>单位名称：新平彝族傣族自治县第三小学</v>
      </c>
      <c r="B3" s="53"/>
      <c r="C3" s="53"/>
      <c r="D3" s="54"/>
      <c r="E3" s="54"/>
      <c r="F3" s="54"/>
      <c r="G3" s="55" t="s">
        <v>28</v>
      </c>
    </row>
    <row r="4" ht="18.75" customHeight="1" spans="1:7">
      <c r="A4" s="13" t="s">
        <v>128</v>
      </c>
      <c r="B4" s="13" t="s">
        <v>59</v>
      </c>
      <c r="C4" s="56" t="s">
        <v>31</v>
      </c>
      <c r="D4" s="56" t="s">
        <v>62</v>
      </c>
      <c r="E4" s="56"/>
      <c r="F4" s="56"/>
      <c r="G4" s="13" t="s">
        <v>63</v>
      </c>
    </row>
    <row r="5" ht="18.75" customHeight="1" spans="1:7">
      <c r="A5" s="13" t="s">
        <v>58</v>
      </c>
      <c r="B5" s="13" t="s">
        <v>59</v>
      </c>
      <c r="C5" s="56"/>
      <c r="D5" s="56" t="s">
        <v>33</v>
      </c>
      <c r="E5" s="56" t="s">
        <v>129</v>
      </c>
      <c r="F5" s="56" t="s">
        <v>130</v>
      </c>
      <c r="G5" s="13"/>
    </row>
    <row r="6" ht="18.75" customHeight="1" spans="1:7">
      <c r="A6" s="14" t="s">
        <v>45</v>
      </c>
      <c r="B6" s="14" t="s">
        <v>46</v>
      </c>
      <c r="C6" s="14" t="s">
        <v>47</v>
      </c>
      <c r="D6" s="14" t="s">
        <v>48</v>
      </c>
      <c r="E6" s="14" t="s">
        <v>49</v>
      </c>
      <c r="F6" s="14" t="s">
        <v>50</v>
      </c>
      <c r="G6" s="14" t="s">
        <v>51</v>
      </c>
    </row>
    <row r="7" ht="20.25" customHeight="1" spans="1:7">
      <c r="A7" s="16" t="s">
        <v>70</v>
      </c>
      <c r="B7" s="16" t="s">
        <v>71</v>
      </c>
      <c r="C7" s="10">
        <f>C8+C11+C13</f>
        <v>10366772.39</v>
      </c>
      <c r="D7" s="10">
        <f>D8+D11+D13</f>
        <v>9810796.83</v>
      </c>
      <c r="E7" s="10">
        <f>E8+E11+E13</f>
        <v>9221660.16</v>
      </c>
      <c r="F7" s="10">
        <f>F8+F11+F13</f>
        <v>589136.67</v>
      </c>
      <c r="G7" s="10">
        <f>G8+G13+G11</f>
        <v>555975.56</v>
      </c>
    </row>
    <row r="8" ht="20.25" customHeight="1" spans="1:7">
      <c r="A8" s="74" t="s">
        <v>72</v>
      </c>
      <c r="B8" s="74" t="s">
        <v>73</v>
      </c>
      <c r="C8" s="10">
        <f>C9+C10</f>
        <v>10263486.39</v>
      </c>
      <c r="D8" s="10">
        <f>D9+D10</f>
        <v>9810796.83</v>
      </c>
      <c r="E8" s="10">
        <f>E9+E10</f>
        <v>9221660.16</v>
      </c>
      <c r="F8" s="10">
        <f>F9+F10</f>
        <v>589136.67</v>
      </c>
      <c r="G8" s="10">
        <f>G9+G10</f>
        <v>452689.56</v>
      </c>
    </row>
    <row r="9" ht="20.25" customHeight="1" spans="1:7">
      <c r="A9" s="74">
        <v>2050201</v>
      </c>
      <c r="B9" s="74" t="s">
        <v>74</v>
      </c>
      <c r="C9" s="10">
        <v>33300</v>
      </c>
      <c r="D9" s="10"/>
      <c r="G9" s="10">
        <v>33300</v>
      </c>
    </row>
    <row r="10" ht="20.25" customHeight="1" spans="1:7">
      <c r="A10" s="75" t="s">
        <v>75</v>
      </c>
      <c r="B10" s="75" t="s">
        <v>76</v>
      </c>
      <c r="C10" s="10">
        <f>D10+G10</f>
        <v>10230186.39</v>
      </c>
      <c r="D10" s="10">
        <f>F10+E10</f>
        <v>9810796.83</v>
      </c>
      <c r="E10" s="10">
        <v>9221660.16</v>
      </c>
      <c r="F10" s="10">
        <f>158700+631336.67-200900</f>
        <v>589136.67</v>
      </c>
      <c r="G10" s="10">
        <f>218489.56+200900</f>
        <v>419389.56</v>
      </c>
    </row>
    <row r="11" ht="20.25" customHeight="1" spans="1:7">
      <c r="A11" s="74" t="s">
        <v>77</v>
      </c>
      <c r="B11" s="74" t="s">
        <v>78</v>
      </c>
      <c r="C11" s="10">
        <v>11486</v>
      </c>
      <c r="D11" s="10"/>
      <c r="E11" s="10">
        <v>0</v>
      </c>
      <c r="F11" s="10"/>
      <c r="G11" s="10">
        <v>11486</v>
      </c>
    </row>
    <row r="12" ht="20.25" customHeight="1" spans="1:7">
      <c r="A12" s="75" t="s">
        <v>79</v>
      </c>
      <c r="B12" s="75" t="s">
        <v>80</v>
      </c>
      <c r="C12" s="10">
        <v>11486</v>
      </c>
      <c r="D12" s="10"/>
      <c r="E12" s="10">
        <v>0</v>
      </c>
      <c r="F12" s="10"/>
      <c r="G12" s="10">
        <v>11486</v>
      </c>
    </row>
    <row r="13" ht="20.25" customHeight="1" spans="1:7">
      <c r="A13" s="74" t="s">
        <v>81</v>
      </c>
      <c r="B13" s="74" t="s">
        <v>82</v>
      </c>
      <c r="C13" s="10">
        <v>91800</v>
      </c>
      <c r="D13" s="10">
        <v>0</v>
      </c>
      <c r="E13" s="10">
        <v>0</v>
      </c>
      <c r="F13" s="10">
        <v>0</v>
      </c>
      <c r="G13" s="76">
        <v>91800</v>
      </c>
    </row>
    <row r="14" ht="20.25" customHeight="1" spans="1:7">
      <c r="A14" s="75">
        <v>2050999</v>
      </c>
      <c r="B14" s="75" t="s">
        <v>84</v>
      </c>
      <c r="C14" s="10">
        <v>91800</v>
      </c>
      <c r="D14" s="10">
        <v>0</v>
      </c>
      <c r="E14" s="10">
        <v>0</v>
      </c>
      <c r="F14" s="10">
        <v>0</v>
      </c>
      <c r="G14" s="10">
        <v>91800</v>
      </c>
    </row>
    <row r="15" ht="20.25" customHeight="1" spans="1:7">
      <c r="A15" s="16" t="s">
        <v>85</v>
      </c>
      <c r="B15" s="16" t="s">
        <v>86</v>
      </c>
      <c r="C15" s="10">
        <v>1892175.6</v>
      </c>
      <c r="D15" s="10">
        <v>1880649.6</v>
      </c>
      <c r="E15" s="10">
        <v>1860249.6</v>
      </c>
      <c r="F15" s="10">
        <v>20400</v>
      </c>
      <c r="G15" s="10">
        <v>11526</v>
      </c>
    </row>
    <row r="16" ht="20.25" customHeight="1" spans="1:7">
      <c r="A16" s="74" t="s">
        <v>87</v>
      </c>
      <c r="B16" s="74" t="s">
        <v>88</v>
      </c>
      <c r="C16" s="10">
        <v>1880649.6</v>
      </c>
      <c r="D16" s="10">
        <v>1880649.6</v>
      </c>
      <c r="E16" s="10">
        <v>1860249.6</v>
      </c>
      <c r="F16" s="10">
        <v>20400</v>
      </c>
      <c r="G16" s="10">
        <v>0</v>
      </c>
    </row>
    <row r="17" ht="20.25" customHeight="1" spans="1:7">
      <c r="A17" s="75">
        <v>2080502</v>
      </c>
      <c r="B17" s="75" t="s">
        <v>90</v>
      </c>
      <c r="C17" s="10">
        <v>20400</v>
      </c>
      <c r="D17" s="10">
        <v>20400</v>
      </c>
      <c r="E17" s="10">
        <v>0</v>
      </c>
      <c r="F17" s="10">
        <v>20400</v>
      </c>
      <c r="G17" s="10">
        <v>0</v>
      </c>
    </row>
    <row r="18" ht="32" customHeight="1" spans="1:7">
      <c r="A18" s="75">
        <v>2080505</v>
      </c>
      <c r="B18" s="75" t="s">
        <v>92</v>
      </c>
      <c r="C18" s="10">
        <v>1860249.6</v>
      </c>
      <c r="D18" s="10">
        <v>1860249.6</v>
      </c>
      <c r="E18" s="10">
        <v>1860249.6</v>
      </c>
      <c r="F18" s="10">
        <v>0</v>
      </c>
      <c r="G18" s="10">
        <v>0</v>
      </c>
    </row>
    <row r="19" ht="20.25" customHeight="1" spans="1:7">
      <c r="A19" s="74" t="s">
        <v>93</v>
      </c>
      <c r="B19" s="74" t="s">
        <v>94</v>
      </c>
      <c r="C19" s="10">
        <v>11526</v>
      </c>
      <c r="D19" s="10">
        <v>0</v>
      </c>
      <c r="E19" s="10">
        <v>0</v>
      </c>
      <c r="F19" s="10">
        <v>0</v>
      </c>
      <c r="G19" s="10">
        <v>11526</v>
      </c>
    </row>
    <row r="20" ht="20.25" customHeight="1" spans="1:7">
      <c r="A20" s="75" t="s">
        <v>95</v>
      </c>
      <c r="B20" s="75" t="s">
        <v>96</v>
      </c>
      <c r="C20" s="10">
        <v>11526</v>
      </c>
      <c r="D20" s="10">
        <v>0</v>
      </c>
      <c r="E20" s="10">
        <v>0</v>
      </c>
      <c r="F20" s="10">
        <v>0</v>
      </c>
      <c r="G20" s="10">
        <v>11526</v>
      </c>
    </row>
    <row r="21" ht="20.25" customHeight="1" spans="1:7">
      <c r="A21" s="16" t="s">
        <v>97</v>
      </c>
      <c r="B21" s="16" t="s">
        <v>98</v>
      </c>
      <c r="C21" s="10">
        <v>1287483.87</v>
      </c>
      <c r="D21" s="10">
        <v>1287483.87</v>
      </c>
      <c r="E21" s="10">
        <v>1287483.87</v>
      </c>
      <c r="F21" s="10">
        <v>0</v>
      </c>
      <c r="G21" s="10">
        <v>0</v>
      </c>
    </row>
    <row r="22" ht="20.25" customHeight="1" spans="1:7">
      <c r="A22" s="74" t="s">
        <v>99</v>
      </c>
      <c r="B22" s="74" t="s">
        <v>100</v>
      </c>
      <c r="C22" s="10">
        <v>1287483.87</v>
      </c>
      <c r="D22" s="10">
        <v>1287483.87</v>
      </c>
      <c r="E22" s="10">
        <v>1287483.87</v>
      </c>
      <c r="F22" s="10">
        <v>0</v>
      </c>
      <c r="G22" s="10">
        <v>0</v>
      </c>
    </row>
    <row r="23" ht="20.25" customHeight="1" spans="1:7">
      <c r="A23" s="75">
        <v>2101102</v>
      </c>
      <c r="B23" s="75" t="s">
        <v>102</v>
      </c>
      <c r="C23" s="10">
        <v>815687.87</v>
      </c>
      <c r="D23" s="10">
        <v>815687.87</v>
      </c>
      <c r="E23" s="10">
        <v>815687.87</v>
      </c>
      <c r="F23" s="10">
        <v>0</v>
      </c>
      <c r="G23" s="10">
        <v>0</v>
      </c>
    </row>
    <row r="24" ht="20.25" customHeight="1" spans="1:7">
      <c r="A24" s="75">
        <v>2101103</v>
      </c>
      <c r="B24" s="75" t="s">
        <v>104</v>
      </c>
      <c r="C24" s="10">
        <v>435996</v>
      </c>
      <c r="D24" s="10">
        <v>435996</v>
      </c>
      <c r="E24" s="10">
        <v>435996</v>
      </c>
      <c r="F24" s="10">
        <v>0</v>
      </c>
      <c r="G24" s="10">
        <v>0</v>
      </c>
    </row>
    <row r="25" ht="20.25" customHeight="1" spans="1:7">
      <c r="A25" s="75">
        <v>2101199</v>
      </c>
      <c r="B25" s="75" t="s">
        <v>106</v>
      </c>
      <c r="C25" s="10">
        <v>35800</v>
      </c>
      <c r="D25" s="10">
        <v>35800</v>
      </c>
      <c r="E25" s="10">
        <v>35800</v>
      </c>
      <c r="F25" s="10">
        <v>0</v>
      </c>
      <c r="G25" s="10">
        <v>0</v>
      </c>
    </row>
    <row r="26" ht="20.25" customHeight="1" spans="1:7">
      <c r="A26" s="16" t="s">
        <v>107</v>
      </c>
      <c r="B26" s="16" t="s">
        <v>108</v>
      </c>
      <c r="C26" s="10">
        <v>1796364</v>
      </c>
      <c r="D26" s="10">
        <v>1796364</v>
      </c>
      <c r="E26" s="10">
        <v>1796364</v>
      </c>
      <c r="F26" s="10">
        <v>0</v>
      </c>
      <c r="G26" s="10">
        <v>0</v>
      </c>
    </row>
    <row r="27" ht="20.25" customHeight="1" spans="1:7">
      <c r="A27" s="74" t="s">
        <v>109</v>
      </c>
      <c r="B27" s="74" t="s">
        <v>110</v>
      </c>
      <c r="C27" s="10">
        <v>1796364</v>
      </c>
      <c r="D27" s="10">
        <v>1796364</v>
      </c>
      <c r="E27" s="10">
        <v>1796364</v>
      </c>
      <c r="F27" s="10">
        <v>0</v>
      </c>
      <c r="G27" s="10">
        <v>0</v>
      </c>
    </row>
    <row r="28" ht="20.25" customHeight="1" spans="1:7">
      <c r="A28" s="75">
        <v>2210201</v>
      </c>
      <c r="B28" s="75" t="s">
        <v>112</v>
      </c>
      <c r="C28" s="10">
        <v>1796364</v>
      </c>
      <c r="D28" s="10">
        <v>1796364</v>
      </c>
      <c r="E28" s="10">
        <v>1796364</v>
      </c>
      <c r="F28" s="10">
        <v>0</v>
      </c>
      <c r="G28" s="10">
        <v>0</v>
      </c>
    </row>
    <row r="29" ht="20.25" customHeight="1" spans="1:7">
      <c r="A29" s="57" t="s">
        <v>113</v>
      </c>
      <c r="B29" s="57"/>
      <c r="C29" s="12">
        <f>C7+C15+C21+C26</f>
        <v>15342795.86</v>
      </c>
      <c r="D29" s="12">
        <f>D7+D15+D21+D26</f>
        <v>14775294.3</v>
      </c>
      <c r="E29" s="12">
        <f>E7+E15+E21+E26</f>
        <v>14165757.63</v>
      </c>
      <c r="F29" s="12">
        <f>F7+F15+F21+F26</f>
        <v>609536.67</v>
      </c>
      <c r="G29" s="12">
        <f>G7+G15+G21+G26</f>
        <v>567501.56</v>
      </c>
    </row>
  </sheetData>
  <mergeCells count="7">
    <mergeCell ref="A2:G2"/>
    <mergeCell ref="A3:C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8.85" defaultRowHeight="15" customHeight="1" outlineLevelRow="7" outlineLevelCol="5"/>
  <cols>
    <col min="1" max="6" width="28.575" customWidth="1"/>
  </cols>
  <sheetData>
    <row r="1" ht="18.75" customHeight="1" spans="1:6">
      <c r="A1" s="67"/>
      <c r="B1" s="67"/>
      <c r="C1" s="68"/>
      <c r="D1" s="1"/>
      <c r="E1" s="1"/>
      <c r="F1" s="69" t="s">
        <v>131</v>
      </c>
    </row>
    <row r="2" ht="41.25" customHeight="1" spans="1:6">
      <c r="A2" s="70" t="s">
        <v>132</v>
      </c>
      <c r="B2" s="70"/>
      <c r="C2" s="70"/>
      <c r="D2" s="70"/>
      <c r="E2" s="70"/>
      <c r="F2" s="70"/>
    </row>
    <row r="3" ht="18.75" customHeight="1" spans="1:6">
      <c r="A3" s="4" t="str">
        <f>"单位名称："&amp;"新平彝族傣族自治县第三小学"</f>
        <v>单位名称：新平彝族傣族自治县第三小学</v>
      </c>
      <c r="B3" s="4"/>
      <c r="C3" s="4"/>
      <c r="D3" s="71"/>
      <c r="E3" s="1"/>
      <c r="F3" s="69" t="s">
        <v>28</v>
      </c>
    </row>
    <row r="4" ht="18.75" customHeight="1" spans="1:6">
      <c r="A4" s="13" t="s">
        <v>133</v>
      </c>
      <c r="B4" s="56" t="s">
        <v>134</v>
      </c>
      <c r="C4" s="56" t="s">
        <v>135</v>
      </c>
      <c r="D4" s="56"/>
      <c r="E4" s="56"/>
      <c r="F4" s="56" t="s">
        <v>136</v>
      </c>
    </row>
    <row r="5" ht="18.75" customHeight="1" spans="1:6">
      <c r="A5" s="13"/>
      <c r="B5" s="56"/>
      <c r="C5" s="56" t="s">
        <v>33</v>
      </c>
      <c r="D5" s="56" t="s">
        <v>137</v>
      </c>
      <c r="E5" s="56" t="s">
        <v>138</v>
      </c>
      <c r="F5" s="56"/>
    </row>
    <row r="6" ht="18.75" customHeight="1" spans="1:6">
      <c r="A6" s="72">
        <v>1</v>
      </c>
      <c r="B6" s="73">
        <v>2</v>
      </c>
      <c r="C6" s="72">
        <v>3</v>
      </c>
      <c r="D6" s="72">
        <v>4</v>
      </c>
      <c r="E6" s="72">
        <v>5</v>
      </c>
      <c r="F6" s="72">
        <v>6</v>
      </c>
    </row>
    <row r="7" ht="20.25" customHeight="1" spans="1:6">
      <c r="A7" s="17"/>
      <c r="B7" s="17"/>
      <c r="C7" s="17"/>
      <c r="D7" s="17"/>
      <c r="E7" s="17"/>
      <c r="F7" s="17"/>
    </row>
    <row r="8" customHeight="1" spans="1:1">
      <c r="A8" t="s">
        <v>139</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selection activeCell="H26" sqref="H26"/>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140</v>
      </c>
    </row>
    <row r="2" ht="45" customHeight="1" spans="1:23">
      <c r="A2" s="3" t="s">
        <v>141</v>
      </c>
      <c r="B2" s="3"/>
      <c r="C2" s="3"/>
      <c r="D2" s="3"/>
      <c r="E2" s="3"/>
      <c r="F2" s="3"/>
      <c r="G2" s="3"/>
      <c r="H2" s="3"/>
      <c r="I2" s="3"/>
      <c r="J2" s="3"/>
      <c r="K2" s="3"/>
      <c r="L2" s="63"/>
      <c r="M2" s="63"/>
      <c r="N2" s="63"/>
      <c r="O2" s="63"/>
      <c r="P2" s="63"/>
      <c r="Q2" s="63"/>
      <c r="R2" s="63"/>
      <c r="S2" s="63"/>
      <c r="T2" s="63"/>
      <c r="U2" s="63"/>
      <c r="V2" s="63"/>
      <c r="W2" s="63"/>
    </row>
    <row r="3" ht="18.75" customHeight="1" spans="1:23">
      <c r="A3" s="4" t="str">
        <f>"单位名称："&amp;"新平彝族傣族自治县第三小学"</f>
        <v>单位名称：新平彝族傣族自治县第三小学</v>
      </c>
      <c r="B3" s="4"/>
      <c r="C3" s="4"/>
      <c r="D3" s="4"/>
      <c r="E3" s="4"/>
      <c r="F3" s="4"/>
      <c r="G3" s="4"/>
      <c r="H3" s="64"/>
      <c r="I3" s="64"/>
      <c r="J3" s="64"/>
      <c r="K3" s="64"/>
      <c r="L3" s="5"/>
      <c r="M3" s="5"/>
      <c r="N3" s="5"/>
      <c r="O3" s="5"/>
      <c r="P3" s="5"/>
      <c r="Q3" s="5"/>
      <c r="R3" s="5"/>
      <c r="S3" s="5"/>
      <c r="T3" s="5"/>
      <c r="U3" s="5"/>
      <c r="V3" s="5"/>
      <c r="W3" s="5" t="s">
        <v>28</v>
      </c>
    </row>
    <row r="4" ht="18.75" customHeight="1" spans="1:23">
      <c r="A4" s="65" t="s">
        <v>142</v>
      </c>
      <c r="B4" s="65" t="s">
        <v>143</v>
      </c>
      <c r="C4" s="65" t="s">
        <v>144</v>
      </c>
      <c r="D4" s="65" t="s">
        <v>145</v>
      </c>
      <c r="E4" s="65" t="s">
        <v>146</v>
      </c>
      <c r="F4" s="65" t="s">
        <v>147</v>
      </c>
      <c r="G4" s="65" t="s">
        <v>148</v>
      </c>
      <c r="H4" s="66" t="s">
        <v>31</v>
      </c>
      <c r="I4" s="66" t="s">
        <v>149</v>
      </c>
      <c r="J4" s="65"/>
      <c r="K4" s="65"/>
      <c r="L4" s="65"/>
      <c r="M4" s="65"/>
      <c r="N4" s="65" t="s">
        <v>150</v>
      </c>
      <c r="O4" s="65"/>
      <c r="P4" s="65"/>
      <c r="Q4" s="65" t="s">
        <v>37</v>
      </c>
      <c r="R4" s="65" t="s">
        <v>61</v>
      </c>
      <c r="S4" s="65"/>
      <c r="T4" s="65"/>
      <c r="U4" s="65"/>
      <c r="V4" s="65"/>
      <c r="W4" s="65"/>
    </row>
    <row r="5" ht="18.75" customHeight="1" spans="1:23">
      <c r="A5" s="65"/>
      <c r="B5" s="65"/>
      <c r="C5" s="65"/>
      <c r="D5" s="65"/>
      <c r="E5" s="65"/>
      <c r="F5" s="65"/>
      <c r="G5" s="65"/>
      <c r="H5" s="66" t="s">
        <v>151</v>
      </c>
      <c r="I5" s="66" t="s">
        <v>152</v>
      </c>
      <c r="J5" s="65" t="s">
        <v>35</v>
      </c>
      <c r="K5" s="65" t="s">
        <v>36</v>
      </c>
      <c r="L5" s="65"/>
      <c r="M5" s="65"/>
      <c r="N5" s="65" t="s">
        <v>150</v>
      </c>
      <c r="O5" s="65" t="s">
        <v>35</v>
      </c>
      <c r="P5" s="65" t="s">
        <v>36</v>
      </c>
      <c r="Q5" s="65" t="s">
        <v>37</v>
      </c>
      <c r="R5" s="65" t="s">
        <v>61</v>
      </c>
      <c r="S5" s="65" t="s">
        <v>40</v>
      </c>
      <c r="T5" s="65" t="s">
        <v>41</v>
      </c>
      <c r="U5" s="65" t="s">
        <v>42</v>
      </c>
      <c r="V5" s="65" t="s">
        <v>43</v>
      </c>
      <c r="W5" s="65" t="s">
        <v>44</v>
      </c>
    </row>
    <row r="6" ht="18.75" customHeight="1" spans="1:23">
      <c r="A6" s="65"/>
      <c r="B6" s="65"/>
      <c r="C6" s="65"/>
      <c r="D6" s="65"/>
      <c r="E6" s="65"/>
      <c r="F6" s="65"/>
      <c r="G6" s="65"/>
      <c r="H6" s="66"/>
      <c r="I6" s="66" t="s">
        <v>153</v>
      </c>
      <c r="J6" s="65" t="s">
        <v>154</v>
      </c>
      <c r="K6" s="65" t="s">
        <v>155</v>
      </c>
      <c r="L6" s="65" t="s">
        <v>156</v>
      </c>
      <c r="M6" s="65" t="s">
        <v>157</v>
      </c>
      <c r="N6" s="65" t="s">
        <v>34</v>
      </c>
      <c r="O6" s="65" t="s">
        <v>35</v>
      </c>
      <c r="P6" s="65" t="s">
        <v>36</v>
      </c>
      <c r="Q6" s="65"/>
      <c r="R6" s="65" t="s">
        <v>33</v>
      </c>
      <c r="S6" s="65" t="s">
        <v>40</v>
      </c>
      <c r="T6" s="65" t="s">
        <v>41</v>
      </c>
      <c r="U6" s="65" t="s">
        <v>42</v>
      </c>
      <c r="V6" s="65" t="s">
        <v>43</v>
      </c>
      <c r="W6" s="65" t="s">
        <v>44</v>
      </c>
    </row>
    <row r="7" ht="22.65" customHeight="1" spans="1:23">
      <c r="A7" s="65"/>
      <c r="B7" s="65"/>
      <c r="C7" s="65"/>
      <c r="D7" s="65"/>
      <c r="E7" s="65"/>
      <c r="F7" s="65"/>
      <c r="G7" s="65"/>
      <c r="H7" s="66"/>
      <c r="I7" s="66" t="s">
        <v>33</v>
      </c>
      <c r="J7" s="65"/>
      <c r="K7" s="65"/>
      <c r="L7" s="65"/>
      <c r="M7" s="65"/>
      <c r="N7" s="65"/>
      <c r="O7" s="65"/>
      <c r="P7" s="65"/>
      <c r="Q7" s="65"/>
      <c r="R7" s="65"/>
      <c r="S7" s="65"/>
      <c r="T7" s="65"/>
      <c r="U7" s="65"/>
      <c r="V7" s="65"/>
      <c r="W7" s="65"/>
    </row>
    <row r="8" ht="18.75" customHeight="1" spans="1:23">
      <c r="A8" s="66" t="s">
        <v>45</v>
      </c>
      <c r="B8" s="66">
        <v>2</v>
      </c>
      <c r="C8" s="66">
        <v>3</v>
      </c>
      <c r="D8" s="66">
        <v>4</v>
      </c>
      <c r="E8" s="66">
        <v>5</v>
      </c>
      <c r="F8" s="66">
        <v>6</v>
      </c>
      <c r="G8" s="66">
        <v>7</v>
      </c>
      <c r="H8" s="66">
        <v>8</v>
      </c>
      <c r="I8" s="66">
        <v>9</v>
      </c>
      <c r="J8" s="66">
        <v>10</v>
      </c>
      <c r="K8" s="66">
        <v>11</v>
      </c>
      <c r="L8" s="66">
        <v>12</v>
      </c>
      <c r="M8" s="66">
        <v>13</v>
      </c>
      <c r="N8" s="66">
        <v>14</v>
      </c>
      <c r="O8" s="66">
        <v>15</v>
      </c>
      <c r="P8" s="66">
        <v>16</v>
      </c>
      <c r="Q8" s="66">
        <v>17</v>
      </c>
      <c r="R8" s="66">
        <v>18</v>
      </c>
      <c r="S8" s="66">
        <v>19</v>
      </c>
      <c r="T8" s="66">
        <v>20</v>
      </c>
      <c r="U8" s="66">
        <v>21</v>
      </c>
      <c r="V8" s="66">
        <v>22</v>
      </c>
      <c r="W8" s="66">
        <v>23</v>
      </c>
    </row>
    <row r="9" ht="18.75" customHeight="1" spans="1:23">
      <c r="A9" s="8" t="s">
        <v>55</v>
      </c>
      <c r="B9" s="8" t="s">
        <v>158</v>
      </c>
      <c r="C9" s="9" t="s">
        <v>159</v>
      </c>
      <c r="D9" s="8" t="s">
        <v>75</v>
      </c>
      <c r="E9" s="8" t="s">
        <v>76</v>
      </c>
      <c r="F9" s="8" t="s">
        <v>160</v>
      </c>
      <c r="G9" s="8" t="s">
        <v>161</v>
      </c>
      <c r="H9" s="10">
        <v>3972132</v>
      </c>
      <c r="I9" s="10">
        <v>3972132</v>
      </c>
      <c r="J9" s="10">
        <v>0</v>
      </c>
      <c r="K9" s="10">
        <v>0</v>
      </c>
      <c r="L9" s="10">
        <v>3972132</v>
      </c>
      <c r="M9" s="17"/>
      <c r="N9" s="17"/>
      <c r="O9" s="17"/>
      <c r="P9" s="17"/>
      <c r="Q9" s="17"/>
      <c r="R9" s="17"/>
      <c r="S9" s="17"/>
      <c r="T9" s="17"/>
      <c r="U9" s="17"/>
      <c r="V9" s="17"/>
      <c r="W9" s="17"/>
    </row>
    <row r="10" ht="18.75" customHeight="1" spans="1:23">
      <c r="A10" s="8" t="s">
        <v>55</v>
      </c>
      <c r="B10" s="8" t="s">
        <v>158</v>
      </c>
      <c r="C10" s="9" t="s">
        <v>159</v>
      </c>
      <c r="D10" s="8" t="s">
        <v>75</v>
      </c>
      <c r="E10" s="8" t="s">
        <v>76</v>
      </c>
      <c r="F10" s="8" t="s">
        <v>162</v>
      </c>
      <c r="G10" s="8" t="s">
        <v>163</v>
      </c>
      <c r="H10" s="10">
        <v>248400</v>
      </c>
      <c r="I10" s="10">
        <v>248400</v>
      </c>
      <c r="J10" s="10">
        <v>0</v>
      </c>
      <c r="K10" s="10">
        <v>0</v>
      </c>
      <c r="L10" s="10">
        <v>248400</v>
      </c>
      <c r="M10" s="17"/>
      <c r="N10" s="17"/>
      <c r="O10" s="17"/>
      <c r="P10" s="23"/>
      <c r="Q10" s="17"/>
      <c r="R10" s="17"/>
      <c r="S10" s="17"/>
      <c r="T10" s="17"/>
      <c r="U10" s="17"/>
      <c r="V10" s="17"/>
      <c r="W10" s="17"/>
    </row>
    <row r="11" ht="18.75" customHeight="1" spans="1:23">
      <c r="A11" s="8" t="s">
        <v>55</v>
      </c>
      <c r="B11" s="8" t="s">
        <v>158</v>
      </c>
      <c r="C11" s="9" t="s">
        <v>159</v>
      </c>
      <c r="D11" s="8" t="s">
        <v>75</v>
      </c>
      <c r="E11" s="8" t="s">
        <v>76</v>
      </c>
      <c r="F11" s="8" t="s">
        <v>162</v>
      </c>
      <c r="G11" s="8" t="s">
        <v>163</v>
      </c>
      <c r="H11" s="10">
        <v>400464</v>
      </c>
      <c r="I11" s="10">
        <v>400464</v>
      </c>
      <c r="J11" s="10">
        <v>0</v>
      </c>
      <c r="K11" s="10">
        <v>0</v>
      </c>
      <c r="L11" s="10">
        <v>400464</v>
      </c>
      <c r="M11" s="17"/>
      <c r="N11" s="17"/>
      <c r="O11" s="17"/>
      <c r="P11" s="23"/>
      <c r="Q11" s="17"/>
      <c r="R11" s="17"/>
      <c r="S11" s="17"/>
      <c r="T11" s="17"/>
      <c r="U11" s="17"/>
      <c r="V11" s="17"/>
      <c r="W11" s="17"/>
    </row>
    <row r="12" ht="18.75" customHeight="1" spans="1:23">
      <c r="A12" s="8" t="s">
        <v>55</v>
      </c>
      <c r="B12" s="8" t="s">
        <v>158</v>
      </c>
      <c r="C12" s="9" t="s">
        <v>159</v>
      </c>
      <c r="D12" s="8" t="s">
        <v>75</v>
      </c>
      <c r="E12" s="8" t="s">
        <v>76</v>
      </c>
      <c r="F12" s="8" t="s">
        <v>164</v>
      </c>
      <c r="G12" s="8" t="s">
        <v>165</v>
      </c>
      <c r="H12" s="10">
        <v>1210200</v>
      </c>
      <c r="I12" s="10">
        <v>1210200</v>
      </c>
      <c r="J12" s="10">
        <v>0</v>
      </c>
      <c r="K12" s="10">
        <v>0</v>
      </c>
      <c r="L12" s="10">
        <v>1210200</v>
      </c>
      <c r="M12" s="17"/>
      <c r="N12" s="17"/>
      <c r="O12" s="17"/>
      <c r="P12" s="23"/>
      <c r="Q12" s="17"/>
      <c r="R12" s="17"/>
      <c r="S12" s="17"/>
      <c r="T12" s="17"/>
      <c r="U12" s="17"/>
      <c r="V12" s="17"/>
      <c r="W12" s="17"/>
    </row>
    <row r="13" ht="18.75" customHeight="1" spans="1:23">
      <c r="A13" s="8" t="s">
        <v>55</v>
      </c>
      <c r="B13" s="8" t="s">
        <v>158</v>
      </c>
      <c r="C13" s="9" t="s">
        <v>159</v>
      </c>
      <c r="D13" s="8" t="s">
        <v>75</v>
      </c>
      <c r="E13" s="8" t="s">
        <v>76</v>
      </c>
      <c r="F13" s="8" t="s">
        <v>164</v>
      </c>
      <c r="G13" s="8" t="s">
        <v>165</v>
      </c>
      <c r="H13" s="10">
        <v>2070000</v>
      </c>
      <c r="I13" s="10">
        <v>2070000</v>
      </c>
      <c r="J13" s="10">
        <v>0</v>
      </c>
      <c r="K13" s="10">
        <v>0</v>
      </c>
      <c r="L13" s="10">
        <v>2070000</v>
      </c>
      <c r="M13" s="17"/>
      <c r="N13" s="17"/>
      <c r="O13" s="17"/>
      <c r="P13" s="23"/>
      <c r="Q13" s="17"/>
      <c r="R13" s="17"/>
      <c r="S13" s="17"/>
      <c r="T13" s="17"/>
      <c r="U13" s="17"/>
      <c r="V13" s="17"/>
      <c r="W13" s="17"/>
    </row>
    <row r="14" ht="18.75" customHeight="1" spans="1:23">
      <c r="A14" s="8" t="s">
        <v>55</v>
      </c>
      <c r="B14" s="8" t="s">
        <v>166</v>
      </c>
      <c r="C14" s="9" t="s">
        <v>167</v>
      </c>
      <c r="D14" s="8" t="s">
        <v>101</v>
      </c>
      <c r="E14" s="8" t="s">
        <v>102</v>
      </c>
      <c r="F14" s="8" t="s">
        <v>168</v>
      </c>
      <c r="G14" s="8" t="s">
        <v>169</v>
      </c>
      <c r="H14" s="10">
        <v>48361</v>
      </c>
      <c r="I14" s="10">
        <v>48361</v>
      </c>
      <c r="J14" s="10">
        <v>0</v>
      </c>
      <c r="K14" s="10">
        <v>0</v>
      </c>
      <c r="L14" s="10">
        <v>48361</v>
      </c>
      <c r="M14" s="17"/>
      <c r="N14" s="17"/>
      <c r="O14" s="17"/>
      <c r="P14" s="23"/>
      <c r="Q14" s="17"/>
      <c r="R14" s="17"/>
      <c r="S14" s="17"/>
      <c r="T14" s="17"/>
      <c r="U14" s="17"/>
      <c r="V14" s="17"/>
      <c r="W14" s="17"/>
    </row>
    <row r="15" ht="18.75" customHeight="1" spans="1:23">
      <c r="A15" s="8" t="s">
        <v>55</v>
      </c>
      <c r="B15" s="8" t="s">
        <v>170</v>
      </c>
      <c r="C15" s="9" t="s">
        <v>112</v>
      </c>
      <c r="D15" s="8" t="s">
        <v>111</v>
      </c>
      <c r="E15" s="8" t="s">
        <v>112</v>
      </c>
      <c r="F15" s="8" t="s">
        <v>171</v>
      </c>
      <c r="G15" s="8" t="s">
        <v>112</v>
      </c>
      <c r="H15" s="10">
        <v>1796364</v>
      </c>
      <c r="I15" s="10">
        <v>1796364</v>
      </c>
      <c r="J15" s="10">
        <v>0</v>
      </c>
      <c r="K15" s="10">
        <v>0</v>
      </c>
      <c r="L15" s="10">
        <v>1796364</v>
      </c>
      <c r="M15" s="17"/>
      <c r="N15" s="17"/>
      <c r="O15" s="17"/>
      <c r="P15" s="23"/>
      <c r="Q15" s="17"/>
      <c r="R15" s="17"/>
      <c r="S15" s="17"/>
      <c r="T15" s="17"/>
      <c r="U15" s="17"/>
      <c r="V15" s="17"/>
      <c r="W15" s="17"/>
    </row>
    <row r="16" ht="18.75" customHeight="1" spans="1:23">
      <c r="A16" s="8" t="s">
        <v>55</v>
      </c>
      <c r="B16" s="8" t="s">
        <v>172</v>
      </c>
      <c r="C16" s="9" t="s">
        <v>173</v>
      </c>
      <c r="D16" s="8" t="s">
        <v>75</v>
      </c>
      <c r="E16" s="8" t="s">
        <v>76</v>
      </c>
      <c r="F16" s="8" t="s">
        <v>174</v>
      </c>
      <c r="G16" s="8" t="s">
        <v>173</v>
      </c>
      <c r="H16" s="10">
        <v>110400</v>
      </c>
      <c r="I16" s="10">
        <v>110400</v>
      </c>
      <c r="J16" s="10">
        <v>0</v>
      </c>
      <c r="K16" s="10">
        <v>0</v>
      </c>
      <c r="L16" s="10">
        <v>110400</v>
      </c>
      <c r="M16" s="17"/>
      <c r="N16" s="17"/>
      <c r="O16" s="17"/>
      <c r="P16" s="23"/>
      <c r="Q16" s="17"/>
      <c r="R16" s="17"/>
      <c r="S16" s="17"/>
      <c r="T16" s="17"/>
      <c r="U16" s="17"/>
      <c r="V16" s="17"/>
      <c r="W16" s="17"/>
    </row>
    <row r="17" ht="18.75" customHeight="1" spans="1:23">
      <c r="A17" s="8" t="s">
        <v>55</v>
      </c>
      <c r="B17" s="8" t="s">
        <v>175</v>
      </c>
      <c r="C17" s="9" t="s">
        <v>176</v>
      </c>
      <c r="D17" s="8" t="s">
        <v>75</v>
      </c>
      <c r="E17" s="8" t="s">
        <v>76</v>
      </c>
      <c r="F17" s="8" t="s">
        <v>177</v>
      </c>
      <c r="G17" s="8" t="s">
        <v>178</v>
      </c>
      <c r="H17" s="10">
        <v>48300</v>
      </c>
      <c r="I17" s="10">
        <v>48300</v>
      </c>
      <c r="J17" s="10">
        <v>0</v>
      </c>
      <c r="K17" s="10">
        <v>0</v>
      </c>
      <c r="L17" s="10">
        <v>48300</v>
      </c>
      <c r="M17" s="17"/>
      <c r="N17" s="17"/>
      <c r="O17" s="17"/>
      <c r="P17" s="23"/>
      <c r="Q17" s="17"/>
      <c r="R17" s="17"/>
      <c r="S17" s="17"/>
      <c r="T17" s="17"/>
      <c r="U17" s="17"/>
      <c r="V17" s="17"/>
      <c r="W17" s="17"/>
    </row>
    <row r="18" ht="18.75" customHeight="1" spans="1:23">
      <c r="A18" s="8" t="s">
        <v>55</v>
      </c>
      <c r="B18" s="8" t="s">
        <v>179</v>
      </c>
      <c r="C18" s="9" t="s">
        <v>180</v>
      </c>
      <c r="D18" s="8" t="s">
        <v>75</v>
      </c>
      <c r="E18" s="8" t="s">
        <v>76</v>
      </c>
      <c r="F18" s="8" t="s">
        <v>164</v>
      </c>
      <c r="G18" s="8" t="s">
        <v>165</v>
      </c>
      <c r="H18" s="10">
        <v>828000</v>
      </c>
      <c r="I18" s="10">
        <v>828000</v>
      </c>
      <c r="J18" s="10">
        <v>0</v>
      </c>
      <c r="K18" s="10">
        <v>0</v>
      </c>
      <c r="L18" s="10">
        <v>828000</v>
      </c>
      <c r="M18" s="17"/>
      <c r="N18" s="17"/>
      <c r="O18" s="17"/>
      <c r="P18" s="23"/>
      <c r="Q18" s="17"/>
      <c r="R18" s="17"/>
      <c r="S18" s="17"/>
      <c r="T18" s="17"/>
      <c r="U18" s="17"/>
      <c r="V18" s="17"/>
      <c r="W18" s="17"/>
    </row>
    <row r="19" ht="18.75" customHeight="1" spans="1:23">
      <c r="A19" s="8" t="s">
        <v>55</v>
      </c>
      <c r="B19" s="8" t="s">
        <v>179</v>
      </c>
      <c r="C19" s="9" t="s">
        <v>180</v>
      </c>
      <c r="D19" s="8" t="s">
        <v>75</v>
      </c>
      <c r="E19" s="8" t="s">
        <v>76</v>
      </c>
      <c r="F19" s="8" t="s">
        <v>164</v>
      </c>
      <c r="G19" s="8" t="s">
        <v>165</v>
      </c>
      <c r="H19" s="10">
        <v>414000</v>
      </c>
      <c r="I19" s="10">
        <v>414000</v>
      </c>
      <c r="J19" s="10">
        <v>0</v>
      </c>
      <c r="K19" s="10">
        <v>0</v>
      </c>
      <c r="L19" s="10">
        <v>414000</v>
      </c>
      <c r="M19" s="17"/>
      <c r="N19" s="17"/>
      <c r="O19" s="17"/>
      <c r="P19" s="23"/>
      <c r="Q19" s="17"/>
      <c r="R19" s="17"/>
      <c r="S19" s="17"/>
      <c r="T19" s="17"/>
      <c r="U19" s="17"/>
      <c r="V19" s="17"/>
      <c r="W19" s="17"/>
    </row>
    <row r="20" ht="18.75" customHeight="1" spans="1:23">
      <c r="A20" s="8" t="s">
        <v>55</v>
      </c>
      <c r="B20" s="8" t="s">
        <v>181</v>
      </c>
      <c r="C20" s="9" t="s">
        <v>182</v>
      </c>
      <c r="D20" s="8" t="s">
        <v>89</v>
      </c>
      <c r="E20" s="8" t="s">
        <v>90</v>
      </c>
      <c r="F20" s="8" t="s">
        <v>183</v>
      </c>
      <c r="G20" s="8" t="s">
        <v>184</v>
      </c>
      <c r="H20" s="10">
        <v>20400</v>
      </c>
      <c r="I20" s="10">
        <v>20400</v>
      </c>
      <c r="J20" s="10">
        <v>0</v>
      </c>
      <c r="K20" s="10">
        <v>0</v>
      </c>
      <c r="L20" s="10">
        <v>20400</v>
      </c>
      <c r="M20" s="17"/>
      <c r="N20" s="17"/>
      <c r="O20" s="17"/>
      <c r="P20" s="23"/>
      <c r="Q20" s="17"/>
      <c r="R20" s="17"/>
      <c r="S20" s="17"/>
      <c r="T20" s="17"/>
      <c r="U20" s="17"/>
      <c r="V20" s="17"/>
      <c r="W20" s="17"/>
    </row>
    <row r="21" ht="18.75" customHeight="1" spans="1:23">
      <c r="A21" s="8" t="s">
        <v>55</v>
      </c>
      <c r="B21" s="8" t="s">
        <v>185</v>
      </c>
      <c r="C21" s="9" t="s">
        <v>186</v>
      </c>
      <c r="D21" s="8" t="s">
        <v>75</v>
      </c>
      <c r="E21" s="8" t="s">
        <v>76</v>
      </c>
      <c r="F21" s="8" t="s">
        <v>187</v>
      </c>
      <c r="G21" s="8" t="s">
        <v>188</v>
      </c>
      <c r="H21" s="10">
        <v>78464.16</v>
      </c>
      <c r="I21" s="10">
        <v>78464.16</v>
      </c>
      <c r="J21" s="10">
        <v>0</v>
      </c>
      <c r="K21" s="10">
        <v>0</v>
      </c>
      <c r="L21" s="10">
        <v>78464.16</v>
      </c>
      <c r="M21" s="17"/>
      <c r="N21" s="17"/>
      <c r="O21" s="17"/>
      <c r="P21" s="23"/>
      <c r="Q21" s="17"/>
      <c r="R21" s="17"/>
      <c r="S21" s="17"/>
      <c r="T21" s="17"/>
      <c r="U21" s="17"/>
      <c r="V21" s="17"/>
      <c r="W21" s="17"/>
    </row>
    <row r="22" ht="18.75" customHeight="1" spans="1:23">
      <c r="A22" s="8" t="s">
        <v>55</v>
      </c>
      <c r="B22" s="8" t="s">
        <v>185</v>
      </c>
      <c r="C22" s="9" t="s">
        <v>186</v>
      </c>
      <c r="D22" s="8" t="s">
        <v>91</v>
      </c>
      <c r="E22" s="8" t="s">
        <v>92</v>
      </c>
      <c r="F22" s="8" t="s">
        <v>189</v>
      </c>
      <c r="G22" s="8" t="s">
        <v>190</v>
      </c>
      <c r="H22" s="10">
        <v>1860249.6</v>
      </c>
      <c r="I22" s="10">
        <v>1860249.6</v>
      </c>
      <c r="J22" s="10">
        <v>0</v>
      </c>
      <c r="K22" s="10">
        <v>0</v>
      </c>
      <c r="L22" s="10">
        <v>1860249.6</v>
      </c>
      <c r="M22" s="17"/>
      <c r="N22" s="17"/>
      <c r="O22" s="17"/>
      <c r="P22" s="23"/>
      <c r="Q22" s="17"/>
      <c r="R22" s="17"/>
      <c r="S22" s="17"/>
      <c r="T22" s="17"/>
      <c r="U22" s="17"/>
      <c r="V22" s="17"/>
      <c r="W22" s="17"/>
    </row>
    <row r="23" ht="18.75" customHeight="1" spans="1:23">
      <c r="A23" s="8" t="s">
        <v>55</v>
      </c>
      <c r="B23" s="8" t="s">
        <v>185</v>
      </c>
      <c r="C23" s="9" t="s">
        <v>186</v>
      </c>
      <c r="D23" s="8" t="s">
        <v>101</v>
      </c>
      <c r="E23" s="8" t="s">
        <v>102</v>
      </c>
      <c r="F23" s="8" t="s">
        <v>168</v>
      </c>
      <c r="G23" s="8" t="s">
        <v>169</v>
      </c>
      <c r="H23" s="10">
        <v>767326.87</v>
      </c>
      <c r="I23" s="10">
        <v>767326.87</v>
      </c>
      <c r="J23" s="10">
        <v>0</v>
      </c>
      <c r="K23" s="10">
        <v>0</v>
      </c>
      <c r="L23" s="10">
        <v>767326.87</v>
      </c>
      <c r="M23" s="17"/>
      <c r="N23" s="17"/>
      <c r="O23" s="17"/>
      <c r="P23" s="23"/>
      <c r="Q23" s="17"/>
      <c r="R23" s="17"/>
      <c r="S23" s="17"/>
      <c r="T23" s="17"/>
      <c r="U23" s="17"/>
      <c r="V23" s="17"/>
      <c r="W23" s="17"/>
    </row>
    <row r="24" ht="18.75" customHeight="1" spans="1:23">
      <c r="A24" s="8" t="s">
        <v>55</v>
      </c>
      <c r="B24" s="8" t="s">
        <v>185</v>
      </c>
      <c r="C24" s="9" t="s">
        <v>186</v>
      </c>
      <c r="D24" s="8" t="s">
        <v>103</v>
      </c>
      <c r="E24" s="8" t="s">
        <v>104</v>
      </c>
      <c r="F24" s="8" t="s">
        <v>191</v>
      </c>
      <c r="G24" s="8" t="s">
        <v>192</v>
      </c>
      <c r="H24" s="10">
        <v>435996</v>
      </c>
      <c r="I24" s="10">
        <v>435996</v>
      </c>
      <c r="J24" s="10">
        <v>0</v>
      </c>
      <c r="K24" s="10">
        <v>0</v>
      </c>
      <c r="L24" s="10">
        <v>435996</v>
      </c>
      <c r="M24" s="17"/>
      <c r="N24" s="17"/>
      <c r="O24" s="17"/>
      <c r="P24" s="23"/>
      <c r="Q24" s="17"/>
      <c r="R24" s="17"/>
      <c r="S24" s="17"/>
      <c r="T24" s="17"/>
      <c r="U24" s="17"/>
      <c r="V24" s="17"/>
      <c r="W24" s="17"/>
    </row>
    <row r="25" ht="18.75" customHeight="1" spans="1:23">
      <c r="A25" s="8" t="s">
        <v>55</v>
      </c>
      <c r="B25" s="8" t="s">
        <v>185</v>
      </c>
      <c r="C25" s="9" t="s">
        <v>186</v>
      </c>
      <c r="D25" s="8" t="s">
        <v>105</v>
      </c>
      <c r="E25" s="8" t="s">
        <v>106</v>
      </c>
      <c r="F25" s="8" t="s">
        <v>187</v>
      </c>
      <c r="G25" s="8" t="s">
        <v>188</v>
      </c>
      <c r="H25" s="10">
        <v>35800</v>
      </c>
      <c r="I25" s="10">
        <v>35800</v>
      </c>
      <c r="J25" s="10">
        <v>0</v>
      </c>
      <c r="K25" s="10">
        <v>0</v>
      </c>
      <c r="L25" s="10">
        <v>35800</v>
      </c>
      <c r="M25" s="17"/>
      <c r="N25" s="17"/>
      <c r="O25" s="17"/>
      <c r="P25" s="23"/>
      <c r="Q25" s="17"/>
      <c r="R25" s="17"/>
      <c r="S25" s="17"/>
      <c r="T25" s="17"/>
      <c r="U25" s="17"/>
      <c r="V25" s="17"/>
      <c r="W25" s="17"/>
    </row>
    <row r="26" ht="18.75" customHeight="1" spans="1:23">
      <c r="A26" s="11" t="s">
        <v>31</v>
      </c>
      <c r="B26" s="11"/>
      <c r="C26" s="11"/>
      <c r="D26" s="11"/>
      <c r="E26" s="11"/>
      <c r="F26" s="11"/>
      <c r="G26" s="11"/>
      <c r="H26" s="12">
        <v>14344857.63</v>
      </c>
      <c r="I26" s="12">
        <v>14344857.63</v>
      </c>
      <c r="J26" s="12">
        <v>0</v>
      </c>
      <c r="K26" s="12">
        <v>0</v>
      </c>
      <c r="L26" s="12">
        <v>14344857.63</v>
      </c>
      <c r="M26" s="12"/>
      <c r="N26" s="12"/>
      <c r="O26" s="12"/>
      <c r="P26" s="12"/>
      <c r="Q26" s="12"/>
      <c r="R26" s="12"/>
      <c r="S26" s="12"/>
      <c r="T26" s="17"/>
      <c r="U26" s="17"/>
      <c r="V26" s="17"/>
      <c r="W26" s="17"/>
    </row>
  </sheetData>
  <mergeCells count="30">
    <mergeCell ref="A2:W2"/>
    <mergeCell ref="A3:G3"/>
    <mergeCell ref="I4:W4"/>
    <mergeCell ref="I5:M5"/>
    <mergeCell ref="N5:P5"/>
    <mergeCell ref="R5:W5"/>
    <mergeCell ref="A26:G2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selection activeCell="I29" sqref="I29"/>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193</v>
      </c>
    </row>
    <row r="2" ht="45" customHeight="1" spans="1:23">
      <c r="A2" s="3" t="s">
        <v>194</v>
      </c>
      <c r="B2" s="3"/>
      <c r="C2" s="3"/>
      <c r="D2" s="3"/>
      <c r="E2" s="3"/>
      <c r="F2" s="3"/>
      <c r="G2" s="3"/>
      <c r="H2" s="3"/>
      <c r="I2" s="3"/>
      <c r="J2" s="3"/>
      <c r="K2" s="3"/>
      <c r="L2" s="3"/>
      <c r="M2" s="3"/>
      <c r="N2" s="63"/>
      <c r="O2" s="63"/>
      <c r="P2" s="63"/>
      <c r="Q2" s="63"/>
      <c r="R2" s="63"/>
      <c r="S2" s="63"/>
      <c r="T2" s="63"/>
      <c r="U2" s="63"/>
      <c r="V2" s="63"/>
      <c r="W2" s="63"/>
    </row>
    <row r="3" ht="18.75" customHeight="1" spans="1:23">
      <c r="A3" s="4" t="str">
        <f>"单位名称："&amp;"新平彝族傣族自治县第三小学"</f>
        <v>单位名称：新平彝族傣族自治县第三小学</v>
      </c>
      <c r="B3" s="4"/>
      <c r="C3" s="4"/>
      <c r="D3" s="4"/>
      <c r="E3" s="4"/>
      <c r="F3" s="4"/>
      <c r="G3" s="4"/>
      <c r="H3" s="4"/>
      <c r="I3" s="64"/>
      <c r="J3" s="64"/>
      <c r="K3" s="64"/>
      <c r="L3" s="64"/>
      <c r="M3" s="64"/>
      <c r="N3" s="5"/>
      <c r="O3" s="5"/>
      <c r="P3" s="5"/>
      <c r="Q3" s="5"/>
      <c r="R3" s="5"/>
      <c r="S3" s="5"/>
      <c r="T3" s="5"/>
      <c r="U3" s="5"/>
      <c r="V3" s="5"/>
      <c r="W3" s="5" t="s">
        <v>28</v>
      </c>
    </row>
    <row r="4" ht="18.75" customHeight="1" spans="1:23">
      <c r="A4" s="13" t="s">
        <v>195</v>
      </c>
      <c r="B4" s="13" t="s">
        <v>143</v>
      </c>
      <c r="C4" s="13" t="s">
        <v>144</v>
      </c>
      <c r="D4" s="13" t="s">
        <v>196</v>
      </c>
      <c r="E4" s="13" t="s">
        <v>145</v>
      </c>
      <c r="F4" s="13" t="s">
        <v>146</v>
      </c>
      <c r="G4" s="13" t="s">
        <v>147</v>
      </c>
      <c r="H4" s="13" t="s">
        <v>148</v>
      </c>
      <c r="I4" s="56" t="s">
        <v>31</v>
      </c>
      <c r="J4" s="56" t="s">
        <v>197</v>
      </c>
      <c r="K4" s="13"/>
      <c r="L4" s="13"/>
      <c r="M4" s="13"/>
      <c r="N4" s="13" t="s">
        <v>150</v>
      </c>
      <c r="O4" s="13"/>
      <c r="P4" s="13"/>
      <c r="Q4" s="13" t="s">
        <v>37</v>
      </c>
      <c r="R4" s="13" t="s">
        <v>61</v>
      </c>
      <c r="S4" s="13"/>
      <c r="T4" s="13"/>
      <c r="U4" s="13"/>
      <c r="V4" s="13"/>
      <c r="W4" s="13"/>
    </row>
    <row r="5" ht="18.75" customHeight="1" spans="1:23">
      <c r="A5" s="13"/>
      <c r="B5" s="13"/>
      <c r="C5" s="13"/>
      <c r="D5" s="13"/>
      <c r="E5" s="13"/>
      <c r="F5" s="13"/>
      <c r="G5" s="13"/>
      <c r="H5" s="13"/>
      <c r="I5" s="56" t="s">
        <v>151</v>
      </c>
      <c r="J5" s="56" t="s">
        <v>34</v>
      </c>
      <c r="K5" s="13"/>
      <c r="L5" s="13" t="s">
        <v>35</v>
      </c>
      <c r="M5" s="13" t="s">
        <v>36</v>
      </c>
      <c r="N5" s="13" t="s">
        <v>34</v>
      </c>
      <c r="O5" s="13" t="s">
        <v>35</v>
      </c>
      <c r="P5" s="13" t="s">
        <v>36</v>
      </c>
      <c r="Q5" s="13" t="s">
        <v>37</v>
      </c>
      <c r="R5" s="13" t="s">
        <v>33</v>
      </c>
      <c r="S5" s="13" t="s">
        <v>40</v>
      </c>
      <c r="T5" s="13" t="s">
        <v>41</v>
      </c>
      <c r="U5" s="13" t="s">
        <v>42</v>
      </c>
      <c r="V5" s="13" t="s">
        <v>43</v>
      </c>
      <c r="W5" s="13" t="s">
        <v>44</v>
      </c>
    </row>
    <row r="6" ht="18.75" customHeight="1" spans="1:23">
      <c r="A6" s="13"/>
      <c r="B6" s="13"/>
      <c r="C6" s="13"/>
      <c r="D6" s="13"/>
      <c r="E6" s="13"/>
      <c r="F6" s="13"/>
      <c r="G6" s="13"/>
      <c r="H6" s="13"/>
      <c r="I6" s="56"/>
      <c r="J6" s="56" t="s">
        <v>34</v>
      </c>
      <c r="K6" s="13"/>
      <c r="L6" s="13" t="s">
        <v>35</v>
      </c>
      <c r="M6" s="13" t="s">
        <v>36</v>
      </c>
      <c r="N6" s="13" t="s">
        <v>34</v>
      </c>
      <c r="O6" s="13" t="s">
        <v>35</v>
      </c>
      <c r="P6" s="13" t="s">
        <v>36</v>
      </c>
      <c r="Q6" s="13"/>
      <c r="R6" s="13" t="s">
        <v>33</v>
      </c>
      <c r="S6" s="13" t="s">
        <v>40</v>
      </c>
      <c r="T6" s="13" t="s">
        <v>41</v>
      </c>
      <c r="U6" s="13" t="s">
        <v>42</v>
      </c>
      <c r="V6" s="13" t="s">
        <v>43</v>
      </c>
      <c r="W6" s="13" t="s">
        <v>44</v>
      </c>
    </row>
    <row r="7" ht="22.65" customHeight="1" spans="1:23">
      <c r="A7" s="13"/>
      <c r="B7" s="13"/>
      <c r="C7" s="13"/>
      <c r="D7" s="13"/>
      <c r="E7" s="13"/>
      <c r="F7" s="13"/>
      <c r="G7" s="13"/>
      <c r="H7" s="13"/>
      <c r="I7" s="56"/>
      <c r="J7" s="56" t="s">
        <v>33</v>
      </c>
      <c r="K7" s="13" t="s">
        <v>198</v>
      </c>
      <c r="L7" s="13"/>
      <c r="M7" s="13"/>
      <c r="N7" s="13"/>
      <c r="O7" s="13"/>
      <c r="P7" s="13"/>
      <c r="Q7" s="13"/>
      <c r="R7" s="13"/>
      <c r="S7" s="13"/>
      <c r="T7" s="13"/>
      <c r="U7" s="13"/>
      <c r="V7" s="13"/>
      <c r="W7" s="13"/>
    </row>
    <row r="8" ht="18.75" customHeight="1" spans="1:23">
      <c r="A8" s="14" t="s">
        <v>45</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8"/>
      <c r="B9" s="8"/>
      <c r="C9" s="9" t="s">
        <v>199</v>
      </c>
      <c r="D9" s="8"/>
      <c r="E9" s="8"/>
      <c r="F9" s="8"/>
      <c r="G9" s="8"/>
      <c r="H9" s="8"/>
      <c r="I9" s="10">
        <v>91800</v>
      </c>
      <c r="J9" s="10">
        <v>91800</v>
      </c>
      <c r="K9" s="10">
        <v>91800</v>
      </c>
      <c r="L9" s="10">
        <v>0</v>
      </c>
      <c r="M9" s="10">
        <v>0</v>
      </c>
      <c r="N9" s="10">
        <v>0</v>
      </c>
      <c r="O9" s="10">
        <v>0</v>
      </c>
      <c r="P9" s="10">
        <v>0</v>
      </c>
      <c r="Q9" s="10">
        <v>0</v>
      </c>
      <c r="R9" s="10">
        <v>0</v>
      </c>
      <c r="S9" s="10">
        <v>0</v>
      </c>
      <c r="T9" s="10">
        <v>0</v>
      </c>
      <c r="U9" s="10">
        <v>0</v>
      </c>
      <c r="V9" s="10">
        <v>0</v>
      </c>
      <c r="W9" s="10">
        <v>0</v>
      </c>
    </row>
    <row r="10" ht="18.75" customHeight="1" spans="1:23">
      <c r="A10" s="8" t="s">
        <v>200</v>
      </c>
      <c r="B10" s="8" t="s">
        <v>201</v>
      </c>
      <c r="C10" s="9" t="s">
        <v>199</v>
      </c>
      <c r="D10" s="8" t="s">
        <v>55</v>
      </c>
      <c r="E10" s="8" t="s">
        <v>83</v>
      </c>
      <c r="F10" s="8" t="s">
        <v>84</v>
      </c>
      <c r="G10" s="8" t="s">
        <v>202</v>
      </c>
      <c r="H10" s="8" t="s">
        <v>203</v>
      </c>
      <c r="I10" s="10">
        <v>91800</v>
      </c>
      <c r="J10" s="10">
        <v>91800</v>
      </c>
      <c r="K10" s="10">
        <v>91800</v>
      </c>
      <c r="L10" s="10">
        <v>0</v>
      </c>
      <c r="M10" s="10">
        <v>0</v>
      </c>
      <c r="N10" s="10">
        <v>0</v>
      </c>
      <c r="O10" s="10">
        <v>0</v>
      </c>
      <c r="P10" s="10">
        <v>0</v>
      </c>
      <c r="Q10" s="10">
        <v>0</v>
      </c>
      <c r="R10" s="10">
        <v>0</v>
      </c>
      <c r="S10" s="10">
        <v>0</v>
      </c>
      <c r="T10" s="10">
        <v>0</v>
      </c>
      <c r="U10" s="10">
        <v>0</v>
      </c>
      <c r="V10" s="10">
        <v>0</v>
      </c>
      <c r="W10" s="10">
        <v>0</v>
      </c>
    </row>
    <row r="11" ht="33" customHeight="1" spans="1:23">
      <c r="A11" s="23"/>
      <c r="B11" s="23"/>
      <c r="C11" s="9" t="s">
        <v>204</v>
      </c>
      <c r="D11" s="23"/>
      <c r="E11" s="23"/>
      <c r="F11" s="23"/>
      <c r="G11" s="23"/>
      <c r="H11" s="23"/>
      <c r="I11" s="10">
        <f>I12+I13</f>
        <v>470037.23</v>
      </c>
      <c r="J11" s="10">
        <f>J12+J13</f>
        <v>470037.23</v>
      </c>
      <c r="K11" s="10">
        <f>K12+K13</f>
        <v>470037.23</v>
      </c>
      <c r="L11" s="10">
        <v>0</v>
      </c>
      <c r="M11" s="10">
        <v>0</v>
      </c>
      <c r="N11" s="10">
        <v>0</v>
      </c>
      <c r="O11" s="10">
        <v>0</v>
      </c>
      <c r="P11" s="10">
        <v>0</v>
      </c>
      <c r="Q11" s="10">
        <v>0</v>
      </c>
      <c r="R11" s="10">
        <v>0</v>
      </c>
      <c r="S11" s="10">
        <v>0</v>
      </c>
      <c r="T11" s="10">
        <v>0</v>
      </c>
      <c r="U11" s="10">
        <v>0</v>
      </c>
      <c r="V11" s="10">
        <v>0</v>
      </c>
      <c r="W11" s="10">
        <v>0</v>
      </c>
    </row>
    <row r="12" ht="31" customHeight="1" spans="1:23">
      <c r="A12" s="8" t="s">
        <v>205</v>
      </c>
      <c r="B12" s="8" t="s">
        <v>206</v>
      </c>
      <c r="C12" s="9" t="s">
        <v>204</v>
      </c>
      <c r="D12" s="8" t="s">
        <v>55</v>
      </c>
      <c r="E12" s="8" t="s">
        <v>75</v>
      </c>
      <c r="F12" s="8" t="s">
        <v>76</v>
      </c>
      <c r="G12" s="8" t="s">
        <v>183</v>
      </c>
      <c r="H12" s="8" t="s">
        <v>184</v>
      </c>
      <c r="I12" s="10">
        <v>458551.23</v>
      </c>
      <c r="J12" s="10">
        <v>458551.23</v>
      </c>
      <c r="K12" s="10">
        <f>28114.56+430436.67</f>
        <v>458551.23</v>
      </c>
      <c r="L12" s="10">
        <v>0</v>
      </c>
      <c r="M12" s="10">
        <v>0</v>
      </c>
      <c r="N12" s="10">
        <v>0</v>
      </c>
      <c r="O12" s="10">
        <v>0</v>
      </c>
      <c r="P12" s="10">
        <v>0</v>
      </c>
      <c r="Q12" s="10">
        <v>0</v>
      </c>
      <c r="R12" s="10">
        <v>0</v>
      </c>
      <c r="S12" s="10">
        <v>0</v>
      </c>
      <c r="T12" s="10">
        <v>0</v>
      </c>
      <c r="U12" s="10">
        <v>0</v>
      </c>
      <c r="V12" s="10">
        <v>0</v>
      </c>
      <c r="W12" s="10">
        <v>0</v>
      </c>
    </row>
    <row r="13" ht="36" customHeight="1" spans="1:23">
      <c r="A13" s="8" t="s">
        <v>205</v>
      </c>
      <c r="B13" s="8" t="s">
        <v>206</v>
      </c>
      <c r="C13" s="9" t="s">
        <v>204</v>
      </c>
      <c r="D13" s="8" t="s">
        <v>55</v>
      </c>
      <c r="E13" s="8" t="s">
        <v>79</v>
      </c>
      <c r="F13" s="8" t="s">
        <v>80</v>
      </c>
      <c r="G13" s="8" t="s">
        <v>183</v>
      </c>
      <c r="H13" s="8" t="s">
        <v>184</v>
      </c>
      <c r="I13" s="10">
        <v>11486</v>
      </c>
      <c r="J13" s="10">
        <v>11486</v>
      </c>
      <c r="K13" s="10">
        <f>216+11270</f>
        <v>11486</v>
      </c>
      <c r="L13" s="10">
        <v>0</v>
      </c>
      <c r="M13" s="10">
        <v>0</v>
      </c>
      <c r="N13" s="10">
        <v>0</v>
      </c>
      <c r="O13" s="10">
        <v>0</v>
      </c>
      <c r="P13" s="10">
        <v>0</v>
      </c>
      <c r="Q13" s="10">
        <v>0</v>
      </c>
      <c r="R13" s="10">
        <v>0</v>
      </c>
      <c r="S13" s="10">
        <v>0</v>
      </c>
      <c r="T13" s="10">
        <v>0</v>
      </c>
      <c r="U13" s="10">
        <v>0</v>
      </c>
      <c r="V13" s="10">
        <v>0</v>
      </c>
      <c r="W13" s="10">
        <v>0</v>
      </c>
    </row>
    <row r="14" ht="18.75" customHeight="1" spans="1:23">
      <c r="A14" s="23"/>
      <c r="B14" s="23"/>
      <c r="C14" s="9" t="s">
        <v>207</v>
      </c>
      <c r="D14" s="23"/>
      <c r="E14" s="23"/>
      <c r="F14" s="23"/>
      <c r="G14" s="23"/>
      <c r="H14" s="23"/>
      <c r="I14" s="10">
        <f>I15+I16</f>
        <v>11526</v>
      </c>
      <c r="J14" s="10">
        <f>J15+J16</f>
        <v>11526</v>
      </c>
      <c r="K14" s="10">
        <f>K15+K16</f>
        <v>11526</v>
      </c>
      <c r="L14" s="10">
        <v>0</v>
      </c>
      <c r="M14" s="10">
        <v>0</v>
      </c>
      <c r="N14" s="10">
        <v>0</v>
      </c>
      <c r="O14" s="10">
        <v>0</v>
      </c>
      <c r="P14" s="10">
        <v>0</v>
      </c>
      <c r="Q14" s="10">
        <v>0</v>
      </c>
      <c r="R14" s="10">
        <v>0</v>
      </c>
      <c r="S14" s="10">
        <v>0</v>
      </c>
      <c r="T14" s="10">
        <v>0</v>
      </c>
      <c r="U14" s="10">
        <v>0</v>
      </c>
      <c r="V14" s="10">
        <v>0</v>
      </c>
      <c r="W14" s="10">
        <v>0</v>
      </c>
    </row>
    <row r="15" ht="18.75" customHeight="1" spans="1:23">
      <c r="A15" s="8" t="s">
        <v>205</v>
      </c>
      <c r="B15" s="8" t="s">
        <v>208</v>
      </c>
      <c r="C15" s="9" t="s">
        <v>207</v>
      </c>
      <c r="D15" s="8" t="s">
        <v>55</v>
      </c>
      <c r="E15" s="8" t="s">
        <v>95</v>
      </c>
      <c r="F15" s="8" t="s">
        <v>96</v>
      </c>
      <c r="G15" s="8" t="s">
        <v>209</v>
      </c>
      <c r="H15" s="8" t="s">
        <v>210</v>
      </c>
      <c r="I15" s="10">
        <v>54</v>
      </c>
      <c r="J15" s="10">
        <v>54</v>
      </c>
      <c r="K15" s="10">
        <v>54</v>
      </c>
      <c r="L15" s="10">
        <v>0</v>
      </c>
      <c r="M15" s="10">
        <v>0</v>
      </c>
      <c r="N15" s="10">
        <v>0</v>
      </c>
      <c r="O15" s="10">
        <v>0</v>
      </c>
      <c r="P15" s="10">
        <v>0</v>
      </c>
      <c r="Q15" s="10">
        <v>0</v>
      </c>
      <c r="R15" s="10">
        <v>0</v>
      </c>
      <c r="S15" s="10">
        <v>0</v>
      </c>
      <c r="T15" s="10">
        <v>0</v>
      </c>
      <c r="U15" s="10">
        <v>0</v>
      </c>
      <c r="V15" s="10">
        <v>0</v>
      </c>
      <c r="W15" s="10">
        <v>0</v>
      </c>
    </row>
    <row r="16" ht="18.75" customHeight="1" spans="1:23">
      <c r="A16" s="8" t="s">
        <v>205</v>
      </c>
      <c r="B16" s="8" t="s">
        <v>208</v>
      </c>
      <c r="C16" s="9" t="s">
        <v>207</v>
      </c>
      <c r="D16" s="8" t="s">
        <v>55</v>
      </c>
      <c r="E16" s="8" t="s">
        <v>95</v>
      </c>
      <c r="F16" s="8" t="s">
        <v>96</v>
      </c>
      <c r="G16" s="8" t="s">
        <v>209</v>
      </c>
      <c r="H16" s="8" t="s">
        <v>210</v>
      </c>
      <c r="I16" s="10">
        <v>11472</v>
      </c>
      <c r="J16" s="10">
        <v>11472</v>
      </c>
      <c r="K16" s="10">
        <v>11472</v>
      </c>
      <c r="L16" s="10">
        <v>0</v>
      </c>
      <c r="M16" s="10">
        <v>0</v>
      </c>
      <c r="N16" s="10">
        <v>0</v>
      </c>
      <c r="O16" s="10">
        <v>0</v>
      </c>
      <c r="P16" s="10">
        <v>0</v>
      </c>
      <c r="Q16" s="10">
        <v>0</v>
      </c>
      <c r="R16" s="10">
        <v>0</v>
      </c>
      <c r="S16" s="10">
        <v>0</v>
      </c>
      <c r="T16" s="10">
        <v>0</v>
      </c>
      <c r="U16" s="10">
        <v>0</v>
      </c>
      <c r="V16" s="10">
        <v>0</v>
      </c>
      <c r="W16" s="10">
        <v>0</v>
      </c>
    </row>
    <row r="17" ht="18.75" customHeight="1" spans="1:23">
      <c r="A17" s="23"/>
      <c r="B17" s="23"/>
      <c r="C17" s="9" t="s">
        <v>211</v>
      </c>
      <c r="D17" s="23"/>
      <c r="E17" s="23"/>
      <c r="F17" s="23"/>
      <c r="G17" s="23"/>
      <c r="H17" s="23"/>
      <c r="I17" s="10">
        <v>533680</v>
      </c>
      <c r="J17" s="10">
        <v>0</v>
      </c>
      <c r="K17" s="10">
        <v>0</v>
      </c>
      <c r="L17" s="10">
        <v>0</v>
      </c>
      <c r="M17" s="10">
        <v>0</v>
      </c>
      <c r="N17" s="10">
        <v>0</v>
      </c>
      <c r="O17" s="10">
        <v>0</v>
      </c>
      <c r="P17" s="10">
        <v>0</v>
      </c>
      <c r="Q17" s="10">
        <v>0</v>
      </c>
      <c r="R17" s="10">
        <v>533680</v>
      </c>
      <c r="S17" s="10">
        <v>0</v>
      </c>
      <c r="T17" s="10">
        <v>0</v>
      </c>
      <c r="U17" s="10">
        <v>0</v>
      </c>
      <c r="V17" s="10">
        <v>0</v>
      </c>
      <c r="W17" s="10">
        <v>533680</v>
      </c>
    </row>
    <row r="18" ht="18.75" customHeight="1" spans="1:23">
      <c r="A18" s="8" t="s">
        <v>212</v>
      </c>
      <c r="B18" s="8" t="s">
        <v>213</v>
      </c>
      <c r="C18" s="9" t="s">
        <v>211</v>
      </c>
      <c r="D18" s="8" t="s">
        <v>55</v>
      </c>
      <c r="E18" s="8" t="s">
        <v>75</v>
      </c>
      <c r="F18" s="8" t="s">
        <v>76</v>
      </c>
      <c r="G18" s="8" t="s">
        <v>214</v>
      </c>
      <c r="H18" s="8" t="s">
        <v>215</v>
      </c>
      <c r="I18" s="10">
        <v>533680</v>
      </c>
      <c r="J18" s="10">
        <v>0</v>
      </c>
      <c r="K18" s="10">
        <v>0</v>
      </c>
      <c r="L18" s="10">
        <v>0</v>
      </c>
      <c r="M18" s="10">
        <v>0</v>
      </c>
      <c r="N18" s="10">
        <v>0</v>
      </c>
      <c r="O18" s="10">
        <v>0</v>
      </c>
      <c r="P18" s="10">
        <v>0</v>
      </c>
      <c r="Q18" s="10">
        <v>0</v>
      </c>
      <c r="R18" s="10">
        <v>533680</v>
      </c>
      <c r="S18" s="10">
        <v>0</v>
      </c>
      <c r="T18" s="10">
        <v>0</v>
      </c>
      <c r="U18" s="10">
        <v>0</v>
      </c>
      <c r="V18" s="10">
        <v>0</v>
      </c>
      <c r="W18" s="10">
        <v>533680</v>
      </c>
    </row>
    <row r="19" ht="18.75" customHeight="1" spans="1:23">
      <c r="A19" s="23"/>
      <c r="B19" s="23"/>
      <c r="C19" s="9" t="s">
        <v>216</v>
      </c>
      <c r="D19" s="23"/>
      <c r="E19" s="23"/>
      <c r="F19" s="23"/>
      <c r="G19" s="23"/>
      <c r="H19" s="23"/>
      <c r="I19" s="10">
        <v>173500</v>
      </c>
      <c r="J19" s="10">
        <v>173500</v>
      </c>
      <c r="K19" s="10">
        <v>173500</v>
      </c>
      <c r="L19" s="10">
        <v>0</v>
      </c>
      <c r="M19" s="10">
        <v>0</v>
      </c>
      <c r="N19" s="10">
        <v>0</v>
      </c>
      <c r="O19" s="10">
        <v>0</v>
      </c>
      <c r="P19" s="10">
        <v>0</v>
      </c>
      <c r="Q19" s="10">
        <v>0</v>
      </c>
      <c r="R19" s="10">
        <v>0</v>
      </c>
      <c r="S19" s="10">
        <v>0</v>
      </c>
      <c r="T19" s="10">
        <v>0</v>
      </c>
      <c r="U19" s="10">
        <v>0</v>
      </c>
      <c r="V19" s="10">
        <v>0</v>
      </c>
      <c r="W19" s="10">
        <v>0</v>
      </c>
    </row>
    <row r="20" ht="18.75" customHeight="1" spans="1:23">
      <c r="A20" s="8" t="s">
        <v>205</v>
      </c>
      <c r="B20" s="8" t="s">
        <v>217</v>
      </c>
      <c r="C20" s="9" t="s">
        <v>216</v>
      </c>
      <c r="D20" s="8" t="s">
        <v>55</v>
      </c>
      <c r="E20" s="8" t="s">
        <v>75</v>
      </c>
      <c r="F20" s="8" t="s">
        <v>76</v>
      </c>
      <c r="G20" s="8" t="s">
        <v>218</v>
      </c>
      <c r="H20" s="8" t="s">
        <v>219</v>
      </c>
      <c r="I20" s="10">
        <v>173500</v>
      </c>
      <c r="J20" s="10">
        <v>173500</v>
      </c>
      <c r="K20" s="10">
        <v>173500</v>
      </c>
      <c r="L20" s="10">
        <v>0</v>
      </c>
      <c r="M20" s="10">
        <v>0</v>
      </c>
      <c r="N20" s="10">
        <v>0</v>
      </c>
      <c r="O20" s="10">
        <v>0</v>
      </c>
      <c r="P20" s="10">
        <v>0</v>
      </c>
      <c r="Q20" s="10">
        <v>0</v>
      </c>
      <c r="R20" s="10">
        <v>0</v>
      </c>
      <c r="S20" s="10">
        <v>0</v>
      </c>
      <c r="T20" s="10">
        <v>0</v>
      </c>
      <c r="U20" s="10">
        <v>0</v>
      </c>
      <c r="V20" s="10">
        <v>0</v>
      </c>
      <c r="W20" s="10">
        <v>0</v>
      </c>
    </row>
    <row r="21" ht="18.75" customHeight="1" spans="1:23">
      <c r="A21" s="8"/>
      <c r="B21" s="8"/>
      <c r="C21" s="9" t="s">
        <v>220</v>
      </c>
      <c r="D21" s="8"/>
      <c r="E21" s="8"/>
      <c r="F21" s="8"/>
      <c r="G21" s="8"/>
      <c r="H21" s="8"/>
      <c r="I21" s="10">
        <v>33300</v>
      </c>
      <c r="J21" s="10">
        <v>33300</v>
      </c>
      <c r="K21" s="10">
        <v>33300</v>
      </c>
      <c r="L21" s="10"/>
      <c r="M21" s="10"/>
      <c r="N21" s="10"/>
      <c r="O21" s="10"/>
      <c r="P21" s="10"/>
      <c r="Q21" s="10"/>
      <c r="R21" s="10"/>
      <c r="S21" s="10"/>
      <c r="T21" s="10"/>
      <c r="U21" s="10"/>
      <c r="V21" s="10"/>
      <c r="W21" s="10"/>
    </row>
    <row r="22" ht="18.75" customHeight="1" spans="1:23">
      <c r="A22" s="8" t="s">
        <v>205</v>
      </c>
      <c r="B22" s="8" t="s">
        <v>221</v>
      </c>
      <c r="C22" s="9" t="s">
        <v>220</v>
      </c>
      <c r="D22" s="8" t="s">
        <v>55</v>
      </c>
      <c r="E22" s="8">
        <v>2050201</v>
      </c>
      <c r="F22" s="8" t="s">
        <v>74</v>
      </c>
      <c r="G22" s="8" t="s">
        <v>218</v>
      </c>
      <c r="H22" s="8" t="s">
        <v>219</v>
      </c>
      <c r="I22" s="10">
        <v>33300</v>
      </c>
      <c r="J22" s="10">
        <v>33300</v>
      </c>
      <c r="K22" s="10">
        <v>33300</v>
      </c>
      <c r="L22" s="10"/>
      <c r="M22" s="10"/>
      <c r="N22" s="10"/>
      <c r="O22" s="10"/>
      <c r="P22" s="10"/>
      <c r="Q22" s="10"/>
      <c r="R22" s="10"/>
      <c r="S22" s="10"/>
      <c r="T22" s="10"/>
      <c r="U22" s="10"/>
      <c r="V22" s="10"/>
      <c r="W22" s="10"/>
    </row>
    <row r="23" ht="18.75" customHeight="1" spans="1:23">
      <c r="A23" s="23"/>
      <c r="B23" s="23"/>
      <c r="C23" s="9" t="s">
        <v>222</v>
      </c>
      <c r="D23" s="23"/>
      <c r="E23" s="23"/>
      <c r="F23" s="23"/>
      <c r="G23" s="23"/>
      <c r="H23" s="23"/>
      <c r="I23" s="10">
        <f>I24+I25</f>
        <v>217775</v>
      </c>
      <c r="J23" s="10">
        <f>J24+J25</f>
        <v>217775</v>
      </c>
      <c r="K23" s="10">
        <f>K24+K25</f>
        <v>217775</v>
      </c>
      <c r="L23" s="10">
        <v>0</v>
      </c>
      <c r="M23" s="10">
        <v>0</v>
      </c>
      <c r="N23" s="10">
        <v>0</v>
      </c>
      <c r="O23" s="10">
        <v>0</v>
      </c>
      <c r="P23" s="10">
        <v>0</v>
      </c>
      <c r="Q23" s="10">
        <v>0</v>
      </c>
      <c r="R23" s="10">
        <v>0</v>
      </c>
      <c r="S23" s="10">
        <v>0</v>
      </c>
      <c r="T23" s="10">
        <v>0</v>
      </c>
      <c r="U23" s="10">
        <v>0</v>
      </c>
      <c r="V23" s="10">
        <v>0</v>
      </c>
      <c r="W23" s="10">
        <v>0</v>
      </c>
    </row>
    <row r="24" ht="18.75" customHeight="1" spans="1:23">
      <c r="A24" s="8" t="s">
        <v>205</v>
      </c>
      <c r="B24" s="8" t="s">
        <v>223</v>
      </c>
      <c r="C24" s="9" t="s">
        <v>222</v>
      </c>
      <c r="D24" s="8" t="s">
        <v>55</v>
      </c>
      <c r="E24" s="8" t="s">
        <v>75</v>
      </c>
      <c r="F24" s="8" t="s">
        <v>76</v>
      </c>
      <c r="G24" s="8" t="s">
        <v>218</v>
      </c>
      <c r="H24" s="8" t="s">
        <v>219</v>
      </c>
      <c r="I24" s="10">
        <v>214340</v>
      </c>
      <c r="J24" s="10">
        <v>214340</v>
      </c>
      <c r="K24" s="10">
        <f>13440+200900</f>
        <v>214340</v>
      </c>
      <c r="L24" s="10">
        <v>0</v>
      </c>
      <c r="M24" s="10">
        <v>0</v>
      </c>
      <c r="N24" s="10">
        <v>0</v>
      </c>
      <c r="O24" s="10">
        <v>0</v>
      </c>
      <c r="P24" s="10">
        <v>0</v>
      </c>
      <c r="Q24" s="10">
        <v>0</v>
      </c>
      <c r="R24" s="10">
        <v>0</v>
      </c>
      <c r="S24" s="10">
        <v>0</v>
      </c>
      <c r="T24" s="10">
        <v>0</v>
      </c>
      <c r="U24" s="10">
        <v>0</v>
      </c>
      <c r="V24" s="10">
        <v>0</v>
      </c>
      <c r="W24" s="10">
        <v>0</v>
      </c>
    </row>
    <row r="25" ht="18.75" customHeight="1" spans="1:23">
      <c r="A25" s="8" t="s">
        <v>205</v>
      </c>
      <c r="B25" s="8" t="s">
        <v>223</v>
      </c>
      <c r="C25" s="9" t="s">
        <v>222</v>
      </c>
      <c r="D25" s="8" t="s">
        <v>55</v>
      </c>
      <c r="E25" s="8" t="s">
        <v>75</v>
      </c>
      <c r="F25" s="8" t="s">
        <v>76</v>
      </c>
      <c r="G25" s="8" t="s">
        <v>218</v>
      </c>
      <c r="H25" s="8" t="s">
        <v>219</v>
      </c>
      <c r="I25" s="10">
        <v>3435</v>
      </c>
      <c r="J25" s="10">
        <v>3435</v>
      </c>
      <c r="K25" s="10">
        <v>3435</v>
      </c>
      <c r="L25" s="10">
        <v>0</v>
      </c>
      <c r="M25" s="10">
        <v>0</v>
      </c>
      <c r="N25" s="10">
        <v>0</v>
      </c>
      <c r="O25" s="10">
        <v>0</v>
      </c>
      <c r="P25" s="10">
        <v>0</v>
      </c>
      <c r="Q25" s="10">
        <v>0</v>
      </c>
      <c r="R25" s="10">
        <v>0</v>
      </c>
      <c r="S25" s="10">
        <v>0</v>
      </c>
      <c r="T25" s="10">
        <v>0</v>
      </c>
      <c r="U25" s="10">
        <v>0</v>
      </c>
      <c r="V25" s="10">
        <v>0</v>
      </c>
      <c r="W25" s="10">
        <v>0</v>
      </c>
    </row>
    <row r="26" ht="18.75" customHeight="1" spans="1:23">
      <c r="A26" s="11" t="s">
        <v>31</v>
      </c>
      <c r="B26" s="11"/>
      <c r="C26" s="11"/>
      <c r="D26" s="11"/>
      <c r="E26" s="11"/>
      <c r="F26" s="11"/>
      <c r="G26" s="11"/>
      <c r="H26" s="11"/>
      <c r="I26" s="12">
        <f>I9+I11+I14+I17+I19+I21+I23</f>
        <v>1531618.23</v>
      </c>
      <c r="J26" s="12">
        <f>J9+J11+J14+J17+J19+J21+J23</f>
        <v>997938.23</v>
      </c>
      <c r="K26" s="12">
        <f>K9+K11+K14+K17+K19+K21+K23</f>
        <v>997938.23</v>
      </c>
      <c r="L26" s="12">
        <f t="shared" ref="L26:W26" si="0">L9+L11+L14+L17+L19+L21+L23</f>
        <v>0</v>
      </c>
      <c r="M26" s="12">
        <f t="shared" si="0"/>
        <v>0</v>
      </c>
      <c r="N26" s="12">
        <f t="shared" si="0"/>
        <v>0</v>
      </c>
      <c r="O26" s="12">
        <f t="shared" si="0"/>
        <v>0</v>
      </c>
      <c r="P26" s="12">
        <f t="shared" si="0"/>
        <v>0</v>
      </c>
      <c r="Q26" s="12">
        <f t="shared" si="0"/>
        <v>0</v>
      </c>
      <c r="R26" s="12">
        <f t="shared" si="0"/>
        <v>533680</v>
      </c>
      <c r="S26" s="12">
        <f t="shared" si="0"/>
        <v>0</v>
      </c>
      <c r="T26" s="12">
        <f t="shared" si="0"/>
        <v>0</v>
      </c>
      <c r="U26" s="12">
        <f t="shared" si="0"/>
        <v>0</v>
      </c>
      <c r="V26" s="12">
        <f t="shared" si="0"/>
        <v>0</v>
      </c>
      <c r="W26" s="12">
        <f t="shared" si="0"/>
        <v>533680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1"/>
  <sheetViews>
    <sheetView showZeros="0" workbookViewId="0">
      <selection activeCell="M48" sqref="M48"/>
    </sheetView>
  </sheetViews>
  <sheetFormatPr defaultColWidth="8.85" defaultRowHeight="15" customHeight="1"/>
  <cols>
    <col min="1" max="1" width="41.125" customWidth="1"/>
    <col min="2" max="2" width="41.75" customWidth="1"/>
    <col min="3" max="3" width="9" customWidth="1"/>
    <col min="4" max="4" width="14.375" customWidth="1"/>
    <col min="5" max="5" width="19.75" customWidth="1"/>
    <col min="6" max="6" width="3.75" customWidth="1"/>
    <col min="7" max="7" width="9.625" customWidth="1"/>
    <col min="8" max="8" width="4.375" customWidth="1"/>
    <col min="9" max="9" width="9.625" customWidth="1"/>
    <col min="10" max="10" width="32.5" customWidth="1"/>
  </cols>
  <sheetData>
    <row r="1" customHeight="1" spans="1:10">
      <c r="A1" s="20" t="s">
        <v>224</v>
      </c>
      <c r="B1" s="20"/>
      <c r="C1" s="20"/>
      <c r="D1" s="20"/>
      <c r="E1" s="20"/>
      <c r="F1" s="20"/>
      <c r="G1" s="20"/>
      <c r="H1" s="20"/>
      <c r="I1" s="20"/>
      <c r="J1" s="20"/>
    </row>
    <row r="2" ht="45" customHeight="1" spans="1:10">
      <c r="A2" s="44" t="s">
        <v>225</v>
      </c>
      <c r="B2" s="44"/>
      <c r="C2" s="44"/>
      <c r="D2" s="44"/>
      <c r="E2" s="44"/>
      <c r="F2" s="44"/>
      <c r="G2" s="44"/>
      <c r="H2" s="44"/>
      <c r="I2" s="44"/>
      <c r="J2" s="44"/>
    </row>
    <row r="3" ht="20.25" customHeight="1" spans="1:10">
      <c r="A3" s="19" t="str">
        <f>"单位名称："&amp;"新平彝族傣族自治县第三小学"</f>
        <v>单位名称：新平彝族傣族自治县第三小学</v>
      </c>
      <c r="B3" s="19"/>
      <c r="C3" s="19"/>
      <c r="D3" s="19"/>
      <c r="E3" s="19"/>
      <c r="F3" s="19"/>
      <c r="G3" s="19"/>
      <c r="H3" s="19"/>
      <c r="I3" s="19"/>
      <c r="J3" s="19"/>
    </row>
    <row r="4" ht="20.25" customHeight="1" spans="1:10">
      <c r="A4" s="59" t="s">
        <v>226</v>
      </c>
      <c r="B4" s="59" t="s">
        <v>227</v>
      </c>
      <c r="C4" s="59" t="s">
        <v>228</v>
      </c>
      <c r="D4" s="59" t="s">
        <v>229</v>
      </c>
      <c r="E4" s="59" t="s">
        <v>230</v>
      </c>
      <c r="F4" s="59" t="s">
        <v>231</v>
      </c>
      <c r="G4" s="59" t="s">
        <v>232</v>
      </c>
      <c r="H4" s="59" t="s">
        <v>233</v>
      </c>
      <c r="I4" s="59" t="s">
        <v>234</v>
      </c>
      <c r="J4" s="59" t="s">
        <v>235</v>
      </c>
    </row>
    <row r="5" ht="46.5" customHeight="1" spans="1:10">
      <c r="A5" s="59"/>
      <c r="B5" s="59"/>
      <c r="C5" s="59"/>
      <c r="D5" s="59"/>
      <c r="E5" s="59"/>
      <c r="F5" s="59"/>
      <c r="G5" s="59"/>
      <c r="H5" s="59"/>
      <c r="I5" s="59"/>
      <c r="J5" s="59"/>
    </row>
    <row r="6" ht="20.25" customHeight="1" spans="1:10">
      <c r="A6" s="45">
        <v>1</v>
      </c>
      <c r="B6" s="45">
        <v>2</v>
      </c>
      <c r="C6" s="45">
        <v>3</v>
      </c>
      <c r="D6" s="45">
        <v>4</v>
      </c>
      <c r="E6" s="45">
        <v>5</v>
      </c>
      <c r="F6" s="45">
        <v>6</v>
      </c>
      <c r="G6" s="45">
        <v>7</v>
      </c>
      <c r="H6" s="45">
        <v>8</v>
      </c>
      <c r="I6" s="45">
        <v>9</v>
      </c>
      <c r="J6" s="45">
        <v>10</v>
      </c>
    </row>
    <row r="7" ht="13.5" spans="1:10">
      <c r="A7" s="23" t="s">
        <v>55</v>
      </c>
      <c r="B7" s="23"/>
      <c r="C7" s="23"/>
      <c r="E7" s="47"/>
      <c r="F7" s="47"/>
      <c r="G7" s="47"/>
      <c r="H7" s="47"/>
      <c r="I7" s="47"/>
      <c r="J7" s="47"/>
    </row>
    <row r="8" ht="189" customHeight="1" spans="1:10">
      <c r="A8" s="60" t="s">
        <v>204</v>
      </c>
      <c r="B8" s="23" t="s">
        <v>236</v>
      </c>
      <c r="C8" s="24"/>
      <c r="D8" s="24"/>
      <c r="E8" s="47"/>
      <c r="F8" s="47"/>
      <c r="G8" s="47"/>
      <c r="H8" s="47"/>
      <c r="I8" s="47"/>
      <c r="J8" s="47"/>
    </row>
    <row r="9" ht="25" customHeight="1" spans="1:10">
      <c r="A9" s="23"/>
      <c r="B9" s="23"/>
      <c r="C9" s="23" t="s">
        <v>237</v>
      </c>
      <c r="D9" s="61" t="s">
        <v>238</v>
      </c>
      <c r="E9" s="62" t="s">
        <v>239</v>
      </c>
      <c r="F9" s="48" t="s">
        <v>240</v>
      </c>
      <c r="G9" s="24" t="s">
        <v>241</v>
      </c>
      <c r="H9" s="48" t="s">
        <v>242</v>
      </c>
      <c r="I9" s="48" t="s">
        <v>243</v>
      </c>
      <c r="J9" s="62" t="s">
        <v>244</v>
      </c>
    </row>
    <row r="10" ht="25" customHeight="1" spans="1:10">
      <c r="A10" s="23"/>
      <c r="B10" s="23"/>
      <c r="C10" s="23" t="s">
        <v>237</v>
      </c>
      <c r="D10" s="61" t="s">
        <v>238</v>
      </c>
      <c r="E10" s="62" t="s">
        <v>245</v>
      </c>
      <c r="F10" s="48" t="s">
        <v>240</v>
      </c>
      <c r="G10" s="24" t="s">
        <v>246</v>
      </c>
      <c r="H10" s="48" t="s">
        <v>242</v>
      </c>
      <c r="I10" s="48" t="s">
        <v>243</v>
      </c>
      <c r="J10" s="62" t="s">
        <v>244</v>
      </c>
    </row>
    <row r="11" ht="25" customHeight="1" spans="1:10">
      <c r="A11" s="23"/>
      <c r="B11" s="23"/>
      <c r="C11" s="23" t="s">
        <v>237</v>
      </c>
      <c r="D11" s="61" t="s">
        <v>238</v>
      </c>
      <c r="E11" s="62" t="s">
        <v>247</v>
      </c>
      <c r="F11" s="48" t="s">
        <v>248</v>
      </c>
      <c r="G11" s="24" t="s">
        <v>249</v>
      </c>
      <c r="H11" s="48" t="s">
        <v>242</v>
      </c>
      <c r="I11" s="48" t="s">
        <v>243</v>
      </c>
      <c r="J11" s="62" t="s">
        <v>244</v>
      </c>
    </row>
    <row r="12" ht="25" customHeight="1" spans="1:10">
      <c r="A12" s="23"/>
      <c r="B12" s="23"/>
      <c r="C12" s="23" t="s">
        <v>237</v>
      </c>
      <c r="D12" s="61" t="s">
        <v>250</v>
      </c>
      <c r="E12" s="62" t="s">
        <v>251</v>
      </c>
      <c r="F12" s="48" t="s">
        <v>248</v>
      </c>
      <c r="G12" s="24" t="s">
        <v>252</v>
      </c>
      <c r="H12" s="48" t="s">
        <v>253</v>
      </c>
      <c r="I12" s="48" t="s">
        <v>243</v>
      </c>
      <c r="J12" s="62" t="s">
        <v>254</v>
      </c>
    </row>
    <row r="13" ht="25" customHeight="1" spans="1:10">
      <c r="A13" s="23"/>
      <c r="B13" s="23"/>
      <c r="C13" s="23" t="s">
        <v>237</v>
      </c>
      <c r="D13" s="61" t="s">
        <v>255</v>
      </c>
      <c r="E13" s="62" t="s">
        <v>256</v>
      </c>
      <c r="F13" s="48" t="s">
        <v>257</v>
      </c>
      <c r="G13" s="24" t="s">
        <v>258</v>
      </c>
      <c r="H13" s="48" t="s">
        <v>259</v>
      </c>
      <c r="I13" s="48" t="s">
        <v>260</v>
      </c>
      <c r="J13" s="62" t="s">
        <v>261</v>
      </c>
    </row>
    <row r="14" ht="25" customHeight="1" spans="1:10">
      <c r="A14" s="23"/>
      <c r="B14" s="23"/>
      <c r="C14" s="23" t="s">
        <v>262</v>
      </c>
      <c r="D14" s="61" t="s">
        <v>263</v>
      </c>
      <c r="E14" s="62" t="s">
        <v>264</v>
      </c>
      <c r="F14" s="48" t="s">
        <v>240</v>
      </c>
      <c r="G14" s="24" t="s">
        <v>265</v>
      </c>
      <c r="H14" s="48" t="s">
        <v>253</v>
      </c>
      <c r="I14" s="48" t="s">
        <v>243</v>
      </c>
      <c r="J14" s="62" t="s">
        <v>261</v>
      </c>
    </row>
    <row r="15" ht="25" customHeight="1" spans="1:10">
      <c r="A15" s="23"/>
      <c r="B15" s="23"/>
      <c r="C15" s="23" t="s">
        <v>266</v>
      </c>
      <c r="D15" s="61" t="s">
        <v>267</v>
      </c>
      <c r="E15" s="62" t="s">
        <v>268</v>
      </c>
      <c r="F15" s="48" t="s">
        <v>248</v>
      </c>
      <c r="G15" s="24" t="s">
        <v>252</v>
      </c>
      <c r="H15" s="48" t="s">
        <v>253</v>
      </c>
      <c r="I15" s="48" t="s">
        <v>243</v>
      </c>
      <c r="J15" s="62" t="s">
        <v>269</v>
      </c>
    </row>
    <row r="16" ht="248" customHeight="1" spans="1:10">
      <c r="A16" s="60" t="s">
        <v>211</v>
      </c>
      <c r="B16" s="23" t="s">
        <v>270</v>
      </c>
      <c r="C16" s="23"/>
      <c r="D16" s="23"/>
      <c r="E16" s="23"/>
      <c r="F16" s="23"/>
      <c r="G16" s="23"/>
      <c r="H16" s="23"/>
      <c r="I16" s="23"/>
      <c r="J16" s="23"/>
    </row>
    <row r="17" ht="25" customHeight="1" spans="1:10">
      <c r="A17" s="23"/>
      <c r="B17" s="23"/>
      <c r="C17" s="23" t="s">
        <v>237</v>
      </c>
      <c r="D17" s="61" t="s">
        <v>238</v>
      </c>
      <c r="E17" s="62" t="s">
        <v>271</v>
      </c>
      <c r="F17" s="48" t="s">
        <v>248</v>
      </c>
      <c r="G17" s="24" t="s">
        <v>272</v>
      </c>
      <c r="H17" s="48" t="s">
        <v>242</v>
      </c>
      <c r="I17" s="48" t="s">
        <v>243</v>
      </c>
      <c r="J17" s="62" t="s">
        <v>273</v>
      </c>
    </row>
    <row r="18" ht="25" customHeight="1" spans="1:10">
      <c r="A18" s="23"/>
      <c r="B18" s="23"/>
      <c r="C18" s="23" t="s">
        <v>237</v>
      </c>
      <c r="D18" s="61" t="s">
        <v>238</v>
      </c>
      <c r="E18" s="62" t="s">
        <v>274</v>
      </c>
      <c r="F18" s="48" t="s">
        <v>248</v>
      </c>
      <c r="G18" s="24" t="s">
        <v>275</v>
      </c>
      <c r="H18" s="48" t="s">
        <v>242</v>
      </c>
      <c r="I18" s="48" t="s">
        <v>243</v>
      </c>
      <c r="J18" s="62" t="s">
        <v>276</v>
      </c>
    </row>
    <row r="19" ht="25" customHeight="1" spans="1:10">
      <c r="A19" s="23"/>
      <c r="B19" s="23"/>
      <c r="C19" s="23" t="s">
        <v>237</v>
      </c>
      <c r="D19" s="61" t="s">
        <v>238</v>
      </c>
      <c r="E19" s="62" t="s">
        <v>277</v>
      </c>
      <c r="F19" s="48" t="s">
        <v>240</v>
      </c>
      <c r="G19" s="24" t="s">
        <v>278</v>
      </c>
      <c r="H19" s="48" t="s">
        <v>279</v>
      </c>
      <c r="I19" s="48" t="s">
        <v>243</v>
      </c>
      <c r="J19" s="62" t="s">
        <v>280</v>
      </c>
    </row>
    <row r="20" ht="25" customHeight="1" spans="1:10">
      <c r="A20" s="23"/>
      <c r="B20" s="23"/>
      <c r="C20" s="23" t="s">
        <v>237</v>
      </c>
      <c r="D20" s="61" t="s">
        <v>250</v>
      </c>
      <c r="E20" s="62" t="s">
        <v>281</v>
      </c>
      <c r="F20" s="48" t="s">
        <v>248</v>
      </c>
      <c r="G20" s="24" t="s">
        <v>252</v>
      </c>
      <c r="H20" s="48" t="s">
        <v>253</v>
      </c>
      <c r="I20" s="48" t="s">
        <v>243</v>
      </c>
      <c r="J20" s="62" t="s">
        <v>282</v>
      </c>
    </row>
    <row r="21" ht="25" customHeight="1" spans="1:10">
      <c r="A21" s="23"/>
      <c r="B21" s="23"/>
      <c r="C21" s="23" t="s">
        <v>237</v>
      </c>
      <c r="D21" s="61" t="s">
        <v>255</v>
      </c>
      <c r="E21" s="62" t="s">
        <v>283</v>
      </c>
      <c r="F21" s="48" t="s">
        <v>257</v>
      </c>
      <c r="G21" s="24" t="s">
        <v>258</v>
      </c>
      <c r="H21" s="48" t="s">
        <v>259</v>
      </c>
      <c r="I21" s="48" t="s">
        <v>243</v>
      </c>
      <c r="J21" s="62" t="s">
        <v>284</v>
      </c>
    </row>
    <row r="22" ht="41" customHeight="1" spans="1:10">
      <c r="A22" s="23"/>
      <c r="B22" s="23"/>
      <c r="C22" s="23" t="s">
        <v>262</v>
      </c>
      <c r="D22" s="61" t="s">
        <v>263</v>
      </c>
      <c r="E22" s="62" t="s">
        <v>285</v>
      </c>
      <c r="F22" s="48" t="s">
        <v>248</v>
      </c>
      <c r="G22" s="24" t="s">
        <v>286</v>
      </c>
      <c r="H22" s="48" t="s">
        <v>253</v>
      </c>
      <c r="I22" s="48" t="s">
        <v>260</v>
      </c>
      <c r="J22" s="62" t="s">
        <v>287</v>
      </c>
    </row>
    <row r="23" ht="25" customHeight="1" spans="1:10">
      <c r="A23" s="23"/>
      <c r="B23" s="23"/>
      <c r="C23" s="23" t="s">
        <v>262</v>
      </c>
      <c r="D23" s="61" t="s">
        <v>263</v>
      </c>
      <c r="E23" s="62" t="s">
        <v>288</v>
      </c>
      <c r="F23" s="48" t="s">
        <v>248</v>
      </c>
      <c r="G23" s="24" t="s">
        <v>289</v>
      </c>
      <c r="H23" s="48" t="s">
        <v>253</v>
      </c>
      <c r="I23" s="48" t="s">
        <v>260</v>
      </c>
      <c r="J23" s="62" t="s">
        <v>290</v>
      </c>
    </row>
    <row r="24" ht="35" customHeight="1" spans="1:10">
      <c r="A24" s="23"/>
      <c r="B24" s="23"/>
      <c r="C24" s="23" t="s">
        <v>266</v>
      </c>
      <c r="D24" s="61" t="s">
        <v>267</v>
      </c>
      <c r="E24" s="62" t="s">
        <v>291</v>
      </c>
      <c r="F24" s="48" t="s">
        <v>248</v>
      </c>
      <c r="G24" s="24" t="s">
        <v>292</v>
      </c>
      <c r="H24" s="48" t="s">
        <v>253</v>
      </c>
      <c r="I24" s="48" t="s">
        <v>243</v>
      </c>
      <c r="J24" s="62" t="s">
        <v>293</v>
      </c>
    </row>
    <row r="25" ht="251" customHeight="1" spans="1:10">
      <c r="A25" s="60" t="s">
        <v>222</v>
      </c>
      <c r="B25" s="23" t="s">
        <v>294</v>
      </c>
      <c r="C25" s="23"/>
      <c r="D25" s="23"/>
      <c r="E25" s="23"/>
      <c r="F25" s="23"/>
      <c r="G25" s="23"/>
      <c r="H25" s="23"/>
      <c r="I25" s="23"/>
      <c r="J25" s="23"/>
    </row>
    <row r="26" ht="30" customHeight="1" spans="1:10">
      <c r="A26" s="23"/>
      <c r="B26" s="23"/>
      <c r="C26" s="23" t="s">
        <v>237</v>
      </c>
      <c r="D26" s="61" t="s">
        <v>238</v>
      </c>
      <c r="E26" s="62" t="s">
        <v>295</v>
      </c>
      <c r="F26" s="48" t="s">
        <v>240</v>
      </c>
      <c r="G26" s="24" t="s">
        <v>296</v>
      </c>
      <c r="H26" s="48" t="s">
        <v>242</v>
      </c>
      <c r="I26" s="48" t="s">
        <v>243</v>
      </c>
      <c r="J26" s="62" t="s">
        <v>297</v>
      </c>
    </row>
    <row r="27" ht="30" customHeight="1" spans="1:10">
      <c r="A27" s="23"/>
      <c r="B27" s="23"/>
      <c r="C27" s="23" t="s">
        <v>237</v>
      </c>
      <c r="D27" s="61" t="s">
        <v>238</v>
      </c>
      <c r="E27" s="62" t="s">
        <v>298</v>
      </c>
      <c r="F27" s="48" t="s">
        <v>240</v>
      </c>
      <c r="G27" s="24" t="s">
        <v>299</v>
      </c>
      <c r="H27" s="48" t="s">
        <v>242</v>
      </c>
      <c r="I27" s="48" t="s">
        <v>243</v>
      </c>
      <c r="J27" s="62" t="s">
        <v>300</v>
      </c>
    </row>
    <row r="28" ht="30" customHeight="1" spans="1:10">
      <c r="A28" s="23"/>
      <c r="B28" s="23"/>
      <c r="C28" s="23" t="s">
        <v>237</v>
      </c>
      <c r="D28" s="61" t="s">
        <v>250</v>
      </c>
      <c r="E28" s="62" t="s">
        <v>301</v>
      </c>
      <c r="F28" s="48" t="s">
        <v>248</v>
      </c>
      <c r="G28" s="24" t="s">
        <v>252</v>
      </c>
      <c r="H28" s="48" t="s">
        <v>253</v>
      </c>
      <c r="I28" s="48" t="s">
        <v>243</v>
      </c>
      <c r="J28" s="62" t="s">
        <v>302</v>
      </c>
    </row>
    <row r="29" ht="30" customHeight="1" spans="1:10">
      <c r="A29" s="23"/>
      <c r="B29" s="23"/>
      <c r="C29" s="23" t="s">
        <v>237</v>
      </c>
      <c r="D29" s="61" t="s">
        <v>255</v>
      </c>
      <c r="E29" s="62" t="s">
        <v>303</v>
      </c>
      <c r="F29" s="48" t="s">
        <v>257</v>
      </c>
      <c r="G29" s="24" t="s">
        <v>258</v>
      </c>
      <c r="H29" s="48" t="s">
        <v>259</v>
      </c>
      <c r="I29" s="48" t="s">
        <v>260</v>
      </c>
      <c r="J29" s="62" t="s">
        <v>261</v>
      </c>
    </row>
    <row r="30" ht="43" customHeight="1" spans="1:10">
      <c r="A30" s="23"/>
      <c r="B30" s="23"/>
      <c r="C30" s="23" t="s">
        <v>262</v>
      </c>
      <c r="D30" s="61" t="s">
        <v>263</v>
      </c>
      <c r="E30" s="62" t="s">
        <v>304</v>
      </c>
      <c r="F30" s="48" t="s">
        <v>248</v>
      </c>
      <c r="G30" s="24" t="s">
        <v>305</v>
      </c>
      <c r="H30" s="48" t="s">
        <v>253</v>
      </c>
      <c r="I30" s="48" t="s">
        <v>243</v>
      </c>
      <c r="J30" s="62" t="s">
        <v>306</v>
      </c>
    </row>
    <row r="31" ht="30" customHeight="1" spans="1:10">
      <c r="A31" s="23"/>
      <c r="B31" s="23"/>
      <c r="C31" s="23" t="s">
        <v>266</v>
      </c>
      <c r="D31" s="61" t="s">
        <v>267</v>
      </c>
      <c r="E31" s="62" t="s">
        <v>307</v>
      </c>
      <c r="F31" s="48" t="s">
        <v>248</v>
      </c>
      <c r="G31" s="24" t="s">
        <v>252</v>
      </c>
      <c r="H31" s="48" t="s">
        <v>253</v>
      </c>
      <c r="I31" s="48" t="s">
        <v>243</v>
      </c>
      <c r="J31" s="62" t="s">
        <v>308</v>
      </c>
    </row>
    <row r="32" ht="72" customHeight="1" spans="1:10">
      <c r="A32" s="60" t="s">
        <v>207</v>
      </c>
      <c r="B32" s="23" t="s">
        <v>309</v>
      </c>
      <c r="C32" s="23"/>
      <c r="D32" s="23"/>
      <c r="E32" s="23"/>
      <c r="F32" s="23"/>
      <c r="G32" s="23"/>
      <c r="H32" s="23"/>
      <c r="I32" s="23"/>
      <c r="J32" s="23"/>
    </row>
    <row r="33" ht="30" customHeight="1" spans="1:10">
      <c r="A33" s="23"/>
      <c r="B33" s="23"/>
      <c r="C33" s="23" t="s">
        <v>237</v>
      </c>
      <c r="D33" s="61" t="s">
        <v>238</v>
      </c>
      <c r="E33" s="62" t="s">
        <v>310</v>
      </c>
      <c r="F33" s="48" t="s">
        <v>248</v>
      </c>
      <c r="G33" s="24" t="s">
        <v>311</v>
      </c>
      <c r="H33" s="48" t="s">
        <v>312</v>
      </c>
      <c r="I33" s="48" t="s">
        <v>243</v>
      </c>
      <c r="J33" s="62" t="s">
        <v>313</v>
      </c>
    </row>
    <row r="34" ht="30" customHeight="1" spans="1:10">
      <c r="A34" s="23"/>
      <c r="B34" s="23"/>
      <c r="C34" s="23" t="s">
        <v>237</v>
      </c>
      <c r="D34" s="61" t="s">
        <v>238</v>
      </c>
      <c r="E34" s="62" t="s">
        <v>314</v>
      </c>
      <c r="F34" s="48" t="s">
        <v>248</v>
      </c>
      <c r="G34" s="24" t="s">
        <v>45</v>
      </c>
      <c r="H34" s="48" t="s">
        <v>242</v>
      </c>
      <c r="I34" s="48" t="s">
        <v>243</v>
      </c>
      <c r="J34" s="62" t="s">
        <v>315</v>
      </c>
    </row>
    <row r="35" ht="30" customHeight="1" spans="1:10">
      <c r="A35" s="23"/>
      <c r="B35" s="23"/>
      <c r="C35" s="23" t="s">
        <v>237</v>
      </c>
      <c r="D35" s="61" t="s">
        <v>255</v>
      </c>
      <c r="E35" s="62" t="s">
        <v>316</v>
      </c>
      <c r="F35" s="48" t="s">
        <v>248</v>
      </c>
      <c r="G35" s="24" t="s">
        <v>258</v>
      </c>
      <c r="H35" s="48" t="s">
        <v>259</v>
      </c>
      <c r="I35" s="48" t="s">
        <v>243</v>
      </c>
      <c r="J35" s="62" t="s">
        <v>317</v>
      </c>
    </row>
    <row r="36" ht="30" customHeight="1" spans="1:10">
      <c r="A36" s="23"/>
      <c r="B36" s="23"/>
      <c r="C36" s="23" t="s">
        <v>262</v>
      </c>
      <c r="D36" s="61" t="s">
        <v>263</v>
      </c>
      <c r="E36" s="62" t="s">
        <v>318</v>
      </c>
      <c r="F36" s="48" t="s">
        <v>248</v>
      </c>
      <c r="G36" s="24" t="s">
        <v>319</v>
      </c>
      <c r="H36" s="48" t="s">
        <v>320</v>
      </c>
      <c r="I36" s="48" t="s">
        <v>260</v>
      </c>
      <c r="J36" s="62" t="s">
        <v>321</v>
      </c>
    </row>
    <row r="37" ht="30" customHeight="1" spans="1:10">
      <c r="A37" s="23"/>
      <c r="B37" s="23"/>
      <c r="C37" s="23" t="s">
        <v>266</v>
      </c>
      <c r="D37" s="61" t="s">
        <v>267</v>
      </c>
      <c r="E37" s="62" t="s">
        <v>322</v>
      </c>
      <c r="F37" s="48" t="s">
        <v>240</v>
      </c>
      <c r="G37" s="24" t="s">
        <v>323</v>
      </c>
      <c r="H37" s="48" t="s">
        <v>253</v>
      </c>
      <c r="I37" s="48" t="s">
        <v>243</v>
      </c>
      <c r="J37" s="62" t="s">
        <v>324</v>
      </c>
    </row>
    <row r="38" ht="201" customHeight="1" spans="1:10">
      <c r="A38" s="60" t="s">
        <v>216</v>
      </c>
      <c r="B38" s="23" t="s">
        <v>325</v>
      </c>
      <c r="C38" s="23"/>
      <c r="D38" s="23"/>
      <c r="E38" s="23"/>
      <c r="F38" s="23"/>
      <c r="G38" s="23"/>
      <c r="H38" s="23"/>
      <c r="I38" s="23"/>
      <c r="J38" s="23"/>
    </row>
    <row r="39" ht="35" customHeight="1" spans="1:10">
      <c r="A39" s="23"/>
      <c r="B39" s="23"/>
      <c r="C39" s="23" t="s">
        <v>237</v>
      </c>
      <c r="D39" s="61" t="s">
        <v>238</v>
      </c>
      <c r="E39" s="62" t="s">
        <v>326</v>
      </c>
      <c r="F39" s="48" t="s">
        <v>240</v>
      </c>
      <c r="G39" s="24" t="s">
        <v>272</v>
      </c>
      <c r="H39" s="48" t="s">
        <v>242</v>
      </c>
      <c r="I39" s="48" t="s">
        <v>243</v>
      </c>
      <c r="J39" s="62" t="s">
        <v>327</v>
      </c>
    </row>
    <row r="40" ht="35" customHeight="1" spans="1:10">
      <c r="A40" s="23"/>
      <c r="B40" s="23"/>
      <c r="C40" s="23" t="s">
        <v>237</v>
      </c>
      <c r="D40" s="61" t="s">
        <v>250</v>
      </c>
      <c r="E40" s="62" t="s">
        <v>328</v>
      </c>
      <c r="F40" s="48" t="s">
        <v>248</v>
      </c>
      <c r="G40" s="24" t="s">
        <v>252</v>
      </c>
      <c r="H40" s="48" t="s">
        <v>253</v>
      </c>
      <c r="I40" s="48" t="s">
        <v>243</v>
      </c>
      <c r="J40" s="62" t="s">
        <v>329</v>
      </c>
    </row>
    <row r="41" ht="35" customHeight="1" spans="1:10">
      <c r="A41" s="23"/>
      <c r="B41" s="23"/>
      <c r="C41" s="23" t="s">
        <v>237</v>
      </c>
      <c r="D41" s="61" t="s">
        <v>255</v>
      </c>
      <c r="E41" s="62" t="s">
        <v>303</v>
      </c>
      <c r="F41" s="48" t="s">
        <v>257</v>
      </c>
      <c r="G41" s="24" t="s">
        <v>258</v>
      </c>
      <c r="H41" s="48" t="s">
        <v>259</v>
      </c>
      <c r="I41" s="48" t="s">
        <v>243</v>
      </c>
      <c r="J41" s="62" t="s">
        <v>261</v>
      </c>
    </row>
    <row r="42" ht="35" customHeight="1" spans="1:10">
      <c r="A42" s="23"/>
      <c r="B42" s="23"/>
      <c r="C42" s="23" t="s">
        <v>262</v>
      </c>
      <c r="D42" s="61" t="s">
        <v>263</v>
      </c>
      <c r="E42" s="62" t="s">
        <v>330</v>
      </c>
      <c r="F42" s="48" t="s">
        <v>248</v>
      </c>
      <c r="G42" s="24" t="s">
        <v>252</v>
      </c>
      <c r="H42" s="48" t="s">
        <v>253</v>
      </c>
      <c r="I42" s="48" t="s">
        <v>243</v>
      </c>
      <c r="J42" s="62" t="s">
        <v>331</v>
      </c>
    </row>
    <row r="43" ht="35" customHeight="1" spans="1:10">
      <c r="A43" s="23"/>
      <c r="B43" s="23"/>
      <c r="C43" s="23" t="s">
        <v>262</v>
      </c>
      <c r="D43" s="61" t="s">
        <v>263</v>
      </c>
      <c r="E43" s="62" t="s">
        <v>332</v>
      </c>
      <c r="F43" s="48" t="s">
        <v>248</v>
      </c>
      <c r="G43" s="24" t="s">
        <v>333</v>
      </c>
      <c r="H43" s="48" t="s">
        <v>253</v>
      </c>
      <c r="I43" s="48" t="s">
        <v>260</v>
      </c>
      <c r="J43" s="62" t="s">
        <v>334</v>
      </c>
    </row>
    <row r="44" ht="35" customHeight="1" spans="1:10">
      <c r="A44" s="23"/>
      <c r="B44" s="23"/>
      <c r="C44" s="23" t="s">
        <v>262</v>
      </c>
      <c r="D44" s="61" t="s">
        <v>335</v>
      </c>
      <c r="E44" s="62" t="s">
        <v>336</v>
      </c>
      <c r="F44" s="48" t="s">
        <v>248</v>
      </c>
      <c r="G44" s="24" t="s">
        <v>53</v>
      </c>
      <c r="H44" s="48" t="s">
        <v>337</v>
      </c>
      <c r="I44" s="48" t="s">
        <v>243</v>
      </c>
      <c r="J44" s="62" t="s">
        <v>338</v>
      </c>
    </row>
    <row r="45" ht="35" customHeight="1" spans="1:10">
      <c r="A45" s="23"/>
      <c r="B45" s="23"/>
      <c r="C45" s="23" t="s">
        <v>266</v>
      </c>
      <c r="D45" s="61" t="s">
        <v>267</v>
      </c>
      <c r="E45" s="62" t="s">
        <v>339</v>
      </c>
      <c r="F45" s="48" t="s">
        <v>248</v>
      </c>
      <c r="G45" s="24" t="s">
        <v>252</v>
      </c>
      <c r="H45" s="48" t="s">
        <v>253</v>
      </c>
      <c r="I45" s="48" t="s">
        <v>260</v>
      </c>
      <c r="J45" s="62" t="s">
        <v>340</v>
      </c>
    </row>
    <row r="46" ht="93" customHeight="1" spans="1:10">
      <c r="A46" s="60" t="s">
        <v>199</v>
      </c>
      <c r="B46" s="23" t="s">
        <v>341</v>
      </c>
      <c r="C46" s="23"/>
      <c r="D46" s="23"/>
      <c r="E46" s="23"/>
      <c r="F46" s="23"/>
      <c r="G46" s="23"/>
      <c r="H46" s="23"/>
      <c r="I46" s="23"/>
      <c r="J46" s="23"/>
    </row>
    <row r="47" ht="35" customHeight="1" spans="1:10">
      <c r="A47" s="23"/>
      <c r="B47" s="23"/>
      <c r="C47" s="23" t="s">
        <v>237</v>
      </c>
      <c r="D47" s="61" t="s">
        <v>238</v>
      </c>
      <c r="E47" s="62" t="s">
        <v>342</v>
      </c>
      <c r="F47" s="48" t="s">
        <v>248</v>
      </c>
      <c r="G47" s="24" t="s">
        <v>45</v>
      </c>
      <c r="H47" s="48" t="s">
        <v>343</v>
      </c>
      <c r="I47" s="48" t="s">
        <v>243</v>
      </c>
      <c r="J47" s="62" t="s">
        <v>344</v>
      </c>
    </row>
    <row r="48" ht="35" customHeight="1" spans="1:10">
      <c r="A48" s="23"/>
      <c r="B48" s="23"/>
      <c r="C48" s="23" t="s">
        <v>237</v>
      </c>
      <c r="D48" s="61" t="s">
        <v>250</v>
      </c>
      <c r="E48" s="62" t="s">
        <v>345</v>
      </c>
      <c r="F48" s="48" t="s">
        <v>248</v>
      </c>
      <c r="G48" s="24" t="s">
        <v>252</v>
      </c>
      <c r="H48" s="48" t="s">
        <v>253</v>
      </c>
      <c r="I48" s="48" t="s">
        <v>243</v>
      </c>
      <c r="J48" s="62" t="s">
        <v>346</v>
      </c>
    </row>
    <row r="49" ht="35" customHeight="1" spans="1:10">
      <c r="A49" s="23"/>
      <c r="B49" s="23"/>
      <c r="C49" s="23" t="s">
        <v>237</v>
      </c>
      <c r="D49" s="61" t="s">
        <v>255</v>
      </c>
      <c r="E49" s="62" t="s">
        <v>347</v>
      </c>
      <c r="F49" s="48" t="s">
        <v>248</v>
      </c>
      <c r="G49" s="24" t="s">
        <v>252</v>
      </c>
      <c r="H49" s="48" t="s">
        <v>253</v>
      </c>
      <c r="I49" s="48" t="s">
        <v>243</v>
      </c>
      <c r="J49" s="62" t="s">
        <v>348</v>
      </c>
    </row>
    <row r="50" ht="35" customHeight="1" spans="1:10">
      <c r="A50" s="23"/>
      <c r="B50" s="23"/>
      <c r="C50" s="23" t="s">
        <v>262</v>
      </c>
      <c r="D50" s="61" t="s">
        <v>263</v>
      </c>
      <c r="E50" s="62" t="s">
        <v>349</v>
      </c>
      <c r="F50" s="48" t="s">
        <v>240</v>
      </c>
      <c r="G50" s="24" t="s">
        <v>292</v>
      </c>
      <c r="H50" s="48" t="s">
        <v>253</v>
      </c>
      <c r="I50" s="48" t="s">
        <v>243</v>
      </c>
      <c r="J50" s="62" t="s">
        <v>350</v>
      </c>
    </row>
    <row r="51" ht="35" customHeight="1" spans="1:10">
      <c r="A51" s="23"/>
      <c r="B51" s="23"/>
      <c r="C51" s="23" t="s">
        <v>266</v>
      </c>
      <c r="D51" s="61" t="s">
        <v>267</v>
      </c>
      <c r="E51" s="62" t="s">
        <v>351</v>
      </c>
      <c r="F51" s="48" t="s">
        <v>240</v>
      </c>
      <c r="G51" s="24" t="s">
        <v>292</v>
      </c>
      <c r="H51" s="48" t="s">
        <v>253</v>
      </c>
      <c r="I51" s="48" t="s">
        <v>243</v>
      </c>
      <c r="J51" s="62" t="s">
        <v>352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52" t="s">
        <v>353</v>
      </c>
    </row>
    <row r="2" ht="37.5" customHeight="1" spans="1:6">
      <c r="A2" s="3" t="s">
        <v>354</v>
      </c>
      <c r="B2" s="3"/>
      <c r="C2" s="3"/>
      <c r="D2" s="3"/>
      <c r="E2" s="3"/>
      <c r="F2" s="3"/>
    </row>
    <row r="3" ht="18.75" customHeight="1" spans="1:6">
      <c r="A3" s="53" t="str">
        <f>"单位名称："&amp;"新平彝族傣族自治县第三小学"</f>
        <v>单位名称：新平彝族傣族自治县第三小学</v>
      </c>
      <c r="B3" s="53"/>
      <c r="C3" s="53"/>
      <c r="D3" s="54"/>
      <c r="E3" s="54"/>
      <c r="F3" s="55" t="s">
        <v>355</v>
      </c>
    </row>
    <row r="4" ht="18.75" customHeight="1" spans="1:6">
      <c r="A4" s="13" t="s">
        <v>142</v>
      </c>
      <c r="B4" s="13" t="s">
        <v>58</v>
      </c>
      <c r="C4" s="13" t="s">
        <v>59</v>
      </c>
      <c r="D4" s="56" t="s">
        <v>356</v>
      </c>
      <c r="E4" s="56"/>
      <c r="F4" s="56"/>
    </row>
    <row r="5" ht="18.75" customHeight="1" spans="1:6">
      <c r="A5" s="13" t="s">
        <v>58</v>
      </c>
      <c r="B5" s="13" t="s">
        <v>58</v>
      </c>
      <c r="C5" s="13" t="s">
        <v>59</v>
      </c>
      <c r="D5" s="56" t="s">
        <v>33</v>
      </c>
      <c r="E5" s="56" t="s">
        <v>62</v>
      </c>
      <c r="F5" s="56" t="s">
        <v>63</v>
      </c>
    </row>
    <row r="6" ht="18.75" customHeight="1" spans="1:6">
      <c r="A6" s="14" t="s">
        <v>45</v>
      </c>
      <c r="B6" s="14"/>
      <c r="C6" s="14" t="s">
        <v>46</v>
      </c>
      <c r="D6" s="14" t="s">
        <v>48</v>
      </c>
      <c r="E6" s="14" t="s">
        <v>49</v>
      </c>
      <c r="F6" s="14" t="s">
        <v>50</v>
      </c>
    </row>
    <row r="7" ht="20.25" customHeight="1" spans="1:6">
      <c r="A7" s="16"/>
      <c r="B7" s="16"/>
      <c r="C7" s="16"/>
      <c r="D7" s="17"/>
      <c r="E7" s="17"/>
      <c r="F7" s="17"/>
    </row>
    <row r="8" ht="20.25" customHeight="1" spans="1:6">
      <c r="A8" s="57" t="s">
        <v>113</v>
      </c>
      <c r="B8" s="57"/>
      <c r="C8" s="57"/>
      <c r="D8" s="58"/>
      <c r="E8" s="58"/>
      <c r="F8" s="58"/>
    </row>
    <row r="9" customHeight="1" spans="1:1">
      <c r="A9" t="s">
        <v>139</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selection activeCell="C22" sqref="C22"/>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3"/>
      <c r="B1" s="43"/>
      <c r="C1" s="43"/>
      <c r="D1" s="43"/>
      <c r="E1" s="43"/>
      <c r="F1" s="43"/>
      <c r="G1" s="43"/>
      <c r="H1" s="43"/>
      <c r="I1" s="43"/>
      <c r="J1" s="43"/>
      <c r="K1" s="43"/>
      <c r="L1" s="43"/>
      <c r="M1" s="43"/>
      <c r="N1" s="43"/>
      <c r="O1" s="43"/>
      <c r="P1" s="43"/>
      <c r="Q1" s="20" t="s">
        <v>357</v>
      </c>
    </row>
    <row r="2" ht="45" customHeight="1" spans="1:17">
      <c r="A2" s="44" t="s">
        <v>358</v>
      </c>
      <c r="B2" s="44"/>
      <c r="C2" s="44"/>
      <c r="D2" s="44"/>
      <c r="E2" s="44"/>
      <c r="F2" s="44"/>
      <c r="G2" s="44"/>
      <c r="H2" s="44"/>
      <c r="I2" s="44"/>
      <c r="J2" s="44"/>
      <c r="K2" s="44"/>
      <c r="L2" s="44"/>
      <c r="M2" s="44"/>
      <c r="N2" s="50"/>
      <c r="O2" s="50"/>
      <c r="P2" s="50"/>
      <c r="Q2" s="50"/>
    </row>
    <row r="3" ht="20.25" customHeight="1" spans="1:17">
      <c r="A3" s="19" t="str">
        <f>"单位名称："&amp;"新平彝族傣族自治县第三小学"</f>
        <v>单位名称：新平彝族傣族自治县第三小学</v>
      </c>
      <c r="B3" s="19"/>
      <c r="C3" s="19"/>
      <c r="D3" s="19"/>
      <c r="E3" s="19"/>
      <c r="F3" s="19"/>
      <c r="G3" s="19"/>
      <c r="H3" s="19"/>
      <c r="I3" s="19"/>
      <c r="J3" s="19"/>
      <c r="K3" s="19"/>
      <c r="L3" s="19"/>
      <c r="M3" s="19"/>
      <c r="N3" s="19"/>
      <c r="O3" s="19"/>
      <c r="P3" s="19"/>
      <c r="Q3" s="20" t="s">
        <v>28</v>
      </c>
    </row>
    <row r="4" ht="20.25" customHeight="1" spans="1:17">
      <c r="A4" s="22" t="s">
        <v>359</v>
      </c>
      <c r="B4" s="22" t="s">
        <v>360</v>
      </c>
      <c r="C4" s="22" t="s">
        <v>361</v>
      </c>
      <c r="D4" s="22" t="s">
        <v>362</v>
      </c>
      <c r="E4" s="22" t="s">
        <v>363</v>
      </c>
      <c r="F4" s="22" t="s">
        <v>364</v>
      </c>
      <c r="G4" s="22" t="s">
        <v>149</v>
      </c>
      <c r="H4" s="22"/>
      <c r="I4" s="22"/>
      <c r="J4" s="22"/>
      <c r="K4" s="22"/>
      <c r="L4" s="22"/>
      <c r="M4" s="22"/>
      <c r="N4" s="22"/>
      <c r="O4" s="22"/>
      <c r="P4" s="22"/>
      <c r="Q4" s="22"/>
    </row>
    <row r="5" ht="20.25" customHeight="1" spans="1:17">
      <c r="A5" s="22" t="s">
        <v>365</v>
      </c>
      <c r="B5" s="22" t="s">
        <v>360</v>
      </c>
      <c r="C5" s="22" t="s">
        <v>361</v>
      </c>
      <c r="D5" s="22" t="s">
        <v>362</v>
      </c>
      <c r="E5" s="22" t="s">
        <v>363</v>
      </c>
      <c r="F5" s="22" t="s">
        <v>364</v>
      </c>
      <c r="G5" s="22" t="s">
        <v>31</v>
      </c>
      <c r="H5" s="22" t="s">
        <v>34</v>
      </c>
      <c r="I5" s="22" t="s">
        <v>366</v>
      </c>
      <c r="J5" s="22" t="s">
        <v>367</v>
      </c>
      <c r="K5" s="22" t="s">
        <v>37</v>
      </c>
      <c r="L5" s="22" t="s">
        <v>61</v>
      </c>
      <c r="M5" s="22" t="s">
        <v>61</v>
      </c>
      <c r="N5" s="22"/>
      <c r="O5" s="22"/>
      <c r="P5" s="22"/>
      <c r="Q5" s="22"/>
    </row>
    <row r="6" ht="32.4" customHeight="1" spans="1:17">
      <c r="A6" s="22"/>
      <c r="B6" s="22"/>
      <c r="C6" s="22"/>
      <c r="D6" s="22"/>
      <c r="E6" s="22"/>
      <c r="F6" s="22"/>
      <c r="G6" s="22"/>
      <c r="H6" s="22" t="s">
        <v>33</v>
      </c>
      <c r="I6" s="22"/>
      <c r="J6" s="22"/>
      <c r="K6" s="22"/>
      <c r="L6" s="22" t="s">
        <v>33</v>
      </c>
      <c r="M6" s="22" t="s">
        <v>40</v>
      </c>
      <c r="N6" s="22" t="s">
        <v>41</v>
      </c>
      <c r="O6" s="51" t="s">
        <v>42</v>
      </c>
      <c r="P6" s="51" t="s">
        <v>43</v>
      </c>
      <c r="Q6" s="51" t="s">
        <v>44</v>
      </c>
    </row>
    <row r="7" ht="20.25" customHeight="1" spans="1:17">
      <c r="A7" s="45">
        <v>1</v>
      </c>
      <c r="B7" s="45">
        <v>2</v>
      </c>
      <c r="C7" s="45">
        <v>3</v>
      </c>
      <c r="D7" s="45">
        <v>4</v>
      </c>
      <c r="E7" s="45">
        <v>5</v>
      </c>
      <c r="F7" s="45">
        <v>6</v>
      </c>
      <c r="G7" s="45">
        <v>7</v>
      </c>
      <c r="H7" s="45">
        <v>8</v>
      </c>
      <c r="I7" s="45">
        <v>9</v>
      </c>
      <c r="J7" s="45">
        <v>10</v>
      </c>
      <c r="K7" s="45">
        <v>11</v>
      </c>
      <c r="L7" s="45">
        <v>12</v>
      </c>
      <c r="M7" s="45">
        <v>13</v>
      </c>
      <c r="N7" s="45">
        <v>14</v>
      </c>
      <c r="O7" s="45">
        <v>15</v>
      </c>
      <c r="P7" s="45">
        <v>16</v>
      </c>
      <c r="Q7" s="45">
        <v>17</v>
      </c>
    </row>
    <row r="8" ht="30" customHeight="1" spans="1:17">
      <c r="A8" s="46" t="s">
        <v>204</v>
      </c>
      <c r="B8" s="23"/>
      <c r="C8" s="23"/>
      <c r="D8" s="47"/>
      <c r="E8" s="47"/>
      <c r="F8" s="47"/>
      <c r="G8" s="47"/>
      <c r="H8" s="47"/>
      <c r="I8" s="47"/>
      <c r="J8" s="49"/>
      <c r="K8" s="49"/>
      <c r="L8" s="47"/>
      <c r="M8" s="47"/>
      <c r="N8" s="47"/>
      <c r="O8" s="47"/>
      <c r="P8" s="47"/>
      <c r="Q8" s="47"/>
    </row>
    <row r="9" ht="20.25" customHeight="1" spans="1:17">
      <c r="A9" s="23"/>
      <c r="B9" s="23" t="s">
        <v>368</v>
      </c>
      <c r="C9" s="23" t="str">
        <f>"A02010105"&amp;"  "&amp;"台式计算机"</f>
        <v>A02010105  台式计算机</v>
      </c>
      <c r="D9" s="48" t="s">
        <v>369</v>
      </c>
      <c r="E9" s="24">
        <v>15</v>
      </c>
      <c r="F9" s="47"/>
      <c r="G9" s="47"/>
      <c r="H9" s="49"/>
      <c r="I9" s="49"/>
      <c r="J9" s="49"/>
      <c r="K9" s="49"/>
      <c r="L9" s="47"/>
      <c r="M9" s="47"/>
      <c r="N9" s="47"/>
      <c r="O9" s="47"/>
      <c r="P9" s="47"/>
      <c r="Q9" s="47"/>
    </row>
    <row r="10" ht="20.25" customHeight="1" spans="1:17">
      <c r="A10" s="23"/>
      <c r="B10" s="23" t="s">
        <v>370</v>
      </c>
      <c r="C10" s="23" t="str">
        <f>"A02021003"&amp;"  "&amp;"A4黑白打印机"</f>
        <v>A02021003  A4黑白打印机</v>
      </c>
      <c r="D10" s="48" t="s">
        <v>369</v>
      </c>
      <c r="E10" s="24">
        <v>5</v>
      </c>
      <c r="F10" s="47"/>
      <c r="G10" s="47"/>
      <c r="H10" s="47"/>
      <c r="I10" s="49"/>
      <c r="J10" s="49"/>
      <c r="K10" s="49"/>
      <c r="L10" s="47"/>
      <c r="M10" s="47"/>
      <c r="N10" s="47"/>
      <c r="O10" s="47"/>
      <c r="P10" s="47"/>
      <c r="Q10" s="47"/>
    </row>
    <row r="11" ht="20.25" customHeight="1" spans="1:17">
      <c r="A11" s="23"/>
      <c r="B11" s="23" t="s">
        <v>371</v>
      </c>
      <c r="C11" s="23" t="str">
        <f>"A07100300"&amp;"  "&amp;"纸制品"</f>
        <v>A07100300  纸制品</v>
      </c>
      <c r="D11" s="48" t="s">
        <v>372</v>
      </c>
      <c r="E11" s="24">
        <v>1</v>
      </c>
      <c r="F11" s="47"/>
      <c r="G11" s="47"/>
      <c r="H11" s="49"/>
      <c r="I11" s="49"/>
      <c r="J11" s="49"/>
      <c r="K11" s="49"/>
      <c r="L11" s="47"/>
      <c r="M11" s="47"/>
      <c r="N11" s="47"/>
      <c r="O11" s="47"/>
      <c r="P11" s="47"/>
      <c r="Q11" s="47"/>
    </row>
    <row r="12" ht="20.25" customHeight="1" spans="1:17">
      <c r="A12" s="23"/>
      <c r="B12" s="23" t="s">
        <v>373</v>
      </c>
      <c r="C12" s="23" t="str">
        <f>"A02020800"&amp;"  "&amp;"触控一体机"</f>
        <v>A02020800  触控一体机</v>
      </c>
      <c r="D12" s="48" t="s">
        <v>369</v>
      </c>
      <c r="E12" s="24">
        <v>1</v>
      </c>
      <c r="F12" s="47"/>
      <c r="G12" s="47"/>
      <c r="H12" s="49"/>
      <c r="I12" s="49"/>
      <c r="J12" s="49"/>
      <c r="K12" s="49"/>
      <c r="L12" s="47"/>
      <c r="M12" s="47"/>
      <c r="N12" s="47"/>
      <c r="O12" s="47"/>
      <c r="P12" s="47"/>
      <c r="Q12" s="47"/>
    </row>
    <row r="13" ht="20.25" customHeight="1" spans="1:17">
      <c r="A13" s="24" t="s">
        <v>31</v>
      </c>
      <c r="B13" s="24"/>
      <c r="C13" s="24"/>
      <c r="D13" s="48"/>
      <c r="E13" s="48"/>
      <c r="F13" s="47"/>
      <c r="G13" s="47"/>
      <c r="H13" s="47"/>
      <c r="I13" s="47"/>
      <c r="J13" s="47"/>
      <c r="K13" s="47"/>
      <c r="L13" s="47"/>
      <c r="M13" s="47"/>
      <c r="N13" s="47"/>
      <c r="O13" s="47"/>
      <c r="P13" s="47"/>
      <c r="Q13" s="47"/>
    </row>
  </sheetData>
  <mergeCells count="17">
    <mergeCell ref="A1:M1"/>
    <mergeCell ref="A2:Q2"/>
    <mergeCell ref="A3:M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P9"/>
  <sheetViews>
    <sheetView showZeros="0" workbookViewId="0">
      <selection activeCell="L21" sqref="L21"/>
    </sheetView>
  </sheetViews>
  <sheetFormatPr defaultColWidth="8.85" defaultRowHeight="15" customHeight="1"/>
  <cols>
    <col min="1" max="1" width="37.1416666666667" customWidth="1"/>
    <col min="2" max="16" width="17.1416666666667" customWidth="1"/>
  </cols>
  <sheetData>
    <row r="1" ht="24.15" customHeight="1" spans="1:16">
      <c r="A1" s="19"/>
      <c r="B1" s="19"/>
      <c r="C1" s="19"/>
      <c r="D1" s="19"/>
      <c r="E1" s="19"/>
      <c r="F1" s="19"/>
      <c r="G1" s="19"/>
      <c r="H1" s="19"/>
      <c r="I1" s="19"/>
      <c r="J1" s="19"/>
      <c r="K1" s="19"/>
      <c r="L1" s="19"/>
      <c r="M1" s="19"/>
      <c r="P1" s="20" t="s">
        <v>374</v>
      </c>
    </row>
    <row r="2" ht="45.15" customHeight="1" spans="1:14">
      <c r="A2" s="25" t="s">
        <v>375</v>
      </c>
      <c r="B2" s="25"/>
      <c r="C2" s="25"/>
      <c r="D2" s="25"/>
      <c r="E2" s="25"/>
      <c r="F2" s="25"/>
      <c r="G2" s="25"/>
      <c r="H2" s="25"/>
      <c r="I2" s="25"/>
      <c r="J2" s="25"/>
      <c r="K2" s="25"/>
      <c r="L2" s="25"/>
      <c r="M2" s="25"/>
      <c r="N2" s="25"/>
    </row>
    <row r="3" ht="18.75" customHeight="1" spans="1:16">
      <c r="A3" s="19" t="str">
        <f>"单位名称："&amp;"新平彝族傣族自治县第三小学"</f>
        <v>单位名称：新平彝族傣族自治县第三小学</v>
      </c>
      <c r="B3" s="19"/>
      <c r="C3" s="19"/>
      <c r="D3" s="19"/>
      <c r="E3" s="19"/>
      <c r="F3" s="19"/>
      <c r="G3" s="19"/>
      <c r="H3" s="19"/>
      <c r="I3" s="19"/>
      <c r="J3" s="19"/>
      <c r="K3" s="19"/>
      <c r="L3" s="19"/>
      <c r="M3" s="19"/>
      <c r="P3" s="20" t="s">
        <v>28</v>
      </c>
    </row>
    <row r="4" ht="22.5" customHeight="1" spans="1:16">
      <c r="A4" s="35" t="s">
        <v>376</v>
      </c>
      <c r="B4" s="35" t="s">
        <v>149</v>
      </c>
      <c r="C4" s="35"/>
      <c r="D4" s="35"/>
      <c r="E4" s="36" t="s">
        <v>377</v>
      </c>
      <c r="F4" s="37"/>
      <c r="G4" s="37"/>
      <c r="H4" s="37"/>
      <c r="I4" s="37"/>
      <c r="J4" s="37"/>
      <c r="K4" s="37"/>
      <c r="L4" s="37"/>
      <c r="M4" s="37"/>
      <c r="N4" s="37"/>
      <c r="O4" s="37"/>
      <c r="P4" s="37"/>
    </row>
    <row r="5" ht="22.5" customHeight="1" spans="1:16">
      <c r="A5" s="35"/>
      <c r="B5" s="35" t="s">
        <v>31</v>
      </c>
      <c r="C5" s="35" t="s">
        <v>34</v>
      </c>
      <c r="D5" s="35" t="s">
        <v>366</v>
      </c>
      <c r="E5" s="36" t="s">
        <v>378</v>
      </c>
      <c r="F5" s="28" t="s">
        <v>379</v>
      </c>
      <c r="G5" s="28" t="s">
        <v>380</v>
      </c>
      <c r="H5" s="28" t="s">
        <v>381</v>
      </c>
      <c r="I5" s="28" t="s">
        <v>382</v>
      </c>
      <c r="J5" s="28" t="s">
        <v>383</v>
      </c>
      <c r="K5" s="28" t="s">
        <v>384</v>
      </c>
      <c r="L5" s="28" t="s">
        <v>385</v>
      </c>
      <c r="M5" s="28" t="s">
        <v>386</v>
      </c>
      <c r="N5" s="28" t="s">
        <v>387</v>
      </c>
      <c r="O5" s="28" t="s">
        <v>388</v>
      </c>
      <c r="P5" s="28" t="s">
        <v>389</v>
      </c>
    </row>
    <row r="6" ht="18.75" customHeight="1" spans="1:16">
      <c r="A6" s="35" t="s">
        <v>45</v>
      </c>
      <c r="B6" s="35" t="s">
        <v>46</v>
      </c>
      <c r="C6" s="35" t="s">
        <v>47</v>
      </c>
      <c r="D6" s="35" t="s">
        <v>48</v>
      </c>
      <c r="E6" s="36" t="s">
        <v>49</v>
      </c>
      <c r="F6" s="28" t="s">
        <v>50</v>
      </c>
      <c r="G6" s="28" t="s">
        <v>51</v>
      </c>
      <c r="H6" s="28" t="s">
        <v>52</v>
      </c>
      <c r="I6" s="28" t="s">
        <v>53</v>
      </c>
      <c r="J6" s="28" t="s">
        <v>69</v>
      </c>
      <c r="K6" s="28" t="s">
        <v>390</v>
      </c>
      <c r="L6" s="28" t="s">
        <v>391</v>
      </c>
      <c r="M6" s="28" t="s">
        <v>392</v>
      </c>
      <c r="N6" s="28" t="s">
        <v>393</v>
      </c>
      <c r="O6" s="28" t="s">
        <v>394</v>
      </c>
      <c r="P6" s="28" t="s">
        <v>395</v>
      </c>
    </row>
    <row r="7" ht="18.75" customHeight="1" spans="1:16">
      <c r="A7" s="23"/>
      <c r="B7" s="23"/>
      <c r="C7" s="23"/>
      <c r="D7" s="23"/>
      <c r="E7" s="38"/>
      <c r="F7" s="31"/>
      <c r="G7" s="31"/>
      <c r="H7" s="31"/>
      <c r="I7" s="31"/>
      <c r="J7" s="31"/>
      <c r="K7" s="31"/>
      <c r="L7" s="31"/>
      <c r="M7" s="31"/>
      <c r="N7" s="31"/>
      <c r="O7" s="40"/>
      <c r="P7" s="40"/>
    </row>
    <row r="8" ht="18.75" customHeight="1" spans="1:16">
      <c r="A8" s="24"/>
      <c r="B8" s="23"/>
      <c r="C8" s="23"/>
      <c r="D8" s="23"/>
      <c r="E8" s="39"/>
      <c r="F8" s="39"/>
      <c r="G8" s="39"/>
      <c r="H8" s="39"/>
      <c r="I8" s="39"/>
      <c r="J8" s="39"/>
      <c r="K8" s="39"/>
      <c r="L8" s="39"/>
      <c r="M8" s="39"/>
      <c r="N8" s="41"/>
      <c r="O8" s="42"/>
      <c r="P8" s="42"/>
    </row>
    <row r="9" customHeight="1" spans="1:1">
      <c r="A9" t="s">
        <v>139</v>
      </c>
    </row>
  </sheetData>
  <mergeCells count="5">
    <mergeCell ref="A2:N2"/>
    <mergeCell ref="A3:C3"/>
    <mergeCell ref="B4:D4"/>
    <mergeCell ref="E4:P4"/>
    <mergeCell ref="A4:A5"/>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P21"/>
  <sheetViews>
    <sheetView showZeros="0" workbookViewId="0">
      <selection activeCell="P13" sqref="P13"/>
    </sheetView>
  </sheetViews>
  <sheetFormatPr defaultColWidth="8.85" defaultRowHeight="15" customHeight="1"/>
  <cols>
    <col min="1" max="1" width="37.1416666666667" customWidth="1"/>
    <col min="2" max="14" width="17.1416666666667" customWidth="1"/>
    <col min="15" max="15" width="14.375" customWidth="1"/>
    <col min="16" max="16" width="16.375" customWidth="1"/>
  </cols>
  <sheetData>
    <row r="1" ht="24.15" customHeight="1" spans="1:16">
      <c r="A1" s="19"/>
      <c r="B1" s="19"/>
      <c r="C1" s="19"/>
      <c r="D1" s="19"/>
      <c r="E1" s="19"/>
      <c r="F1" s="19"/>
      <c r="G1" s="19"/>
      <c r="H1" s="19"/>
      <c r="I1" s="19"/>
      <c r="J1" s="19"/>
      <c r="K1" s="19"/>
      <c r="L1" s="19"/>
      <c r="M1" s="19"/>
      <c r="P1" s="20" t="s">
        <v>374</v>
      </c>
    </row>
    <row r="2" ht="45.15" customHeight="1" spans="1:14">
      <c r="A2" s="25" t="s">
        <v>375</v>
      </c>
      <c r="B2" s="25"/>
      <c r="C2" s="25"/>
      <c r="D2" s="25"/>
      <c r="E2" s="25"/>
      <c r="F2" s="25"/>
      <c r="G2" s="25"/>
      <c r="H2" s="25"/>
      <c r="I2" s="25"/>
      <c r="J2" s="25"/>
      <c r="K2" s="25"/>
      <c r="L2" s="25"/>
      <c r="M2" s="25"/>
      <c r="N2" s="25"/>
    </row>
    <row r="3" ht="18.75" customHeight="1" spans="1:16">
      <c r="A3" s="19" t="str">
        <f>"单位名称："&amp;"新平彝族傣族自治县第三小学"</f>
        <v>单位名称：新平彝族傣族自治县第三小学</v>
      </c>
      <c r="B3" s="19"/>
      <c r="C3" s="19"/>
      <c r="D3" s="19"/>
      <c r="E3" s="19"/>
      <c r="F3" s="19"/>
      <c r="G3" s="19"/>
      <c r="H3" s="19"/>
      <c r="I3" s="19"/>
      <c r="J3" s="19"/>
      <c r="K3" s="19"/>
      <c r="L3" s="19"/>
      <c r="M3" s="19"/>
      <c r="P3" s="20" t="s">
        <v>28</v>
      </c>
    </row>
    <row r="4" ht="22.5" customHeight="1" spans="1:16">
      <c r="A4" s="28" t="s">
        <v>376</v>
      </c>
      <c r="B4" s="28" t="s">
        <v>149</v>
      </c>
      <c r="C4" s="28"/>
      <c r="D4" s="28"/>
      <c r="E4" s="28" t="s">
        <v>377</v>
      </c>
      <c r="F4" s="28"/>
      <c r="G4" s="28"/>
      <c r="H4" s="28"/>
      <c r="I4" s="28"/>
      <c r="J4" s="28"/>
      <c r="K4" s="28"/>
      <c r="L4" s="28"/>
      <c r="M4" s="28"/>
      <c r="N4" s="28"/>
      <c r="O4" s="28"/>
      <c r="P4" s="28"/>
    </row>
    <row r="5" ht="22.5" customHeight="1" spans="1:16">
      <c r="A5" s="28"/>
      <c r="B5" s="28" t="s">
        <v>31</v>
      </c>
      <c r="C5" s="28" t="s">
        <v>34</v>
      </c>
      <c r="D5" s="28" t="s">
        <v>366</v>
      </c>
      <c r="E5" s="29" t="s">
        <v>378</v>
      </c>
      <c r="F5" s="29" t="s">
        <v>379</v>
      </c>
      <c r="G5" s="29" t="s">
        <v>380</v>
      </c>
      <c r="H5" s="29" t="s">
        <v>381</v>
      </c>
      <c r="I5" s="29" t="s">
        <v>382</v>
      </c>
      <c r="J5" s="29" t="s">
        <v>383</v>
      </c>
      <c r="K5" s="29" t="s">
        <v>384</v>
      </c>
      <c r="L5" s="29" t="s">
        <v>385</v>
      </c>
      <c r="M5" s="29" t="s">
        <v>386</v>
      </c>
      <c r="N5" s="29" t="s">
        <v>387</v>
      </c>
      <c r="O5" s="29" t="s">
        <v>388</v>
      </c>
      <c r="P5" s="29" t="s">
        <v>389</v>
      </c>
    </row>
    <row r="6" ht="18.75" customHeight="1" spans="1:16">
      <c r="A6" s="29">
        <v>1</v>
      </c>
      <c r="B6" s="29">
        <v>2</v>
      </c>
      <c r="C6" s="29">
        <v>3</v>
      </c>
      <c r="D6" s="30">
        <v>4</v>
      </c>
      <c r="E6" s="29">
        <v>5</v>
      </c>
      <c r="F6" s="29">
        <v>6</v>
      </c>
      <c r="G6" s="29">
        <v>7</v>
      </c>
      <c r="H6" s="30">
        <v>8</v>
      </c>
      <c r="I6" s="29">
        <v>9</v>
      </c>
      <c r="J6" s="29">
        <v>10</v>
      </c>
      <c r="K6" s="29">
        <v>11</v>
      </c>
      <c r="L6" s="30">
        <v>12</v>
      </c>
      <c r="M6" s="29">
        <v>13</v>
      </c>
      <c r="N6" s="29">
        <v>14</v>
      </c>
      <c r="O6" s="29">
        <v>15</v>
      </c>
      <c r="P6" s="30">
        <v>16</v>
      </c>
    </row>
    <row r="7" ht="18.75" customHeight="1" spans="1:16">
      <c r="A7" s="31"/>
      <c r="B7" s="31"/>
      <c r="C7" s="31"/>
      <c r="D7" s="31"/>
      <c r="E7" s="32" t="s">
        <v>396</v>
      </c>
      <c r="F7" s="32" t="s">
        <v>396</v>
      </c>
      <c r="G7" s="32" t="s">
        <v>396</v>
      </c>
      <c r="H7" s="32" t="s">
        <v>396</v>
      </c>
      <c r="I7" s="32" t="s">
        <v>396</v>
      </c>
      <c r="J7" s="32" t="s">
        <v>396</v>
      </c>
      <c r="K7" s="32" t="s">
        <v>396</v>
      </c>
      <c r="L7" s="32" t="s">
        <v>396</v>
      </c>
      <c r="M7" s="32" t="s">
        <v>396</v>
      </c>
      <c r="N7" s="32" t="s">
        <v>396</v>
      </c>
      <c r="O7" s="32" t="s">
        <v>396</v>
      </c>
      <c r="P7" s="32" t="s">
        <v>396</v>
      </c>
    </row>
    <row r="8" ht="18.75" customHeight="1" spans="1:16">
      <c r="A8" s="33" t="s">
        <v>31</v>
      </c>
      <c r="B8" s="31"/>
      <c r="C8" s="31"/>
      <c r="D8" s="31"/>
      <c r="E8" s="32" t="s">
        <v>396</v>
      </c>
      <c r="F8" s="32" t="s">
        <v>396</v>
      </c>
      <c r="G8" s="32" t="s">
        <v>396</v>
      </c>
      <c r="H8" s="32" t="s">
        <v>396</v>
      </c>
      <c r="I8" s="32" t="s">
        <v>396</v>
      </c>
      <c r="J8" s="32" t="s">
        <v>396</v>
      </c>
      <c r="K8" s="32" t="s">
        <v>396</v>
      </c>
      <c r="L8" s="32" t="s">
        <v>396</v>
      </c>
      <c r="M8" s="32" t="s">
        <v>396</v>
      </c>
      <c r="N8" s="32" t="s">
        <v>396</v>
      </c>
      <c r="O8" s="32" t="s">
        <v>396</v>
      </c>
      <c r="P8" s="32" t="s">
        <v>396</v>
      </c>
    </row>
    <row r="9" customHeight="1" spans="1:1">
      <c r="A9" t="s">
        <v>139</v>
      </c>
    </row>
    <row r="21" customHeight="1" spans="4:4">
      <c r="D21" s="34"/>
    </row>
  </sheetData>
  <mergeCells count="5">
    <mergeCell ref="A2:N2"/>
    <mergeCell ref="A3:C3"/>
    <mergeCell ref="B4:D4"/>
    <mergeCell ref="E4:P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29" sqref="C29"/>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397</v>
      </c>
    </row>
    <row r="2" ht="52.05" customHeight="1" spans="1:10">
      <c r="A2" s="25" t="s">
        <v>398</v>
      </c>
      <c r="B2" s="26"/>
      <c r="C2" s="26"/>
      <c r="D2" s="26"/>
      <c r="E2" s="26"/>
      <c r="F2" s="26"/>
      <c r="G2" s="26"/>
      <c r="H2" s="26"/>
      <c r="I2" s="26"/>
      <c r="J2" s="26"/>
    </row>
    <row r="3" ht="21.3" customHeight="1" spans="1:10">
      <c r="A3" s="19" t="str">
        <f>"单位名称："&amp;"新平彝族傣族自治县第三小学"</f>
        <v>单位名称：新平彝族傣族自治县第三小学</v>
      </c>
      <c r="B3" s="19"/>
      <c r="C3" s="19"/>
      <c r="D3" s="27"/>
      <c r="E3" s="27"/>
      <c r="F3" s="27"/>
      <c r="G3" s="27"/>
      <c r="H3" s="27"/>
      <c r="I3" s="27"/>
      <c r="J3" s="27"/>
    </row>
    <row r="4" ht="27.15" customHeight="1" spans="1:10">
      <c r="A4" s="22" t="s">
        <v>226</v>
      </c>
      <c r="B4" s="22" t="s">
        <v>227</v>
      </c>
      <c r="C4" s="22" t="s">
        <v>228</v>
      </c>
      <c r="D4" s="22" t="s">
        <v>229</v>
      </c>
      <c r="E4" s="22" t="s">
        <v>230</v>
      </c>
      <c r="F4" s="22" t="s">
        <v>231</v>
      </c>
      <c r="G4" s="22" t="s">
        <v>232</v>
      </c>
      <c r="H4" s="22" t="s">
        <v>233</v>
      </c>
      <c r="I4" s="22" t="s">
        <v>234</v>
      </c>
      <c r="J4" s="22" t="s">
        <v>235</v>
      </c>
    </row>
    <row r="5" ht="18.75" customHeight="1" spans="1:10">
      <c r="A5" s="22" t="s">
        <v>45</v>
      </c>
      <c r="B5" s="22" t="s">
        <v>46</v>
      </c>
      <c r="C5" s="22" t="s">
        <v>47</v>
      </c>
      <c r="D5" s="22" t="s">
        <v>48</v>
      </c>
      <c r="E5" s="22" t="s">
        <v>49</v>
      </c>
      <c r="F5" s="22" t="s">
        <v>50</v>
      </c>
      <c r="G5" s="22" t="s">
        <v>51</v>
      </c>
      <c r="H5" s="22" t="s">
        <v>52</v>
      </c>
      <c r="I5" s="22" t="s">
        <v>53</v>
      </c>
      <c r="J5" s="22" t="s">
        <v>69</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t="s">
        <v>139</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D23" sqref="D23"/>
    </sheetView>
  </sheetViews>
  <sheetFormatPr defaultColWidth="8.85" defaultRowHeight="15" customHeight="1" outlineLevelRow="7" outlineLevelCol="7"/>
  <cols>
    <col min="1" max="8" width="28.575" customWidth="1"/>
  </cols>
  <sheetData>
    <row r="1" ht="18.75" customHeight="1" spans="1:8">
      <c r="A1" s="19"/>
      <c r="B1" s="19"/>
      <c r="C1" s="19"/>
      <c r="D1" s="19"/>
      <c r="E1" s="19"/>
      <c r="F1" s="19"/>
      <c r="G1" s="19"/>
      <c r="H1" s="20" t="s">
        <v>399</v>
      </c>
    </row>
    <row r="2" ht="41.4" customHeight="1" spans="1:8">
      <c r="A2" s="21" t="s">
        <v>400</v>
      </c>
      <c r="B2" s="21"/>
      <c r="C2" s="21"/>
      <c r="D2" s="21"/>
      <c r="E2" s="21"/>
      <c r="F2" s="21"/>
      <c r="G2" s="21"/>
      <c r="H2" s="21"/>
    </row>
    <row r="3" ht="18.75" customHeight="1" spans="1:8">
      <c r="A3" s="19" t="str">
        <f>"单位名称："&amp;"新平彝族傣族自治县第三小学"</f>
        <v>单位名称：新平彝族傣族自治县第三小学</v>
      </c>
      <c r="B3" s="19"/>
      <c r="C3" s="19"/>
      <c r="D3" s="19"/>
      <c r="E3" s="19"/>
      <c r="F3" s="19"/>
      <c r="G3" s="19"/>
      <c r="H3" s="19"/>
    </row>
    <row r="4" ht="18.75" customHeight="1" spans="1:8">
      <c r="A4" s="22" t="s">
        <v>142</v>
      </c>
      <c r="B4" s="22" t="s">
        <v>401</v>
      </c>
      <c r="C4" s="22" t="s">
        <v>402</v>
      </c>
      <c r="D4" s="22" t="s">
        <v>403</v>
      </c>
      <c r="E4" s="22" t="s">
        <v>362</v>
      </c>
      <c r="F4" s="22" t="s">
        <v>404</v>
      </c>
      <c r="G4" s="22"/>
      <c r="H4" s="22"/>
    </row>
    <row r="5" ht="18.75" customHeight="1" spans="1:8">
      <c r="A5" s="22"/>
      <c r="B5" s="22"/>
      <c r="C5" s="22"/>
      <c r="D5" s="22"/>
      <c r="E5" s="22"/>
      <c r="F5" s="22" t="s">
        <v>363</v>
      </c>
      <c r="G5" s="22" t="s">
        <v>405</v>
      </c>
      <c r="H5" s="22" t="s">
        <v>406</v>
      </c>
    </row>
    <row r="6" ht="18.75" customHeight="1" spans="1:8">
      <c r="A6" s="22" t="s">
        <v>45</v>
      </c>
      <c r="B6" s="22" t="s">
        <v>46</v>
      </c>
      <c r="C6" s="22" t="s">
        <v>47</v>
      </c>
      <c r="D6" s="22" t="s">
        <v>48</v>
      </c>
      <c r="E6" s="22" t="s">
        <v>49</v>
      </c>
      <c r="F6" s="22" t="s">
        <v>50</v>
      </c>
      <c r="G6" s="22" t="s">
        <v>51</v>
      </c>
      <c r="H6" s="22" t="s">
        <v>52</v>
      </c>
    </row>
    <row r="7" ht="18.75" customHeight="1" spans="1:8">
      <c r="A7" s="23"/>
      <c r="B7" s="23"/>
      <c r="C7" s="23"/>
      <c r="D7" s="23"/>
      <c r="E7" s="24"/>
      <c r="F7" s="24"/>
      <c r="G7" s="17"/>
      <c r="H7" s="17"/>
    </row>
    <row r="8" customHeight="1" spans="1:1">
      <c r="A8" t="s">
        <v>139</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G17" sqref="G17:G18"/>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407</v>
      </c>
    </row>
    <row r="2" ht="45" customHeight="1" spans="1:11">
      <c r="A2" s="3" t="s">
        <v>408</v>
      </c>
      <c r="B2" s="3"/>
      <c r="C2" s="3"/>
      <c r="D2" s="3"/>
      <c r="E2" s="3"/>
      <c r="F2" s="3"/>
      <c r="G2" s="3"/>
      <c r="H2" s="3"/>
      <c r="I2" s="3"/>
      <c r="J2" s="3"/>
      <c r="K2" s="3"/>
    </row>
    <row r="3" ht="18.75" customHeight="1" spans="1:11">
      <c r="A3" s="4" t="str">
        <f>"单位名称："&amp;"新平彝族傣族自治县第三小学"</f>
        <v>单位名称：新平彝族傣族自治县第三小学</v>
      </c>
      <c r="B3" s="4"/>
      <c r="C3" s="4"/>
      <c r="D3" s="4"/>
      <c r="E3" s="4"/>
      <c r="F3" s="4"/>
      <c r="G3" s="4"/>
      <c r="H3" s="5"/>
      <c r="I3" s="5"/>
      <c r="J3" s="5"/>
      <c r="K3" s="5" t="s">
        <v>28</v>
      </c>
    </row>
    <row r="4" ht="18.75" customHeight="1" spans="1:11">
      <c r="A4" s="13" t="s">
        <v>195</v>
      </c>
      <c r="B4" s="13" t="s">
        <v>144</v>
      </c>
      <c r="C4" s="13" t="s">
        <v>196</v>
      </c>
      <c r="D4" s="13" t="s">
        <v>145</v>
      </c>
      <c r="E4" s="13" t="s">
        <v>146</v>
      </c>
      <c r="F4" s="13" t="s">
        <v>147</v>
      </c>
      <c r="G4" s="13" t="s">
        <v>148</v>
      </c>
      <c r="H4" s="13" t="s">
        <v>31</v>
      </c>
      <c r="I4" s="13" t="s">
        <v>409</v>
      </c>
      <c r="J4" s="13"/>
      <c r="K4" s="13"/>
    </row>
    <row r="5" ht="18.75" customHeight="1" spans="1:11">
      <c r="A5" s="13"/>
      <c r="B5" s="13"/>
      <c r="C5" s="13"/>
      <c r="D5" s="13"/>
      <c r="E5" s="13"/>
      <c r="F5" s="13"/>
      <c r="G5" s="13"/>
      <c r="H5" s="13"/>
      <c r="I5" s="13" t="s">
        <v>34</v>
      </c>
      <c r="J5" s="13" t="s">
        <v>35</v>
      </c>
      <c r="K5" s="13" t="s">
        <v>36</v>
      </c>
    </row>
    <row r="6" ht="22.65" customHeight="1" spans="1:11">
      <c r="A6" s="13"/>
      <c r="B6" s="13"/>
      <c r="C6" s="13"/>
      <c r="D6" s="13"/>
      <c r="E6" s="13"/>
      <c r="F6" s="13"/>
      <c r="G6" s="13"/>
      <c r="H6" s="13"/>
      <c r="I6" s="13"/>
      <c r="J6" s="13"/>
      <c r="K6" s="13"/>
    </row>
    <row r="7" ht="18.75" customHeight="1" spans="1:11">
      <c r="A7" s="14" t="s">
        <v>45</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31</v>
      </c>
      <c r="B10" s="18"/>
      <c r="C10" s="18"/>
      <c r="D10" s="18"/>
      <c r="E10" s="18"/>
      <c r="F10" s="18"/>
      <c r="G10" s="18"/>
      <c r="H10" s="17"/>
      <c r="I10" s="17"/>
      <c r="J10" s="17"/>
      <c r="K10" s="17"/>
    </row>
    <row r="11" customHeight="1" spans="1:1">
      <c r="A11" t="s">
        <v>139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selection activeCell="E28" sqref="E2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410</v>
      </c>
    </row>
    <row r="2" ht="45" customHeight="1" spans="1:7">
      <c r="A2" s="3" t="s">
        <v>411</v>
      </c>
      <c r="B2" s="3"/>
      <c r="C2" s="3"/>
      <c r="D2" s="3"/>
      <c r="E2" s="3"/>
      <c r="F2" s="3"/>
      <c r="G2" s="3"/>
    </row>
    <row r="3" ht="24.15" customHeight="1" spans="1:7">
      <c r="A3" s="4" t="str">
        <f>"单位名称："&amp;"新平彝族傣族自治县第三小学"</f>
        <v>单位名称：新平彝族傣族自治县第三小学</v>
      </c>
      <c r="B3" s="4"/>
      <c r="C3" s="4"/>
      <c r="D3" s="4"/>
      <c r="E3" s="5"/>
      <c r="F3" s="5"/>
      <c r="G3" s="5" t="s">
        <v>28</v>
      </c>
    </row>
    <row r="4" ht="18.75" customHeight="1" spans="1:7">
      <c r="A4" s="6" t="s">
        <v>196</v>
      </c>
      <c r="B4" s="6" t="s">
        <v>195</v>
      </c>
      <c r="C4" s="6" t="s">
        <v>144</v>
      </c>
      <c r="D4" s="6" t="s">
        <v>412</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200</v>
      </c>
      <c r="C8" s="9" t="s">
        <v>199</v>
      </c>
      <c r="D8" s="8" t="s">
        <v>413</v>
      </c>
      <c r="E8" s="10">
        <v>91800</v>
      </c>
      <c r="F8" s="10"/>
      <c r="G8" s="10"/>
    </row>
    <row r="9" ht="30" customHeight="1" spans="1:7">
      <c r="A9" s="8" t="s">
        <v>55</v>
      </c>
      <c r="B9" s="8" t="s">
        <v>205</v>
      </c>
      <c r="C9" s="9" t="s">
        <v>204</v>
      </c>
      <c r="D9" s="8" t="s">
        <v>413</v>
      </c>
      <c r="E9" s="10">
        <v>28330.56</v>
      </c>
      <c r="F9" s="10"/>
      <c r="G9" s="10"/>
    </row>
    <row r="10" ht="20.25" customHeight="1" spans="1:7">
      <c r="A10" s="8" t="s">
        <v>55</v>
      </c>
      <c r="B10" s="8" t="s">
        <v>205</v>
      </c>
      <c r="C10" s="9" t="s">
        <v>207</v>
      </c>
      <c r="D10" s="8" t="s">
        <v>413</v>
      </c>
      <c r="E10" s="10">
        <v>11526</v>
      </c>
      <c r="F10" s="10"/>
      <c r="G10" s="10"/>
    </row>
    <row r="11" ht="20.25" customHeight="1" spans="1:7">
      <c r="A11" s="8" t="s">
        <v>55</v>
      </c>
      <c r="B11" s="8" t="s">
        <v>212</v>
      </c>
      <c r="C11" s="9" t="s">
        <v>211</v>
      </c>
      <c r="D11" s="8" t="s">
        <v>413</v>
      </c>
      <c r="E11" s="10">
        <v>533680</v>
      </c>
      <c r="F11" s="10"/>
      <c r="G11" s="10"/>
    </row>
    <row r="12" ht="20.25" customHeight="1" spans="1:7">
      <c r="A12" s="8" t="s">
        <v>55</v>
      </c>
      <c r="B12" s="8" t="s">
        <v>205</v>
      </c>
      <c r="C12" s="9" t="s">
        <v>216</v>
      </c>
      <c r="D12" s="8" t="s">
        <v>413</v>
      </c>
      <c r="E12" s="10">
        <v>173500</v>
      </c>
      <c r="F12" s="10"/>
      <c r="G12" s="10"/>
    </row>
    <row r="13" ht="20.25" customHeight="1" spans="1:7">
      <c r="A13" s="8" t="s">
        <v>55</v>
      </c>
      <c r="B13" s="8" t="s">
        <v>205</v>
      </c>
      <c r="C13" s="9" t="s">
        <v>222</v>
      </c>
      <c r="D13" s="8" t="s">
        <v>413</v>
      </c>
      <c r="E13" s="10">
        <v>16875</v>
      </c>
      <c r="F13" s="10"/>
      <c r="G13" s="10"/>
    </row>
    <row r="14" ht="20.25" customHeight="1" spans="1:7">
      <c r="A14" s="11" t="s">
        <v>31</v>
      </c>
      <c r="B14" s="11"/>
      <c r="C14" s="11"/>
      <c r="D14" s="11"/>
      <c r="E14" s="12">
        <f>SUM(E8:E13)</f>
        <v>855711.56</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夏华</cp:lastModifiedBy>
  <dcterms:created xsi:type="dcterms:W3CDTF">2025-02-23T08:43:00Z</dcterms:created>
  <dcterms:modified xsi:type="dcterms:W3CDTF">2025-03-07T02:23:43Z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290DD4822EB543C19950DF05050AA383_12</vt:lpwstr>
  </property>
  <property fmtid="{D5CDD505-2E9C-101B-9397-08002B2CF9AE}" pid="3" name="KSOProductBuildVer">
    <vt:lpwstr>2052-12.1.0.20305</vt:lpwstr>
  </property>
</Properties>
</file>