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7" hidden="1">'部门项目支出预算表05-1'!$A$7:$W$113</definedName>
  </definedNames>
  <calcPr calcId="144525"/>
</workbook>
</file>

<file path=xl/sharedStrings.xml><?xml version="1.0" encoding="utf-8"?>
<sst xmlns="http://schemas.openxmlformats.org/spreadsheetml/2006/main" count="3229" uniqueCount="842">
  <si>
    <t>预算01-1表</t>
  </si>
  <si>
    <t>2025年财务收支预算总表</t>
  </si>
  <si>
    <t>单位名称：新平彝族傣族自治县者竜乡人民政府</t>
  </si>
  <si>
    <t>单位:元</t>
  </si>
  <si>
    <t>收        入</t>
  </si>
  <si>
    <t>支        出</t>
  </si>
  <si>
    <t>项      目</t>
  </si>
  <si>
    <t>预算数</t>
  </si>
  <si>
    <t>项目（按功能分类）</t>
  </si>
  <si>
    <t>一、一般公共预算拨款收入</t>
  </si>
  <si>
    <t>一、一般公共服务支出</t>
  </si>
  <si>
    <t>二、政府性基金预算拨款收入</t>
  </si>
  <si>
    <t>二、教育支出</t>
  </si>
  <si>
    <t>三、国有资本经营预算拨款收入</t>
  </si>
  <si>
    <t>三、文化旅游体育与传媒支出</t>
  </si>
  <si>
    <t>四、财政专户管理资金收入</t>
  </si>
  <si>
    <t>四、社会保障和就业支出</t>
  </si>
  <si>
    <t>五、单位资金</t>
  </si>
  <si>
    <t>五、卫生健康支出</t>
  </si>
  <si>
    <t>1、事业收入</t>
  </si>
  <si>
    <t>六、城乡社区支出</t>
  </si>
  <si>
    <t>2、事业单位经营收入</t>
  </si>
  <si>
    <t>七、农林水支出</t>
  </si>
  <si>
    <t>3、上级补助收入</t>
  </si>
  <si>
    <t>八、交通运输支出</t>
  </si>
  <si>
    <t>4、附属单位上缴收入</t>
  </si>
  <si>
    <t>九、自然资源海洋气象等支出</t>
  </si>
  <si>
    <t>5、其他收入</t>
  </si>
  <si>
    <t>十、住房保障支出</t>
  </si>
  <si>
    <t>十一、其他支出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</si>
  <si>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</si>
  <si>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</si>
  <si>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</si>
  <si>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</si>
  <si>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</si>
  <si>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</si>
  <si>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</si>
  <si>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</si>
  <si>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</si>
  <si>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</si>
  <si>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</si>
  <si>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</si>
  <si>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</si>
  <si>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</si>
  <si>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</si>
  <si>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</si>
  <si>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</si>
  <si>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</si>
  <si>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</si>
  <si>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</si>
  <si>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</si>
  <si>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</si>
  <si>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</si>
  <si>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</si>
  <si>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</si>
  <si>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</si>
  <si>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</si>
  <si>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577</t>
  </si>
  <si>
    <t>者竜乡</t>
  </si>
  <si>
    <t>577005</t>
  </si>
  <si>
    <t>新平彝族傣族自治县者竜乡党群服务中心</t>
  </si>
  <si>
    <t>577001</t>
  </si>
  <si>
    <t>新平彝族傣族自治县者竜乡人民政府</t>
  </si>
  <si>
    <t>577011</t>
  </si>
  <si>
    <t>新平彝族傣族自治县者竜乡综合行政执法队</t>
  </si>
  <si>
    <t>577012</t>
  </si>
  <si>
    <t>新平彝族傣族自治县者竜乡农业农村发展服务中心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</si>
  <si>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</si>
  <si>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</si>
  <si>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</si>
  <si>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</si>
  <si>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</si>
  <si>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</si>
  <si>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</si>
  <si>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</si>
  <si>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</si>
  <si>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</si>
  <si>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</si>
  <si>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</si>
  <si>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</si>
  <si>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</si>
  <si>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20101</t>
  </si>
  <si>
    <t>人大事务</t>
  </si>
  <si>
    <t>2010107</t>
  </si>
  <si>
    <t>人大代表履职能力提升</t>
  </si>
  <si>
    <t>2010108</t>
  </si>
  <si>
    <t>代表工作</t>
  </si>
  <si>
    <t>其他人大事务支出</t>
  </si>
  <si>
    <t>政协事务</t>
  </si>
  <si>
    <t>一般行政管理事务</t>
  </si>
  <si>
    <t>20103</t>
  </si>
  <si>
    <t>政府办公厅（室）及相关机构事务</t>
  </si>
  <si>
    <t>2010301</t>
  </si>
  <si>
    <t>行政运行</t>
  </si>
  <si>
    <t>20132</t>
  </si>
  <si>
    <t>组织事务</t>
  </si>
  <si>
    <t>2013299</t>
  </si>
  <si>
    <t>其他组织事务支出</t>
  </si>
  <si>
    <t>20134</t>
  </si>
  <si>
    <t>统战事务</t>
  </si>
  <si>
    <t>2013402</t>
  </si>
  <si>
    <t>20136</t>
  </si>
  <si>
    <t>其他共产党事务支出</t>
  </si>
  <si>
    <t>2013650</t>
  </si>
  <si>
    <t>事业运行</t>
  </si>
  <si>
    <t>205</t>
  </si>
  <si>
    <t>教育支出</t>
  </si>
  <si>
    <t>20501</t>
  </si>
  <si>
    <t>教育管理事务</t>
  </si>
  <si>
    <t>2050102</t>
  </si>
  <si>
    <t>207</t>
  </si>
  <si>
    <t>文化旅游体育与传媒支出</t>
  </si>
  <si>
    <t>20701</t>
  </si>
  <si>
    <t>文化和旅游</t>
  </si>
  <si>
    <t>2070109</t>
  </si>
  <si>
    <t>群众文化</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</si>
  <si>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</si>
  <si>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</si>
  <si>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</si>
  <si>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</si>
  <si>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</si>
  <si>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</si>
  <si>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</si>
  <si>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</si>
  <si>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</si>
  <si>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</si>
  <si>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</si>
  <si>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</si>
  <si>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</si>
  <si>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</si>
  <si>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社会福利</t>
  </si>
  <si>
    <t>殡葬</t>
  </si>
  <si>
    <t>养老服务</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</si>
  <si>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</si>
  <si>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</si>
  <si>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</si>
  <si>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</si>
  <si>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</si>
  <si>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</si>
  <si>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</si>
  <si>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</si>
  <si>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</si>
  <si>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</si>
  <si>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</si>
  <si>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</si>
  <si>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其他卫生健康支出</t>
  </si>
  <si>
    <t>212</t>
  </si>
  <si>
    <t>城乡社区支出</t>
  </si>
  <si>
    <t>21201</t>
  </si>
  <si>
    <t>城乡社区管理事务</t>
  </si>
  <si>
    <t>2120199</t>
  </si>
  <si>
    <t>其他城乡社区管理事务支出</t>
  </si>
  <si>
    <t>21299</t>
  </si>
  <si>
    <t>其他城乡社区支出</t>
  </si>
  <si>
    <t>2129999</t>
  </si>
  <si>
    <t>213</t>
  </si>
  <si>
    <t>农林水支出</t>
  </si>
  <si>
    <t>21301</t>
  </si>
  <si>
    <t>农业农村</t>
  </si>
  <si>
    <t>2130104</t>
  </si>
  <si>
    <t>农业生产发展</t>
  </si>
  <si>
    <t>2130199</t>
  </si>
  <si>
    <t>其他农业农村支出</t>
  </si>
  <si>
    <t>林业和草原</t>
  </si>
  <si>
    <t>森林生态效益补偿</t>
  </si>
  <si>
    <t>林业草原防灾减灾</t>
  </si>
  <si>
    <t>21303</t>
  </si>
  <si>
    <t>水利</t>
  </si>
  <si>
    <t>2130316</t>
  </si>
  <si>
    <t>农村水利</t>
  </si>
  <si>
    <t>21307</t>
  </si>
  <si>
    <t>农村综合改革</t>
  </si>
  <si>
    <t>2130701</t>
  </si>
  <si>
    <t>对村级公益事业建设的补助</t>
  </si>
  <si>
    <t>2130705</t>
  </si>
  <si>
    <t>对村民委员会和村党支部的补助</t>
  </si>
  <si>
    <t>其他农村综合改革支出</t>
  </si>
  <si>
    <t xml:space="preserve">交通运输支出 </t>
  </si>
  <si>
    <t>公路水路运输</t>
  </si>
  <si>
    <t>公路养护</t>
  </si>
  <si>
    <t>220</t>
  </si>
  <si>
    <t>自然资源海洋气象等支出</t>
  </si>
  <si>
    <t>22001</t>
  </si>
  <si>
    <t>自然资源事务</t>
  </si>
  <si>
    <t>2200106</t>
  </si>
  <si>
    <t>自然资源利用与保护</t>
  </si>
  <si>
    <t>221</t>
  </si>
  <si>
    <t>住房保障支出</t>
  </si>
  <si>
    <t>22102</t>
  </si>
  <si>
    <t>住房改革支出</t>
  </si>
  <si>
    <t>2210201</t>
  </si>
  <si>
    <t>住房公积金</t>
  </si>
  <si>
    <t>彩票公益金安排的支出</t>
  </si>
  <si>
    <t>用于社会福利的彩票公益金支出</t>
  </si>
  <si>
    <t>用于其他社会公益事业的彩票公益金支出</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</si>
  <si>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</si>
  <si>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</si>
  <si>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</si>
  <si>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</si>
  <si>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</si>
  <si>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</si>
  <si>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</si>
  <si>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</si>
  <si>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</si>
  <si>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（二）文化旅游体育与传媒支出</t>
  </si>
  <si>
    <t>（三）国有资本经营预算拨款</t>
  </si>
  <si>
    <t>（三）社会保障和就业支出</t>
  </si>
  <si>
    <t>二、上年结转</t>
  </si>
  <si>
    <t>（四）卫生健康支出</t>
  </si>
  <si>
    <t>（五）城乡社区支出</t>
  </si>
  <si>
    <t>（六）农林水支出</t>
  </si>
  <si>
    <t>（七）交通运输支出</t>
  </si>
  <si>
    <t>（八）自然资源海洋气象等支出</t>
  </si>
  <si>
    <t>（九）住房保障支出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</si>
  <si>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</si>
  <si>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</si>
  <si>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</si>
  <si>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</si>
  <si>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</si>
  <si>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</si>
  <si>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</si>
  <si>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</si>
  <si>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</si>
  <si>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</si>
  <si>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</si>
  <si>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</si>
  <si>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</si>
  <si>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201</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</si>
  <si>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</si>
  <si>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</si>
  <si>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</si>
  <si>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</si>
  <si>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</si>
  <si>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</si>
  <si>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</si>
  <si>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</si>
  <si>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</si>
  <si>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</si>
  <si>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</si>
  <si>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</si>
  <si>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</si>
  <si>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</si>
  <si>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</si>
  <si>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</si>
  <si>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</si>
  <si>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</si>
  <si>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</si>
  <si>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</si>
  <si>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</si>
  <si>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</si>
  <si>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</si>
  <si>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</si>
  <si>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</si>
  <si>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</si>
  <si>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530427231100001291887</t>
  </si>
  <si>
    <t>社会保障缴费</t>
  </si>
  <si>
    <t>30110</t>
  </si>
  <si>
    <t>职工基本医疗保险缴费</t>
  </si>
  <si>
    <t>530427231100001291892</t>
  </si>
  <si>
    <t>事业人员工资支出</t>
  </si>
  <si>
    <t>30101</t>
  </si>
  <si>
    <t>基本工资</t>
  </si>
  <si>
    <t>30102</t>
  </si>
  <si>
    <t>津贴补贴</t>
  </si>
  <si>
    <t>30107</t>
  </si>
  <si>
    <t>绩效工资</t>
  </si>
  <si>
    <t>530427231100001291893</t>
  </si>
  <si>
    <t>30113</t>
  </si>
  <si>
    <t>530427231100001291894</t>
  </si>
  <si>
    <t>一般公用经费</t>
  </si>
  <si>
    <t>30229</t>
  </si>
  <si>
    <t>福利费</t>
  </si>
  <si>
    <t>530427231100001291908</t>
  </si>
  <si>
    <t>工会经费</t>
  </si>
  <si>
    <t>30228</t>
  </si>
  <si>
    <t>530427231100001481174</t>
  </si>
  <si>
    <t>奖励性绩效工资(地方)</t>
  </si>
  <si>
    <t>530427241100002229397</t>
  </si>
  <si>
    <t>社会保险缴费资金</t>
  </si>
  <si>
    <t>30112</t>
  </si>
  <si>
    <t>其他社会保障缴费</t>
  </si>
  <si>
    <t>30108</t>
  </si>
  <si>
    <t>机关事业单位基本养老保险缴费</t>
  </si>
  <si>
    <t>30111</t>
  </si>
  <si>
    <t>公务员医疗补助缴费</t>
  </si>
  <si>
    <t>530427251100003729421</t>
  </si>
  <si>
    <t>人均公用经费</t>
  </si>
  <si>
    <t>30201</t>
  </si>
  <si>
    <t>办公费</t>
  </si>
  <si>
    <t>30211</t>
  </si>
  <si>
    <t>差旅费</t>
  </si>
  <si>
    <t>530427210000000014570</t>
  </si>
  <si>
    <t>530427210000000015000</t>
  </si>
  <si>
    <t>行政人员工资支出</t>
  </si>
  <si>
    <t>530427210000000016001</t>
  </si>
  <si>
    <t>530427210000000016002</t>
  </si>
  <si>
    <t>530427210000000016006</t>
  </si>
  <si>
    <t>行政人员公务交通补贴</t>
  </si>
  <si>
    <t>30239</t>
  </si>
  <si>
    <t>其他交通费用</t>
  </si>
  <si>
    <t>530427210000000016007</t>
  </si>
  <si>
    <t>530427231100001449804</t>
  </si>
  <si>
    <t>公务员基础绩效奖</t>
  </si>
  <si>
    <t>30103</t>
  </si>
  <si>
    <t>奖金</t>
  </si>
  <si>
    <t>530427231100001449806</t>
  </si>
  <si>
    <t>退休干部公用经费</t>
  </si>
  <si>
    <t>530427231100001610731</t>
  </si>
  <si>
    <t>部门临聘人员支出</t>
  </si>
  <si>
    <t>30199</t>
  </si>
  <si>
    <t>其他工资福利支出</t>
  </si>
  <si>
    <t>530427241100002228939</t>
  </si>
  <si>
    <t>530427241100002376615</t>
  </si>
  <si>
    <t>30205</t>
  </si>
  <si>
    <t>水费</t>
  </si>
  <si>
    <t>30206</t>
  </si>
  <si>
    <t>电费</t>
  </si>
  <si>
    <t>30226</t>
  </si>
  <si>
    <t>劳务费</t>
  </si>
  <si>
    <t>30299</t>
  </si>
  <si>
    <t>其他商品和服务支出</t>
  </si>
  <si>
    <t>530427241100002376693</t>
  </si>
  <si>
    <t>公务用车运行维护费补助经费</t>
  </si>
  <si>
    <t>30231</t>
  </si>
  <si>
    <t>公务用车运行维护费</t>
  </si>
  <si>
    <t>530427251100003815889</t>
  </si>
  <si>
    <t>村（社区）干部（李华、唐影、刘平）一次性离任补助经费</t>
  </si>
  <si>
    <t>30305</t>
  </si>
  <si>
    <t>生活补助</t>
  </si>
  <si>
    <t>530427241100002234275</t>
  </si>
  <si>
    <t>530427241100002234276</t>
  </si>
  <si>
    <t>530427241100002234294</t>
  </si>
  <si>
    <t>530427241100002234296</t>
  </si>
  <si>
    <t>530427241100002234297</t>
  </si>
  <si>
    <t>530427241100002234299</t>
  </si>
  <si>
    <t>530427241100003160232</t>
  </si>
  <si>
    <t>者竜乡社会保险缴费资金</t>
  </si>
  <si>
    <t>530427251100003730282</t>
  </si>
  <si>
    <t>530427241100003156310</t>
  </si>
  <si>
    <t>530427251100003725538</t>
  </si>
  <si>
    <t>530427251100003725539</t>
  </si>
  <si>
    <t>530427251100003725572</t>
  </si>
  <si>
    <t>530427251100003725576</t>
  </si>
  <si>
    <t>530427251100003725577</t>
  </si>
  <si>
    <t>530427251100003725578</t>
  </si>
  <si>
    <t>530427251100003729571</t>
  </si>
  <si>
    <t>预算05-1表</t>
  </si>
  <si>
    <t>2025年部门项目支出预算表</t>
  </si>
  <si>
    <t>项目分类</t>
  </si>
  <si>
    <t>项目单位</t>
  </si>
  <si>
    <t>本年拨款</t>
  </si>
  <si>
    <t>其中：本次下达</t>
  </si>
  <si>
    <t>2023一2025年计算机更新项目资金</t>
  </si>
  <si>
    <t>313 事业发展类</t>
  </si>
  <si>
    <t>530427241100003185022</t>
  </si>
  <si>
    <t>31002</t>
  </si>
  <si>
    <t>办公设备购置</t>
  </si>
  <si>
    <t>（不含政法部门）行政单位公用经费</t>
  </si>
  <si>
    <t>312 民生类</t>
  </si>
  <si>
    <t>530427241100002234016</t>
  </si>
  <si>
    <t>30207</t>
  </si>
  <si>
    <t>邮电费</t>
  </si>
  <si>
    <t>30215</t>
  </si>
  <si>
    <t>会议费</t>
  </si>
  <si>
    <t>30216</t>
  </si>
  <si>
    <t>培训费</t>
  </si>
  <si>
    <t>30217</t>
  </si>
  <si>
    <t>30902</t>
  </si>
  <si>
    <t>村（社区）、小组运转补助经费</t>
  </si>
  <si>
    <t>530427241100002226264</t>
  </si>
  <si>
    <t>村（社区）人员补助经费</t>
  </si>
  <si>
    <t>530427241100002227647</t>
  </si>
  <si>
    <t>其他村（社区）、小组干部待遇补助经费</t>
  </si>
  <si>
    <t>530427241100002226756</t>
  </si>
  <si>
    <t>人大代表通讯、交通经费</t>
  </si>
  <si>
    <t>530427241100002260019</t>
  </si>
  <si>
    <t>人大代表误工补贴经费</t>
  </si>
  <si>
    <t>311 专项业务类</t>
  </si>
  <si>
    <t>530427241100002261744</t>
  </si>
  <si>
    <t>五凌新平新能源有限公司定向捐赠者竜乡教育公益资金</t>
  </si>
  <si>
    <t>530427251100003735889</t>
  </si>
  <si>
    <t>30308</t>
  </si>
  <si>
    <t>助学金</t>
  </si>
  <si>
    <t>者竜乡2025年“两新”组织党建工作经费</t>
  </si>
  <si>
    <t>530427251100003999888</t>
  </si>
  <si>
    <t>者竜乡2025年春节、七一慰问困难党员补助经费</t>
  </si>
  <si>
    <t>530427251100003717901</t>
  </si>
  <si>
    <t>者竜乡2025年度综合文化站免费开放工作补助资金</t>
  </si>
  <si>
    <t>530427251100003708146</t>
  </si>
  <si>
    <t>者竜乡2025年离退休人员党支部书记、委员补贴及党建工作经费</t>
  </si>
  <si>
    <t>530427251100003721230</t>
  </si>
  <si>
    <t>者竜乡2025年人大代表活动工作经费</t>
  </si>
  <si>
    <t>530427251100003628093</t>
  </si>
  <si>
    <t>2010199</t>
  </si>
  <si>
    <t>530427241100003022571</t>
  </si>
  <si>
    <t>者竜乡渔科村烂泥田大沟修复工程经费</t>
  </si>
  <si>
    <t>31005</t>
  </si>
  <si>
    <t>基础设施建设</t>
  </si>
  <si>
    <t>者竜乡2025年水库及坝管护人员补助项目经费</t>
  </si>
  <si>
    <t>530427251100003579067</t>
  </si>
  <si>
    <t>者竜乡2025年县级农村困难党员关爱行动补助经费</t>
  </si>
  <si>
    <t>530427251100003712160</t>
  </si>
  <si>
    <t>者竜乡2025年遗属生活困难补助经费</t>
  </si>
  <si>
    <t>530427251100003752554</t>
  </si>
  <si>
    <t>者竜乡耕地流出工作经费</t>
  </si>
  <si>
    <t>530427251100003876873</t>
  </si>
  <si>
    <t>者竜乡耕地流出整改经费</t>
  </si>
  <si>
    <t>530427251100003915723</t>
  </si>
  <si>
    <t>者竜乡河长清河清漂行动工作经费</t>
  </si>
  <si>
    <t>530427251100003794145</t>
  </si>
  <si>
    <t>者竜乡基层武装部规范化建设项目经费</t>
  </si>
  <si>
    <t>530427251100003826489</t>
  </si>
  <si>
    <t>者竜乡及界牌村旅游规划编制项目资金</t>
  </si>
  <si>
    <t>530427251100003729152</t>
  </si>
  <si>
    <t>30227</t>
  </si>
  <si>
    <t>委托业务费</t>
  </si>
  <si>
    <t>者竜乡烟草市场秩序维护工作经费</t>
  </si>
  <si>
    <t>530427251100003876034</t>
  </si>
  <si>
    <t>30213</t>
  </si>
  <si>
    <t>维修（护）费</t>
  </si>
  <si>
    <t>项目资金</t>
  </si>
  <si>
    <t>530427241100003094483</t>
  </si>
  <si>
    <t>2024年县政协提案办理专项经费（者竜乡民族文化广场改造提升）</t>
  </si>
  <si>
    <t>530427241100002224457</t>
  </si>
  <si>
    <t>2024年农村困难党员关爱行动补助经费</t>
  </si>
  <si>
    <t xml:space="preserve"> 生活补助</t>
  </si>
  <si>
    <t>村级计生宣传员省生活补助</t>
  </si>
  <si>
    <t>计划生育宣传员生活补助</t>
  </si>
  <si>
    <t>530427241100003186804</t>
  </si>
  <si>
    <t>者竜乡鹅毛村小鹅毛小组老年活动室建设项目</t>
  </si>
  <si>
    <t>530427241100003181651</t>
  </si>
  <si>
    <t>新平县者竜乡竹箐村老年活动中心建设项目</t>
  </si>
  <si>
    <t>530427241100003074834</t>
  </si>
  <si>
    <t>农村公益性公墓建设</t>
  </si>
  <si>
    <t>者竜乡养老服务中心运营补贴</t>
  </si>
  <si>
    <t>530427241100003203467</t>
  </si>
  <si>
    <t>2024年农村公路日常养护省级补助资金-日常养护补助资金</t>
  </si>
  <si>
    <t>530427241100002770490</t>
  </si>
  <si>
    <t>2024年省级森林防火经费</t>
  </si>
  <si>
    <t>530427241100002982733</t>
  </si>
  <si>
    <t>2024年一季度市级项目经费-三三”制森林草原防火补助经费</t>
  </si>
  <si>
    <t>530427241100002982017</t>
  </si>
  <si>
    <t>2024年省级公益林森林生态效益补偿资金-管护费</t>
  </si>
  <si>
    <t>530427241100002710265</t>
  </si>
  <si>
    <t>新平县者竜乡者竜村委会者竜小组农村公益事业财政奖补资金</t>
  </si>
  <si>
    <t>530427241100003153282</t>
  </si>
  <si>
    <t>者竜乡茶产业活动经费项目活动经费</t>
  </si>
  <si>
    <t xml:space="preserve"> 差旅费</t>
  </si>
  <si>
    <t>530427241100003057942</t>
  </si>
  <si>
    <t>者竜乡峨毛村刘家村小组龙潭田沟修复工程经费</t>
  </si>
  <si>
    <t>530427241100003124846</t>
  </si>
  <si>
    <t>者竜乡者竜村平掌田小组农村人居环境整治提升项目资金</t>
  </si>
  <si>
    <t>530427241100002224708</t>
  </si>
  <si>
    <t>2024年困难党员补助（县级）</t>
  </si>
  <si>
    <t>者竜乡重点工作项目经费</t>
  </si>
  <si>
    <t>530427251100003876329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</si>
  <si>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</si>
  <si>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</si>
  <si>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</si>
  <si>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</si>
  <si>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</si>
  <si>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</si>
  <si>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</si>
  <si>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</si>
  <si>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</si>
  <si>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</si>
  <si>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</si>
  <si>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</si>
  <si>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一、政策目标：了解老党员的困难和需求，为老党员送去慰问金和节日的问候，使他们物质上得到帮助、精神上得到激励，同时拉近党组织和党员之间的距离,增强老党员对党组织的强烈归属感，凝聚了党心、民心。慰问组聆听老党员们矢志不渝跟党走的难忘经历，回顾党的百年光辉历程，学习他们不懈奋斗的创业精神和艰苦朴素的生活作风，进一步增强了党组织的向心力、凝聚力和号召力。
二、用途：以习近平新时代中国特色社会主义思想和党的二十大精神为指导，围绕党的先进性建设和社会主义和谐社会建设，把党的温暖和关怀送到他们的心坎上，让老党员和生活困难党员切实感受到党的关怀和组织的温暖。进一步调动广大农村基层困难党员在乡村振兴中的积极性、创造性。不断增强党组织的创造力，促进社会和谐。
三、使用范围：2025年1月1日—1月15日：摸排春节慰问对象人数及个人、家庭综合情况，2025年1月15日—1月31日：确定春节慰问人员名册、组织联系村（社区）领导和党总支书记对其进行春节走访慰问活动。
2025年6月1日—6月25日：核查“七一”慰问对象人数及个人、家庭综合情况，2025年6月25日—7月5日：确定“七一”慰问人员名册、组织联系村（社区）领导和党总支书记对其进行春节走访慰问活动。
四、预算支出：2025年春节慰问依据新组通〔2023〕3号文件和新平县2025年春节、七一拟慰问困难党员经费分配表，慰问名额为15人，慰问标准为620元/人（含500元慰问金和120元礼品金），补助金额为9300元；
2025年“七一”慰问依据玉组通〔2021〕18号文件和新平县2025年春节、七一拟慰问困难党员经费分配表，慰问名额为15人，慰问标准为500元/人，补助金额为7500元。
共计16800元。</t>
  </si>
  <si>
    <t>产出指标</t>
  </si>
  <si>
    <t>数量指标</t>
  </si>
  <si>
    <t>春节慰问困难党员人数</t>
  </si>
  <si>
    <t>=</t>
  </si>
  <si>
    <t>15</t>
  </si>
  <si>
    <t>人</t>
  </si>
  <si>
    <t>定量指标</t>
  </si>
  <si>
    <t>反映春节慰问困难党员人数</t>
  </si>
  <si>
    <t>七一慰问困难党员人数</t>
  </si>
  <si>
    <t>反映七一慰问困难党员人数</t>
  </si>
  <si>
    <t>质量指标</t>
  </si>
  <si>
    <t>困难党员补助对象准确率</t>
  </si>
  <si>
    <t>100</t>
  </si>
  <si>
    <t>%</t>
  </si>
  <si>
    <t>反映救助对象认定的准确情况。
救助对象认定准确率=抽检符合标准的救助对象数/抽检实际救助对象数*100%</t>
  </si>
  <si>
    <t>时效指标</t>
  </si>
  <si>
    <t>资金到位后支付时限</t>
  </si>
  <si>
    <t>&lt;=</t>
  </si>
  <si>
    <t>30</t>
  </si>
  <si>
    <t>天</t>
  </si>
  <si>
    <t>反映发放单位及时发放救助资金的情况。
救助发放及时率=时限内发放救助资金额/应发放救助资金额*100%</t>
  </si>
  <si>
    <t>效益指标</t>
  </si>
  <si>
    <t>社会效益</t>
  </si>
  <si>
    <t>困难党员生活状况改善</t>
  </si>
  <si>
    <t>改善</t>
  </si>
  <si>
    <t>是/否</t>
  </si>
  <si>
    <t>定性指标</t>
  </si>
  <si>
    <t>反映困难党员生活状况改善</t>
  </si>
  <si>
    <t>满意度指标</t>
  </si>
  <si>
    <t>服务对象满意度</t>
  </si>
  <si>
    <t>受益对象满意度</t>
  </si>
  <si>
    <t>&gt;=</t>
  </si>
  <si>
    <t>90</t>
  </si>
  <si>
    <t>反映获救助对象的满意程度。
救助对象满意度=调查中满意和较满意的获救助人员数/调查总人数*100%</t>
  </si>
  <si>
    <t>一、政策目标：根据《云南省人力资源和社会保障厅 云南省财政厅关于调整机关事业单位职工死亡后遗属生活困难补助标准及有关问题的通知》（云人社发〔2010〕127 号）、《玉溪市民政局玉溪市财政局关于提高2024年城乡居民最低生活保障特困人员救助供养孤儿基本生活保障标准的通知》（玉民发〔2024〕9号)、《中共新平县委组织部 新平县人力资源和社会保障局关于调整新平县机关事业单位2024年遗属生活困难补助有关问题的通知》文件精神，者竜乡结合实际，特制定以下方案。
二、项目用途：者竜乡2025年遗属生活困难补助项目
三、预算支出：项目资金安排
（一）资金来源：上级补助39576元。
（二）资金使用情况：
1.机关参公单位死亡人员享受遗属补助的共2人，每人享受遗属困难生活补助标准为956元/月，小计22944元；
2.事业单位死亡人员享受遗属补助的共2人，每人享受遗属困难生活补助标准为693元/月，小计16632元。
该项目按财政具体通知发放，按月或按季度付清款项。2025年每月支付3298元或每季度支付9894元。2025年全年支付39576元。
四、预期效果：遗属生活补助社会效益指标是指该政策或措施对社会产生的积极影响的衡量指标。具体而言，遗属生活补助能够帮助失去亲人的遗属度过难关，提供基本生活保障，保证他们的基本生活需求得到满足。这样一来，可以降低他们面临的经济风险和生活压力，缓解他们的心理负担，促进社会稳定和和谐。从整体来看，遗属生活补助社会效益的指标包括减少贫困程度、增强社会安全感、促进社会公平与正义等。这些指标的实现将对整个社会带来积极的影响。</t>
  </si>
  <si>
    <t>获补对象数</t>
  </si>
  <si>
    <t>反映获补对象数</t>
  </si>
  <si>
    <t>遗属补助对象准确率</t>
  </si>
  <si>
    <t>反映遗属补助对象准确情况。遗属补助对象准确率=准确率=（正确的样本数/总的样本中）*100%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</si>
  <si>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</si>
  <si>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</si>
  <si>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</si>
  <si>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</si>
  <si>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反映获补助受益对象的满意程度。</t>
  </si>
  <si>
    <t>一、政策依据：根据新办通〔2020〕48 号关于印发《新平县推行村级组织大岗位制实施方案》、新改委发〔2022〕4号关于印发《新平县健全村干部队伍专业化建设增强党建引领乡村振兴的实施方案(试行)》的通知，认真贯彻落实新时代党的建设总要求和新时代党的组织路线，坚持和加强党对农村工作的全面领导，提高党的农村基层组织建设质量，提高村 (社区)千部农村工作能力和水平，为新时代乡村全面振兴提供坚强政治和组织保证。
二、使用范围：者竜乡2025年村（社区）人员补助经费经费
三、预算支出；本项目2025年度预算资金331500元。者竜乡共有1个社区、7个村委会，61个小组。1个社区5万运转经费、1个村委会3.15万元，1个小组1000元。
合计：1.社区运转经费50000元；
      2.村委会运转经费220500元；
      3.小组运转经费61000元。
四、预期效果；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t>
  </si>
  <si>
    <t>者竜乡村（社区）数量</t>
  </si>
  <si>
    <t>8</t>
  </si>
  <si>
    <t>个</t>
  </si>
  <si>
    <t>反映者竜乡村（社区）数量</t>
  </si>
  <si>
    <t>者竜乡小组数量</t>
  </si>
  <si>
    <t>61</t>
  </si>
  <si>
    <t>反映者竜乡小组数量</t>
  </si>
  <si>
    <t>社区运转经费补助</t>
  </si>
  <si>
    <t>50000</t>
  </si>
  <si>
    <t>元/年</t>
  </si>
  <si>
    <t>反映社区运转经费补助</t>
  </si>
  <si>
    <t>村委会运转经费补助</t>
  </si>
  <si>
    <t>31500</t>
  </si>
  <si>
    <t>反映村委会运转经费补助</t>
  </si>
  <si>
    <t>小组运转经费补助</t>
  </si>
  <si>
    <t>1000</t>
  </si>
  <si>
    <t>反映小组运转经费补助</t>
  </si>
  <si>
    <t>项目实施完成时间</t>
  </si>
  <si>
    <t>12</t>
  </si>
  <si>
    <t>月</t>
  </si>
  <si>
    <t>反映项目实施完成时间</t>
  </si>
  <si>
    <t>部门运转</t>
  </si>
  <si>
    <t>正常运转</t>
  </si>
  <si>
    <t>反映部门（单位）运转情况</t>
  </si>
  <si>
    <t>单位人员满意度</t>
  </si>
  <si>
    <t>反映部门（单位）人员对准转经费的满意程度。</t>
  </si>
  <si>
    <t>（一）项目设立依据
为保证我乡库坝运行安全，加强水利基础设施管理，满足旱期居民日常生产和生活用水，保障汛期居民生命安全和财产安全，提高居民生活质量和生活水平，新平县者竜乡水库及小坝塘管护人员补助项目势在必行，项目建设合理。
（二）项目主要内容
者竜乡水库及小坝塘管护人员补助项目，补助资金主要用于支付者竜乡水库坝17座，管理人员18名。其中小（一）型水库1座，有管理人员2名；小（二）型水库1座，有管理人员1名；小坝塘15座，有管理人员15名。
（三）项目绩效目标
该项目设立了明细的绩效目标，项目绩效目标与水库及坝塘管护人员补助经费等内容相关，在项目实施完成率、工作计划完成率以及报账材料的上报和管理方面符合政策业绩水平，与预算确定的项目经费相匹配。
（四）项目资金预算
根据库坝类型补助标准，小（一）型水库补助2700元/月，小（二）型水库补助100元/月，小坝塘补助50元/月。者竜乡17座库坝2024年共需管护资金42600.00元。</t>
  </si>
  <si>
    <t>者竜共有小坝塘</t>
  </si>
  <si>
    <t>17</t>
  </si>
  <si>
    <t>座</t>
  </si>
  <si>
    <t>反映者竜共有17座小坝塘</t>
  </si>
  <si>
    <t>小（一）型水库补助金额</t>
  </si>
  <si>
    <t>2700</t>
  </si>
  <si>
    <t>元/月</t>
  </si>
  <si>
    <t>反映小（一）型水库补助金额</t>
  </si>
  <si>
    <t>小（二）型水库补助金额</t>
  </si>
  <si>
    <t>反映小（二）型水库补助金额</t>
  </si>
  <si>
    <t>小坝塘补助金额</t>
  </si>
  <si>
    <t>50</t>
  </si>
  <si>
    <t>反映小坝塘补助金额</t>
  </si>
  <si>
    <t>补助对象准确率</t>
  </si>
  <si>
    <t>95</t>
  </si>
  <si>
    <t>水库坝塘管理效率提高</t>
  </si>
  <si>
    <t>提高</t>
  </si>
  <si>
    <t>反映水库坝塘管理效率提高</t>
  </si>
  <si>
    <t>受益人群满意度</t>
  </si>
  <si>
    <t>（一）项目名称
者竜乡2025年人大代表误工补贴
（二）项目背景
者竜乡人大主席团在上级部门的指导下，在乡党委、政府的领导下，结合者竜乡的实际情况，召开者竜乡人民代表大会二天，并组织代表开展代表活动。根据规定，对除国家公职人员（国有企业）和民营企业负责人、村（社区）党总支书记、主任、副支书、副主任、监委会主任、治保主任以外无固定收入的县乡（镇）人大代表和公民参加由乡人大主席团统一组织的活动的临时补助，需要按照每人每天100元的标准补助。激发代表履职热情，让代表在充分发挥代表作用，更好地为者竜发展出谋划策，助推者竜高质量发展。
三、项目开展时间
2025年1月：召开者竜乡人民代表大会
四、项目资金安排
（一）资金来源：上级补助5000元。
（二）资金使用情况：
召开者竜乡人民代表大会两天，预计参与无固定收入代表25人，100元/人，小计5000元；
五、具体实施内容或措施
（一）实施内容
2025年1月：召开者竜乡人民代表大会
（二）实施措施
报账人员认真核对发放代表的相关信息，及时报账，确保项目顺利实施。
六、分月用款计划和支出目标
2025年第一季度支付5000元</t>
  </si>
  <si>
    <t>人大代表人数</t>
  </si>
  <si>
    <t>25</t>
  </si>
  <si>
    <t>反映人大代表误工补贴经费</t>
  </si>
  <si>
    <t>召开者竜乡人民代表大会</t>
  </si>
  <si>
    <t>反映召开者竜乡人民代表大会天数</t>
  </si>
  <si>
    <t>兑现准确率</t>
  </si>
  <si>
    <t>反映补助准确发放的情况。
补助兑现准确率=补助兑付额/应付额*100%</t>
  </si>
  <si>
    <t>反映部门运转情况</t>
  </si>
  <si>
    <t>反映单位人员的满意程度。
单位对象满意度=调查中满意和较满意的单位人员数/调查总人数*100%</t>
  </si>
  <si>
    <t>社会公众满意度</t>
  </si>
  <si>
    <t>一、政策依据：根据新办通〔2020〕48 号关于印发《新平县推行村级组织大岗位制实施方案》、新改委发〔2022〕4号关于印发《新平县健全村干部队伍专业化建设增强党建引领乡村振兴的实施方案(试行)》的通知，认真贯彻落实新时代党的建设总要求和新时代党的组织路线，坚持和加强党对农村工作的全面领导，提高党的农村基层组织建设质量，提高村 (社区)千部农村工作能力和水平，为新时代乡村全面振兴提供坚强政治和组织保证。
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
二、支付预算；本项目2025年度预算资金2436400元。其中：1.社区正职每人每年63200 元,1名社区正职共计63200元;2.社区副职每人每年50200元，3名社区副职共计150600元；3.村委会正职每人每年63200元，7名村委会正职共计442400元;4.村委会副职每人每年50200元，21名村委会副职共计1054200元;5.村(居)民小组党支部书记每人每年6000元，60名村(居)民小组党支部书记共计360000元;6.村 (居)民小组长每人每年6000元，61名村 (居)民小组长共计366000元。
三、预期效果：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t>
  </si>
  <si>
    <t>村（社区）正职人数</t>
  </si>
  <si>
    <t>反映村（社区）正职人数</t>
  </si>
  <si>
    <t>村（社区）副职人数</t>
  </si>
  <si>
    <t>24</t>
  </si>
  <si>
    <t>反映村（社区）副职人数</t>
  </si>
  <si>
    <t>村（居）民小组党支部书记人数</t>
  </si>
  <si>
    <t>60</t>
  </si>
  <si>
    <t>反映村（居）民小组党支部书记人数</t>
  </si>
  <si>
    <t>村（居）民小组长人数</t>
  </si>
  <si>
    <t>反映村（居）民小组长人数</t>
  </si>
  <si>
    <t>跨村任职干部</t>
  </si>
  <si>
    <t>反映跨村任职干部</t>
  </si>
  <si>
    <t>兑付准确率</t>
  </si>
  <si>
    <t>反映兑付准备情况；准确率=（正确的样本数/总的数量）*100%</t>
  </si>
  <si>
    <t>项目实施时间</t>
  </si>
  <si>
    <t>反映项目实施时间</t>
  </si>
  <si>
    <t>反映部门（单位）运转情况。</t>
  </si>
  <si>
    <t>反映部门（单位）人员对工资福利发放的满意程度。</t>
  </si>
  <si>
    <t xml:space="preserve">  随着武装部门的发展，为了提高作战效能、保障武器装备的正常运行、提升军事训练水平，武装部标准化建设成为当务之急。本方案旨在指导武装部门进行标准化建设，提供详实丰富的内容和相关数据支持。标准化建设能够规范作战流程、提高管理效率、减少人为失误，提高战斗力。
一、政策依据：《云南省基层人民武装部建设实施细则（试行）》：对基层武装部建设的各项工作进行了较为全面、细致的规范和指导，包括组织建设、队伍建设、基础设施建设、工作制度等方面，为基层武装部的规范化建设提供了重要依据。
二、用途：预计2025年预下达资金3.1万元，全年支出目标如下：
2025年1-12元完成办公室、资料室、活动室、物资器材库、民兵营（连）部及其他内容规范化建设后，统一支部项目资金。具体内容如下：
1、完成办公室规范化建设项目内容，预计资金11948元（壹万壹仟玖佰肆拾捌元整）；
2、完成资料室规范化建设内容，预计资金5146元（伍仟壹佰肆拾六元整）；
3、完成活动室规范化建设内容，预计资金6766元（陆仟柒佰陆拾陆元整）；
4、完成资料物资器材库规范化建设内容，预计资金356元（三佰伍拾陆元整）；
5、完成民兵营（连）部规范化建设内容，预计资金810元（捌佰壹拾元整）；
6、完成其他规范化建设内容，预计5974元（伍仟玖佰七十四元整）。
三、项目开展时间
2025年1-12月
四、预算支出：本项目2025年度预算资金安排3.1万元，本级财政安排3.1万元。</t>
  </si>
  <si>
    <t>购买电视机数量</t>
  </si>
  <si>
    <t>1.0</t>
  </si>
  <si>
    <t>台</t>
  </si>
  <si>
    <t>反映者竜乡购买电视机数量。</t>
  </si>
  <si>
    <t>购买计算机数量</t>
  </si>
  <si>
    <t>反映购买计算机数量。</t>
  </si>
  <si>
    <t>验收合格率</t>
  </si>
  <si>
    <t>反映项目验收情况。
验收合格率=（验收合格数量/总数）×100%。</t>
  </si>
  <si>
    <t>资金到位支付时间</t>
  </si>
  <si>
    <t>反映资金到位支付时间情况。</t>
  </si>
  <si>
    <t>者竜乡基层武装部规范化建设情况</t>
  </si>
  <si>
    <t>快速发展</t>
  </si>
  <si>
    <t>反映者竜乡基层武装部规范化建设情况</t>
  </si>
  <si>
    <t>调查人群的满意度。
受益人群覆盖率=（调查人群中对设施建设或设施运行的人数/问卷调查人数）*100%</t>
  </si>
  <si>
    <t xml:space="preserve">    近年来由于工作方式变化，现有的办公设备已不能满足办公需求，为适应新时代办公需求，提高工作人员办公环境，我单位计划采购一批性能稳定、性价比高的国产办公设备，优化办公环境，提升工作效率。</t>
  </si>
  <si>
    <t>采购办公设备数量</t>
  </si>
  <si>
    <t>55</t>
  </si>
  <si>
    <t>台/套</t>
  </si>
  <si>
    <t>反映采购办公设备数量。</t>
  </si>
  <si>
    <t>采购设备验收合格率</t>
  </si>
  <si>
    <t>反映采购设备验收合格率</t>
  </si>
  <si>
    <t>工作开展时间</t>
  </si>
  <si>
    <t>年</t>
  </si>
  <si>
    <t xml:space="preserve">反映项目按计划开展情况。
</t>
  </si>
  <si>
    <t>工作效率</t>
  </si>
  <si>
    <t>提升</t>
  </si>
  <si>
    <t>反映工作效率提升情况。</t>
  </si>
  <si>
    <t>反映受益对象满意度。</t>
  </si>
  <si>
    <t xml:space="preserve">    者竜乡及界牌村旅游规划编制项目通过开展新平县者竜乡旅游发展概念性规划暨先期项目总体规划、界牌村旅游总体规划暨重要节点设计，得出规划设计成果，理清乡域旅游产业发展思路，统筹安排各类资源，集中力量、突出重点明确乡村振兴各项任务优先序，做到发展有遵循、建设有抓手。
一、政策依据：《玉溪市“十四五”乡村振兴战略规划（征求意见稿）》要求玉溪市努力建设成为滇中崛起增长极、乡村振兴示范区、共同富裕示范区。高质量推进乡村产业发展，高品质建设美丽魅力乡村，高标准推进生态建设，高品位塑造时代文明新风，高水平提升乡村治理，高集成推进农村综合改革，全面推进乡村产业、人才、文化、生态和组织振兴，为玉溪率先建成共同富裕示范区提供支撑。
二、用途：新平县“新”字当头，以“新模式、新范本、新标杆、新路子”为引领，着力打造“边疆区位、民族文化、山区绿色、美丽生态”四张亮丽名片，全面推进农业现代化示范区建设，助力乡村振兴。为此，者竜乡以界牌为中心，依托乡境内生物、民族手工艺、美食、山水、种植园等丰富旅游资源，积极推进乡域综合开发，发展全域旅游产业。本次规划就是为了统筹安排各类资源，集中力量、突出重点制定者竜乡及界牌小组整体旅游产业发展方案。通过科学设计和合理布局，加快补齐发展短板，优化乡村生产生活生态空间，突出地方特点、文化特色和时代特征，促进经济社会较快发展、生态环境良好。
三、项目开展时间
（一）前期准备阶段
2024年10月，进行项目前期资料的收集整理工作；
（二）项目实施阶段
2024年10月，项目实施，完成意见征求修改稿；
（三）完工验收及资金兑付阶段
2024年10月，项目完工，完成规划设计成果。同时进行资金兑付。
四、预算支出：新平县者竜乡旅游发展概念性规划暨先期项目总体规划，规划材料编制43880.5元，界牌村旅游总体规划暨重要节点设计规划设计成果51257.98元，合计95138.48元。详见附表。</t>
  </si>
  <si>
    <t>者竜乡旅游规划编制项目数</t>
  </si>
  <si>
    <t>项</t>
  </si>
  <si>
    <t>反映者竜乡旅游规划编制项目数</t>
  </si>
  <si>
    <t>规划材料编制成果合格率</t>
  </si>
  <si>
    <t>反映项目验收情况。
竣工验收合格率=（验收合格单元工程数量/完工单元工程总数）×100%。</t>
  </si>
  <si>
    <t>者竜乡旅游业发展情况</t>
  </si>
  <si>
    <t>反映者竜乡旅游业发展情况</t>
  </si>
  <si>
    <t>一、政策目标：紧紧围绕增强监督实效这一中心，综合运用人大视察、调研等监督手段，开展有力度、有深度、有成效的监督。同时，对人大代表开展履职培训，实现代表履职培训全覆盖、技能培训全覆盖，夯实代表民主根基，增强代表荣誉感、使命感和自信感，提升人大代表履职能力。凝心聚力，务实创新，把人大制度优势转化为治理效能，为促进民生持续改善、经济持续健康发展和社会大局稳定，助力乡党委的决策部署稳步推进，提供更加坚实有力的民主法治保障。
二、用途：根据者竜乡人大主席团2024年工作要点安排，2025将组织人大代表开展视察调研、到县外进行学习及履职培训。
三、使用范围：2025年计划组织县乡人大代表到县外学习，视察调研及对代表开展履职培训，费用共计56000元。
四、预算支出：本项目规划总资金56000元，并将本次资金全部用于支付者竜乡人大代表开展活动产生费用。其具体资金预算安排如下：
1.召开者竜乡人民代表大会三天，预计参与代表63人、工作人员30人。伙食补助90元/人，共需25110元；住宿100元/间，63名代表2人一间，需要9600元；会议期间准备水279元、备用药427元。总计35416元。
2.分批次开展人大代表视察调研考察培训四期，每期1天，预计每次参与代表56人，伙食补助90元/人。总计56人*90元/人*4期=20160元，开展考察培训期间准备水224元、备用药200元、总计20584元。</t>
  </si>
  <si>
    <t>外出县外学习人大代表人数</t>
  </si>
  <si>
    <t>93</t>
  </si>
  <si>
    <t>反映外出县外学习人大代表人数</t>
  </si>
  <si>
    <t>履职培训人数</t>
  </si>
  <si>
    <t>56</t>
  </si>
  <si>
    <t>反映履职培训人数</t>
  </si>
  <si>
    <t>获补对象准确率</t>
  </si>
  <si>
    <t>反映获补助对象认定的准确性情况。
获补对象准确率=抽检符合标准的补助对象数/抽检实际补助对象数*100%</t>
  </si>
  <si>
    <t>资金到位发放及时率</t>
  </si>
  <si>
    <t>人大代表工作能力</t>
  </si>
  <si>
    <t>反映人大代表工作能力情况</t>
  </si>
  <si>
    <t>反映受益对象满意度达90%单位对象满意度=调查中满意和较满意的单位人员数/调查总人数*100%</t>
  </si>
  <si>
    <t>一、政策目标： 为充分发挥社会捐赠在教育发展中的重要作用，鼓励和引导社会力量积极支持者竜乡教育发展，规范管理和使用教育发展资金，奖励优秀学生、资助贫困学生完成学业，构建长效激励与保障机制，弘扬尊师重教的优良传统，推动全乡教育事业持续向好发展。
二、项目用途：基金原则上应当统筹使用，优先保障奖励者竜乡籍优秀学生，资助品学兼优的家庭困难学生使用，其他教育事业原则上机动留存，根据当年基金结余研究统筹使用。
三、预算支出：五凌新平新能源有限公司定向捐赠者竜乡教育公益资金项目100000元。
（一）奖学金
者竜籍应届高中毕业考取大学的学生，通过高考被 985、211重点高校录取的、户口在者竜乡的优秀学生进行一次性奖励，标准：3000元/人；被普通高校（本科及以上）录取的优秀困难学生（脱贫户，城镇和农村的低保及重点优抚对象家庭，家庭确有特殊困难的大学生）进行一次性资助，标准：2000元/人。
（二）学业优秀奖学金
在者竜中心学校就读，在县级以上学年末统测中取得了显著成绩的。
1.七至九年级学生：
特等奖：县综合排名50名前，每人奖励700元；
一等奖：县综合排名51至100名前，每人奖励500元；
二等奖：县综合排名101至300名前，每人奖励300元；
特别奖：七至九年级文化学科单科满分，每人每科次奖励500元。
九年级考上市属三所高中：玉溪一中，每人奖励700元；玉溪师院附中，每人奖励600元；玉溪市民族中学，每人奖励500元。
2.三至六年级学生：
特等奖：县综合排名50名前，每人奖励300元；
一等奖：县综合排名51至100名前，每人奖励200元；
二等奖：县综合排名101至300名前，每人奖励100元；
特别奖：三至六年级数学、语文学科单科满分，每人每科次奖励200元。
（三）学业进步奖学金：奖励在县级以上学期末统测中，学业成绩县排名进步明显的三至九年级学生（与上一学期末比较），每班评选1人，每人奖励100元。
（四）品德风尚奖学金：表彰遵规守纪、品德高尚、行为模范的学生，每人奖励奖学金200元。
（五）助学金
对户口在者竜乡，家庭特殊困难且品学兼优的在校生，在享受现有教育保障制度和助学帮扶政策基础上仍无法正常供学、确实需要资助的可实施资助，资助标准：特困500元/人/学年、一般300元/人/学年。</t>
  </si>
  <si>
    <t>特困生资助标准</t>
  </si>
  <si>
    <t>500</t>
  </si>
  <si>
    <t>元/学年</t>
  </si>
  <si>
    <t>反映特困生资助标准</t>
  </si>
  <si>
    <t>一般困难生资助标准</t>
  </si>
  <si>
    <t>300</t>
  </si>
  <si>
    <t>元/人/学年</t>
  </si>
  <si>
    <t>反映一般困难生资助标准</t>
  </si>
  <si>
    <t>反映补助对象准确情况。补助对象准确率=准确率=（正确的样本数/总的样本中）*100%</t>
  </si>
  <si>
    <t>一、政策依据：根据新办通〔2020〕48 号关于印发《新平县推行村级组织大岗位制实施方案》、新改委发〔2022〕4号关于印发《新平县健全村干部队伍专业化建设增强党建引领乡村振兴的实施方案(试行)》的通知，认真贯彻落实新时代党的建设总要求和新时代党的组织路线，坚持和加强党对农村工作的全面领导，提高党的农村基层组织建设质量，提高村 (社区)千部农村工作能力和水平，为新时代乡村全面振兴提供坚强政治和组织保证。
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
二、支出预算：具体安排如下：
1.村(社区)干部绩效26.04万元；
2.村 (居)民小组副组长29.28万元；
3.食品安全信息员3.66万元；
4.小组计生信息员3.60万元；
5.村(社区)委员100.44万元；
6.动物检疫协检员6.32万元；
7.村（社区）干部薪级补贴10.98万元。
8.村（社区）跨村任职补贴0.36万元。</t>
  </si>
  <si>
    <t>村（居）民小组副组长</t>
  </si>
  <si>
    <t>反映部门（单位）实际发放工资人员数量</t>
  </si>
  <si>
    <t>食品安全信息员人数</t>
  </si>
  <si>
    <t>小组计生信息员</t>
  </si>
  <si>
    <t>村（社区）委员</t>
  </si>
  <si>
    <t>27</t>
  </si>
  <si>
    <t>反映兑付准确情况。准确率=（正确的样本数/总的数量）*100%</t>
  </si>
  <si>
    <t xml:space="preserve">    根据2025年县级下达耕地流出问题整改图斑情况，产生了耕地流出整改复耕、栽种农作物等费用，由县级财力预算安排支出，合计2.00万元。主要用于：各村支书、土地专管员培训10次；各村土地专管员培训15次等。（详见项目预算明细表）
    项目开展的具体内容和措施：
    对永久基本农田的整改：对于发生的永久基本农田转为其他农用地的，除非符合特定情形（如栽种林（苗）木、果树等），否则应整改恢复为耕地。整改措施包括复耕、提供照片和影像举证，并在辖区内落实进出平衡。
    分类整改策略：坡耕地通过修建梯田、增加植被覆盖等措施来减少水土流失。沙化土地利用沙网覆盖、种植耐旱且能固定沙土的植物来阻止土地进一步沙化。盐碱地采取土壤改良措施，如灌溉排水调控、施加土壤改良剂等，以降低土壤盐碱度。
    农田水利设施与基础建设：投入资金加强农田水利设施，如灌溉渠道、水井、泵站等的建设与改造。改善农田道路和排水系统，确保农田排水通畅，便于机械化耕作。
    监督与执法：加大对非法占用耕地行为的监督和执法力度，确保整改措施的落实。利用遥感监测等技术手段，定期对整改区域进行检查，防止问题反弹。
    耕地流出专项整治工作是一项重要的土地资源举措，旨在解决耕地被破坏、浪费及非法占用问题，提高土地利用效率。本项目通过一系列整治措施，预计能够恢复大量流失的耕地，提升耕地面积。整改后的耕地质量将得到显著提升，土壤侵蚀和贫瘠化问题得到有效改善。
    </t>
  </si>
  <si>
    <t>土地专管员培训期数</t>
  </si>
  <si>
    <t>期</t>
  </si>
  <si>
    <t>反映土地专管员培训期数</t>
  </si>
  <si>
    <t>监测员培训次数</t>
  </si>
  <si>
    <t>次</t>
  </si>
  <si>
    <t>反映监测员培训次数情况。</t>
  </si>
  <si>
    <t>基层干部工作能力</t>
  </si>
  <si>
    <t>反基层干部工作能力情况</t>
  </si>
  <si>
    <t xml:space="preserve">    本次河长清河清漂行动工作经费项目预计投资2000元，由本级财政安排2000元。
    本次河长清河清漂行动工作经费项目预计投资2000元，包含购买草帽20顶，手套70双，火钳50把，垃圾袋18扎，矿泉水21箱等，通过强化物资保障，提升河道清理能力，全面清理河道管理保护范围内的生产生活垃圾，打捞河沟水面白色垃圾、动物尸体、废弃农作物等影响感官、污染水体的漂浮物，清除河道两岸堆积生活垃圾、建筑垃圾、杂物，劝阻制止向河道内倾倒垃圾、废弃农作物、生活污水等破坏生态环境的行为；拆除河道两岸不规范、影响河流生态环境的垃圾池，重新合理规划设置，健全生活垃圾、建筑垃圾收集处置机制，杜绝雨季雨水将垃圾冲刷进河道；清理影响河流行洪、腐臭发酵的河床淤积物，疏通堵塞河沟，恢复行洪能力。
    </t>
  </si>
  <si>
    <t>购买火钳</t>
  </si>
  <si>
    <t>把</t>
  </si>
  <si>
    <t>反映购买火钳数量。</t>
  </si>
  <si>
    <t>购买手套</t>
  </si>
  <si>
    <t>70</t>
  </si>
  <si>
    <t>双</t>
  </si>
  <si>
    <t>反映购买手套数量情况。</t>
  </si>
  <si>
    <t>河道环境得到改善</t>
  </si>
  <si>
    <t>反映河道环境改善情况。</t>
  </si>
  <si>
    <t xml:space="preserve">    2025年者竜乡重点工作项目的实施，通过开展项目能保障各部分工作高效运转。完善者竜乡基础设施建设，提升乡村整体形象和品质。  
    2025年者竜乡重点工作项目投资概算包含七个部分。1、2025年者竜乡会议培训费5万元；2、党政综合办公室办公用品购买5万元；3、室内全彩LED大屏8万元，4、者竜乡者竜新区新建供电线路工程5万元；5、政府办公区绿化美化工程2万元；6、马场果蔬交易市场绿美项目3万元；7、临聘人员工资2万元。合计应配套资金30万元。资金组成科学合理，且已采取有效的成本控制措施。
    该项目2025年1月至2025年12月项目实施完成，项目资金一次性兑付，预计2025年12月前完成资金兑付。
    2025年者竜乡重点工作项目是一项民心工程，通过开展项目能保障各部分工作高效运转，能完善公共基础设施建设，提高广大群众生活条件，有效改善环境卫生状况，创建更加舒适宜居的人居环境，对建设富美幸福者竜，具有明显的社会效益。也让人们真正感受到党和政府的关怀，用实际行动体现了党和政府永远将人民群众的根本利益放在第一位，为人民群众办好事、办实事的精神。 </t>
  </si>
  <si>
    <t>开展工作内容</t>
  </si>
  <si>
    <t>7</t>
  </si>
  <si>
    <t>反映开展工作内容</t>
  </si>
  <si>
    <t>反映项目验收合格率达100%</t>
  </si>
  <si>
    <t>基层干部工作能力提升</t>
  </si>
  <si>
    <t>反映基层干部工作能力提升情况。</t>
  </si>
  <si>
    <t>者竜乡2025年城乡困难群众救助补助资金</t>
  </si>
  <si>
    <t>一、政策依据：根据《玉溪市财政局玉溪市民政局关于提前下达2025年困难群众救助补助资金预算的通知》玉财社〔2024〕226号和《新平县2025年城乡困难群众救助补助资金分配表》，下达者竜乡2025年城乡困难群众救助补助资金3万元，以有效解决城乡群众遭遇突发事件、意外伤害、重大疾病或其他特殊原因导致基本生活陷入困境，其他社会救助制度暂时无法覆盖或救助之后基本生活暂时仍有严重困难家庭或个人给予应急性、过渡性救助。
二、用途：者竜乡2025年城乡困难群众救助补助
三、使用范围：1、因火灾、溺水等意外事件，导致基本生活暂时出现来得困难的家庭或个人。
2、因发生重大交通事故在案件终结后，造成当事人及其家庭基本生活暂时出现严重困难的。
3、因家庭成员突发重特大疾病，连续三个月支出的月均重特大疾病医药费自付费用达家庭人均月收入的三倍及其以上，导致基本生活暂时出现严重困难的家庭或个人。
4、因基本生活费，基本医药费和子女基本教育费等生活必需支出突然增加，月人均生活必须支出连续3个月达家庭人均月收入的3倍及其以上，导致基本生活暂时出现困难的最低生活保障和低收入家庭或个人。
5、遭遇其他特殊困难的家庭或个人。
四、预算支出：1、救助因火灾、溺水等意外事件，导致基本生活暂时出现严重困难的家庭或个人，原则上1万以内。
2、救助因发生重大交通事故在案件终结后，造成当事人及其家庭基本生活暂时出现严重困难的，原则上2万以内。
3、救助家庭成员突发重特大疾病，导致基本生活暂时出现严重困难的家庭或个人，原则上2万以内。
4、救助因基本生活费、基本医药费和子女基本教育费等生活必需支出突然增加，导致基本生活暂时出现困难的低收入家庭或个人，原则上1万以内。
五、分月用款计划和支出目标：因该项目属于临时性、突发性救助资金，无法明确救助数量及固定补助金额。经研究，参照往年补助情况，计划统筹安排2025年者竜乡城乡困难群众救助工作，合理确定保障标准。</t>
  </si>
  <si>
    <t>预计救助对象人数（人次）</t>
  </si>
  <si>
    <t>人次</t>
  </si>
  <si>
    <t>反映应保尽保、应救尽救对象的人数（人次）情况。</t>
  </si>
  <si>
    <t>政策宣传单发放数量</t>
  </si>
  <si>
    <t>份</t>
  </si>
  <si>
    <t>反映补助政策宣传单的发放数量情况。</t>
  </si>
  <si>
    <t>救助对象认定准确率</t>
  </si>
  <si>
    <t>救助事项公示度</t>
  </si>
  <si>
    <t>反映救助事项在特定办事大厅、官网、媒体或其他渠道按规定进行公示的情况。</t>
  </si>
  <si>
    <t>救助发放及时率</t>
  </si>
  <si>
    <t>反映救助政策的宣传效果情况。
政策知晓率=调查中救助政策知晓人数/调查总人数*100%</t>
  </si>
  <si>
    <t>救助对象满意度</t>
  </si>
  <si>
    <t>一、政策目标：离退休党支部工作经费项目的实施，加强了者竜乡离退休干部的政治思想建设，确保离退休干部老有所教、老有所学、老有所为、老有所乐，不断提升广大离退休干部的获得感、幸福感。
二、用途：者竜乡有离退休人员支部委员会1个，支部委员2名，支部书记1名。
（1）2025年第一、二、三、四季度分别组织离退休支部党员开展季度党课和外出开展主题党日活动。
（2）2025年1月征订2025年度《金色时光》等重点老年报刊杂志。
（3）2025年11月对离退休支部书记、委员进行补助。
三、使用范围：者竜乡离退休人员党支部书记、委员补贴及党建工作经费共计7120元，主要用于书记、委员的补贴和离退休党支部业务培训及争创示范党支部等党建工作经费支出。
四、预算支出：本项目2025年度预算资金7120元，其中，本级财政安排7120元。
者竜乡离退休人员党支部书记、委员补贴及党建工作经费共计7120元，主要用于书记、委员的补贴和离退休党支部业务培训及争创示范党支部等党建工作经费支出。全乡有1个离退休人员党支部，1名书记、2名委员，共30名党员。
（一）党建工作经费：4000元，用于离退休党支部开展季度党课、外出开展主题党日活动和重点老年报刊杂志。离退休人员党支部工作经费每年分别按照21—30人的党支部4000元的标准，者竜乡离退休人员党支部共30名党员。
（1）季度党课：每季度预计310元（主要用于材料复印打印费等），每年开展4期（一个季度一次），预计共1240元。
（2）外出开展主题党日活动：租车费，2400元/辆*1天=2400元，预计2400元。
（3）2025年度《金色时光》等重点老年报刊杂志征订。《金色时光》杂志国内统一连续出版物号：CN53-1235/C，邮发代号：64-60，全年定价72元，到当地邮局订阅。根据2025年《金色时光》征订分配名册，者竜乡离退休党支部需订5份，5*72=360元。
（二）离退休人员党支部书记和委员的工作补贴：3120元。离退休人员党支部书记按1200元/人、支部委员960元/人的标准进行补贴，离退休人员党支部有1名书记（1*1200=1200元）、2名委员（2*960=1920元）。</t>
  </si>
  <si>
    <t>离退休党支部季度党课</t>
  </si>
  <si>
    <t>反映离退休党支部季度党课期数</t>
  </si>
  <si>
    <t>外出开展主题党日活动</t>
  </si>
  <si>
    <t>反映外出开展主题党日活动期数</t>
  </si>
  <si>
    <t>2024年度《金色时光》等重点老年报刊杂志征订人数</t>
  </si>
  <si>
    <t>反映2024年度《金色时光》等重点老年报刊杂志征订人数</t>
  </si>
  <si>
    <t>学习参与率</t>
  </si>
  <si>
    <t>反映学习参与情况。学习参与率=（参与人数/总的应该参与人员）*100%</t>
  </si>
  <si>
    <t>离退休干部的政治思想建设</t>
  </si>
  <si>
    <t>加强</t>
  </si>
  <si>
    <t>反映离退休干部的政治思想建设情况</t>
  </si>
  <si>
    <t>一、政策依据：根据省委办公厅《关于加强全省新经济组织和新社会组织党的建设工作的意见（试行）》（云办发〔2009〕4号）和市委组织部《关于深化全市非公企业和社会组织党组织覆盖提升行动的通知》（玉组通〔2017〕20号）要求：“要将两新组织党建工作经费列入财政预算，落实“16321”补助标准，即每个“两新”组织党委每年不少于10000元、每个党总支每年不少于6000元、每个党支部每年不少于3000元的基本工作经费，每名党组织书记每月不少于200元的专项工作津贴，每名党员每年不少于100元的教育培训经费。市、县两级财政各按照1:1比例进行配套，市级补贴标准为每个“两类”组织党委5000元、党总支3000元、党支部1500元、党组织书记每人每月100元、党员每人每年50元。
二、用途：2025年一、二季度开展专题党课，计划支出1000元；于2025年三、四季度开展“田间课堂”培训活动，计划支出2000元；合计支出3000元。
三、使用范围：者竜乡2025年“两新”组织党建工作经费：1.开展“田间课堂”培训2期，20人/期，标准：100元/人，预计2000.00元；2.开展专题党课2期，20人/期，标准：50元/人，预计1000.00元。
四、预期效果：通过项目实施，推动两新党建工作不断推进，把生产经营（业务）骨干培养成党员、把党员培养成生产经营（业务）骨干、把生产经营（业务）骨干党员培养成管理人员，努力提高党员队伍综合素质，推动两新党建工作与重点工作双推进。“两新”组织党建工作经费投入，是推动全乡“两新”组织党建工作水平，促进“两新”组织持续健康发展的重要保障；有利于进一步巩固和提升“两新”组织党组织覆盖提升行动成果，深化“两新”组织党组织规范化建设，充分发挥党组织的战斗堡垒作用和党员的先锋模范作用，为全乡经济社会健康发展提供坚实的组织保证。</t>
  </si>
  <si>
    <t>开展专题党课</t>
  </si>
  <si>
    <t>反映开展专题党课期数。</t>
  </si>
  <si>
    <t>开展“田间课堂”培训</t>
  </si>
  <si>
    <t>反映开展“田间课堂”培训期数</t>
  </si>
  <si>
    <t>培训参会率</t>
  </si>
  <si>
    <t>反映培训参会情况。培训参会率=（参与人数/总的应该参与人员）*100%</t>
  </si>
  <si>
    <t>参会人员的政治思想建设</t>
  </si>
  <si>
    <t>反映参会人员的政治思想建设情况</t>
  </si>
  <si>
    <t>反映受益对象的满意程度。</t>
  </si>
  <si>
    <t>一、2025年1-12月开展“我们的节日”系列活动7期；开展培训辅导活动4期；开展群众文化活动12期；开展全民阅读活动4期；文化站运转及设备维修经费。
二、项目资金安排
1、开展“我们的节日”系列活动7期，每期1天，每期参加40人次，每期1200元×7期，合计8400元（捌仟肆佰元整）；
2、开展培训辅导活动4期，每期1天，每期培训40人，每人每天100元，每期4000元×4期，合计16000元（壹万陆仟元整）；
3、每月组织开展群众文化活动1期，每期活动经费1500元，1500元×12期，合计18000元（壹万捌仟元整）；
4、开展文化活动12期×1500元/期=18000元（壹万捌仟元整）；开展全民阅读活动4期，每期800元×4期，合计3200元（叁仟贰佰元整）；
5、文化站运转及设备维修经费4400元（肆仟肆佰元整））。
总计：50000元（伍万元整）。
三、者竜乡综合文化站，坚持健全与其职能相适应的基本文化服务项目并免费向群众提供，公共空间设施场地免费开放。所有免费开放功能室实现规章制度健全，服务内容明确，保障机制完善，设施利用率明显提高，形成一批具有特色的公共文化服务品牌。</t>
  </si>
  <si>
    <t>开展我们的节日系列活动</t>
  </si>
  <si>
    <t>反映开展文化活动期数情况。</t>
  </si>
  <si>
    <t>开展培训辅导活动</t>
  </si>
  <si>
    <t>反映开展培训辅导活动期数情况。</t>
  </si>
  <si>
    <t>开展群众文化活动</t>
  </si>
  <si>
    <t>开展全民阅读活动</t>
  </si>
  <si>
    <t>参训率</t>
  </si>
  <si>
    <t>反映组织开展各类培训中预计参训情况。
参训率=（年参训人数/应参训人数）*100%。</t>
  </si>
  <si>
    <t>提高培训人员综合文化素养情况</t>
  </si>
  <si>
    <t>反映提高培训人员综合文化素养情况。</t>
  </si>
  <si>
    <t>参训人员满意度</t>
  </si>
  <si>
    <t>反映参训人员对培训内容、讲师授课、课程设置和培训效果等的满意度。
参训人员满意度=（对培训整体满意的参训人数/参训总人数）*100%</t>
  </si>
  <si>
    <t>者竜乡烟草秩序维护费共计2万元。
资金安排：2万元用于维修者竜乡烟叶烘烤房。
项目开展时间：2025年1月1日至2025年12月31日
第一阶段：项目计划申报阶段：2025年1—6月。
第二阶段：项目实施阶段：（2025年6—11月）。
第三阶段：项目绩效阶段：（2025年12月）。开展项目绩效工作。
项目的实施，对者竜乡农业和农村经济发展起示范和带动作用，加快乡村振兴发展，推动新型城镇化、新型基础设施、交通和水利为重点的“两新一重”项目有序落地建设，促进产业聚群发展，人民群众生产生活不断改善，教育、医疗、民政等民生事业普惠民众，人民群众的获得感、安全感、幸福感逐步增强，助推乡域经济社会高质量发展。</t>
  </si>
  <si>
    <t>维护烟叶烘烤房数量</t>
  </si>
  <si>
    <t>26</t>
  </si>
  <si>
    <t>反映维护烟叶烘烤房数量</t>
  </si>
  <si>
    <t>烟叶烘烤房效率提升</t>
  </si>
  <si>
    <t>反映烟叶烘烤房效率提升情况</t>
  </si>
  <si>
    <t>一、根据新组通（2012）20号《关于扩大农村困难老党员生活补助对象的通知》，为进一步建立健全党内激励、关怀、帮扶机制，决定继续开展“农村困难党员关爱行动”。“农村困难党员关爱行动”对于实施人文关怀、夯实党在农村的执政基础、巩固党的执政地位，意义重大、影响深远。者竜乡对全乡年满60周岁及以上，没有工资、固定收入和没有其他补助的农村困难老党员，实行每人每月30元的生活补助，为农村困难老党员解决了一些实际困难，收到了良好效果，促进了社会和谐。
二、项目开展时间：2025年1月至2025年12月。
    分别于2025年第一、二、三、四季核定本季度满60周岁及以上的困难老党员名册，并交由乡经济发展办进行补助代发工作。本项目2025年度预算资金7.776万元。2025年12月农村60岁及以上困难老党员有216人，县级补助标准每人每月30元。预算2025年农村困难党员关爱行动补助为7.776万元，于每个季度进行补助。
三、通过对农村困难党员关爱行动补助，切实帮助农村困难党员解决了生产、生活中的实际困难，生活状态得到改善，使农村困难党员感受到党的关怀，促进农村社会和谐。</t>
  </si>
  <si>
    <t>补助农村困难党员人数</t>
  </si>
  <si>
    <t>216</t>
  </si>
  <si>
    <t>反映补助农村困难党员人数</t>
  </si>
  <si>
    <t>困难党员认定准确率</t>
  </si>
  <si>
    <t>反映困难党员认定准确情况。
困难党员认定准确率=（实际困难党员人数-困难党员统计数/总党员人数）*100%</t>
  </si>
  <si>
    <t>农村困难党员（县级补助标准）</t>
  </si>
  <si>
    <t>元/人*月</t>
  </si>
  <si>
    <t>反映困难党员县级补助标准</t>
  </si>
  <si>
    <t>困难党员生活条件</t>
  </si>
  <si>
    <t>反映该项目的实施，困难党员的生活条件得到改善</t>
  </si>
  <si>
    <t>（一）项目名称
者竜乡2025年人大代表通讯、交通补贴项目
（二）项目背景
者竜乡人大主席团在上级部门的指导下，在乡党委、政府的领导下，积极组织鼓励56名乡人大代表进行学习视察和调研，广泛听取选民意见和建议，通过深入群众家中进行走访和调查，进行群众的来访和接待等方式，在提升代表履职能力的同时发挥代表作用，切实做到“民有所呼，我有所应”，为推动者竜的高质量发展贡献人大力量。
三、项目开展时间
2025年6月：者竜乡2024年下半年人大代表交通通讯补贴发放、者竜乡2025年上半年人大代表交通通讯补贴发放。
2025年12月：者竜乡2025年下半年人大代表交通通讯补贴发放
四、项目资金安排
（一）资金来源：上级补助100800.00元。
（二）资金使用情况：
1.2025年6月发放2024年下半年和2025年上半年乡人大代表通讯、交通补贴。2024年下半年预计发放代表56人，一次性发放6个月，一个月100元/人，小计33600元；2025年上半年预计发放代表56人，一次性发放6个月，一个月100元/人，小计33600元。共计67200元。
2.2025年12月发放下半年乡人大代表通讯、交通补贴，预计发放代表56人，一次性发放6个月，一个月100元/人，小计33600元。
五、具体实施内容或措施
（一）实施内容
2025年6月：者竜乡2024年下半年、2025年上半年人大代表通讯、交通补贴发放
2025年12月：者竜乡2025年下半年人大代表通讯、交通补贴发放
六、分月用款计划和支出目标
2025年6月支付67200元；2025年12月支付33600元；合计：100800元。</t>
  </si>
  <si>
    <t>人大代表</t>
  </si>
  <si>
    <t>反映人大代表数量</t>
  </si>
  <si>
    <t>资金到账兑付时限</t>
  </si>
  <si>
    <t>反映资金到账兑付时限情况</t>
  </si>
  <si>
    <t xml:space="preserve">    根据2024年县级下达2023、2024年耕地流出问题整改图斑情况，产生了耕地流出整改复耕、栽种农作物等费用，由县级财力预算安排支出，合计8.6295万元。主要用于：改地机械费；派出车辆运转；各村土地专管员培训30次。
    项目开展的具体内容和措施：
    对永久基本农田的整改：对于发生的永久基本农田转为其他农用地的，除非符合特定情形（如栽种林（苗）木、果树等），否则应整改恢复为耕地。整改措施包括复耕、提供照片和影像举证，并在辖区内落实进出平衡。
    分类整改策略：坡耕地通过修建梯田、增加植被覆盖等措施来减少水土流失。沙化土地利用沙网覆盖、种植耐旱且能固定沙土的植物来阻止土地进一步沙化。盐碱地采取土壤改良措施，如灌溉排水调控、施加土壤改良剂等，以降低土壤盐碱度。
    农田水利设施与基础建设：投入资金加强农田水利设施，如灌溉渠道、水井、泵站等的建设与改造。改善农田道路和排水系统，确保农田排水通畅，便于机械化耕作。
    监督与执法：加大对非法占用耕地行为的监督和执法力度，确保整改措施的落实。利用遥感监测等技术手段，定期对整改区域进行检查，防止问题反弹。
    耕地流出专项整治工作是一项重要的土地资源举措，旨在解决耕地被破坏、浪费及非法占用问题，提高土地利用效率。本项目通过一系列整治措施，预计能够恢复大量流失的耕地，提升耕地面积。整改后的耕地质量将得到显著提升，土壤侵蚀和贫瘠化问题得到有效改善。
    </t>
  </si>
  <si>
    <t>亩</t>
  </si>
  <si>
    <t>反映机械整改面积</t>
  </si>
  <si>
    <t>反映监各村土地专管员培训次数情况。</t>
  </si>
  <si>
    <t>一、项目开展时间
2025年1月至2025年12月
二、项目资金安排
者竜乡2025年定额补助公用经费项目资金预算718500元，
资金安排入如下：
1、集镇维护费和绿化费200000元；2、项目前期或财源建设经费160000元；3、党建工作经费80000元；
4、办公费100000元；5、会议费143500元；
6、邮电费30000元；7、接待费5000元；
三、项目开展的具体内容和措施
1.集镇维护和绿化费：用于者竜乡人居环境整治及绿化、社区日常垃圾清运、安保工资及集镇电费和水费等项目；
2、项目前期或财源建设经费：用于者竜乡集镇建设前期工作经费如规划设计费等；
3.党建工作经费：用于统筹乡镇各项事务、各类培训教材，党建读物购买及党群服务中心提档升级改造等费用；
4、办公费用于1-12月日常开支、办公耗材等及办公区域电费。
5、会议费用于开展乡镇1-12月各类会议；
6、邮电费用于全乡15部座机电话费用；
7、接待费用于乡镇1-12月招商引资及本县区单位以外的人员接待；
四、项目预期效果
1、 提高工作效率：通过现代化的技术和手段，项目实施可以提高公共服务的工作效率，减少人力成本，提高服务质量和效率。
2、改善服务质量：项目实施可以改善公共服务的质量，为公众提供更好的服务，提高公众的满意度。
3、 提升社会形象：项目实施可以提升组织的社会形象，增强公众对组织的信任和认可，有利于组织的长期发展。</t>
  </si>
  <si>
    <t>行政单位工作人员</t>
  </si>
  <si>
    <t>23</t>
  </si>
  <si>
    <t>反映行政单位工作人员数量情况</t>
  </si>
  <si>
    <t>事业单位工作人员</t>
  </si>
  <si>
    <t>33</t>
  </si>
  <si>
    <t>反映事业单位工作人员数量情况</t>
  </si>
  <si>
    <t>中心办公室</t>
  </si>
  <si>
    <t>9</t>
  </si>
  <si>
    <t>反映中心办公室数量情况</t>
  </si>
  <si>
    <t>培训到位率</t>
  </si>
  <si>
    <t>反映预算部门（单位）组织开展各类培训中参训人员的出勤情况。
培训出勤率=（实际出勤学员数量/参加培训学员数量）*100%。</t>
  </si>
  <si>
    <t>庆丰社区人居环境提升情况</t>
  </si>
  <si>
    <t>反映庆丰社区人居环境提升情况</t>
  </si>
  <si>
    <t>反映获受益对象的满意程度。</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</si>
  <si>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</si>
  <si>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</si>
  <si>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</si>
  <si>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</si>
  <si>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</si>
  <si>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</si>
  <si>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</si>
  <si>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</si>
  <si>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</si>
  <si>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</si>
  <si>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</si>
  <si>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</si>
  <si>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</si>
  <si>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</si>
  <si>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</si>
  <si>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t>
  </si>
  <si>
    <t>LED大屏采购</t>
  </si>
  <si>
    <t>维修费</t>
  </si>
  <si>
    <t>机动车保险</t>
  </si>
  <si>
    <t>机动车加油费</t>
  </si>
  <si>
    <t>笔记本电脑</t>
  </si>
  <si>
    <t>预算08表</t>
  </si>
  <si>
    <t>2025年部门政府购买服务预算表</t>
  </si>
  <si>
    <t>政府购买服务项目</t>
  </si>
  <si>
    <t>政府购买服务目录</t>
  </si>
  <si>
    <t xml:space="preserve">  注：本单位无此事项。</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</si>
  <si>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</si>
  <si>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</si>
  <si>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</si>
  <si>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</si>
  <si>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</si>
  <si>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</si>
  <si>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</si>
  <si>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</si>
  <si>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</si>
  <si>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</si>
  <si>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</si>
  <si>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</si>
  <si>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</si>
  <si>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</si>
  <si>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</si>
  <si>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</si>
  <si>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</si>
  <si>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</si>
  <si>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</si>
  <si>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</si>
  <si>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</si>
  <si>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</si>
  <si>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</si>
  <si>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</si>
  <si>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</si>
  <si>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</si>
  <si>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</si>
  <si>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预算11表</t>
  </si>
  <si>
    <t>2025年上级转移支付补助项目支出预算表</t>
  </si>
  <si>
    <t>上级补助</t>
  </si>
  <si>
    <t>民生类</t>
  </si>
  <si>
    <t>2082001</t>
  </si>
  <si>
    <t>临时救助支出</t>
  </si>
  <si>
    <t>30306</t>
  </si>
  <si>
    <t>救济费</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</si>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</sst>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yyyy/mm/dd"/>
    <numFmt numFmtId="179" formatCode="#,##0;\-#,##0;;@"/>
    <numFmt numFmtId="180" formatCode="hh:mm:ss"/>
  </numFmts>
  <fonts count="43">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sz val="9"/>
      <color theme="1"/>
      <name val="宋体"/>
      <charset val="134"/>
    </font>
    <font>
      <b/>
      <sz val="23"/>
      <color rgb="FF000000"/>
      <name val="宋体"/>
      <charset val="134"/>
    </font>
    <font>
      <sz val="9"/>
      <name val="宋体"/>
      <charset val="134"/>
    </font>
    <font>
      <sz val="11"/>
      <name val="宋体"/>
      <charset val="134"/>
      <scheme val="minor"/>
    </font>
    <font>
      <b/>
      <sz val="19.5"/>
      <name val="宋体"/>
      <charset val="134"/>
    </font>
    <font>
      <sz val="10.5"/>
      <name val="宋体"/>
      <charset val="134"/>
    </font>
    <font>
      <sz val="11"/>
      <name val="宋体"/>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8" fillId="0" borderId="7">
      <alignment horizontal="righ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8" fontId="8" fillId="0" borderId="7">
      <alignment horizontal="right" vertical="center"/>
    </xf>
    <xf numFmtId="0" fontId="29" fillId="0" borderId="0" applyNumberFormat="0" applyFill="0" applyBorder="0" applyAlignment="0" applyProtection="0">
      <alignment vertical="center"/>
    </xf>
    <xf numFmtId="0" fontId="0" fillId="7" borderId="25"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6" applyNumberFormat="0" applyFill="0" applyAlignment="0" applyProtection="0">
      <alignment vertical="center"/>
    </xf>
    <xf numFmtId="0" fontId="35" fillId="0" borderId="26" applyNumberFormat="0" applyFill="0" applyAlignment="0" applyProtection="0">
      <alignment vertical="center"/>
    </xf>
    <xf numFmtId="0" fontId="27" fillId="9" borderId="0" applyNumberFormat="0" applyBorder="0" applyAlignment="0" applyProtection="0">
      <alignment vertical="center"/>
    </xf>
    <xf numFmtId="0" fontId="30" fillId="0" borderId="27" applyNumberFormat="0" applyFill="0" applyAlignment="0" applyProtection="0">
      <alignment vertical="center"/>
    </xf>
    <xf numFmtId="0" fontId="27" fillId="10" borderId="0" applyNumberFormat="0" applyBorder="0" applyAlignment="0" applyProtection="0">
      <alignment vertical="center"/>
    </xf>
    <xf numFmtId="0" fontId="36" fillId="11" borderId="28" applyNumberFormat="0" applyAlignment="0" applyProtection="0">
      <alignment vertical="center"/>
    </xf>
    <xf numFmtId="0" fontId="37" fillId="11" borderId="24" applyNumberFormat="0" applyAlignment="0" applyProtection="0">
      <alignment vertical="center"/>
    </xf>
    <xf numFmtId="0" fontId="38" fillId="12" borderId="29"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10" fontId="8" fillId="0" borderId="7">
      <alignment horizontal="righ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179" fontId="8" fillId="0" borderId="7">
      <alignment horizontal="right" vertical="center"/>
    </xf>
    <xf numFmtId="177" fontId="8" fillId="0" borderId="7">
      <alignment horizontal="right" vertical="center"/>
    </xf>
    <xf numFmtId="177" fontId="8" fillId="0" borderId="7">
      <alignment horizontal="right" vertical="center"/>
    </xf>
    <xf numFmtId="49" fontId="8" fillId="0" borderId="7">
      <alignment horizontal="left" vertical="center" wrapText="1"/>
    </xf>
    <xf numFmtId="180" fontId="8" fillId="0" borderId="7">
      <alignment horizontal="right" vertical="center"/>
    </xf>
    <xf numFmtId="0" fontId="8" fillId="0" borderId="0">
      <alignment vertical="top"/>
      <protection locked="0"/>
    </xf>
  </cellStyleXfs>
  <cellXfs count="198">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7" fontId="5" fillId="0" borderId="7" xfId="0" applyNumberFormat="1" applyFont="1" applyFill="1" applyBorder="1" applyAlignment="1">
      <alignment horizontal="right" vertical="center"/>
    </xf>
    <xf numFmtId="177" fontId="6" fillId="0" borderId="7" xfId="53" applyFont="1">
      <alignment horizontal="right" vertical="center"/>
    </xf>
    <xf numFmtId="177" fontId="6" fillId="0" borderId="8" xfId="53" applyFont="1" applyBorder="1">
      <alignment horizontal="right" vertical="center"/>
    </xf>
    <xf numFmtId="177" fontId="6" fillId="0" borderId="9" xfId="53" applyFont="1" applyBorder="1">
      <alignment horizontal="right" vertical="center"/>
    </xf>
    <xf numFmtId="177" fontId="6" fillId="0" borderId="10" xfId="53" applyFont="1" applyBorder="1">
      <alignment horizontal="right" vertical="center"/>
    </xf>
    <xf numFmtId="177" fontId="6" fillId="0" borderId="11" xfId="53" applyFont="1" applyBorder="1">
      <alignment horizontal="right" vertical="center"/>
    </xf>
    <xf numFmtId="0" fontId="0" fillId="0" borderId="10" xfId="0" applyBorder="1"/>
    <xf numFmtId="0" fontId="0" fillId="0" borderId="11" xfId="0" applyBorder="1"/>
    <xf numFmtId="0" fontId="5" fillId="0" borderId="7" xfId="0" applyFont="1" applyFill="1" applyBorder="1" applyAlignment="1">
      <alignment horizontal="center" vertical="center"/>
    </xf>
    <xf numFmtId="0" fontId="7" fillId="0" borderId="0" xfId="0" applyFont="1" applyAlignment="1">
      <alignment horizontal="center" vertical="center"/>
    </xf>
    <xf numFmtId="0" fontId="4" fillId="0" borderId="5" xfId="0" applyFont="1" applyBorder="1" applyAlignment="1">
      <alignment horizontal="center" vertical="center"/>
    </xf>
    <xf numFmtId="0" fontId="8" fillId="0" borderId="7" xfId="0" applyFont="1" applyFill="1" applyBorder="1" applyAlignment="1">
      <alignment horizontal="left" vertical="center"/>
    </xf>
    <xf numFmtId="0" fontId="8" fillId="0" borderId="7" xfId="0" applyFont="1" applyFill="1" applyBorder="1" applyAlignment="1">
      <alignment horizontal="left" vertical="center" wrapText="1"/>
    </xf>
    <xf numFmtId="177" fontId="8" fillId="0" borderId="7" xfId="53" applyNumberFormat="1" applyFont="1" applyBorder="1">
      <alignment horizontal="right" vertical="center"/>
    </xf>
    <xf numFmtId="0" fontId="8" fillId="0" borderId="7" xfId="0" applyFont="1" applyFill="1" applyBorder="1" applyAlignment="1">
      <alignment horizontal="center" vertical="center"/>
    </xf>
    <xf numFmtId="0" fontId="1" fillId="0" borderId="7" xfId="0" applyFont="1" applyBorder="1" applyAlignment="1" applyProtection="1">
      <alignment horizontal="center" vertical="center"/>
      <protection locked="0"/>
    </xf>
    <xf numFmtId="0" fontId="9" fillId="0" borderId="0" xfId="0" applyFont="1" applyAlignment="1">
      <alignment horizontal="center" vertical="center"/>
    </xf>
    <xf numFmtId="49" fontId="8" fillId="0" borderId="0" xfId="55" applyBorder="1">
      <alignment horizontal="left" vertical="center" wrapText="1"/>
    </xf>
    <xf numFmtId="49" fontId="8" fillId="0" borderId="0" xfId="55" applyBorder="1" applyAlignment="1">
      <alignment horizontal="right" vertical="center" wrapText="1"/>
    </xf>
    <xf numFmtId="49" fontId="10" fillId="0" borderId="0" xfId="55" applyFont="1" applyBorder="1" applyAlignment="1">
      <alignment horizontal="center" vertical="center" wrapText="1"/>
    </xf>
    <xf numFmtId="0" fontId="8" fillId="0" borderId="0" xfId="55" applyNumberFormat="1" applyBorder="1">
      <alignment horizontal="left" vertical="center" wrapText="1"/>
    </xf>
    <xf numFmtId="49" fontId="11" fillId="0" borderId="7" xfId="55" applyFont="1" applyAlignment="1">
      <alignment horizontal="center" vertical="center" wrapText="1"/>
    </xf>
    <xf numFmtId="49" fontId="5" fillId="0" borderId="7" xfId="55" applyFont="1" applyAlignment="1">
      <alignment horizontal="center" vertical="center" wrapText="1"/>
    </xf>
    <xf numFmtId="49" fontId="11" fillId="0" borderId="7" xfId="55" applyFont="1">
      <alignment horizontal="left" vertical="center" wrapText="1"/>
    </xf>
    <xf numFmtId="179" fontId="8" fillId="0" borderId="7" xfId="52">
      <alignment horizontal="right" vertical="center"/>
    </xf>
    <xf numFmtId="177" fontId="8" fillId="0" borderId="7" xfId="53">
      <alignment horizontal="right" vertical="center"/>
    </xf>
    <xf numFmtId="0" fontId="12" fillId="0" borderId="0" xfId="57" applyFont="1" applyFill="1" applyBorder="1" applyAlignment="1" applyProtection="1"/>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0" fontId="3" fillId="0" borderId="7" xfId="0" applyFont="1" applyBorder="1" applyAlignment="1">
      <alignment horizontal="left" vertical="center" wrapText="1"/>
    </xf>
    <xf numFmtId="0" fontId="0" fillId="0" borderId="0" xfId="0" applyAlignment="1">
      <alignment vertical="center"/>
    </xf>
    <xf numFmtId="0" fontId="3" fillId="0" borderId="0" xfId="0" applyFont="1" applyAlignment="1" applyProtection="1">
      <alignment horizontal="right"/>
      <protection locked="0"/>
    </xf>
    <xf numFmtId="0" fontId="4" fillId="0" borderId="14"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wrapText="1"/>
      <protection locked="0"/>
    </xf>
    <xf numFmtId="0" fontId="4" fillId="0" borderId="17" xfId="0" applyFont="1" applyBorder="1" applyAlignment="1">
      <alignment horizontal="center" vertical="center" wrapText="1"/>
    </xf>
    <xf numFmtId="0" fontId="4" fillId="0" borderId="17"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7" xfId="0" applyFont="1" applyBorder="1" applyAlignment="1">
      <alignment horizontal="left" vertical="center" wrapText="1"/>
    </xf>
    <xf numFmtId="4" fontId="3" fillId="0" borderId="17" xfId="0" applyNumberFormat="1" applyFont="1" applyBorder="1" applyAlignment="1" applyProtection="1">
      <alignment horizontal="right" vertical="center"/>
      <protection locked="0"/>
    </xf>
    <xf numFmtId="0" fontId="3" fillId="0" borderId="18" xfId="0" applyFont="1" applyBorder="1" applyAlignment="1">
      <alignment horizontal="center" vertical="center"/>
    </xf>
    <xf numFmtId="0" fontId="3" fillId="0" borderId="19"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7" xfId="0" applyFont="1" applyBorder="1" applyAlignment="1">
      <alignment horizontal="center" vertical="center"/>
    </xf>
    <xf numFmtId="0" fontId="4" fillId="0" borderId="17" xfId="0" applyFont="1" applyBorder="1" applyAlignment="1" applyProtection="1">
      <alignment horizontal="center" vertical="center"/>
      <protection locked="0"/>
    </xf>
    <xf numFmtId="0" fontId="8" fillId="0" borderId="7" xfId="55" applyNumberFormat="1" applyFont="1" applyBorder="1">
      <alignment horizontal="left" vertical="center" wrapText="1"/>
    </xf>
    <xf numFmtId="49" fontId="8" fillId="0" borderId="7" xfId="55" applyNumberFormat="1" applyFont="1" applyBorder="1">
      <alignment horizontal="left" vertical="center" wrapText="1"/>
    </xf>
    <xf numFmtId="177" fontId="8" fillId="0" borderId="7" xfId="55" applyNumberFormat="1" applyFont="1" applyBorder="1" applyAlignment="1">
      <alignment horizontal="right" vertical="center" wrapText="1"/>
    </xf>
    <xf numFmtId="177" fontId="8" fillId="0" borderId="7" xfId="55" applyNumberFormat="1" applyFont="1" applyBorder="1" applyAlignment="1">
      <alignment horizontal="center" vertical="center" wrapText="1"/>
    </xf>
    <xf numFmtId="49" fontId="8" fillId="0" borderId="7" xfId="55" applyNumberFormat="1" applyFont="1" applyBorder="1" applyAlignment="1">
      <alignment horizontal="center" vertical="center" wrapText="1"/>
    </xf>
    <xf numFmtId="177" fontId="8" fillId="0" borderId="7" xfId="0" applyNumberFormat="1" applyFont="1" applyFill="1" applyBorder="1" applyAlignment="1">
      <alignment horizontal="right" vertical="center" wrapText="1"/>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0" fillId="0" borderId="0" xfId="0" applyAlignment="1">
      <alignment horizontal="justify" wrapText="1"/>
    </xf>
    <xf numFmtId="0" fontId="0" fillId="0" borderId="0" xfId="0" applyAlignment="1">
      <alignment wrapText="1"/>
    </xf>
    <xf numFmtId="0" fontId="0" fillId="0" borderId="0" xfId="0" applyAlignment="1">
      <alignment horizontal="justify" vertical="center" wrapText="1"/>
    </xf>
    <xf numFmtId="0" fontId="7" fillId="0" borderId="0" xfId="0" applyFont="1" applyAlignment="1">
      <alignment horizontal="justify" vertical="center" wrapText="1"/>
    </xf>
    <xf numFmtId="0" fontId="15" fillId="0" borderId="20" xfId="0" applyFont="1" applyFill="1" applyBorder="1" applyAlignment="1">
      <alignment vertical="top"/>
    </xf>
    <xf numFmtId="49" fontId="8" fillId="0" borderId="7" xfId="55" applyNumberFormat="1" applyFont="1" applyBorder="1" applyAlignment="1">
      <alignment horizontal="justify" vertical="center" wrapText="1"/>
    </xf>
    <xf numFmtId="0" fontId="15" fillId="0" borderId="0" xfId="0" applyFont="1" applyFill="1" applyAlignment="1">
      <alignment vertical="top"/>
    </xf>
    <xf numFmtId="49" fontId="8" fillId="0" borderId="7" xfId="55" applyNumberFormat="1" applyFont="1" applyBorder="1" applyAlignment="1">
      <alignment horizontal="left" vertical="center" wrapText="1" indent="1"/>
    </xf>
    <xf numFmtId="177" fontId="8" fillId="0" borderId="7" xfId="0" applyNumberFormat="1" applyFont="1" applyFill="1" applyBorder="1" applyAlignment="1">
      <alignment horizontal="left" vertical="center" wrapText="1"/>
    </xf>
    <xf numFmtId="177" fontId="8" fillId="0" borderId="7" xfId="55" applyNumberFormat="1" applyFont="1" applyBorder="1">
      <alignment horizontal="left" vertical="center" wrapText="1"/>
    </xf>
    <xf numFmtId="0" fontId="0" fillId="0" borderId="0" xfId="0" applyAlignment="1">
      <alignment horizontal="center" vertical="center" wrapText="1"/>
    </xf>
    <xf numFmtId="177" fontId="8" fillId="0" borderId="7" xfId="55" applyNumberFormat="1" applyFont="1" applyBorder="1" applyAlignment="1">
      <alignment horizontal="left" vertical="center" wrapText="1"/>
    </xf>
    <xf numFmtId="49" fontId="8" fillId="0" borderId="7" xfId="55" applyNumberFormat="1" applyFont="1" applyBorder="1" applyAlignment="1">
      <alignment horizontal="left" vertical="center" wrapText="1"/>
    </xf>
    <xf numFmtId="0" fontId="6" fillId="0" borderId="0" xfId="0" applyFont="1" applyAlignment="1">
      <alignment horizontal="left" vertical="center"/>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0" fontId="1" fillId="0" borderId="0" xfId="0" applyFont="1" applyAlignment="1">
      <alignment vertical="top"/>
    </xf>
    <xf numFmtId="0" fontId="17" fillId="0" borderId="7" xfId="0" applyFont="1" applyBorder="1" applyAlignment="1">
      <alignment horizontal="center"/>
    </xf>
    <xf numFmtId="0" fontId="5" fillId="0" borderId="7" xfId="0" applyFont="1" applyFill="1" applyBorder="1" applyAlignment="1">
      <alignment horizontal="left" vertical="center" indent="1"/>
    </xf>
    <xf numFmtId="0" fontId="16" fillId="0" borderId="7" xfId="0" applyFont="1" applyBorder="1" applyAlignment="1">
      <alignment horizontal="center" vertical="center" wrapText="1"/>
    </xf>
    <xf numFmtId="0" fontId="1" fillId="0" borderId="0" xfId="0" applyFont="1" applyAlignment="1">
      <alignment horizontal="center" wrapText="1"/>
    </xf>
    <xf numFmtId="0" fontId="18"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5"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8" fillId="0" borderId="7" xfId="0" applyFont="1" applyFill="1" applyBorder="1" applyAlignment="1">
      <alignment horizontal="left" vertical="center" wrapText="1" indent="1"/>
    </xf>
    <xf numFmtId="0" fontId="8" fillId="0" borderId="7" xfId="0" applyFont="1" applyFill="1" applyBorder="1" applyAlignment="1">
      <alignment horizontal="left" vertical="center" wrapText="1" indent="2"/>
    </xf>
    <xf numFmtId="0" fontId="8" fillId="0" borderId="7" xfId="0" applyFont="1" applyFill="1" applyBorder="1" applyAlignment="1">
      <alignment horizontal="center" vertical="center" wrapText="1"/>
    </xf>
    <xf numFmtId="177" fontId="8" fillId="0" borderId="7" xfId="0" applyNumberFormat="1" applyFont="1" applyFill="1" applyBorder="1" applyAlignment="1">
      <alignment horizontal="right" vertical="center"/>
    </xf>
    <xf numFmtId="0" fontId="20" fillId="0" borderId="0" xfId="0" applyFont="1" applyAlignment="1">
      <alignment horizontal="center" vertical="center"/>
    </xf>
    <xf numFmtId="0" fontId="21"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2" fillId="0" borderId="7" xfId="0" applyFont="1" applyBorder="1" applyAlignment="1">
      <alignment vertical="center"/>
    </xf>
    <xf numFmtId="4" fontId="3" fillId="0" borderId="7" xfId="0" applyNumberFormat="1" applyFont="1" applyBorder="1" applyAlignment="1">
      <alignment horizontal="right" vertical="center"/>
    </xf>
    <xf numFmtId="0" fontId="6" fillId="0" borderId="7" xfId="0" applyFont="1" applyBorder="1" applyAlignment="1">
      <alignment vertical="center"/>
    </xf>
    <xf numFmtId="0" fontId="3" fillId="0" borderId="7" xfId="0" applyFont="1" applyBorder="1" applyAlignment="1">
      <alignment vertical="center"/>
    </xf>
    <xf numFmtId="4" fontId="22" fillId="0" borderId="7" xfId="0" applyNumberFormat="1" applyFont="1" applyBorder="1" applyAlignment="1">
      <alignment horizontal="right" vertical="center"/>
    </xf>
    <xf numFmtId="0" fontId="6" fillId="0" borderId="7" xfId="0" applyFont="1" applyBorder="1" applyAlignment="1">
      <alignment horizontal="left" vertical="center"/>
    </xf>
    <xf numFmtId="0" fontId="22"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22" fillId="0" borderId="7" xfId="0" applyFont="1" applyBorder="1" applyAlignment="1">
      <alignment horizontal="center" vertical="center"/>
    </xf>
    <xf numFmtId="0" fontId="1" fillId="0" borderId="1" xfId="0" applyFont="1" applyBorder="1" applyAlignment="1">
      <alignment horizontal="center" vertical="center" wrapText="1"/>
    </xf>
    <xf numFmtId="177" fontId="8" fillId="0" borderId="21" xfId="53" applyNumberFormat="1" applyFont="1" applyBorder="1">
      <alignment horizontal="right" vertical="center"/>
    </xf>
    <xf numFmtId="177" fontId="8" fillId="0" borderId="22" xfId="53" applyNumberFormat="1" applyFont="1" applyBorder="1">
      <alignment horizontal="right" vertical="center"/>
    </xf>
    <xf numFmtId="0" fontId="0" fillId="0" borderId="22" xfId="0" applyBorder="1"/>
    <xf numFmtId="0" fontId="0" fillId="0" borderId="23" xfId="0" applyBorder="1"/>
    <xf numFmtId="177" fontId="6" fillId="0" borderId="0" xfId="0" applyNumberFormat="1" applyFont="1" applyBorder="1" applyAlignment="1">
      <alignment horizontal="right" vertical="center"/>
    </xf>
    <xf numFmtId="0" fontId="13"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6" xfId="0" applyFont="1" applyBorder="1" applyAlignment="1">
      <alignment horizontal="center" vertical="center"/>
    </xf>
    <xf numFmtId="0" fontId="1" fillId="0" borderId="17"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pplyProtection="1">
      <alignment horizontal="center" vertical="center"/>
      <protection locked="0"/>
    </xf>
    <xf numFmtId="0" fontId="1" fillId="0" borderId="17" xfId="0" applyFont="1" applyBorder="1" applyAlignment="1">
      <alignment horizontal="center" vertical="center" wrapText="1"/>
    </xf>
    <xf numFmtId="0" fontId="23" fillId="0" borderId="1" xfId="0" applyFont="1" applyBorder="1" applyAlignment="1">
      <alignment horizontal="center" vertical="center" wrapText="1"/>
    </xf>
    <xf numFmtId="0" fontId="1" fillId="0" borderId="17"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7" fillId="0" borderId="0" xfId="0" applyFont="1" applyAlignment="1">
      <alignment horizontal="center" vertical="top"/>
    </xf>
    <xf numFmtId="49" fontId="6" fillId="0" borderId="7" xfId="55" applyFont="1">
      <alignment horizontal="left" vertical="center" wrapText="1"/>
    </xf>
    <xf numFmtId="0" fontId="3" fillId="0" borderId="6" xfId="0" applyFont="1" applyBorder="1" applyAlignment="1">
      <alignment horizontal="left" vertical="center"/>
    </xf>
    <xf numFmtId="0" fontId="22" fillId="0" borderId="6" xfId="0" applyFont="1" applyBorder="1" applyAlignment="1">
      <alignment horizontal="center" vertical="center"/>
    </xf>
    <xf numFmtId="177" fontId="22" fillId="0" borderId="7" xfId="0" applyNumberFormat="1" applyFont="1" applyBorder="1" applyAlignment="1">
      <alignment horizontal="righ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 fillId="0" borderId="6" xfId="0" applyFont="1" applyBorder="1" applyAlignment="1">
      <alignment horizontal="left" vertical="center"/>
    </xf>
    <xf numFmtId="0" fontId="22" fillId="0" borderId="6" xfId="0" applyFont="1" applyBorder="1" applyAlignment="1" applyProtection="1">
      <alignment horizontal="center" vertical="center"/>
      <protection locked="0"/>
    </xf>
    <xf numFmtId="0" fontId="5" fillId="0" borderId="7" xfId="0" applyFont="1" applyFill="1" applyBorder="1" applyAlignment="1" quotePrefix="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tabSelected="1" workbookViewId="0">
      <pane ySplit="1" topLeftCell="A2" activePane="bottomLeft" state="frozen"/>
      <selection/>
      <selection pane="bottomLeft" activeCell="A6" sqref="A6:A7"/>
    </sheetView>
  </sheetViews>
  <sheetFormatPr defaultColWidth="8" defaultRowHeight="14.25" customHeight="1" outlineLevelCol="3"/>
  <cols>
    <col min="1" max="1" width="39.55" customWidth="1"/>
    <col min="2" max="2" width="46.325" customWidth="1"/>
    <col min="3" max="3" width="40.4416666666667" customWidth="1"/>
    <col min="4" max="4" width="50.225" customWidth="1"/>
  </cols>
  <sheetData>
    <row r="1" customHeight="1" spans="1:4">
      <c r="A1" s="1"/>
      <c r="B1" s="1"/>
      <c r="C1" s="1"/>
      <c r="D1" s="1"/>
    </row>
    <row r="2" ht="11.95" customHeight="1" spans="4:4">
      <c r="D2" s="111" t="s">
        <v>0</v>
      </c>
    </row>
    <row r="3" ht="36" customHeight="1" spans="1:4">
      <c r="A3" s="50" t="s">
        <v>1</v>
      </c>
      <c r="B3" s="189"/>
      <c r="C3" s="189"/>
      <c r="D3" s="189"/>
    </row>
    <row r="4" ht="20.95" customHeight="1" spans="1:4">
      <c r="A4" s="101" t="s">
        <v>2</v>
      </c>
      <c r="B4" s="152"/>
      <c r="C4" s="152"/>
      <c r="D4" s="110"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61" t="s">
        <v>9</v>
      </c>
      <c r="B8" s="155">
        <v>19573229.95</v>
      </c>
      <c r="C8" s="190" t="s">
        <v>10</v>
      </c>
      <c r="D8" s="155">
        <v>6631602.04</v>
      </c>
    </row>
    <row r="9" ht="25.4" customHeight="1" spans="1:4">
      <c r="A9" s="161" t="s">
        <v>11</v>
      </c>
      <c r="B9" s="155">
        <v>300000</v>
      </c>
      <c r="C9" s="190" t="s">
        <v>12</v>
      </c>
      <c r="D9" s="155">
        <v>100000</v>
      </c>
    </row>
    <row r="10" ht="25.4" customHeight="1" spans="1:4">
      <c r="A10" s="161" t="s">
        <v>13</v>
      </c>
      <c r="B10" s="155"/>
      <c r="C10" s="190" t="s">
        <v>14</v>
      </c>
      <c r="D10" s="155">
        <v>1800</v>
      </c>
    </row>
    <row r="11" ht="25.4" customHeight="1" spans="1:4">
      <c r="A11" s="161" t="s">
        <v>15</v>
      </c>
      <c r="B11" s="100"/>
      <c r="C11" s="190" t="s">
        <v>16</v>
      </c>
      <c r="D11" s="155">
        <v>1340685.6</v>
      </c>
    </row>
    <row r="12" ht="25.4" customHeight="1" spans="1:4">
      <c r="A12" s="161" t="s">
        <v>17</v>
      </c>
      <c r="B12" s="155">
        <v>568000</v>
      </c>
      <c r="C12" s="190" t="s">
        <v>18</v>
      </c>
      <c r="D12" s="155">
        <v>840916.88</v>
      </c>
    </row>
    <row r="13" ht="25.4" customHeight="1" spans="1:4">
      <c r="A13" s="161" t="s">
        <v>19</v>
      </c>
      <c r="B13" s="100"/>
      <c r="C13" s="190" t="s">
        <v>20</v>
      </c>
      <c r="D13" s="155">
        <v>791070.2</v>
      </c>
    </row>
    <row r="14" ht="25.4" customHeight="1" spans="1:4">
      <c r="A14" s="161" t="s">
        <v>21</v>
      </c>
      <c r="B14" s="100"/>
      <c r="C14" s="190" t="s">
        <v>22</v>
      </c>
      <c r="D14" s="155">
        <v>8480498.23</v>
      </c>
    </row>
    <row r="15" ht="25.4" customHeight="1" spans="1:4">
      <c r="A15" s="161" t="s">
        <v>23</v>
      </c>
      <c r="B15" s="100">
        <v>126000</v>
      </c>
      <c r="C15" s="190" t="s">
        <v>24</v>
      </c>
      <c r="D15" s="155">
        <v>465800</v>
      </c>
    </row>
    <row r="16" ht="25.4" customHeight="1" spans="1:4">
      <c r="A16" s="191" t="s">
        <v>25</v>
      </c>
      <c r="B16" s="100"/>
      <c r="C16" s="190" t="s">
        <v>26</v>
      </c>
      <c r="D16" s="155">
        <v>106295</v>
      </c>
    </row>
    <row r="17" ht="25.4" customHeight="1" spans="1:4">
      <c r="A17" s="191" t="s">
        <v>27</v>
      </c>
      <c r="B17" s="155">
        <v>442000</v>
      </c>
      <c r="C17" s="190" t="s">
        <v>28</v>
      </c>
      <c r="D17" s="155">
        <v>1382562</v>
      </c>
    </row>
    <row r="18" ht="25.4" customHeight="1" spans="1:4">
      <c r="A18" s="192"/>
      <c r="B18" s="158"/>
      <c r="C18" s="190" t="s">
        <v>29</v>
      </c>
      <c r="D18" s="155">
        <v>300000</v>
      </c>
    </row>
    <row r="19" ht="25.4" customHeight="1" spans="1:4">
      <c r="A19" s="192" t="s">
        <v>30</v>
      </c>
      <c r="B19" s="158">
        <v>20441229.95</v>
      </c>
      <c r="C19" s="162" t="s">
        <v>31</v>
      </c>
      <c r="D19" s="193">
        <v>20441229.95</v>
      </c>
    </row>
    <row r="20" ht="25.4" customHeight="1" spans="1:4">
      <c r="A20" s="194" t="s">
        <v>32</v>
      </c>
      <c r="B20" s="158"/>
      <c r="C20" s="195" t="s">
        <v>33</v>
      </c>
      <c r="D20" s="193"/>
    </row>
    <row r="21" ht="25.4" customHeight="1" spans="1:4">
      <c r="A21" s="196" t="s">
        <v>34</v>
      </c>
      <c r="B21" s="155"/>
      <c r="C21" s="159" t="s">
        <v>34</v>
      </c>
      <c r="D21" s="100"/>
    </row>
    <row r="22" ht="25.4" customHeight="1" spans="1:4">
      <c r="A22" s="196" t="s">
        <v>35</v>
      </c>
      <c r="B22" s="155"/>
      <c r="C22" s="159" t="s">
        <v>36</v>
      </c>
      <c r="D22" s="100"/>
    </row>
    <row r="23" customHeight="1" spans="1:4">
      <c r="A23" s="197" t="s">
        <v>37</v>
      </c>
      <c r="B23" s="158">
        <v>20441229.95</v>
      </c>
      <c r="C23" s="162" t="s">
        <v>38</v>
      </c>
      <c r="D23" s="158">
        <v>20441229.95</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4" sqref="A4:B4"/>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60" t="s">
        <v>774</v>
      </c>
    </row>
    <row r="3" ht="28.5" customHeight="1" spans="1:6">
      <c r="A3" s="32" t="s">
        <v>775</v>
      </c>
      <c r="B3" s="32"/>
      <c r="C3" s="32"/>
      <c r="D3" s="32"/>
      <c r="E3" s="32"/>
      <c r="F3" s="32"/>
    </row>
    <row r="4" ht="15.05" customHeight="1" spans="1:6">
      <c r="A4" s="112" t="str">
        <f>'部门财务收支预算总表01-1'!A4</f>
        <v>单位名称：新平彝族傣族自治县者竜乡人民政府</v>
      </c>
      <c r="B4" s="112"/>
      <c r="C4" s="113"/>
      <c r="D4" s="63"/>
      <c r="E4" s="63"/>
      <c r="F4" s="114" t="s">
        <v>3</v>
      </c>
    </row>
    <row r="5" ht="18.85" customHeight="1" spans="1:6">
      <c r="A5" s="10" t="s">
        <v>239</v>
      </c>
      <c r="B5" s="10" t="s">
        <v>69</v>
      </c>
      <c r="C5" s="10" t="s">
        <v>70</v>
      </c>
      <c r="D5" s="16" t="s">
        <v>776</v>
      </c>
      <c r="E5" s="68"/>
      <c r="F5" s="68"/>
    </row>
    <row r="6" ht="29.95" customHeight="1" spans="1:6">
      <c r="A6" s="19"/>
      <c r="B6" s="19"/>
      <c r="C6" s="19"/>
      <c r="D6" s="16" t="s">
        <v>43</v>
      </c>
      <c r="E6" s="68" t="s">
        <v>78</v>
      </c>
      <c r="F6" s="68" t="s">
        <v>79</v>
      </c>
    </row>
    <row r="7" ht="16.55" customHeight="1" spans="1:6">
      <c r="A7" s="68">
        <v>1</v>
      </c>
      <c r="B7" s="68">
        <v>2</v>
      </c>
      <c r="C7" s="68">
        <v>3</v>
      </c>
      <c r="D7" s="68">
        <v>4</v>
      </c>
      <c r="E7" s="68">
        <v>5</v>
      </c>
      <c r="F7" s="68">
        <v>6</v>
      </c>
    </row>
    <row r="8" ht="20.3" customHeight="1" spans="1:6">
      <c r="A8" s="69" t="s">
        <v>62</v>
      </c>
      <c r="B8" s="69">
        <v>2296002</v>
      </c>
      <c r="C8" s="69" t="s">
        <v>193</v>
      </c>
      <c r="D8" s="24">
        <v>100000</v>
      </c>
      <c r="E8" s="24"/>
      <c r="F8" s="24">
        <v>100000</v>
      </c>
    </row>
    <row r="9" ht="20.3" customHeight="1" spans="1:6">
      <c r="A9" s="69" t="s">
        <v>62</v>
      </c>
      <c r="B9" s="69">
        <v>2296099</v>
      </c>
      <c r="C9" s="69" t="s">
        <v>194</v>
      </c>
      <c r="D9" s="24">
        <v>200000</v>
      </c>
      <c r="E9" s="24"/>
      <c r="F9" s="24">
        <v>200000</v>
      </c>
    </row>
    <row r="10" ht="17.2" customHeight="1" spans="1:6">
      <c r="A10" s="115" t="s">
        <v>195</v>
      </c>
      <c r="B10" s="116"/>
      <c r="C10" s="116"/>
      <c r="D10" s="24"/>
      <c r="E10" s="24"/>
      <c r="F10" s="24"/>
    </row>
  </sheetData>
  <mergeCells count="7">
    <mergeCell ref="A3:F3"/>
    <mergeCell ref="A4:B4"/>
    <mergeCell ref="D5:F5"/>
    <mergeCell ref="A10:C10"/>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9"/>
  <sheetViews>
    <sheetView showZeros="0" workbookViewId="0">
      <pane ySplit="1" topLeftCell="A2" activePane="bottomLeft" state="frozen"/>
      <selection/>
      <selection pane="bottomLeft" activeCell="C25" sqref="C25"/>
    </sheetView>
  </sheetViews>
  <sheetFormatPr defaultColWidth="9.10833333333333" defaultRowHeight="14.25" customHeight="1"/>
  <cols>
    <col min="1" max="1" width="39.1083333333333" customWidth="1"/>
    <col min="2" max="2" width="21.6666666666667" customWidth="1"/>
    <col min="3" max="3" width="35.225" customWidth="1"/>
    <col min="4" max="4" width="7.66666666666667" customWidth="1"/>
    <col min="5" max="5" width="10.225" customWidth="1"/>
    <col min="6" max="11" width="14.775"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9"/>
      <c r="P2" s="59"/>
      <c r="Q2" s="110" t="s">
        <v>777</v>
      </c>
    </row>
    <row r="3" ht="27.85" customHeight="1" spans="1:17">
      <c r="A3" s="61" t="s">
        <v>778</v>
      </c>
      <c r="B3" s="32"/>
      <c r="C3" s="32"/>
      <c r="D3" s="32"/>
      <c r="E3" s="32"/>
      <c r="F3" s="32"/>
      <c r="G3" s="32"/>
      <c r="H3" s="32"/>
      <c r="I3" s="32"/>
      <c r="J3" s="32"/>
      <c r="K3" s="51"/>
      <c r="L3" s="32"/>
      <c r="M3" s="32"/>
      <c r="N3" s="32"/>
      <c r="O3" s="51"/>
      <c r="P3" s="51"/>
      <c r="Q3" s="32"/>
    </row>
    <row r="4" ht="18.85" customHeight="1" spans="1:17">
      <c r="A4" s="101" t="str">
        <f>'部门财务收支预算总表01-1'!A4</f>
        <v>单位名称：新平彝族傣族自治县者竜乡人民政府</v>
      </c>
      <c r="B4" s="7"/>
      <c r="C4" s="7"/>
      <c r="D4" s="7"/>
      <c r="E4" s="7"/>
      <c r="F4" s="7"/>
      <c r="G4" s="7"/>
      <c r="H4" s="7"/>
      <c r="I4" s="7"/>
      <c r="J4" s="7"/>
      <c r="O4" s="71"/>
      <c r="P4" s="71"/>
      <c r="Q4" s="111" t="s">
        <v>230</v>
      </c>
    </row>
    <row r="5" ht="15.75" customHeight="1" spans="1:17">
      <c r="A5" s="10" t="s">
        <v>779</v>
      </c>
      <c r="B5" s="77" t="s">
        <v>780</v>
      </c>
      <c r="C5" s="77" t="s">
        <v>781</v>
      </c>
      <c r="D5" s="77" t="s">
        <v>782</v>
      </c>
      <c r="E5" s="77" t="s">
        <v>783</v>
      </c>
      <c r="F5" s="77" t="s">
        <v>784</v>
      </c>
      <c r="G5" s="78" t="s">
        <v>246</v>
      </c>
      <c r="H5" s="78"/>
      <c r="I5" s="78"/>
      <c r="J5" s="78"/>
      <c r="K5" s="79"/>
      <c r="L5" s="78"/>
      <c r="M5" s="78"/>
      <c r="N5" s="78"/>
      <c r="O5" s="94"/>
      <c r="P5" s="79"/>
      <c r="Q5" s="95"/>
    </row>
    <row r="6" ht="17.2" customHeight="1" spans="1:17">
      <c r="A6" s="15"/>
      <c r="B6" s="80"/>
      <c r="C6" s="80"/>
      <c r="D6" s="80"/>
      <c r="E6" s="80"/>
      <c r="F6" s="80"/>
      <c r="G6" s="80" t="s">
        <v>43</v>
      </c>
      <c r="H6" s="80" t="s">
        <v>46</v>
      </c>
      <c r="I6" s="80" t="s">
        <v>785</v>
      </c>
      <c r="J6" s="80" t="s">
        <v>786</v>
      </c>
      <c r="K6" s="81" t="s">
        <v>787</v>
      </c>
      <c r="L6" s="96" t="s">
        <v>788</v>
      </c>
      <c r="M6" s="96"/>
      <c r="N6" s="96"/>
      <c r="O6" s="97"/>
      <c r="P6" s="98"/>
      <c r="Q6" s="82"/>
    </row>
    <row r="7" ht="54" customHeight="1" spans="1:17">
      <c r="A7" s="18"/>
      <c r="B7" s="82"/>
      <c r="C7" s="82"/>
      <c r="D7" s="82"/>
      <c r="E7" s="82"/>
      <c r="F7" s="82"/>
      <c r="G7" s="82"/>
      <c r="H7" s="82" t="s">
        <v>45</v>
      </c>
      <c r="I7" s="82"/>
      <c r="J7" s="82"/>
      <c r="K7" s="83"/>
      <c r="L7" s="82" t="s">
        <v>45</v>
      </c>
      <c r="M7" s="82" t="s">
        <v>56</v>
      </c>
      <c r="N7" s="82" t="s">
        <v>253</v>
      </c>
      <c r="O7" s="99" t="s">
        <v>52</v>
      </c>
      <c r="P7" s="83" t="s">
        <v>53</v>
      </c>
      <c r="Q7" s="82" t="s">
        <v>54</v>
      </c>
    </row>
    <row r="8" ht="15.05" customHeight="1" spans="1:17">
      <c r="A8" s="19">
        <v>1</v>
      </c>
      <c r="B8" s="102">
        <v>2</v>
      </c>
      <c r="C8" s="102">
        <v>3</v>
      </c>
      <c r="D8" s="102">
        <v>4</v>
      </c>
      <c r="E8" s="102">
        <v>5</v>
      </c>
      <c r="F8" s="102">
        <v>6</v>
      </c>
      <c r="G8" s="103">
        <v>7</v>
      </c>
      <c r="H8" s="103">
        <v>8</v>
      </c>
      <c r="I8" s="103">
        <v>9</v>
      </c>
      <c r="J8" s="103">
        <v>10</v>
      </c>
      <c r="K8" s="103">
        <v>11</v>
      </c>
      <c r="L8" s="103">
        <v>12</v>
      </c>
      <c r="M8" s="103">
        <v>13</v>
      </c>
      <c r="N8" s="103">
        <v>14</v>
      </c>
      <c r="O8" s="103">
        <v>15</v>
      </c>
      <c r="P8" s="103">
        <v>16</v>
      </c>
      <c r="Q8" s="103">
        <v>17</v>
      </c>
    </row>
    <row r="9" ht="20.95" customHeight="1" spans="1:17">
      <c r="A9" s="104" t="s">
        <v>286</v>
      </c>
      <c r="B9" s="105"/>
      <c r="C9" s="105"/>
      <c r="D9" s="106"/>
      <c r="E9" s="106"/>
      <c r="F9" s="106">
        <v>17000</v>
      </c>
      <c r="G9" s="106">
        <v>17000</v>
      </c>
      <c r="H9" s="106">
        <v>17000</v>
      </c>
      <c r="I9" s="106"/>
      <c r="J9" s="109"/>
      <c r="K9" s="109"/>
      <c r="L9" s="106"/>
      <c r="M9" s="106"/>
      <c r="N9" s="106"/>
      <c r="O9" s="106"/>
      <c r="P9" s="106"/>
      <c r="Q9" s="106"/>
    </row>
    <row r="10" ht="20.95" customHeight="1" spans="1:17">
      <c r="A10" s="105"/>
      <c r="B10" s="105" t="s">
        <v>789</v>
      </c>
      <c r="C10" s="105" t="str">
        <f>"A05040101"&amp;"  "&amp;"复印纸"</f>
        <v>A05040101  复印纸</v>
      </c>
      <c r="D10" s="107" t="s">
        <v>621</v>
      </c>
      <c r="E10" s="108">
        <v>1</v>
      </c>
      <c r="F10" s="106">
        <v>17000</v>
      </c>
      <c r="G10" s="106">
        <v>17000</v>
      </c>
      <c r="H10" s="109">
        <v>17000</v>
      </c>
      <c r="I10" s="109"/>
      <c r="J10" s="109"/>
      <c r="K10" s="109"/>
      <c r="L10" s="106"/>
      <c r="M10" s="106"/>
      <c r="N10" s="106"/>
      <c r="O10" s="106"/>
      <c r="P10" s="106"/>
      <c r="Q10" s="106"/>
    </row>
    <row r="11" ht="20.95" customHeight="1" spans="1:17">
      <c r="A11" s="104" t="s">
        <v>454</v>
      </c>
      <c r="B11" s="105"/>
      <c r="C11" s="105"/>
      <c r="D11" s="105"/>
      <c r="E11" s="105"/>
      <c r="F11" s="106"/>
      <c r="G11" s="106">
        <v>80000</v>
      </c>
      <c r="H11" s="106"/>
      <c r="I11" s="106"/>
      <c r="J11" s="109"/>
      <c r="K11" s="109"/>
      <c r="L11" s="106">
        <v>80000</v>
      </c>
      <c r="M11" s="106"/>
      <c r="N11" s="106"/>
      <c r="O11" s="106"/>
      <c r="P11" s="106"/>
      <c r="Q11" s="106">
        <v>80000</v>
      </c>
    </row>
    <row r="12" customHeight="1" spans="1:17">
      <c r="A12" s="105"/>
      <c r="B12" s="105" t="s">
        <v>790</v>
      </c>
      <c r="C12" s="105" t="str">
        <f>"A02021103"&amp;"  "&amp;"LED显示屏"</f>
        <v>A02021103  LED显示屏</v>
      </c>
      <c r="D12" s="107" t="s">
        <v>516</v>
      </c>
      <c r="E12" s="108">
        <v>1</v>
      </c>
      <c r="F12" s="106"/>
      <c r="G12" s="106">
        <v>80000</v>
      </c>
      <c r="H12" s="109"/>
      <c r="I12" s="109"/>
      <c r="J12" s="109"/>
      <c r="K12" s="109"/>
      <c r="L12" s="106">
        <v>80000</v>
      </c>
      <c r="M12" s="106"/>
      <c r="N12" s="106"/>
      <c r="O12" s="106"/>
      <c r="P12" s="106"/>
      <c r="Q12" s="106">
        <v>80000</v>
      </c>
    </row>
    <row r="13" customHeight="1" spans="1:17">
      <c r="A13" s="104" t="s">
        <v>322</v>
      </c>
      <c r="B13" s="105"/>
      <c r="C13" s="105"/>
      <c r="D13" s="105"/>
      <c r="E13" s="105"/>
      <c r="F13" s="106">
        <v>221000</v>
      </c>
      <c r="G13" s="106">
        <v>221000</v>
      </c>
      <c r="H13" s="106">
        <v>221000</v>
      </c>
      <c r="I13" s="106"/>
      <c r="J13" s="109"/>
      <c r="K13" s="109"/>
      <c r="L13" s="106"/>
      <c r="M13" s="106"/>
      <c r="N13" s="106"/>
      <c r="O13" s="106"/>
      <c r="P13" s="106"/>
      <c r="Q13" s="106"/>
    </row>
    <row r="14" customHeight="1" spans="1:17">
      <c r="A14" s="105"/>
      <c r="B14" s="105" t="s">
        <v>791</v>
      </c>
      <c r="C14" s="105" t="str">
        <f>"C23120301"&amp;"  "&amp;"车辆维修和保养服务"</f>
        <v>C23120301  车辆维修和保养服务</v>
      </c>
      <c r="D14" s="107" t="s">
        <v>621</v>
      </c>
      <c r="E14" s="108">
        <v>1</v>
      </c>
      <c r="F14" s="106">
        <v>48000</v>
      </c>
      <c r="G14" s="106">
        <v>48000</v>
      </c>
      <c r="H14" s="109">
        <v>48000</v>
      </c>
      <c r="I14" s="109"/>
      <c r="J14" s="109"/>
      <c r="K14" s="109"/>
      <c r="L14" s="106"/>
      <c r="M14" s="106"/>
      <c r="N14" s="106"/>
      <c r="O14" s="106"/>
      <c r="P14" s="106"/>
      <c r="Q14" s="106"/>
    </row>
    <row r="15" customHeight="1" spans="1:17">
      <c r="A15" s="105"/>
      <c r="B15" s="105" t="s">
        <v>792</v>
      </c>
      <c r="C15" s="105" t="str">
        <f>"C1804010201"&amp;"  "&amp;"机动车保险服务"</f>
        <v>C1804010201  机动车保险服务</v>
      </c>
      <c r="D15" s="107" t="s">
        <v>621</v>
      </c>
      <c r="E15" s="108">
        <v>1</v>
      </c>
      <c r="F15" s="106">
        <v>23000</v>
      </c>
      <c r="G15" s="106">
        <v>23000</v>
      </c>
      <c r="H15" s="109">
        <v>23000</v>
      </c>
      <c r="I15" s="109"/>
      <c r="J15" s="109"/>
      <c r="K15" s="109"/>
      <c r="L15" s="106"/>
      <c r="M15" s="106"/>
      <c r="N15" s="106"/>
      <c r="O15" s="106"/>
      <c r="P15" s="106"/>
      <c r="Q15" s="106"/>
    </row>
    <row r="16" customHeight="1" spans="1:17">
      <c r="A16" s="105"/>
      <c r="B16" s="105" t="s">
        <v>793</v>
      </c>
      <c r="C16" s="105" t="str">
        <f>"C23120302"&amp;"  "&amp;"车辆加油、添加燃料服务"</f>
        <v>C23120302  车辆加油、添加燃料服务</v>
      </c>
      <c r="D16" s="107" t="s">
        <v>621</v>
      </c>
      <c r="E16" s="108">
        <v>1</v>
      </c>
      <c r="F16" s="106">
        <v>150000</v>
      </c>
      <c r="G16" s="106">
        <v>150000</v>
      </c>
      <c r="H16" s="109">
        <v>150000</v>
      </c>
      <c r="I16" s="109"/>
      <c r="J16" s="109"/>
      <c r="K16" s="109"/>
      <c r="L16" s="106"/>
      <c r="M16" s="106"/>
      <c r="N16" s="106"/>
      <c r="O16" s="106"/>
      <c r="P16" s="106"/>
      <c r="Q16" s="106"/>
    </row>
    <row r="17" customHeight="1" spans="1:17">
      <c r="A17" s="104" t="s">
        <v>357</v>
      </c>
      <c r="B17" s="105"/>
      <c r="C17" s="105"/>
      <c r="D17" s="105"/>
      <c r="E17" s="105"/>
      <c r="F17" s="106">
        <v>8250</v>
      </c>
      <c r="G17" s="106">
        <v>8250</v>
      </c>
      <c r="H17" s="106">
        <v>8250</v>
      </c>
      <c r="I17" s="106"/>
      <c r="J17" s="109"/>
      <c r="K17" s="109"/>
      <c r="L17" s="106"/>
      <c r="M17" s="106"/>
      <c r="N17" s="106"/>
      <c r="O17" s="106"/>
      <c r="P17" s="106"/>
      <c r="Q17" s="106"/>
    </row>
    <row r="18" customHeight="1" spans="1:17">
      <c r="A18" s="105"/>
      <c r="B18" s="105" t="s">
        <v>794</v>
      </c>
      <c r="C18" s="105" t="str">
        <f>"A02010108"&amp;"  "&amp;"便携式计算机"</f>
        <v>A02010108  便携式计算机</v>
      </c>
      <c r="D18" s="107" t="s">
        <v>621</v>
      </c>
      <c r="E18" s="108">
        <v>1</v>
      </c>
      <c r="F18" s="106">
        <v>8250</v>
      </c>
      <c r="G18" s="106">
        <v>8250</v>
      </c>
      <c r="H18" s="109">
        <v>8250</v>
      </c>
      <c r="I18" s="109"/>
      <c r="J18" s="109"/>
      <c r="K18" s="109"/>
      <c r="L18" s="106"/>
      <c r="M18" s="106"/>
      <c r="N18" s="106"/>
      <c r="O18" s="106"/>
      <c r="P18" s="106"/>
      <c r="Q18" s="106"/>
    </row>
    <row r="19" customHeight="1" spans="1:17">
      <c r="A19" s="108" t="s">
        <v>43</v>
      </c>
      <c r="B19" s="108"/>
      <c r="C19" s="108"/>
      <c r="D19" s="107"/>
      <c r="E19" s="107"/>
      <c r="F19" s="106">
        <v>246250</v>
      </c>
      <c r="G19" s="106">
        <v>326250</v>
      </c>
      <c r="H19" s="106">
        <v>246250</v>
      </c>
      <c r="I19" s="106"/>
      <c r="J19" s="106"/>
      <c r="K19" s="106"/>
      <c r="L19" s="106">
        <v>80000</v>
      </c>
      <c r="M19" s="106"/>
      <c r="N19" s="106"/>
      <c r="O19" s="106"/>
      <c r="P19" s="106"/>
      <c r="Q19" s="106">
        <v>80000</v>
      </c>
    </row>
  </sheetData>
  <mergeCells count="16">
    <mergeCell ref="A3:Q3"/>
    <mergeCell ref="A4:F4"/>
    <mergeCell ref="G5:Q5"/>
    <mergeCell ref="L6:Q6"/>
    <mergeCell ref="A19:E19"/>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0833333333333" defaultRowHeight="14.25" customHeight="1"/>
  <cols>
    <col min="1" max="1" width="31.4416666666667" customWidth="1"/>
    <col min="2" max="2" width="21.6666666666667" customWidth="1"/>
    <col min="3" max="3" width="26.6666666666667" customWidth="1"/>
    <col min="4" max="14" width="16.55" customWidth="1"/>
  </cols>
  <sheetData>
    <row r="1" customHeight="1" spans="1:14">
      <c r="A1" s="1"/>
      <c r="B1" s="1"/>
      <c r="C1" s="1"/>
      <c r="D1" s="1"/>
      <c r="E1" s="1"/>
      <c r="F1" s="1"/>
      <c r="G1" s="1"/>
      <c r="H1" s="1"/>
      <c r="I1" s="1"/>
      <c r="J1" s="1"/>
      <c r="K1" s="1"/>
      <c r="L1" s="1"/>
      <c r="M1" s="1"/>
      <c r="N1" s="1"/>
    </row>
    <row r="2" ht="13.6" customHeight="1" spans="1:14">
      <c r="A2" s="73"/>
      <c r="B2" s="73"/>
      <c r="C2" s="73"/>
      <c r="D2" s="73"/>
      <c r="E2" s="73"/>
      <c r="F2" s="73"/>
      <c r="G2" s="73"/>
      <c r="H2" s="74"/>
      <c r="I2" s="73"/>
      <c r="J2" s="73"/>
      <c r="K2" s="73"/>
      <c r="L2" s="59"/>
      <c r="M2" s="90"/>
      <c r="N2" s="91" t="s">
        <v>795</v>
      </c>
    </row>
    <row r="3" ht="27.85" customHeight="1" spans="1:14">
      <c r="A3" s="61" t="s">
        <v>796</v>
      </c>
      <c r="B3" s="75"/>
      <c r="C3" s="75"/>
      <c r="D3" s="75"/>
      <c r="E3" s="75"/>
      <c r="F3" s="75"/>
      <c r="G3" s="75"/>
      <c r="H3" s="76"/>
      <c r="I3" s="75"/>
      <c r="J3" s="75"/>
      <c r="K3" s="75"/>
      <c r="L3" s="51"/>
      <c r="M3" s="76"/>
      <c r="N3" s="75"/>
    </row>
    <row r="4" ht="18.85" customHeight="1" spans="1:14">
      <c r="A4" s="62" t="str">
        <f>'部门财务收支预算总表01-1'!A4</f>
        <v>单位名称：新平彝族傣族自治县者竜乡人民政府</v>
      </c>
      <c r="B4" s="63"/>
      <c r="C4" s="63"/>
      <c r="D4" s="63"/>
      <c r="E4" s="63"/>
      <c r="F4" s="63"/>
      <c r="G4" s="63"/>
      <c r="H4" s="74"/>
      <c r="I4" s="73"/>
      <c r="J4" s="73"/>
      <c r="K4" s="73"/>
      <c r="L4" s="71"/>
      <c r="M4" s="92"/>
      <c r="N4" s="93" t="s">
        <v>230</v>
      </c>
    </row>
    <row r="5" ht="15.75" customHeight="1" spans="1:14">
      <c r="A5" s="10" t="s">
        <v>779</v>
      </c>
      <c r="B5" s="77" t="s">
        <v>797</v>
      </c>
      <c r="C5" s="77" t="s">
        <v>798</v>
      </c>
      <c r="D5" s="78" t="s">
        <v>246</v>
      </c>
      <c r="E5" s="78"/>
      <c r="F5" s="78"/>
      <c r="G5" s="78"/>
      <c r="H5" s="79"/>
      <c r="I5" s="78"/>
      <c r="J5" s="78"/>
      <c r="K5" s="78"/>
      <c r="L5" s="94"/>
      <c r="M5" s="79"/>
      <c r="N5" s="95"/>
    </row>
    <row r="6" ht="17.2" customHeight="1" spans="1:14">
      <c r="A6" s="15"/>
      <c r="B6" s="80"/>
      <c r="C6" s="80"/>
      <c r="D6" s="80" t="s">
        <v>43</v>
      </c>
      <c r="E6" s="80" t="s">
        <v>46</v>
      </c>
      <c r="F6" s="80" t="s">
        <v>785</v>
      </c>
      <c r="G6" s="80" t="s">
        <v>786</v>
      </c>
      <c r="H6" s="81" t="s">
        <v>787</v>
      </c>
      <c r="I6" s="96" t="s">
        <v>788</v>
      </c>
      <c r="J6" s="96"/>
      <c r="K6" s="96"/>
      <c r="L6" s="97"/>
      <c r="M6" s="98"/>
      <c r="N6" s="82"/>
    </row>
    <row r="7" ht="54" customHeight="1" spans="1:14">
      <c r="A7" s="18"/>
      <c r="B7" s="82"/>
      <c r="C7" s="82"/>
      <c r="D7" s="82"/>
      <c r="E7" s="82"/>
      <c r="F7" s="82"/>
      <c r="G7" s="82"/>
      <c r="H7" s="83"/>
      <c r="I7" s="82" t="s">
        <v>45</v>
      </c>
      <c r="J7" s="82" t="s">
        <v>56</v>
      </c>
      <c r="K7" s="82" t="s">
        <v>253</v>
      </c>
      <c r="L7" s="99" t="s">
        <v>52</v>
      </c>
      <c r="M7" s="83" t="s">
        <v>53</v>
      </c>
      <c r="N7" s="82" t="s">
        <v>54</v>
      </c>
    </row>
    <row r="8" ht="15.05" customHeight="1" spans="1:14">
      <c r="A8" s="18">
        <v>1</v>
      </c>
      <c r="B8" s="82">
        <v>2</v>
      </c>
      <c r="C8" s="82">
        <v>3</v>
      </c>
      <c r="D8" s="83">
        <v>4</v>
      </c>
      <c r="E8" s="83">
        <v>5</v>
      </c>
      <c r="F8" s="83">
        <v>6</v>
      </c>
      <c r="G8" s="83">
        <v>7</v>
      </c>
      <c r="H8" s="83">
        <v>8</v>
      </c>
      <c r="I8" s="83">
        <v>9</v>
      </c>
      <c r="J8" s="83">
        <v>10</v>
      </c>
      <c r="K8" s="83">
        <v>11</v>
      </c>
      <c r="L8" s="83">
        <v>12</v>
      </c>
      <c r="M8" s="83">
        <v>13</v>
      </c>
      <c r="N8" s="83">
        <v>14</v>
      </c>
    </row>
    <row r="9" ht="20.95" customHeight="1" spans="1:14">
      <c r="A9" s="84"/>
      <c r="B9" s="85"/>
      <c r="C9" s="85"/>
      <c r="D9" s="86"/>
      <c r="E9" s="86"/>
      <c r="F9" s="86"/>
      <c r="G9" s="86"/>
      <c r="H9" s="86"/>
      <c r="I9" s="86"/>
      <c r="J9" s="86"/>
      <c r="K9" s="86"/>
      <c r="L9" s="100"/>
      <c r="M9" s="86"/>
      <c r="N9" s="86"/>
    </row>
    <row r="10" ht="20.95" customHeight="1" spans="1:14">
      <c r="A10" s="84"/>
      <c r="B10" s="85"/>
      <c r="C10" s="85"/>
      <c r="D10" s="86"/>
      <c r="E10" s="86"/>
      <c r="F10" s="86"/>
      <c r="G10" s="86"/>
      <c r="H10" s="86"/>
      <c r="I10" s="86"/>
      <c r="J10" s="86"/>
      <c r="K10" s="86"/>
      <c r="L10" s="100"/>
      <c r="M10" s="86"/>
      <c r="N10" s="86"/>
    </row>
    <row r="11" ht="20.95" customHeight="1" spans="1:14">
      <c r="A11" s="87" t="s">
        <v>195</v>
      </c>
      <c r="B11" s="88"/>
      <c r="C11" s="89"/>
      <c r="D11" s="86"/>
      <c r="E11" s="86"/>
      <c r="F11" s="86"/>
      <c r="G11" s="86"/>
      <c r="H11" s="86"/>
      <c r="I11" s="86"/>
      <c r="J11" s="86"/>
      <c r="K11" s="86"/>
      <c r="L11" s="100"/>
      <c r="M11" s="86"/>
      <c r="N11" s="86"/>
    </row>
    <row r="12" customHeight="1" spans="1:1">
      <c r="A12" t="s">
        <v>799</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zoomScale="70" zoomScaleNormal="70" workbookViewId="0">
      <pane ySplit="1" topLeftCell="A2" activePane="bottomLeft" state="frozen"/>
      <selection/>
      <selection pane="bottomLeft" activeCell="A10" sqref="A10"/>
    </sheetView>
  </sheetViews>
  <sheetFormatPr defaultColWidth="9.10833333333333" defaultRowHeight="14.25" customHeight="1"/>
  <cols>
    <col min="1" max="1" width="42" customWidth="1"/>
    <col min="2" max="8" width="17.225"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60"/>
      <c r="P2" s="59" t="s">
        <v>800</v>
      </c>
    </row>
    <row r="3" ht="27.85" customHeight="1" spans="1:16">
      <c r="A3" s="61" t="s">
        <v>801</v>
      </c>
      <c r="B3" s="32"/>
      <c r="C3" s="32"/>
      <c r="D3" s="32"/>
      <c r="E3" s="32"/>
      <c r="F3" s="32"/>
      <c r="G3" s="32"/>
      <c r="H3" s="32"/>
      <c r="I3" s="32"/>
      <c r="J3" s="32"/>
      <c r="K3" s="32"/>
      <c r="L3" s="32"/>
      <c r="M3" s="32"/>
      <c r="N3" s="32"/>
      <c r="O3" s="32"/>
      <c r="P3" s="32"/>
    </row>
    <row r="4" ht="18" customHeight="1" spans="1:16">
      <c r="A4" s="62" t="str">
        <f>'部门财务收支预算总表01-1'!A4</f>
        <v>单位名称：新平彝族傣族自治县者竜乡人民政府</v>
      </c>
      <c r="B4" s="63"/>
      <c r="C4" s="63"/>
      <c r="D4" s="64"/>
      <c r="P4" s="71" t="s">
        <v>230</v>
      </c>
    </row>
    <row r="5" ht="19.5" customHeight="1" spans="1:16">
      <c r="A5" s="16" t="s">
        <v>802</v>
      </c>
      <c r="B5" s="11" t="s">
        <v>246</v>
      </c>
      <c r="C5" s="12"/>
      <c r="D5" s="12"/>
      <c r="E5" s="65" t="s">
        <v>803</v>
      </c>
      <c r="F5" s="65"/>
      <c r="G5" s="65"/>
      <c r="H5" s="65"/>
      <c r="I5" s="65"/>
      <c r="J5" s="65"/>
      <c r="K5" s="65"/>
      <c r="L5" s="65"/>
      <c r="M5" s="65"/>
      <c r="N5" s="65"/>
      <c r="O5" s="65"/>
      <c r="P5" s="65"/>
    </row>
    <row r="6" ht="40.6" customHeight="1" spans="1:16">
      <c r="A6" s="19"/>
      <c r="B6" s="33" t="s">
        <v>43</v>
      </c>
      <c r="C6" s="10" t="s">
        <v>46</v>
      </c>
      <c r="D6" s="66" t="s">
        <v>804</v>
      </c>
      <c r="E6" s="67" t="s">
        <v>805</v>
      </c>
      <c r="F6" s="67" t="s">
        <v>806</v>
      </c>
      <c r="G6" s="67" t="s">
        <v>807</v>
      </c>
      <c r="H6" s="67" t="s">
        <v>808</v>
      </c>
      <c r="I6" s="67" t="s">
        <v>809</v>
      </c>
      <c r="J6" s="67" t="s">
        <v>810</v>
      </c>
      <c r="K6" s="67" t="s">
        <v>811</v>
      </c>
      <c r="L6" s="67" t="s">
        <v>812</v>
      </c>
      <c r="M6" s="67" t="s">
        <v>58</v>
      </c>
      <c r="N6" s="67" t="s">
        <v>813</v>
      </c>
      <c r="O6" s="67" t="s">
        <v>814</v>
      </c>
      <c r="P6" s="67" t="s">
        <v>815</v>
      </c>
    </row>
    <row r="7" ht="19.5" customHeight="1" spans="1:16">
      <c r="A7" s="68">
        <v>1</v>
      </c>
      <c r="B7" s="68">
        <v>2</v>
      </c>
      <c r="C7" s="68">
        <v>3</v>
      </c>
      <c r="D7" s="11">
        <v>4</v>
      </c>
      <c r="E7" s="68">
        <v>5</v>
      </c>
      <c r="F7" s="11">
        <v>6</v>
      </c>
      <c r="G7" s="68">
        <v>7</v>
      </c>
      <c r="H7" s="11">
        <v>8</v>
      </c>
      <c r="I7" s="68">
        <v>9</v>
      </c>
      <c r="J7" s="11">
        <v>10</v>
      </c>
      <c r="K7" s="68">
        <v>11</v>
      </c>
      <c r="L7" s="11">
        <v>12</v>
      </c>
      <c r="M7" s="68">
        <v>13</v>
      </c>
      <c r="N7" s="11">
        <v>14</v>
      </c>
      <c r="O7" s="68">
        <v>15</v>
      </c>
      <c r="P7" s="72">
        <v>16</v>
      </c>
    </row>
    <row r="8" ht="28.5" customHeight="1" spans="1:16">
      <c r="A8" s="69"/>
      <c r="B8" s="24"/>
      <c r="C8" s="24"/>
      <c r="D8" s="24"/>
      <c r="E8" s="24"/>
      <c r="F8" s="24"/>
      <c r="G8" s="24"/>
      <c r="H8" s="24"/>
      <c r="I8" s="24"/>
      <c r="J8" s="24"/>
      <c r="K8" s="24"/>
      <c r="L8" s="24"/>
      <c r="M8" s="24"/>
      <c r="N8" s="24"/>
      <c r="O8" s="24"/>
      <c r="P8" s="24"/>
    </row>
    <row r="9" ht="29.95" customHeight="1" spans="1:16">
      <c r="A9" s="69"/>
      <c r="B9" s="24"/>
      <c r="C9" s="24"/>
      <c r="D9" s="24"/>
      <c r="E9" s="24"/>
      <c r="F9" s="24"/>
      <c r="G9" s="24"/>
      <c r="H9" s="24"/>
      <c r="I9" s="24"/>
      <c r="J9" s="24"/>
      <c r="K9" s="24"/>
      <c r="L9" s="24"/>
      <c r="M9" s="24"/>
      <c r="N9" s="24"/>
      <c r="O9" s="24"/>
      <c r="P9" s="24"/>
    </row>
    <row r="10" ht="31" customHeight="1" spans="1:1">
      <c r="A10" s="70" t="s">
        <v>799</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0833333333333" defaultRowHeight="11.95" customHeight="1"/>
  <cols>
    <col min="1" max="1" width="34.225" customWidth="1"/>
    <col min="2" max="2" width="29" customWidth="1"/>
    <col min="3" max="3" width="16.325" customWidth="1"/>
    <col min="4" max="4" width="15.55" customWidth="1"/>
    <col min="5" max="5" width="23.55" customWidth="1"/>
    <col min="6" max="6" width="11.225"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9" t="s">
        <v>816</v>
      </c>
    </row>
    <row r="3" ht="28.5" customHeight="1" spans="1:10">
      <c r="A3" s="50" t="s">
        <v>817</v>
      </c>
      <c r="B3" s="32"/>
      <c r="C3" s="32"/>
      <c r="D3" s="32"/>
      <c r="E3" s="32"/>
      <c r="F3" s="51"/>
      <c r="G3" s="32"/>
      <c r="H3" s="51"/>
      <c r="I3" s="51"/>
      <c r="J3" s="32"/>
    </row>
    <row r="4" ht="17.2" customHeight="1" spans="1:1">
      <c r="A4" s="5" t="str">
        <f>'部门财务收支预算总表01-1'!A4</f>
        <v>单位名称：新平彝族傣族自治县者竜乡人民政府</v>
      </c>
    </row>
    <row r="5" ht="44.2" customHeight="1" spans="1:10">
      <c r="A5" s="52" t="s">
        <v>458</v>
      </c>
      <c r="B5" s="52" t="s">
        <v>459</v>
      </c>
      <c r="C5" s="52" t="s">
        <v>460</v>
      </c>
      <c r="D5" s="52" t="s">
        <v>461</v>
      </c>
      <c r="E5" s="52" t="s">
        <v>462</v>
      </c>
      <c r="F5" s="53" t="s">
        <v>463</v>
      </c>
      <c r="G5" s="52" t="s">
        <v>464</v>
      </c>
      <c r="H5" s="53" t="s">
        <v>465</v>
      </c>
      <c r="I5" s="53" t="s">
        <v>466</v>
      </c>
      <c r="J5" s="52" t="s">
        <v>467</v>
      </c>
    </row>
    <row r="6" ht="14.25" customHeight="1" spans="1:10">
      <c r="A6" s="52">
        <v>1</v>
      </c>
      <c r="B6" s="52">
        <v>2</v>
      </c>
      <c r="C6" s="52">
        <v>3</v>
      </c>
      <c r="D6" s="52">
        <v>4</v>
      </c>
      <c r="E6" s="52">
        <v>5</v>
      </c>
      <c r="F6" s="53">
        <v>6</v>
      </c>
      <c r="G6" s="52">
        <v>7</v>
      </c>
      <c r="H6" s="53">
        <v>8</v>
      </c>
      <c r="I6" s="53">
        <v>9</v>
      </c>
      <c r="J6" s="52">
        <v>10</v>
      </c>
    </row>
    <row r="7" ht="42.05" customHeight="1" spans="1:10">
      <c r="A7" s="54"/>
      <c r="B7" s="55"/>
      <c r="C7" s="55"/>
      <c r="D7" s="55"/>
      <c r="E7" s="56"/>
      <c r="F7" s="57"/>
      <c r="G7" s="56"/>
      <c r="H7" s="57"/>
      <c r="I7" s="57"/>
      <c r="J7" s="56"/>
    </row>
    <row r="8" ht="42.05" customHeight="1" spans="1:10">
      <c r="A8" s="54"/>
      <c r="B8" s="58"/>
      <c r="C8" s="58"/>
      <c r="D8" s="58"/>
      <c r="E8" s="54"/>
      <c r="F8" s="58"/>
      <c r="G8" s="54"/>
      <c r="H8" s="58"/>
      <c r="I8" s="58"/>
      <c r="J8" s="54"/>
    </row>
    <row r="9" customHeight="1" spans="1:1">
      <c r="A9" t="s">
        <v>799</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C22" sqref="C22"/>
    </sheetView>
  </sheetViews>
  <sheetFormatPr defaultColWidth="8.89166666666667" defaultRowHeight="15.05" customHeight="1" outlineLevelCol="7"/>
  <cols>
    <col min="1" max="1" width="36" customWidth="1"/>
    <col min="2" max="2" width="19.775" customWidth="1"/>
    <col min="3" max="3" width="33.325" customWidth="1"/>
    <col min="4" max="4" width="34.775" customWidth="1"/>
    <col min="5" max="5" width="14.4416666666667" customWidth="1"/>
    <col min="6" max="6" width="17.225" customWidth="1"/>
    <col min="7" max="7" width="17.325" customWidth="1"/>
    <col min="8" max="8" width="28.325" customWidth="1"/>
  </cols>
  <sheetData>
    <row r="1" customHeight="1" spans="1:8">
      <c r="A1" s="39"/>
      <c r="B1" s="39"/>
      <c r="C1" s="39"/>
      <c r="D1" s="39"/>
      <c r="E1" s="39"/>
      <c r="F1" s="39"/>
      <c r="G1" s="39"/>
      <c r="H1" s="39"/>
    </row>
    <row r="2" ht="18.85" customHeight="1" spans="1:8">
      <c r="A2" s="40"/>
      <c r="B2" s="40"/>
      <c r="C2" s="40"/>
      <c r="D2" s="40"/>
      <c r="E2" s="40"/>
      <c r="F2" s="40"/>
      <c r="G2" s="40"/>
      <c r="H2" s="41" t="s">
        <v>818</v>
      </c>
    </row>
    <row r="3" ht="30.6" customHeight="1" spans="1:8">
      <c r="A3" s="42" t="s">
        <v>819</v>
      </c>
      <c r="B3" s="42"/>
      <c r="C3" s="42"/>
      <c r="D3" s="42"/>
      <c r="E3" s="42"/>
      <c r="F3" s="42"/>
      <c r="G3" s="42"/>
      <c r="H3" s="42"/>
    </row>
    <row r="4" ht="18.85" customHeight="1" spans="1:8">
      <c r="A4" s="43" t="str">
        <f>'部门财务收支预算总表01-1'!A4</f>
        <v>单位名称：新平彝族傣族自治县者竜乡人民政府</v>
      </c>
      <c r="B4" s="40"/>
      <c r="C4" s="40"/>
      <c r="D4" s="40"/>
      <c r="E4" s="40"/>
      <c r="F4" s="40"/>
      <c r="G4" s="40"/>
      <c r="H4" s="40"/>
    </row>
    <row r="5" ht="18.85" customHeight="1" spans="1:8">
      <c r="A5" s="44" t="s">
        <v>239</v>
      </c>
      <c r="B5" s="44" t="s">
        <v>820</v>
      </c>
      <c r="C5" s="44" t="s">
        <v>821</v>
      </c>
      <c r="D5" s="44" t="s">
        <v>822</v>
      </c>
      <c r="E5" s="44" t="s">
        <v>823</v>
      </c>
      <c r="F5" s="44" t="s">
        <v>824</v>
      </c>
      <c r="G5" s="44"/>
      <c r="H5" s="44"/>
    </row>
    <row r="6" ht="18.85" customHeight="1" spans="1:8">
      <c r="A6" s="44"/>
      <c r="B6" s="44"/>
      <c r="C6" s="44"/>
      <c r="D6" s="44"/>
      <c r="E6" s="44"/>
      <c r="F6" s="44" t="s">
        <v>783</v>
      </c>
      <c r="G6" s="44" t="s">
        <v>825</v>
      </c>
      <c r="H6" s="44" t="s">
        <v>826</v>
      </c>
    </row>
    <row r="7" ht="18.85" customHeight="1" spans="1:8">
      <c r="A7" s="45" t="s">
        <v>221</v>
      </c>
      <c r="B7" s="45" t="s">
        <v>222</v>
      </c>
      <c r="C7" s="45" t="s">
        <v>223</v>
      </c>
      <c r="D7" s="45" t="s">
        <v>224</v>
      </c>
      <c r="E7" s="45" t="s">
        <v>225</v>
      </c>
      <c r="F7" s="45" t="s">
        <v>226</v>
      </c>
      <c r="G7" s="45" t="s">
        <v>679</v>
      </c>
      <c r="H7" s="45" t="s">
        <v>515</v>
      </c>
    </row>
    <row r="8" ht="29.95" customHeight="1" spans="1:8">
      <c r="A8" s="46"/>
      <c r="B8" s="46"/>
      <c r="C8" s="46"/>
      <c r="D8" s="46"/>
      <c r="E8" s="44"/>
      <c r="F8" s="47"/>
      <c r="G8" s="48"/>
      <c r="H8" s="48"/>
    </row>
    <row r="9" ht="20.15" customHeight="1" spans="1:8">
      <c r="A9" s="44" t="s">
        <v>43</v>
      </c>
      <c r="B9" s="44"/>
      <c r="C9" s="44"/>
      <c r="D9" s="44"/>
      <c r="E9" s="44"/>
      <c r="F9" s="47"/>
      <c r="G9" s="48"/>
      <c r="H9" s="48"/>
    </row>
    <row r="10" ht="26" customHeight="1" spans="1:1">
      <c r="A10" s="49" t="s">
        <v>799</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pane ySplit="1" topLeftCell="A2" activePane="bottomLeft" state="frozen"/>
      <selection/>
      <selection pane="bottomLeft" activeCell="E19" sqref="E19"/>
    </sheetView>
  </sheetViews>
  <sheetFormatPr defaultColWidth="9.10833333333333" defaultRowHeight="14.25" customHeight="1"/>
  <cols>
    <col min="1" max="1" width="16.325" customWidth="1"/>
    <col min="2" max="2" width="30.8" customWidth="1"/>
    <col min="3" max="3" width="27.5583333333333"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3" t="s">
        <v>827</v>
      </c>
    </row>
    <row r="3" ht="27.85" customHeight="1" spans="1:11">
      <c r="A3" s="32" t="s">
        <v>828</v>
      </c>
      <c r="B3" s="32"/>
      <c r="C3" s="32"/>
      <c r="D3" s="32"/>
      <c r="E3" s="32"/>
      <c r="F3" s="32"/>
      <c r="G3" s="32"/>
      <c r="H3" s="32"/>
      <c r="I3" s="32"/>
      <c r="J3" s="32"/>
      <c r="K3" s="32"/>
    </row>
    <row r="4" ht="13.6" customHeight="1" spans="1:11">
      <c r="A4" s="5" t="str">
        <f>'部门财务收支预算总表01-1'!A4</f>
        <v>单位名称：新平彝族傣族自治县者竜乡人民政府</v>
      </c>
      <c r="B4" s="6"/>
      <c r="C4" s="6"/>
      <c r="D4" s="6"/>
      <c r="E4" s="6"/>
      <c r="F4" s="6"/>
      <c r="G4" s="6"/>
      <c r="H4" s="7"/>
      <c r="I4" s="7"/>
      <c r="J4" s="7"/>
      <c r="K4" s="8" t="s">
        <v>230</v>
      </c>
    </row>
    <row r="5" ht="21.8" customHeight="1" spans="1:11">
      <c r="A5" s="9" t="s">
        <v>348</v>
      </c>
      <c r="B5" s="9" t="s">
        <v>241</v>
      </c>
      <c r="C5" s="9" t="s">
        <v>349</v>
      </c>
      <c r="D5" s="10" t="s">
        <v>242</v>
      </c>
      <c r="E5" s="10" t="s">
        <v>243</v>
      </c>
      <c r="F5" s="10" t="s">
        <v>244</v>
      </c>
      <c r="G5" s="10" t="s">
        <v>245</v>
      </c>
      <c r="H5" s="16" t="s">
        <v>43</v>
      </c>
      <c r="I5" s="11" t="s">
        <v>829</v>
      </c>
      <c r="J5" s="12"/>
      <c r="K5" s="13"/>
    </row>
    <row r="6" ht="21.8" customHeight="1" spans="1:11">
      <c r="A6" s="14"/>
      <c r="B6" s="14"/>
      <c r="C6" s="14"/>
      <c r="D6" s="15"/>
      <c r="E6" s="15"/>
      <c r="F6" s="15"/>
      <c r="G6" s="15"/>
      <c r="H6" s="33"/>
      <c r="I6" s="10" t="s">
        <v>46</v>
      </c>
      <c r="J6" s="10" t="s">
        <v>47</v>
      </c>
      <c r="K6" s="10" t="s">
        <v>48</v>
      </c>
    </row>
    <row r="7" ht="40.6" customHeight="1" spans="1:11">
      <c r="A7" s="17"/>
      <c r="B7" s="17"/>
      <c r="C7" s="17"/>
      <c r="D7" s="18"/>
      <c r="E7" s="18"/>
      <c r="F7" s="18"/>
      <c r="G7" s="18"/>
      <c r="H7" s="19"/>
      <c r="I7" s="18" t="s">
        <v>45</v>
      </c>
      <c r="J7" s="18"/>
      <c r="K7" s="18"/>
    </row>
    <row r="8" ht="15.05" customHeight="1" spans="1:11">
      <c r="A8" s="20">
        <v>1</v>
      </c>
      <c r="B8" s="20">
        <v>2</v>
      </c>
      <c r="C8" s="20">
        <v>3</v>
      </c>
      <c r="D8" s="20">
        <v>4</v>
      </c>
      <c r="E8" s="20">
        <v>5</v>
      </c>
      <c r="F8" s="20">
        <v>6</v>
      </c>
      <c r="G8" s="20">
        <v>7</v>
      </c>
      <c r="H8" s="20">
        <v>8</v>
      </c>
      <c r="I8" s="20">
        <v>9</v>
      </c>
      <c r="J8" s="38">
        <v>10</v>
      </c>
      <c r="K8" s="38">
        <v>11</v>
      </c>
    </row>
    <row r="9" ht="30.6" customHeight="1" spans="1:11">
      <c r="A9" s="34" t="s">
        <v>830</v>
      </c>
      <c r="B9" s="35" t="s">
        <v>684</v>
      </c>
      <c r="C9" s="34" t="s">
        <v>62</v>
      </c>
      <c r="D9" s="34" t="s">
        <v>831</v>
      </c>
      <c r="E9" s="34" t="s">
        <v>832</v>
      </c>
      <c r="F9" s="34" t="s">
        <v>833</v>
      </c>
      <c r="G9" s="34" t="s">
        <v>834</v>
      </c>
      <c r="H9" s="36">
        <v>30000</v>
      </c>
      <c r="I9" s="36">
        <v>30000</v>
      </c>
      <c r="J9" s="36"/>
      <c r="K9" s="36"/>
    </row>
    <row r="10" ht="30.6" customHeight="1" spans="1:11">
      <c r="A10" s="37" t="s">
        <v>43</v>
      </c>
      <c r="B10" s="37"/>
      <c r="C10" s="37"/>
      <c r="D10" s="37"/>
      <c r="E10" s="37"/>
      <c r="F10" s="37"/>
      <c r="G10" s="37"/>
      <c r="H10" s="36">
        <v>30000</v>
      </c>
      <c r="I10" s="36">
        <v>30000</v>
      </c>
      <c r="J10" s="36"/>
      <c r="K10" s="36"/>
    </row>
  </sheetData>
  <mergeCells count="15">
    <mergeCell ref="A3:K3"/>
    <mergeCell ref="A4:G4"/>
    <mergeCell ref="I5:K5"/>
    <mergeCell ref="A10:G10"/>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4"/>
  <sheetViews>
    <sheetView showZeros="0" workbookViewId="0">
      <pane ySplit="1" topLeftCell="A27" activePane="bottomLeft" state="frozen"/>
      <selection/>
      <selection pane="bottomLeft" activeCell="M35" sqref="M35"/>
    </sheetView>
  </sheetViews>
  <sheetFormatPr defaultColWidth="9.10833333333333" defaultRowHeight="14.25" customHeight="1" outlineLevelCol="6"/>
  <cols>
    <col min="1" max="1" width="28.025" customWidth="1"/>
    <col min="2" max="2" width="12.5333333333333" customWidth="1"/>
    <col min="3" max="3" width="53.8416666666667" customWidth="1"/>
    <col min="4" max="4" width="8.20833333333333" customWidth="1"/>
    <col min="5" max="5" width="10.8" customWidth="1"/>
    <col min="6" max="6" width="6.54166666666667" customWidth="1"/>
    <col min="7" max="7" width="8.1" customWidth="1"/>
  </cols>
  <sheetData>
    <row r="1" customHeight="1" spans="1:7">
      <c r="A1" s="1"/>
      <c r="B1" s="1"/>
      <c r="C1" s="1"/>
      <c r="D1" s="1"/>
      <c r="E1" s="1"/>
      <c r="F1" s="1"/>
      <c r="G1" s="1"/>
    </row>
    <row r="2" ht="13.6" customHeight="1" spans="4:7">
      <c r="D2" s="2"/>
      <c r="G2" s="3" t="s">
        <v>835</v>
      </c>
    </row>
    <row r="3" ht="27.85" customHeight="1" spans="1:7">
      <c r="A3" s="4" t="s">
        <v>836</v>
      </c>
      <c r="B3" s="4"/>
      <c r="C3" s="4"/>
      <c r="D3" s="4"/>
      <c r="E3" s="4"/>
      <c r="F3" s="4"/>
      <c r="G3" s="4"/>
    </row>
    <row r="4" ht="13.6" customHeight="1" spans="1:7">
      <c r="A4" s="5" t="str">
        <f>'部门财务收支预算总表01-1'!A4</f>
        <v>单位名称：新平彝族傣族自治县者竜乡人民政府</v>
      </c>
      <c r="B4" s="6"/>
      <c r="C4" s="6"/>
      <c r="D4" s="6"/>
      <c r="E4" s="7"/>
      <c r="F4" s="7"/>
      <c r="G4" s="8" t="s">
        <v>230</v>
      </c>
    </row>
    <row r="5" ht="21.8" customHeight="1" spans="1:7">
      <c r="A5" s="9" t="s">
        <v>349</v>
      </c>
      <c r="B5" s="9" t="s">
        <v>348</v>
      </c>
      <c r="C5" s="9" t="s">
        <v>241</v>
      </c>
      <c r="D5" s="10" t="s">
        <v>837</v>
      </c>
      <c r="E5" s="11" t="s">
        <v>46</v>
      </c>
      <c r="F5" s="12"/>
      <c r="G5" s="13"/>
    </row>
    <row r="6" ht="21.8" customHeight="1" spans="1:7">
      <c r="A6" s="14"/>
      <c r="B6" s="14"/>
      <c r="C6" s="14"/>
      <c r="D6" s="15"/>
      <c r="E6" s="16" t="s">
        <v>838</v>
      </c>
      <c r="F6" s="10" t="s">
        <v>839</v>
      </c>
      <c r="G6" s="10" t="s">
        <v>840</v>
      </c>
    </row>
    <row r="7" ht="40.6" customHeight="1" spans="1:7">
      <c r="A7" s="17"/>
      <c r="B7" s="17"/>
      <c r="C7" s="17"/>
      <c r="D7" s="18"/>
      <c r="E7" s="19"/>
      <c r="F7" s="18" t="s">
        <v>45</v>
      </c>
      <c r="G7" s="18"/>
    </row>
    <row r="8" ht="15.05" customHeight="1" spans="1:7">
      <c r="A8" s="20">
        <v>1</v>
      </c>
      <c r="B8" s="20">
        <v>2</v>
      </c>
      <c r="C8" s="20">
        <v>3</v>
      </c>
      <c r="D8" s="20">
        <v>4</v>
      </c>
      <c r="E8" s="20">
        <v>5</v>
      </c>
      <c r="F8" s="20">
        <v>6</v>
      </c>
      <c r="G8" s="20">
        <v>7</v>
      </c>
    </row>
    <row r="9" ht="21" customHeight="1" spans="1:7">
      <c r="A9" s="21" t="s">
        <v>62</v>
      </c>
      <c r="B9" s="21" t="s">
        <v>353</v>
      </c>
      <c r="C9" s="22" t="s">
        <v>352</v>
      </c>
      <c r="D9" s="21" t="s">
        <v>841</v>
      </c>
      <c r="E9" s="23">
        <v>126500</v>
      </c>
      <c r="F9" s="24"/>
      <c r="G9" s="24"/>
    </row>
    <row r="10" ht="21" customHeight="1" spans="1:7">
      <c r="A10" s="21" t="s">
        <v>62</v>
      </c>
      <c r="B10" s="21" t="s">
        <v>358</v>
      </c>
      <c r="C10" s="22" t="s">
        <v>357</v>
      </c>
      <c r="D10" s="21" t="s">
        <v>841</v>
      </c>
      <c r="E10" s="23">
        <v>718500</v>
      </c>
      <c r="F10" s="25"/>
      <c r="G10" s="26"/>
    </row>
    <row r="11" ht="21" customHeight="1" spans="1:7">
      <c r="A11" s="21" t="s">
        <v>62</v>
      </c>
      <c r="B11" s="21" t="s">
        <v>358</v>
      </c>
      <c r="C11" s="22" t="s">
        <v>368</v>
      </c>
      <c r="D11" s="21" t="s">
        <v>841</v>
      </c>
      <c r="E11" s="23">
        <v>331500</v>
      </c>
      <c r="F11" s="27"/>
      <c r="G11" s="28"/>
    </row>
    <row r="12" ht="21" customHeight="1" spans="1:7">
      <c r="A12" s="21" t="s">
        <v>62</v>
      </c>
      <c r="B12" s="21" t="s">
        <v>358</v>
      </c>
      <c r="C12" s="22" t="s">
        <v>370</v>
      </c>
      <c r="D12" s="21" t="s">
        <v>841</v>
      </c>
      <c r="E12" s="23">
        <v>2436400</v>
      </c>
      <c r="F12" s="29"/>
      <c r="G12" s="30"/>
    </row>
    <row r="13" ht="21" customHeight="1" spans="1:7">
      <c r="A13" s="21" t="s">
        <v>62</v>
      </c>
      <c r="B13" s="21" t="s">
        <v>358</v>
      </c>
      <c r="C13" s="22" t="s">
        <v>372</v>
      </c>
      <c r="D13" s="21" t="s">
        <v>841</v>
      </c>
      <c r="E13" s="23">
        <v>1734200</v>
      </c>
      <c r="F13" s="29"/>
      <c r="G13" s="30"/>
    </row>
    <row r="14" ht="21" customHeight="1" spans="1:7">
      <c r="A14" s="21" t="s">
        <v>62</v>
      </c>
      <c r="B14" s="21" t="s">
        <v>353</v>
      </c>
      <c r="C14" s="22" t="s">
        <v>374</v>
      </c>
      <c r="D14" s="21" t="s">
        <v>841</v>
      </c>
      <c r="E14" s="23">
        <v>67200</v>
      </c>
      <c r="F14" s="29"/>
      <c r="G14" s="30"/>
    </row>
    <row r="15" ht="21" customHeight="1" spans="1:7">
      <c r="A15" s="21" t="s">
        <v>62</v>
      </c>
      <c r="B15" s="21" t="s">
        <v>377</v>
      </c>
      <c r="C15" s="22" t="s">
        <v>376</v>
      </c>
      <c r="D15" s="21" t="s">
        <v>841</v>
      </c>
      <c r="E15" s="23">
        <v>5000</v>
      </c>
      <c r="F15" s="29"/>
      <c r="G15" s="30"/>
    </row>
    <row r="16" ht="21" customHeight="1" spans="1:7">
      <c r="A16" s="21" t="s">
        <v>62</v>
      </c>
      <c r="B16" s="21" t="s">
        <v>353</v>
      </c>
      <c r="C16" s="22" t="s">
        <v>383</v>
      </c>
      <c r="D16" s="21" t="s">
        <v>841</v>
      </c>
      <c r="E16" s="23">
        <v>3000</v>
      </c>
      <c r="F16" s="29"/>
      <c r="G16" s="30"/>
    </row>
    <row r="17" ht="21" customHeight="1" spans="1:7">
      <c r="A17" s="21" t="s">
        <v>62</v>
      </c>
      <c r="B17" s="21" t="s">
        <v>377</v>
      </c>
      <c r="C17" s="22" t="s">
        <v>385</v>
      </c>
      <c r="D17" s="21" t="s">
        <v>841</v>
      </c>
      <c r="E17" s="23">
        <v>16800</v>
      </c>
      <c r="F17" s="29"/>
      <c r="G17" s="30"/>
    </row>
    <row r="18" ht="21" customHeight="1" spans="1:7">
      <c r="A18" s="21" t="s">
        <v>62</v>
      </c>
      <c r="B18" s="21" t="s">
        <v>377</v>
      </c>
      <c r="C18" s="22" t="s">
        <v>387</v>
      </c>
      <c r="D18" s="21" t="s">
        <v>841</v>
      </c>
      <c r="E18" s="23">
        <v>1800</v>
      </c>
      <c r="F18" s="29"/>
      <c r="G18" s="30"/>
    </row>
    <row r="19" ht="21" customHeight="1" spans="1:7">
      <c r="A19" s="21" t="s">
        <v>62</v>
      </c>
      <c r="B19" s="21" t="s">
        <v>353</v>
      </c>
      <c r="C19" s="22" t="s">
        <v>389</v>
      </c>
      <c r="D19" s="21" t="s">
        <v>841</v>
      </c>
      <c r="E19" s="23">
        <v>7120</v>
      </c>
      <c r="F19" s="29"/>
      <c r="G19" s="30"/>
    </row>
    <row r="20" ht="21" customHeight="1" spans="1:7">
      <c r="A20" s="21" t="s">
        <v>62</v>
      </c>
      <c r="B20" s="21" t="s">
        <v>377</v>
      </c>
      <c r="C20" s="22" t="s">
        <v>391</v>
      </c>
      <c r="D20" s="21" t="s">
        <v>841</v>
      </c>
      <c r="E20" s="23">
        <v>56000</v>
      </c>
      <c r="F20" s="29"/>
      <c r="G20" s="30"/>
    </row>
    <row r="21" ht="21" customHeight="1" spans="1:7">
      <c r="A21" s="21" t="s">
        <v>62</v>
      </c>
      <c r="B21" s="21" t="s">
        <v>377</v>
      </c>
      <c r="C21" s="22" t="s">
        <v>398</v>
      </c>
      <c r="D21" s="21" t="s">
        <v>841</v>
      </c>
      <c r="E21" s="23">
        <v>42600</v>
      </c>
      <c r="F21" s="29"/>
      <c r="G21" s="30"/>
    </row>
    <row r="22" ht="21" customHeight="1" spans="1:7">
      <c r="A22" s="21" t="s">
        <v>62</v>
      </c>
      <c r="B22" s="21" t="s">
        <v>377</v>
      </c>
      <c r="C22" s="22" t="s">
        <v>400</v>
      </c>
      <c r="D22" s="21" t="s">
        <v>841</v>
      </c>
      <c r="E22" s="23">
        <v>77760</v>
      </c>
      <c r="F22" s="29"/>
      <c r="G22" s="30"/>
    </row>
    <row r="23" ht="21" customHeight="1" spans="1:7">
      <c r="A23" s="21" t="s">
        <v>62</v>
      </c>
      <c r="B23" s="21" t="s">
        <v>358</v>
      </c>
      <c r="C23" s="22" t="s">
        <v>402</v>
      </c>
      <c r="D23" s="21" t="s">
        <v>841</v>
      </c>
      <c r="E23" s="23">
        <v>39576</v>
      </c>
      <c r="F23" s="29"/>
      <c r="G23" s="30"/>
    </row>
    <row r="24" ht="21" customHeight="1" spans="1:7">
      <c r="A24" s="21" t="s">
        <v>62</v>
      </c>
      <c r="B24" s="21" t="s">
        <v>353</v>
      </c>
      <c r="C24" s="22" t="s">
        <v>406</v>
      </c>
      <c r="D24" s="21" t="s">
        <v>841</v>
      </c>
      <c r="E24" s="23">
        <v>86295</v>
      </c>
      <c r="F24" s="29"/>
      <c r="G24" s="30"/>
    </row>
    <row r="25" ht="21" customHeight="1" spans="1:7">
      <c r="A25" s="21" t="s">
        <v>62</v>
      </c>
      <c r="B25" s="21" t="s">
        <v>353</v>
      </c>
      <c r="C25" s="22" t="s">
        <v>422</v>
      </c>
      <c r="D25" s="21"/>
      <c r="E25" s="23">
        <v>70000</v>
      </c>
      <c r="F25" s="29"/>
      <c r="G25" s="30"/>
    </row>
    <row r="26" ht="21" customHeight="1" spans="1:7">
      <c r="A26" s="21" t="s">
        <v>62</v>
      </c>
      <c r="B26" s="21" t="s">
        <v>358</v>
      </c>
      <c r="C26" s="22" t="s">
        <v>426</v>
      </c>
      <c r="D26" s="21"/>
      <c r="E26" s="23">
        <v>1440</v>
      </c>
      <c r="F26" s="29"/>
      <c r="G26" s="30"/>
    </row>
    <row r="27" ht="21" customHeight="1" spans="1:7">
      <c r="A27" s="21" t="s">
        <v>62</v>
      </c>
      <c r="B27" s="21" t="s">
        <v>358</v>
      </c>
      <c r="C27" s="22" t="s">
        <v>427</v>
      </c>
      <c r="D27" s="21"/>
      <c r="E27" s="23">
        <v>5760</v>
      </c>
      <c r="F27" s="29"/>
      <c r="G27" s="30"/>
    </row>
    <row r="28" ht="21" customHeight="1" spans="1:7">
      <c r="A28" s="21" t="s">
        <v>62</v>
      </c>
      <c r="B28" s="21" t="s">
        <v>353</v>
      </c>
      <c r="C28" s="22" t="s">
        <v>395</v>
      </c>
      <c r="D28" s="21"/>
      <c r="E28" s="23">
        <v>96000</v>
      </c>
      <c r="F28" s="29"/>
      <c r="G28" s="30"/>
    </row>
    <row r="29" ht="21" customHeight="1" spans="1:7">
      <c r="A29" s="21" t="s">
        <v>62</v>
      </c>
      <c r="B29" s="21" t="s">
        <v>377</v>
      </c>
      <c r="C29" s="22" t="s">
        <v>424</v>
      </c>
      <c r="D29" s="21"/>
      <c r="E29" s="23">
        <v>23800</v>
      </c>
      <c r="F29" s="29"/>
      <c r="G29" s="30"/>
    </row>
    <row r="30" ht="21" customHeight="1" spans="1:7">
      <c r="A30" s="21" t="s">
        <v>62</v>
      </c>
      <c r="B30" s="21" t="s">
        <v>353</v>
      </c>
      <c r="C30" s="22" t="s">
        <v>433</v>
      </c>
      <c r="D30" s="21"/>
      <c r="E30" s="23">
        <v>60000</v>
      </c>
      <c r="F30" s="29"/>
      <c r="G30" s="30"/>
    </row>
    <row r="31" ht="21" customHeight="1" spans="1:7">
      <c r="A31" s="21" t="s">
        <v>62</v>
      </c>
      <c r="B31" s="21" t="s">
        <v>353</v>
      </c>
      <c r="C31" s="22" t="s">
        <v>434</v>
      </c>
      <c r="D31" s="21"/>
      <c r="E31" s="23">
        <v>21000</v>
      </c>
      <c r="F31" s="29"/>
      <c r="G31" s="30"/>
    </row>
    <row r="32" ht="21" customHeight="1" spans="1:7">
      <c r="A32" s="21" t="s">
        <v>62</v>
      </c>
      <c r="B32" s="21" t="s">
        <v>353</v>
      </c>
      <c r="C32" s="22" t="s">
        <v>436</v>
      </c>
      <c r="D32" s="21"/>
      <c r="E32" s="23">
        <v>465800</v>
      </c>
      <c r="F32" s="29"/>
      <c r="G32" s="30"/>
    </row>
    <row r="33" ht="21" customHeight="1" spans="1:7">
      <c r="A33" s="21" t="s">
        <v>62</v>
      </c>
      <c r="B33" s="21" t="s">
        <v>377</v>
      </c>
      <c r="C33" s="22" t="s">
        <v>438</v>
      </c>
      <c r="D33" s="21"/>
      <c r="E33" s="23">
        <v>5000</v>
      </c>
      <c r="F33" s="29"/>
      <c r="G33" s="30"/>
    </row>
    <row r="34" ht="21" customHeight="1" spans="1:7">
      <c r="A34" s="21" t="s">
        <v>62</v>
      </c>
      <c r="B34" s="21" t="s">
        <v>377</v>
      </c>
      <c r="C34" s="22" t="s">
        <v>438</v>
      </c>
      <c r="D34" s="21"/>
      <c r="E34" s="23">
        <v>45000</v>
      </c>
      <c r="F34" s="29"/>
      <c r="G34" s="30"/>
    </row>
    <row r="35" ht="21" customHeight="1" spans="1:7">
      <c r="A35" s="21" t="s">
        <v>62</v>
      </c>
      <c r="B35" s="21" t="s">
        <v>353</v>
      </c>
      <c r="C35" s="22" t="s">
        <v>440</v>
      </c>
      <c r="D35" s="21"/>
      <c r="E35" s="23">
        <v>9779.39</v>
      </c>
      <c r="F35" s="29"/>
      <c r="G35" s="30"/>
    </row>
    <row r="36" ht="21" customHeight="1" spans="1:7">
      <c r="A36" s="21" t="s">
        <v>62</v>
      </c>
      <c r="B36" s="21" t="s">
        <v>353</v>
      </c>
      <c r="C36" s="22" t="s">
        <v>440</v>
      </c>
      <c r="D36" s="21"/>
      <c r="E36" s="23">
        <v>45000</v>
      </c>
      <c r="F36" s="29"/>
      <c r="G36" s="30"/>
    </row>
    <row r="37" ht="21" customHeight="1" spans="1:7">
      <c r="A37" s="21" t="s">
        <v>62</v>
      </c>
      <c r="B37" s="21" t="s">
        <v>353</v>
      </c>
      <c r="C37" s="22" t="s">
        <v>442</v>
      </c>
      <c r="D37" s="21"/>
      <c r="E37" s="23">
        <v>390000</v>
      </c>
      <c r="F37" s="29"/>
      <c r="G37" s="30"/>
    </row>
    <row r="38" ht="21" customHeight="1" spans="1:7">
      <c r="A38" s="21" t="s">
        <v>62</v>
      </c>
      <c r="B38" s="21" t="s">
        <v>353</v>
      </c>
      <c r="C38" s="22" t="s">
        <v>442</v>
      </c>
      <c r="D38" s="21"/>
      <c r="E38" s="23">
        <v>20000</v>
      </c>
      <c r="F38" s="29"/>
      <c r="G38" s="30"/>
    </row>
    <row r="39" ht="21" customHeight="1" spans="1:7">
      <c r="A39" s="21" t="s">
        <v>62</v>
      </c>
      <c r="B39" s="21" t="s">
        <v>353</v>
      </c>
      <c r="C39" s="22" t="s">
        <v>442</v>
      </c>
      <c r="D39" s="21"/>
      <c r="E39" s="23">
        <v>18300</v>
      </c>
      <c r="F39" s="29"/>
      <c r="G39" s="30"/>
    </row>
    <row r="40" ht="21" customHeight="1" spans="1:7">
      <c r="A40" s="21" t="s">
        <v>62</v>
      </c>
      <c r="B40" s="21" t="s">
        <v>377</v>
      </c>
      <c r="C40" s="22" t="s">
        <v>444</v>
      </c>
      <c r="D40" s="21"/>
      <c r="E40" s="23">
        <v>500000</v>
      </c>
      <c r="F40" s="29"/>
      <c r="G40" s="30"/>
    </row>
    <row r="41" ht="21" customHeight="1" spans="1:7">
      <c r="A41" s="21" t="s">
        <v>62</v>
      </c>
      <c r="B41" s="21" t="s">
        <v>353</v>
      </c>
      <c r="C41" s="22" t="s">
        <v>446</v>
      </c>
      <c r="D41" s="21"/>
      <c r="E41" s="23">
        <v>20000</v>
      </c>
      <c r="F41" s="29"/>
      <c r="G41" s="30"/>
    </row>
    <row r="42" ht="21" customHeight="1" spans="1:7">
      <c r="A42" s="21" t="s">
        <v>62</v>
      </c>
      <c r="B42" s="21" t="s">
        <v>377</v>
      </c>
      <c r="C42" s="22" t="s">
        <v>449</v>
      </c>
      <c r="D42" s="21"/>
      <c r="E42" s="23">
        <v>50000</v>
      </c>
      <c r="F42" s="29"/>
      <c r="G42" s="30"/>
    </row>
    <row r="43" ht="21" customHeight="1" spans="1:7">
      <c r="A43" s="21" t="s">
        <v>62</v>
      </c>
      <c r="B43" s="21" t="s">
        <v>377</v>
      </c>
      <c r="C43" s="22" t="s">
        <v>453</v>
      </c>
      <c r="D43" s="21"/>
      <c r="E43" s="23">
        <v>6160</v>
      </c>
      <c r="F43" s="29"/>
      <c r="G43" s="30"/>
    </row>
    <row r="44" ht="21" customHeight="1" spans="1:7">
      <c r="A44" s="31" t="s">
        <v>43</v>
      </c>
      <c r="B44" s="31"/>
      <c r="C44" s="31"/>
      <c r="D44" s="31"/>
      <c r="E44" s="23">
        <f>SUM(E9:E43)</f>
        <v>7603290.39</v>
      </c>
      <c r="F44" s="29"/>
      <c r="G44" s="30"/>
    </row>
  </sheetData>
  <mergeCells count="11">
    <mergeCell ref="A3:G3"/>
    <mergeCell ref="A4:D4"/>
    <mergeCell ref="E5:G5"/>
    <mergeCell ref="A44:D44"/>
    <mergeCell ref="A5:A7"/>
    <mergeCell ref="B5:B7"/>
    <mergeCell ref="C5:C7"/>
    <mergeCell ref="D5:D7"/>
    <mergeCell ref="E6:E7"/>
    <mergeCell ref="F6:F7"/>
    <mergeCell ref="G6:G7"/>
  </mergeCells>
  <printOptions horizontalCentered="1"/>
  <pageMargins left="0.751388888888889" right="0.751388888888889" top="1" bottom="1" header="0.5" footer="0.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2" activePane="bottomLeft" state="frozen"/>
      <selection/>
      <selection pane="bottomLeft" activeCell="C21" sqref="C21"/>
    </sheetView>
  </sheetViews>
  <sheetFormatPr defaultColWidth="8" defaultRowHeight="14.25" customHeight="1"/>
  <cols>
    <col min="1" max="1" width="21.1083333333333" customWidth="1"/>
    <col min="2" max="2" width="39.825" customWidth="1"/>
    <col min="3" max="19" width="16.225" customWidth="1"/>
  </cols>
  <sheetData>
    <row r="1" customHeight="1" spans="1:19">
      <c r="A1" s="1"/>
      <c r="B1" s="1"/>
      <c r="C1" s="1"/>
      <c r="D1" s="1"/>
      <c r="E1" s="1"/>
      <c r="F1" s="1"/>
      <c r="G1" s="1"/>
      <c r="H1" s="1"/>
      <c r="I1" s="1"/>
      <c r="J1" s="1"/>
      <c r="K1" s="1"/>
      <c r="L1" s="1"/>
      <c r="M1" s="1"/>
      <c r="N1" s="1"/>
      <c r="O1" s="1"/>
      <c r="P1" s="1"/>
      <c r="Q1" s="1"/>
      <c r="R1" s="1"/>
      <c r="S1" s="1"/>
    </row>
    <row r="2" ht="11.95" customHeight="1" spans="1:18">
      <c r="A2" s="168"/>
      <c r="J2" s="179"/>
      <c r="R2" s="3" t="s">
        <v>39</v>
      </c>
    </row>
    <row r="3" ht="36" customHeight="1" spans="1:19">
      <c r="A3" s="169" t="s">
        <v>40</v>
      </c>
      <c r="B3" s="32"/>
      <c r="C3" s="32"/>
      <c r="D3" s="32"/>
      <c r="E3" s="32"/>
      <c r="F3" s="32"/>
      <c r="G3" s="32"/>
      <c r="H3" s="32"/>
      <c r="I3" s="32"/>
      <c r="J3" s="51"/>
      <c r="K3" s="32"/>
      <c r="L3" s="32"/>
      <c r="M3" s="32"/>
      <c r="N3" s="32"/>
      <c r="O3" s="32"/>
      <c r="P3" s="32"/>
      <c r="Q3" s="32"/>
      <c r="R3" s="32"/>
      <c r="S3" s="32"/>
    </row>
    <row r="4" ht="20.3" customHeight="1" spans="1:19">
      <c r="A4" s="101" t="str">
        <f>'部门财务收支预算总表01-1'!A4</f>
        <v>单位名称：新平彝族傣族自治县者竜乡人民政府</v>
      </c>
      <c r="B4" s="7"/>
      <c r="C4" s="7"/>
      <c r="D4" s="7"/>
      <c r="E4" s="7"/>
      <c r="F4" s="7"/>
      <c r="G4" s="7"/>
      <c r="H4" s="7"/>
      <c r="I4" s="7"/>
      <c r="J4" s="180"/>
      <c r="K4" s="7"/>
      <c r="L4" s="7"/>
      <c r="M4" s="7"/>
      <c r="N4" s="8"/>
      <c r="O4" s="8"/>
      <c r="P4" s="8"/>
      <c r="Q4" s="8"/>
      <c r="R4" s="8" t="s">
        <v>3</v>
      </c>
      <c r="S4" s="8" t="s">
        <v>3</v>
      </c>
    </row>
    <row r="5" ht="18.85" customHeight="1" spans="1:19">
      <c r="A5" s="170" t="s">
        <v>41</v>
      </c>
      <c r="B5" s="171" t="s">
        <v>42</v>
      </c>
      <c r="C5" s="171" t="s">
        <v>43</v>
      </c>
      <c r="D5" s="172" t="s">
        <v>44</v>
      </c>
      <c r="E5" s="173"/>
      <c r="F5" s="173"/>
      <c r="G5" s="173"/>
      <c r="H5" s="173"/>
      <c r="I5" s="173"/>
      <c r="J5" s="181"/>
      <c r="K5" s="173"/>
      <c r="L5" s="173"/>
      <c r="M5" s="173"/>
      <c r="N5" s="182"/>
      <c r="O5" s="182" t="s">
        <v>32</v>
      </c>
      <c r="P5" s="182"/>
      <c r="Q5" s="182"/>
      <c r="R5" s="182"/>
      <c r="S5" s="182"/>
    </row>
    <row r="6" ht="18" customHeight="1" spans="1:19">
      <c r="A6" s="174"/>
      <c r="B6" s="175"/>
      <c r="C6" s="175"/>
      <c r="D6" s="175" t="s">
        <v>45</v>
      </c>
      <c r="E6" s="175" t="s">
        <v>46</v>
      </c>
      <c r="F6" s="175" t="s">
        <v>47</v>
      </c>
      <c r="G6" s="175" t="s">
        <v>48</v>
      </c>
      <c r="H6" s="175" t="s">
        <v>49</v>
      </c>
      <c r="I6" s="183" t="s">
        <v>50</v>
      </c>
      <c r="J6" s="184"/>
      <c r="K6" s="183" t="s">
        <v>51</v>
      </c>
      <c r="L6" s="183" t="s">
        <v>52</v>
      </c>
      <c r="M6" s="183" t="s">
        <v>53</v>
      </c>
      <c r="N6" s="185" t="s">
        <v>54</v>
      </c>
      <c r="O6" s="186" t="s">
        <v>45</v>
      </c>
      <c r="P6" s="186" t="s">
        <v>46</v>
      </c>
      <c r="Q6" s="186" t="s">
        <v>47</v>
      </c>
      <c r="R6" s="186" t="s">
        <v>48</v>
      </c>
      <c r="S6" s="186" t="s">
        <v>55</v>
      </c>
    </row>
    <row r="7" ht="29.3" customHeight="1" spans="1:19">
      <c r="A7" s="176"/>
      <c r="B7" s="177"/>
      <c r="C7" s="177"/>
      <c r="D7" s="177"/>
      <c r="E7" s="177"/>
      <c r="F7" s="177"/>
      <c r="G7" s="177"/>
      <c r="H7" s="177"/>
      <c r="I7" s="187" t="s">
        <v>45</v>
      </c>
      <c r="J7" s="187" t="s">
        <v>56</v>
      </c>
      <c r="K7" s="187" t="s">
        <v>51</v>
      </c>
      <c r="L7" s="187" t="s">
        <v>52</v>
      </c>
      <c r="M7" s="187" t="s">
        <v>53</v>
      </c>
      <c r="N7" s="187" t="s">
        <v>54</v>
      </c>
      <c r="O7" s="187"/>
      <c r="P7" s="187"/>
      <c r="Q7" s="187"/>
      <c r="R7" s="187"/>
      <c r="S7" s="187"/>
    </row>
    <row r="8" ht="16.55" customHeight="1" spans="1:19">
      <c r="A8" s="178">
        <v>1</v>
      </c>
      <c r="B8" s="20">
        <v>2</v>
      </c>
      <c r="C8" s="20">
        <v>3</v>
      </c>
      <c r="D8" s="20">
        <v>4</v>
      </c>
      <c r="E8" s="178">
        <v>5</v>
      </c>
      <c r="F8" s="20">
        <v>6</v>
      </c>
      <c r="G8" s="20">
        <v>7</v>
      </c>
      <c r="H8" s="178">
        <v>8</v>
      </c>
      <c r="I8" s="20">
        <v>9</v>
      </c>
      <c r="J8" s="38">
        <v>10</v>
      </c>
      <c r="K8" s="38">
        <v>11</v>
      </c>
      <c r="L8" s="188">
        <v>12</v>
      </c>
      <c r="M8" s="38">
        <v>13</v>
      </c>
      <c r="N8" s="38">
        <v>14</v>
      </c>
      <c r="O8" s="38">
        <v>15</v>
      </c>
      <c r="P8" s="38">
        <v>16</v>
      </c>
      <c r="Q8" s="38">
        <v>17</v>
      </c>
      <c r="R8" s="38">
        <v>18</v>
      </c>
      <c r="S8" s="38">
        <v>19</v>
      </c>
    </row>
    <row r="9" ht="31.45" customHeight="1" spans="1:19">
      <c r="A9" s="35" t="s">
        <v>57</v>
      </c>
      <c r="B9" s="35" t="s">
        <v>58</v>
      </c>
      <c r="C9" s="36">
        <f>SUM(C10:C13)</f>
        <v>20441229.95</v>
      </c>
      <c r="D9" s="36">
        <f>SUM(D10:D13)</f>
        <v>19873229.95</v>
      </c>
      <c r="E9" s="36">
        <f>SUM(E10:E13)</f>
        <v>19573229.95</v>
      </c>
      <c r="F9" s="36">
        <f>SUM(F10:F13)</f>
        <v>300000</v>
      </c>
      <c r="G9" s="36">
        <f ca="1">SUM(G10:G14)</f>
        <v>0</v>
      </c>
      <c r="H9" s="36">
        <f ca="1">SUM(H10:H14)</f>
        <v>0</v>
      </c>
      <c r="I9" s="36">
        <v>568000</v>
      </c>
      <c r="J9" s="36"/>
      <c r="K9" s="36"/>
      <c r="L9" s="36">
        <v>126000</v>
      </c>
      <c r="M9" s="36"/>
      <c r="N9" s="36">
        <v>442000</v>
      </c>
      <c r="O9" s="36"/>
      <c r="P9" s="36"/>
      <c r="Q9" s="36"/>
      <c r="R9" s="36"/>
      <c r="S9" s="36"/>
    </row>
    <row r="10" ht="20" customHeight="1" spans="1:19">
      <c r="A10" s="147" t="s">
        <v>59</v>
      </c>
      <c r="B10" s="147" t="s">
        <v>60</v>
      </c>
      <c r="C10" s="36">
        <v>1765083.64</v>
      </c>
      <c r="D10" s="36">
        <v>1765083.64</v>
      </c>
      <c r="E10" s="36">
        <v>1765083.64</v>
      </c>
      <c r="F10" s="36"/>
      <c r="G10" s="36"/>
      <c r="H10" s="36"/>
      <c r="I10" s="36"/>
      <c r="J10" s="36"/>
      <c r="K10" s="36"/>
      <c r="L10" s="36"/>
      <c r="M10" s="36"/>
      <c r="N10" s="36"/>
      <c r="O10" s="105"/>
      <c r="P10" s="105"/>
      <c r="Q10" s="105"/>
      <c r="R10" s="105"/>
      <c r="S10" s="105"/>
    </row>
    <row r="11" ht="20" customHeight="1" spans="1:19">
      <c r="A11" s="147" t="s">
        <v>61</v>
      </c>
      <c r="B11" s="147" t="s">
        <v>62</v>
      </c>
      <c r="C11" s="36">
        <f>D11+I11</f>
        <v>13601193.47</v>
      </c>
      <c r="D11" s="36">
        <f>E11+F11</f>
        <v>13033193.47</v>
      </c>
      <c r="E11" s="36">
        <f>10880154.08+1853039.39</f>
        <v>12733193.47</v>
      </c>
      <c r="F11" s="36">
        <v>300000</v>
      </c>
      <c r="G11" s="36"/>
      <c r="H11" s="36"/>
      <c r="I11" s="36">
        <v>568000</v>
      </c>
      <c r="J11" s="36"/>
      <c r="K11" s="36"/>
      <c r="L11" s="36">
        <v>126000</v>
      </c>
      <c r="M11" s="36"/>
      <c r="N11" s="36">
        <v>442000</v>
      </c>
      <c r="O11" s="105"/>
      <c r="P11" s="105"/>
      <c r="Q11" s="105"/>
      <c r="R11" s="105"/>
      <c r="S11" s="105"/>
    </row>
    <row r="12" ht="20" customHeight="1" spans="1:19">
      <c r="A12" s="147" t="s">
        <v>63</v>
      </c>
      <c r="B12" s="147" t="s">
        <v>64</v>
      </c>
      <c r="C12" s="36">
        <v>993810.48</v>
      </c>
      <c r="D12" s="36">
        <v>993810.48</v>
      </c>
      <c r="E12" s="36">
        <v>993810.48</v>
      </c>
      <c r="F12" s="36"/>
      <c r="G12" s="36"/>
      <c r="H12" s="36"/>
      <c r="I12" s="36"/>
      <c r="J12" s="36"/>
      <c r="K12" s="36"/>
      <c r="L12" s="36"/>
      <c r="M12" s="36"/>
      <c r="N12" s="36"/>
      <c r="O12" s="105"/>
      <c r="P12" s="105"/>
      <c r="Q12" s="105"/>
      <c r="R12" s="105"/>
      <c r="S12" s="105"/>
    </row>
    <row r="13" ht="20" customHeight="1" spans="1:19">
      <c r="A13" s="147" t="s">
        <v>65</v>
      </c>
      <c r="B13" s="147" t="s">
        <v>66</v>
      </c>
      <c r="C13" s="36">
        <v>4081142.36</v>
      </c>
      <c r="D13" s="36">
        <v>4081142.36</v>
      </c>
      <c r="E13" s="36">
        <v>4081142.36</v>
      </c>
      <c r="F13" s="36"/>
      <c r="G13" s="36"/>
      <c r="H13" s="36"/>
      <c r="I13" s="36"/>
      <c r="J13" s="36"/>
      <c r="K13" s="36"/>
      <c r="L13" s="36"/>
      <c r="M13" s="36"/>
      <c r="N13" s="36"/>
      <c r="O13" s="105"/>
      <c r="P13" s="105"/>
      <c r="Q13" s="105"/>
      <c r="R13" s="105"/>
      <c r="S13" s="105"/>
    </row>
    <row r="14" ht="20" customHeight="1" spans="1:19">
      <c r="A14" s="149" t="s">
        <v>43</v>
      </c>
      <c r="B14" s="149"/>
      <c r="C14" s="36">
        <f>C9</f>
        <v>20441229.95</v>
      </c>
      <c r="D14" s="36">
        <f>SUM(D10:D13)</f>
        <v>19873229.95</v>
      </c>
      <c r="E14" s="36">
        <f>SUM(E10:E13)</f>
        <v>19573229.95</v>
      </c>
      <c r="F14" s="36">
        <f>SUM(F10:F13)</f>
        <v>300000</v>
      </c>
      <c r="G14" s="36">
        <f ca="1" t="shared" ref="D14:I14" si="0">G9</f>
        <v>0</v>
      </c>
      <c r="H14" s="36">
        <f ca="1" t="shared" si="0"/>
        <v>0</v>
      </c>
      <c r="I14" s="36">
        <f t="shared" si="0"/>
        <v>568000</v>
      </c>
      <c r="J14" s="36"/>
      <c r="K14" s="36"/>
      <c r="L14" s="36">
        <v>126000</v>
      </c>
      <c r="M14" s="36"/>
      <c r="N14" s="36">
        <v>442000</v>
      </c>
      <c r="O14" s="36"/>
      <c r="P14" s="36"/>
      <c r="Q14" s="36"/>
      <c r="R14" s="36"/>
      <c r="S14" s="36"/>
    </row>
  </sheetData>
  <mergeCells count="21">
    <mergeCell ref="R2:S2"/>
    <mergeCell ref="A3:S3"/>
    <mergeCell ref="A4:D4"/>
    <mergeCell ref="R4:S4"/>
    <mergeCell ref="D5:N5"/>
    <mergeCell ref="O5:S5"/>
    <mergeCell ref="I6:N6"/>
    <mergeCell ref="A14:B1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81"/>
  <sheetViews>
    <sheetView showZeros="0" workbookViewId="0">
      <pane ySplit="1" topLeftCell="A70" activePane="bottomLeft" state="frozen"/>
      <selection/>
      <selection pane="bottomLeft" activeCell="C15" sqref="C15"/>
    </sheetView>
  </sheetViews>
  <sheetFormatPr defaultColWidth="9.10833333333333" defaultRowHeight="14.25" customHeight="1"/>
  <cols>
    <col min="1" max="1" width="14.225" customWidth="1"/>
    <col min="2" max="2" width="50.7583333333333" customWidth="1"/>
    <col min="3" max="15" width="26.6166666666667" customWidth="1"/>
  </cols>
  <sheetData>
    <row r="1" customHeight="1" spans="1:15">
      <c r="A1" s="1"/>
      <c r="B1" s="1"/>
      <c r="C1" s="1"/>
      <c r="D1" s="1"/>
      <c r="E1" s="1"/>
      <c r="F1" s="1"/>
      <c r="G1" s="1"/>
      <c r="H1" s="1"/>
      <c r="I1" s="1"/>
      <c r="J1" s="1"/>
      <c r="K1" s="1"/>
      <c r="L1" s="1"/>
      <c r="M1" s="1"/>
      <c r="N1" s="1"/>
      <c r="O1" s="1"/>
    </row>
    <row r="2" ht="15.75" customHeight="1" spans="15:15">
      <c r="O2" s="60" t="s">
        <v>67</v>
      </c>
    </row>
    <row r="3" ht="28.5" customHeight="1" spans="1:15">
      <c r="A3" s="32" t="s">
        <v>68</v>
      </c>
      <c r="B3" s="32"/>
      <c r="C3" s="32"/>
      <c r="D3" s="32"/>
      <c r="E3" s="32"/>
      <c r="F3" s="32"/>
      <c r="G3" s="32"/>
      <c r="H3" s="32"/>
      <c r="I3" s="32"/>
      <c r="J3" s="32"/>
      <c r="K3" s="32"/>
      <c r="L3" s="32"/>
      <c r="M3" s="32"/>
      <c r="N3" s="32"/>
      <c r="O3" s="32"/>
    </row>
    <row r="4" ht="15.05" customHeight="1" spans="1:15">
      <c r="A4" s="112" t="str">
        <f>'部门财务收支预算总表01-1'!A4</f>
        <v>单位名称：新平彝族傣族自治县者竜乡人民政府</v>
      </c>
      <c r="B4" s="113"/>
      <c r="C4" s="63"/>
      <c r="D4" s="63"/>
      <c r="E4" s="63"/>
      <c r="F4" s="63"/>
      <c r="G4" s="7"/>
      <c r="H4" s="63"/>
      <c r="I4" s="63"/>
      <c r="J4" s="7"/>
      <c r="K4" s="63"/>
      <c r="L4" s="63"/>
      <c r="M4" s="7"/>
      <c r="N4" s="7"/>
      <c r="O4" s="114" t="s">
        <v>3</v>
      </c>
    </row>
    <row r="5" ht="18.85" customHeight="1" spans="1:15">
      <c r="A5" s="10" t="s">
        <v>69</v>
      </c>
      <c r="B5" s="10" t="s">
        <v>70</v>
      </c>
      <c r="C5" s="16" t="s">
        <v>43</v>
      </c>
      <c r="D5" s="68" t="s">
        <v>46</v>
      </c>
      <c r="E5" s="68"/>
      <c r="F5" s="68"/>
      <c r="G5" s="163" t="s">
        <v>47</v>
      </c>
      <c r="H5" s="10" t="s">
        <v>48</v>
      </c>
      <c r="I5" s="10" t="s">
        <v>71</v>
      </c>
      <c r="J5" s="11" t="s">
        <v>72</v>
      </c>
      <c r="K5" s="78" t="s">
        <v>73</v>
      </c>
      <c r="L5" s="78" t="s">
        <v>74</v>
      </c>
      <c r="M5" s="78" t="s">
        <v>75</v>
      </c>
      <c r="N5" s="78" t="s">
        <v>76</v>
      </c>
      <c r="O5" s="95" t="s">
        <v>77</v>
      </c>
    </row>
    <row r="6" ht="29.95" customHeight="1" spans="1:15">
      <c r="A6" s="19"/>
      <c r="B6" s="19"/>
      <c r="C6" s="19"/>
      <c r="D6" s="68" t="s">
        <v>45</v>
      </c>
      <c r="E6" s="68" t="s">
        <v>78</v>
      </c>
      <c r="F6" s="68" t="s">
        <v>79</v>
      </c>
      <c r="G6" s="19"/>
      <c r="H6" s="19"/>
      <c r="I6" s="19"/>
      <c r="J6" s="68" t="s">
        <v>45</v>
      </c>
      <c r="K6" s="99" t="s">
        <v>73</v>
      </c>
      <c r="L6" s="99" t="s">
        <v>74</v>
      </c>
      <c r="M6" s="99" t="s">
        <v>75</v>
      </c>
      <c r="N6" s="99" t="s">
        <v>76</v>
      </c>
      <c r="O6" s="99" t="s">
        <v>77</v>
      </c>
    </row>
    <row r="7" ht="16.55" customHeight="1" spans="1:15">
      <c r="A7" s="68">
        <v>1</v>
      </c>
      <c r="B7" s="68">
        <v>2</v>
      </c>
      <c r="C7" s="68">
        <v>3</v>
      </c>
      <c r="D7" s="68">
        <v>4</v>
      </c>
      <c r="E7" s="68">
        <v>5</v>
      </c>
      <c r="F7" s="68">
        <v>6</v>
      </c>
      <c r="G7" s="68">
        <v>7</v>
      </c>
      <c r="H7" s="53">
        <v>8</v>
      </c>
      <c r="I7" s="53">
        <v>9</v>
      </c>
      <c r="J7" s="53">
        <v>10</v>
      </c>
      <c r="K7" s="53">
        <v>11</v>
      </c>
      <c r="L7" s="53">
        <v>12</v>
      </c>
      <c r="M7" s="53">
        <v>13</v>
      </c>
      <c r="N7" s="53">
        <v>14</v>
      </c>
      <c r="O7" s="68">
        <v>15</v>
      </c>
    </row>
    <row r="8" ht="20.3" customHeight="1" spans="1:15">
      <c r="A8" s="35">
        <v>201</v>
      </c>
      <c r="B8" s="35" t="s">
        <v>80</v>
      </c>
      <c r="C8" s="36">
        <f>C9+C13+C15+C17+C20+C22</f>
        <v>6631602.04</v>
      </c>
      <c r="D8" s="36">
        <f>D9+D13+D15+D17+D20+D22</f>
        <v>6300602.04</v>
      </c>
      <c r="E8" s="36">
        <f>E9+E13+E15+E17+E20+E22</f>
        <v>5026762.04</v>
      </c>
      <c r="F8" s="36">
        <f>F9+F13+F15+F17+F20+F22</f>
        <v>1273840</v>
      </c>
      <c r="G8" s="36"/>
      <c r="H8" s="36"/>
      <c r="I8" s="36"/>
      <c r="J8" s="36">
        <v>331000</v>
      </c>
      <c r="K8" s="36"/>
      <c r="L8" s="36"/>
      <c r="M8" s="36">
        <v>31000</v>
      </c>
      <c r="N8" s="36"/>
      <c r="O8" s="36">
        <v>300000</v>
      </c>
    </row>
    <row r="9" ht="17.2" customHeight="1" spans="1:15">
      <c r="A9" s="147" t="s">
        <v>81</v>
      </c>
      <c r="B9" s="147" t="s">
        <v>82</v>
      </c>
      <c r="C9" s="36">
        <f>SUM(C10:C12)</f>
        <v>224200</v>
      </c>
      <c r="D9" s="36">
        <f>SUM(D10:D12)</f>
        <v>224200</v>
      </c>
      <c r="E9" s="36">
        <f>SUM(E10:E12)</f>
        <v>0</v>
      </c>
      <c r="F9" s="36">
        <f>SUM(F10:F12)</f>
        <v>224200</v>
      </c>
      <c r="G9" s="36"/>
      <c r="H9" s="36"/>
      <c r="I9" s="36"/>
      <c r="J9" s="36"/>
      <c r="K9" s="36"/>
      <c r="L9" s="36"/>
      <c r="M9" s="36"/>
      <c r="N9" s="36"/>
      <c r="O9" s="36"/>
    </row>
    <row r="10" customHeight="1" spans="1:15">
      <c r="A10" s="148" t="s">
        <v>83</v>
      </c>
      <c r="B10" s="148" t="s">
        <v>84</v>
      </c>
      <c r="C10" s="36">
        <v>20584</v>
      </c>
      <c r="D10" s="36">
        <v>20584</v>
      </c>
      <c r="E10" s="36"/>
      <c r="F10" s="36">
        <v>20584</v>
      </c>
      <c r="G10" s="36"/>
      <c r="H10" s="36"/>
      <c r="I10" s="36"/>
      <c r="J10" s="36"/>
      <c r="K10" s="36"/>
      <c r="L10" s="36"/>
      <c r="M10" s="36"/>
      <c r="N10" s="36"/>
      <c r="O10" s="36"/>
    </row>
    <row r="11" customHeight="1" spans="1:15">
      <c r="A11" s="148" t="s">
        <v>85</v>
      </c>
      <c r="B11" s="148" t="s">
        <v>86</v>
      </c>
      <c r="C11" s="36">
        <v>72200</v>
      </c>
      <c r="D11" s="36">
        <v>72200</v>
      </c>
      <c r="E11" s="36"/>
      <c r="F11" s="36">
        <v>72200</v>
      </c>
      <c r="G11" s="36"/>
      <c r="H11" s="36"/>
      <c r="I11" s="36"/>
      <c r="J11" s="36"/>
      <c r="K11" s="36"/>
      <c r="L11" s="36"/>
      <c r="M11" s="36"/>
      <c r="N11" s="36"/>
      <c r="O11" s="36"/>
    </row>
    <row r="12" customHeight="1" spans="1:15">
      <c r="A12" s="148">
        <v>2010199</v>
      </c>
      <c r="B12" s="148" t="s">
        <v>87</v>
      </c>
      <c r="C12" s="36">
        <f>D12</f>
        <v>131416</v>
      </c>
      <c r="D12" s="36">
        <f>E12+F12</f>
        <v>131416</v>
      </c>
      <c r="E12" s="36"/>
      <c r="F12" s="36">
        <f>35416+96000</f>
        <v>131416</v>
      </c>
      <c r="G12" s="36"/>
      <c r="H12" s="36"/>
      <c r="I12" s="36"/>
      <c r="J12" s="36"/>
      <c r="K12" s="36"/>
      <c r="L12" s="36"/>
      <c r="M12" s="36"/>
      <c r="N12" s="36"/>
      <c r="O12" s="36"/>
    </row>
    <row r="13" customHeight="1" spans="1:15">
      <c r="A13" s="147">
        <v>20102</v>
      </c>
      <c r="B13" s="147" t="s">
        <v>88</v>
      </c>
      <c r="C13" s="36">
        <v>70000</v>
      </c>
      <c r="D13" s="36">
        <v>70000</v>
      </c>
      <c r="E13" s="36"/>
      <c r="F13" s="36">
        <v>70000</v>
      </c>
      <c r="G13" s="36"/>
      <c r="H13" s="36"/>
      <c r="I13" s="36"/>
      <c r="J13" s="36"/>
      <c r="K13" s="36"/>
      <c r="L13" s="36"/>
      <c r="M13" s="36"/>
      <c r="N13" s="36"/>
      <c r="O13" s="36"/>
    </row>
    <row r="14" customHeight="1" spans="1:15">
      <c r="A14" s="148">
        <v>2010202</v>
      </c>
      <c r="B14" s="148" t="s">
        <v>89</v>
      </c>
      <c r="C14" s="36">
        <v>70000</v>
      </c>
      <c r="D14" s="36">
        <v>70000</v>
      </c>
      <c r="E14" s="36"/>
      <c r="F14" s="36">
        <v>70000</v>
      </c>
      <c r="G14" s="36"/>
      <c r="H14" s="36"/>
      <c r="I14" s="36"/>
      <c r="J14" s="36"/>
      <c r="K14" s="36"/>
      <c r="L14" s="36"/>
      <c r="M14" s="36"/>
      <c r="N14" s="36"/>
      <c r="O14" s="36"/>
    </row>
    <row r="15" customHeight="1" spans="1:15">
      <c r="A15" s="147" t="s">
        <v>90</v>
      </c>
      <c r="B15" s="147" t="s">
        <v>91</v>
      </c>
      <c r="C15" s="36">
        <v>4968329.72</v>
      </c>
      <c r="D15" s="36">
        <v>4668329.72</v>
      </c>
      <c r="E15" s="36">
        <v>3823329.72</v>
      </c>
      <c r="F15" s="36">
        <v>845000</v>
      </c>
      <c r="G15" s="36"/>
      <c r="H15" s="36"/>
      <c r="I15" s="36"/>
      <c r="J15" s="36">
        <v>300000</v>
      </c>
      <c r="K15" s="36"/>
      <c r="L15" s="36"/>
      <c r="M15" s="36"/>
      <c r="N15" s="36"/>
      <c r="O15" s="36">
        <v>300000</v>
      </c>
    </row>
    <row r="16" customHeight="1" spans="1:15">
      <c r="A16" s="148" t="s">
        <v>92</v>
      </c>
      <c r="B16" s="148" t="s">
        <v>93</v>
      </c>
      <c r="C16" s="36">
        <v>4968329.72</v>
      </c>
      <c r="D16" s="36">
        <f>7377418.84+1103079.39</f>
        <v>8480498.23</v>
      </c>
      <c r="E16" s="36">
        <v>3823329.72</v>
      </c>
      <c r="F16" s="36">
        <v>845000</v>
      </c>
      <c r="G16" s="36"/>
      <c r="H16" s="36"/>
      <c r="I16" s="36"/>
      <c r="J16" s="36">
        <v>300000</v>
      </c>
      <c r="K16" s="36"/>
      <c r="L16" s="36"/>
      <c r="M16" s="36"/>
      <c r="N16" s="36"/>
      <c r="O16" s="36">
        <v>300000</v>
      </c>
    </row>
    <row r="17" customHeight="1" spans="1:15">
      <c r="A17" s="147" t="s">
        <v>94</v>
      </c>
      <c r="B17" s="147" t="s">
        <v>95</v>
      </c>
      <c r="C17" s="36">
        <v>134640</v>
      </c>
      <c r="D17" s="36">
        <v>134640</v>
      </c>
      <c r="E17" s="36"/>
      <c r="F17" s="36">
        <v>134640</v>
      </c>
      <c r="G17" s="36"/>
      <c r="H17" s="36"/>
      <c r="I17" s="36"/>
      <c r="J17" s="36"/>
      <c r="K17" s="36"/>
      <c r="L17" s="36"/>
      <c r="M17" s="36"/>
      <c r="N17" s="36"/>
      <c r="O17" s="36"/>
    </row>
    <row r="18" customHeight="1" spans="1:15">
      <c r="A18" s="148">
        <v>2013202</v>
      </c>
      <c r="B18" s="147" t="s">
        <v>89</v>
      </c>
      <c r="C18" s="36">
        <v>23800</v>
      </c>
      <c r="D18" s="36">
        <v>23800</v>
      </c>
      <c r="E18" s="36"/>
      <c r="F18" s="36">
        <v>23800</v>
      </c>
      <c r="G18" s="36"/>
      <c r="H18" s="36"/>
      <c r="I18" s="36"/>
      <c r="J18" s="36"/>
      <c r="K18" s="36"/>
      <c r="L18" s="36"/>
      <c r="M18" s="36"/>
      <c r="N18" s="36"/>
      <c r="O18" s="36"/>
    </row>
    <row r="19" customHeight="1" spans="1:15">
      <c r="A19" s="148" t="s">
        <v>96</v>
      </c>
      <c r="B19" s="148" t="s">
        <v>97</v>
      </c>
      <c r="C19" s="36">
        <f>D19</f>
        <v>110840</v>
      </c>
      <c r="D19" s="36">
        <f>E19+F19</f>
        <v>110840</v>
      </c>
      <c r="E19" s="36"/>
      <c r="F19" s="36">
        <f>104680+6160</f>
        <v>110840</v>
      </c>
      <c r="G19" s="36"/>
      <c r="H19" s="36"/>
      <c r="I19" s="36"/>
      <c r="J19" s="36"/>
      <c r="K19" s="36"/>
      <c r="L19" s="36"/>
      <c r="M19" s="36"/>
      <c r="N19" s="36"/>
      <c r="O19" s="36"/>
    </row>
    <row r="20" customHeight="1" spans="1:15">
      <c r="A20" s="147" t="s">
        <v>98</v>
      </c>
      <c r="B20" s="147" t="s">
        <v>99</v>
      </c>
      <c r="C20" s="36">
        <v>31000</v>
      </c>
      <c r="D20" s="36"/>
      <c r="E20" s="36"/>
      <c r="F20" s="36"/>
      <c r="G20" s="36"/>
      <c r="H20" s="36"/>
      <c r="I20" s="36"/>
      <c r="J20" s="36">
        <v>31000</v>
      </c>
      <c r="K20" s="36"/>
      <c r="L20" s="36"/>
      <c r="M20" s="36">
        <v>31000</v>
      </c>
      <c r="N20" s="36"/>
      <c r="O20" s="36"/>
    </row>
    <row r="21" customHeight="1" spans="1:15">
      <c r="A21" s="148" t="s">
        <v>100</v>
      </c>
      <c r="B21" s="148" t="s">
        <v>89</v>
      </c>
      <c r="C21" s="36">
        <v>31000</v>
      </c>
      <c r="D21" s="36"/>
      <c r="E21" s="36"/>
      <c r="F21" s="36"/>
      <c r="G21" s="36"/>
      <c r="H21" s="36"/>
      <c r="I21" s="36"/>
      <c r="J21" s="36">
        <v>31000</v>
      </c>
      <c r="K21" s="36"/>
      <c r="L21" s="36"/>
      <c r="M21" s="36">
        <v>31000</v>
      </c>
      <c r="N21" s="36"/>
      <c r="O21" s="36"/>
    </row>
    <row r="22" customHeight="1" spans="1:15">
      <c r="A22" s="147" t="s">
        <v>101</v>
      </c>
      <c r="B22" s="147" t="s">
        <v>102</v>
      </c>
      <c r="C22" s="36">
        <v>1203432.32</v>
      </c>
      <c r="D22" s="36">
        <v>1203432.32</v>
      </c>
      <c r="E22" s="36">
        <v>1203432.32</v>
      </c>
      <c r="F22" s="36"/>
      <c r="G22" s="36"/>
      <c r="H22" s="36"/>
      <c r="I22" s="36"/>
      <c r="J22" s="36"/>
      <c r="K22" s="36"/>
      <c r="L22" s="36"/>
      <c r="M22" s="36"/>
      <c r="N22" s="36"/>
      <c r="O22" s="36"/>
    </row>
    <row r="23" customHeight="1" spans="1:15">
      <c r="A23" s="148" t="s">
        <v>103</v>
      </c>
      <c r="B23" s="148" t="s">
        <v>104</v>
      </c>
      <c r="C23" s="36">
        <v>1203432.32</v>
      </c>
      <c r="D23" s="36">
        <v>1203432.32</v>
      </c>
      <c r="E23" s="36">
        <v>1203432.32</v>
      </c>
      <c r="F23" s="36"/>
      <c r="G23" s="36"/>
      <c r="H23" s="36"/>
      <c r="I23" s="36"/>
      <c r="J23" s="36"/>
      <c r="K23" s="36"/>
      <c r="L23" s="36"/>
      <c r="M23" s="36"/>
      <c r="N23" s="36"/>
      <c r="O23" s="36"/>
    </row>
    <row r="24" customHeight="1" spans="1:15">
      <c r="A24" s="35" t="s">
        <v>105</v>
      </c>
      <c r="B24" s="35" t="s">
        <v>106</v>
      </c>
      <c r="C24" s="36">
        <v>100000</v>
      </c>
      <c r="D24" s="36"/>
      <c r="E24" s="36"/>
      <c r="F24" s="36"/>
      <c r="G24" s="36"/>
      <c r="H24" s="36"/>
      <c r="I24" s="36"/>
      <c r="J24" s="36">
        <v>100000</v>
      </c>
      <c r="K24" s="36"/>
      <c r="L24" s="36"/>
      <c r="M24" s="36"/>
      <c r="N24" s="36"/>
      <c r="O24" s="36">
        <v>100000</v>
      </c>
    </row>
    <row r="25" customHeight="1" spans="1:15">
      <c r="A25" s="147" t="s">
        <v>107</v>
      </c>
      <c r="B25" s="147" t="s">
        <v>108</v>
      </c>
      <c r="C25" s="36">
        <v>100000</v>
      </c>
      <c r="D25" s="36"/>
      <c r="E25" s="36"/>
      <c r="F25" s="36"/>
      <c r="G25" s="36"/>
      <c r="H25" s="36"/>
      <c r="I25" s="36"/>
      <c r="J25" s="36">
        <v>100000</v>
      </c>
      <c r="K25" s="36"/>
      <c r="L25" s="36"/>
      <c r="M25" s="36"/>
      <c r="N25" s="36"/>
      <c r="O25" s="36">
        <v>100000</v>
      </c>
    </row>
    <row r="26" customHeight="1" spans="1:15">
      <c r="A26" s="148" t="s">
        <v>109</v>
      </c>
      <c r="B26" s="148" t="s">
        <v>89</v>
      </c>
      <c r="C26" s="36">
        <v>100000</v>
      </c>
      <c r="D26" s="36"/>
      <c r="E26" s="36"/>
      <c r="F26" s="36"/>
      <c r="G26" s="36"/>
      <c r="H26" s="36"/>
      <c r="I26" s="36"/>
      <c r="J26" s="36">
        <v>100000</v>
      </c>
      <c r="K26" s="36"/>
      <c r="L26" s="36"/>
      <c r="M26" s="36"/>
      <c r="N26" s="36"/>
      <c r="O26" s="36">
        <v>100000</v>
      </c>
    </row>
    <row r="27" customHeight="1" spans="1:15">
      <c r="A27" s="35" t="s">
        <v>110</v>
      </c>
      <c r="B27" s="35" t="s">
        <v>111</v>
      </c>
      <c r="C27" s="36">
        <v>1800</v>
      </c>
      <c r="D27" s="36">
        <v>1800</v>
      </c>
      <c r="E27" s="36"/>
      <c r="F27" s="36">
        <v>1800</v>
      </c>
      <c r="G27" s="36"/>
      <c r="H27" s="36"/>
      <c r="I27" s="36"/>
      <c r="J27" s="36"/>
      <c r="K27" s="36"/>
      <c r="L27" s="36"/>
      <c r="M27" s="36"/>
      <c r="N27" s="36"/>
      <c r="O27" s="36"/>
    </row>
    <row r="28" customHeight="1" spans="1:15">
      <c r="A28" s="147" t="s">
        <v>112</v>
      </c>
      <c r="B28" s="147" t="s">
        <v>113</v>
      </c>
      <c r="C28" s="36">
        <v>1800</v>
      </c>
      <c r="D28" s="36">
        <v>1800</v>
      </c>
      <c r="E28" s="36"/>
      <c r="F28" s="36">
        <v>1800</v>
      </c>
      <c r="G28" s="36"/>
      <c r="H28" s="36"/>
      <c r="I28" s="36"/>
      <c r="J28" s="36"/>
      <c r="K28" s="36"/>
      <c r="L28" s="36"/>
      <c r="M28" s="36"/>
      <c r="N28" s="36"/>
      <c r="O28" s="36"/>
    </row>
    <row r="29" customHeight="1" spans="1:15">
      <c r="A29" s="148" t="s">
        <v>114</v>
      </c>
      <c r="B29" s="148" t="s">
        <v>115</v>
      </c>
      <c r="C29" s="36">
        <v>1800</v>
      </c>
      <c r="D29" s="36">
        <v>1800</v>
      </c>
      <c r="E29" s="36"/>
      <c r="F29" s="36">
        <v>1800</v>
      </c>
      <c r="G29" s="36"/>
      <c r="H29" s="36"/>
      <c r="I29" s="36"/>
      <c r="J29" s="36"/>
      <c r="K29" s="36"/>
      <c r="L29" s="36"/>
      <c r="M29" s="36"/>
      <c r="N29" s="36"/>
      <c r="O29" s="36"/>
    </row>
    <row r="30" customHeight="1" spans="1:15">
      <c r="A30" s="35" t="s">
        <v>116</v>
      </c>
      <c r="B30" s="35" t="s">
        <v>117</v>
      </c>
      <c r="C30" s="36">
        <f>C31+C35+C37</f>
        <v>1340685.6</v>
      </c>
      <c r="D30" s="36">
        <f>D31+D35+D37</f>
        <v>1340685.6</v>
      </c>
      <c r="E30" s="36">
        <f>E31+E35+E37</f>
        <v>1220109.6</v>
      </c>
      <c r="F30" s="36">
        <f>F31+F35+F37</f>
        <v>120576</v>
      </c>
      <c r="G30" s="36"/>
      <c r="H30" s="36"/>
      <c r="I30" s="36"/>
      <c r="J30" s="36"/>
      <c r="K30" s="36"/>
      <c r="L30" s="36"/>
      <c r="M30" s="36"/>
      <c r="N30" s="36"/>
      <c r="O30" s="36"/>
    </row>
    <row r="31" customHeight="1" spans="1:15">
      <c r="A31" s="147" t="s">
        <v>118</v>
      </c>
      <c r="B31" s="147" t="s">
        <v>119</v>
      </c>
      <c r="C31" s="36">
        <v>1220109.6</v>
      </c>
      <c r="D31" s="36">
        <v>1220109.6</v>
      </c>
      <c r="E31" s="36">
        <v>1220109.6</v>
      </c>
      <c r="F31" s="36"/>
      <c r="G31" s="36"/>
      <c r="H31" s="36"/>
      <c r="I31" s="36"/>
      <c r="J31" s="36"/>
      <c r="K31" s="36"/>
      <c r="L31" s="36"/>
      <c r="M31" s="36"/>
      <c r="N31" s="36"/>
      <c r="O31" s="36"/>
    </row>
    <row r="32" customHeight="1" spans="1:15">
      <c r="A32" s="148" t="s">
        <v>120</v>
      </c>
      <c r="B32" s="148" t="s">
        <v>121</v>
      </c>
      <c r="C32" s="36">
        <v>18450</v>
      </c>
      <c r="D32" s="36">
        <v>18450</v>
      </c>
      <c r="E32" s="36">
        <v>18450</v>
      </c>
      <c r="F32" s="36"/>
      <c r="G32" s="36"/>
      <c r="H32" s="36"/>
      <c r="I32" s="36"/>
      <c r="J32" s="36"/>
      <c r="K32" s="36"/>
      <c r="L32" s="36"/>
      <c r="M32" s="36"/>
      <c r="N32" s="36"/>
      <c r="O32" s="36"/>
    </row>
    <row r="33" customHeight="1" spans="1:15">
      <c r="A33" s="148" t="s">
        <v>122</v>
      </c>
      <c r="B33" s="148" t="s">
        <v>123</v>
      </c>
      <c r="C33" s="36">
        <v>16650</v>
      </c>
      <c r="D33" s="36">
        <v>16650</v>
      </c>
      <c r="E33" s="36">
        <v>16650</v>
      </c>
      <c r="F33" s="36"/>
      <c r="G33" s="36"/>
      <c r="H33" s="36"/>
      <c r="I33" s="36"/>
      <c r="J33" s="36"/>
      <c r="K33" s="36"/>
      <c r="L33" s="36"/>
      <c r="M33" s="36"/>
      <c r="N33" s="36"/>
      <c r="O33" s="36"/>
    </row>
    <row r="34" customHeight="1" spans="1:15">
      <c r="A34" s="148" t="s">
        <v>124</v>
      </c>
      <c r="B34" s="148" t="s">
        <v>125</v>
      </c>
      <c r="C34" s="36">
        <v>1185009.6</v>
      </c>
      <c r="D34" s="36">
        <v>1185009.6</v>
      </c>
      <c r="E34" s="36">
        <v>1185009.6</v>
      </c>
      <c r="F34" s="36"/>
      <c r="G34" s="36"/>
      <c r="H34" s="36"/>
      <c r="I34" s="36"/>
      <c r="J34" s="36"/>
      <c r="K34" s="36"/>
      <c r="L34" s="36"/>
      <c r="M34" s="36"/>
      <c r="N34" s="36"/>
      <c r="O34" s="36"/>
    </row>
    <row r="35" customHeight="1" spans="1:15">
      <c r="A35" s="147" t="s">
        <v>126</v>
      </c>
      <c r="B35" s="147" t="s">
        <v>127</v>
      </c>
      <c r="C35" s="36">
        <v>39576</v>
      </c>
      <c r="D35" s="36">
        <v>39576</v>
      </c>
      <c r="E35" s="36"/>
      <c r="F35" s="36">
        <v>39576</v>
      </c>
      <c r="G35" s="36"/>
      <c r="H35" s="36"/>
      <c r="I35" s="36"/>
      <c r="J35" s="36"/>
      <c r="K35" s="36"/>
      <c r="L35" s="36"/>
      <c r="M35" s="36"/>
      <c r="N35" s="36"/>
      <c r="O35" s="36"/>
    </row>
    <row r="36" customHeight="1" spans="1:15">
      <c r="A36" s="148" t="s">
        <v>128</v>
      </c>
      <c r="B36" s="148" t="s">
        <v>129</v>
      </c>
      <c r="C36" s="36">
        <v>39576</v>
      </c>
      <c r="D36" s="36">
        <v>39576</v>
      </c>
      <c r="E36" s="36"/>
      <c r="F36" s="36">
        <v>39576</v>
      </c>
      <c r="G36" s="36"/>
      <c r="H36" s="36"/>
      <c r="I36" s="36"/>
      <c r="J36" s="36"/>
      <c r="K36" s="36"/>
      <c r="L36" s="36"/>
      <c r="M36" s="36"/>
      <c r="N36" s="36"/>
      <c r="O36" s="36"/>
    </row>
    <row r="37" customHeight="1" spans="1:15">
      <c r="A37" s="147">
        <v>20810</v>
      </c>
      <c r="B37" s="147" t="s">
        <v>130</v>
      </c>
      <c r="C37" s="36">
        <f>SUM(C38:C39)</f>
        <v>81000</v>
      </c>
      <c r="D37" s="36">
        <f>SUM(D38:D39)</f>
        <v>81000</v>
      </c>
      <c r="E37" s="36">
        <f>SUM(E38:E39)</f>
        <v>0</v>
      </c>
      <c r="F37" s="36">
        <f>SUM(F38:F39)</f>
        <v>81000</v>
      </c>
      <c r="G37" s="36"/>
      <c r="H37" s="36"/>
      <c r="I37" s="36"/>
      <c r="J37" s="36"/>
      <c r="K37" s="36"/>
      <c r="L37" s="36"/>
      <c r="M37" s="36"/>
      <c r="N37" s="36"/>
      <c r="O37" s="36"/>
    </row>
    <row r="38" customHeight="1" spans="1:15">
      <c r="A38" s="148">
        <v>2081004</v>
      </c>
      <c r="B38" s="148" t="s">
        <v>131</v>
      </c>
      <c r="C38" s="36">
        <v>60000</v>
      </c>
      <c r="D38" s="36">
        <v>60000</v>
      </c>
      <c r="E38" s="36"/>
      <c r="F38" s="36">
        <v>60000</v>
      </c>
      <c r="G38" s="36"/>
      <c r="H38" s="36"/>
      <c r="I38" s="36"/>
      <c r="J38" s="36"/>
      <c r="K38" s="36"/>
      <c r="L38" s="36"/>
      <c r="M38" s="36"/>
      <c r="N38" s="36"/>
      <c r="O38" s="36"/>
    </row>
    <row r="39" customHeight="1" spans="1:15">
      <c r="A39" s="148">
        <v>2081006</v>
      </c>
      <c r="B39" s="148" t="s">
        <v>132</v>
      </c>
      <c r="C39" s="36">
        <v>21000</v>
      </c>
      <c r="D39" s="36">
        <v>21000</v>
      </c>
      <c r="E39" s="36"/>
      <c r="F39" s="36">
        <v>21000</v>
      </c>
      <c r="G39" s="36"/>
      <c r="H39" s="36"/>
      <c r="I39" s="36"/>
      <c r="J39" s="36"/>
      <c r="K39" s="36"/>
      <c r="L39" s="36"/>
      <c r="M39" s="36"/>
      <c r="N39" s="36"/>
      <c r="O39" s="36"/>
    </row>
    <row r="40" customHeight="1" spans="1:15">
      <c r="A40" s="35" t="s">
        <v>133</v>
      </c>
      <c r="B40" s="35" t="s">
        <v>134</v>
      </c>
      <c r="C40" s="36">
        <f>C41+C46</f>
        <v>840916.88</v>
      </c>
      <c r="D40" s="36">
        <f>D41+D46</f>
        <v>840916.88</v>
      </c>
      <c r="E40" s="36">
        <f>E41+E46</f>
        <v>833716.88</v>
      </c>
      <c r="F40" s="36">
        <f>F41+F46</f>
        <v>7200</v>
      </c>
      <c r="G40" s="36"/>
      <c r="H40" s="36"/>
      <c r="I40" s="36"/>
      <c r="J40" s="36"/>
      <c r="K40" s="36"/>
      <c r="L40" s="36"/>
      <c r="M40" s="36"/>
      <c r="N40" s="36"/>
      <c r="O40" s="36"/>
    </row>
    <row r="41" customHeight="1" spans="1:15">
      <c r="A41" s="147" t="s">
        <v>135</v>
      </c>
      <c r="B41" s="147" t="s">
        <v>136</v>
      </c>
      <c r="C41" s="36">
        <v>833716.88</v>
      </c>
      <c r="D41" s="36">
        <v>833716.88</v>
      </c>
      <c r="E41" s="36">
        <v>833716.88</v>
      </c>
      <c r="F41" s="36"/>
      <c r="G41" s="36"/>
      <c r="H41" s="36"/>
      <c r="I41" s="36"/>
      <c r="J41" s="36"/>
      <c r="K41" s="36"/>
      <c r="L41" s="36"/>
      <c r="M41" s="36"/>
      <c r="N41" s="36"/>
      <c r="O41" s="36"/>
    </row>
    <row r="42" customHeight="1" spans="1:15">
      <c r="A42" s="148" t="s">
        <v>137</v>
      </c>
      <c r="B42" s="148" t="s">
        <v>138</v>
      </c>
      <c r="C42" s="36">
        <v>185931.48</v>
      </c>
      <c r="D42" s="36">
        <v>185931.48</v>
      </c>
      <c r="E42" s="36">
        <v>185931.48</v>
      </c>
      <c r="F42" s="36"/>
      <c r="G42" s="36"/>
      <c r="H42" s="36"/>
      <c r="I42" s="36"/>
      <c r="J42" s="36"/>
      <c r="K42" s="36"/>
      <c r="L42" s="36"/>
      <c r="M42" s="36"/>
      <c r="N42" s="36"/>
      <c r="O42" s="36"/>
    </row>
    <row r="43" customHeight="1" spans="1:15">
      <c r="A43" s="148" t="s">
        <v>139</v>
      </c>
      <c r="B43" s="148" t="s">
        <v>140</v>
      </c>
      <c r="C43" s="36">
        <v>334793.48</v>
      </c>
      <c r="D43" s="36">
        <v>334793.48</v>
      </c>
      <c r="E43" s="36">
        <v>334793.48</v>
      </c>
      <c r="F43" s="36"/>
      <c r="G43" s="36"/>
      <c r="H43" s="36"/>
      <c r="I43" s="36"/>
      <c r="J43" s="36"/>
      <c r="K43" s="36"/>
      <c r="L43" s="36"/>
      <c r="M43" s="36"/>
      <c r="N43" s="36"/>
      <c r="O43" s="36"/>
    </row>
    <row r="44" customHeight="1" spans="1:15">
      <c r="A44" s="148" t="s">
        <v>141</v>
      </c>
      <c r="B44" s="148" t="s">
        <v>142</v>
      </c>
      <c r="C44" s="36">
        <v>295615.92</v>
      </c>
      <c r="D44" s="36">
        <v>295615.92</v>
      </c>
      <c r="E44" s="36">
        <v>295615.92</v>
      </c>
      <c r="F44" s="36"/>
      <c r="G44" s="36"/>
      <c r="H44" s="36"/>
      <c r="I44" s="36"/>
      <c r="J44" s="36"/>
      <c r="K44" s="36"/>
      <c r="L44" s="36"/>
      <c r="M44" s="36"/>
      <c r="N44" s="36"/>
      <c r="O44" s="36"/>
    </row>
    <row r="45" customHeight="1" spans="1:15">
      <c r="A45" s="148" t="s">
        <v>143</v>
      </c>
      <c r="B45" s="148" t="s">
        <v>144</v>
      </c>
      <c r="C45" s="36">
        <v>17376</v>
      </c>
      <c r="D45" s="36">
        <v>17376</v>
      </c>
      <c r="E45" s="36">
        <v>17376</v>
      </c>
      <c r="F45" s="36"/>
      <c r="G45" s="36"/>
      <c r="H45" s="36"/>
      <c r="I45" s="36"/>
      <c r="J45" s="36"/>
      <c r="K45" s="36"/>
      <c r="L45" s="36"/>
      <c r="M45" s="36"/>
      <c r="N45" s="36"/>
      <c r="O45" s="36"/>
    </row>
    <row r="46" customHeight="1" spans="1:15">
      <c r="A46" s="147">
        <v>21099</v>
      </c>
      <c r="B46" s="147" t="s">
        <v>145</v>
      </c>
      <c r="C46" s="36">
        <v>7200</v>
      </c>
      <c r="D46" s="36">
        <v>7200</v>
      </c>
      <c r="E46" s="36"/>
      <c r="F46" s="36">
        <v>7200</v>
      </c>
      <c r="G46" s="36"/>
      <c r="H46" s="36"/>
      <c r="I46" s="36"/>
      <c r="J46" s="36"/>
      <c r="K46" s="36"/>
      <c r="L46" s="36"/>
      <c r="M46" s="36"/>
      <c r="N46" s="36"/>
      <c r="O46" s="36"/>
    </row>
    <row r="47" customHeight="1" spans="1:15">
      <c r="A47" s="148">
        <v>2109999</v>
      </c>
      <c r="B47" s="148" t="s">
        <v>145</v>
      </c>
      <c r="C47" s="36">
        <v>7200</v>
      </c>
      <c r="D47" s="36">
        <v>7200</v>
      </c>
      <c r="E47" s="36"/>
      <c r="F47" s="36">
        <v>7200</v>
      </c>
      <c r="G47" s="36"/>
      <c r="H47" s="36"/>
      <c r="I47" s="36"/>
      <c r="J47" s="36"/>
      <c r="K47" s="36"/>
      <c r="L47" s="36"/>
      <c r="M47" s="36"/>
      <c r="N47" s="36"/>
      <c r="O47" s="36"/>
    </row>
    <row r="48" customHeight="1" spans="1:15">
      <c r="A48" s="35" t="s">
        <v>146</v>
      </c>
      <c r="B48" s="35" t="s">
        <v>147</v>
      </c>
      <c r="C48" s="36">
        <v>791070.2</v>
      </c>
      <c r="D48" s="36">
        <v>696070.2</v>
      </c>
      <c r="E48" s="36">
        <v>696070.2</v>
      </c>
      <c r="F48" s="36"/>
      <c r="G48" s="36"/>
      <c r="H48" s="36"/>
      <c r="I48" s="36"/>
      <c r="J48" s="36">
        <v>95000</v>
      </c>
      <c r="K48" s="36"/>
      <c r="L48" s="36"/>
      <c r="M48" s="36">
        <v>95000</v>
      </c>
      <c r="N48" s="36"/>
      <c r="O48" s="36"/>
    </row>
    <row r="49" customHeight="1" spans="1:15">
      <c r="A49" s="147" t="s">
        <v>148</v>
      </c>
      <c r="B49" s="147" t="s">
        <v>149</v>
      </c>
      <c r="C49" s="36">
        <v>696070.2</v>
      </c>
      <c r="D49" s="36">
        <v>696070.2</v>
      </c>
      <c r="E49" s="36">
        <v>696070.2</v>
      </c>
      <c r="F49" s="36"/>
      <c r="G49" s="36"/>
      <c r="H49" s="36"/>
      <c r="I49" s="36"/>
      <c r="J49" s="36"/>
      <c r="K49" s="36"/>
      <c r="L49" s="36"/>
      <c r="M49" s="36"/>
      <c r="N49" s="36"/>
      <c r="O49" s="36"/>
    </row>
    <row r="50" customHeight="1" spans="1:15">
      <c r="A50" s="148" t="s">
        <v>150</v>
      </c>
      <c r="B50" s="148" t="s">
        <v>151</v>
      </c>
      <c r="C50" s="36">
        <v>696070.2</v>
      </c>
      <c r="D50" s="36">
        <v>696070.2</v>
      </c>
      <c r="E50" s="36">
        <v>696070.2</v>
      </c>
      <c r="F50" s="36"/>
      <c r="G50" s="36"/>
      <c r="H50" s="36"/>
      <c r="I50" s="36"/>
      <c r="J50" s="36"/>
      <c r="K50" s="36"/>
      <c r="L50" s="36"/>
      <c r="M50" s="36"/>
      <c r="N50" s="36"/>
      <c r="O50" s="36"/>
    </row>
    <row r="51" customHeight="1" spans="1:15">
      <c r="A51" s="147" t="s">
        <v>152</v>
      </c>
      <c r="B51" s="147" t="s">
        <v>153</v>
      </c>
      <c r="C51" s="36">
        <v>95000</v>
      </c>
      <c r="D51" s="36"/>
      <c r="E51" s="36"/>
      <c r="F51" s="36"/>
      <c r="G51" s="36"/>
      <c r="H51" s="36"/>
      <c r="I51" s="36"/>
      <c r="J51" s="36">
        <v>95000</v>
      </c>
      <c r="K51" s="36"/>
      <c r="L51" s="36"/>
      <c r="M51" s="36">
        <v>95000</v>
      </c>
      <c r="N51" s="36"/>
      <c r="O51" s="36"/>
    </row>
    <row r="52" customHeight="1" spans="1:15">
      <c r="A52" s="148" t="s">
        <v>154</v>
      </c>
      <c r="B52" s="148" t="s">
        <v>153</v>
      </c>
      <c r="C52" s="36">
        <v>95000</v>
      </c>
      <c r="D52" s="36"/>
      <c r="E52" s="36"/>
      <c r="F52" s="36"/>
      <c r="G52" s="36"/>
      <c r="H52" s="36"/>
      <c r="I52" s="36"/>
      <c r="J52" s="36">
        <v>95000</v>
      </c>
      <c r="K52" s="36"/>
      <c r="L52" s="36"/>
      <c r="M52" s="36">
        <v>95000</v>
      </c>
      <c r="N52" s="36"/>
      <c r="O52" s="36"/>
    </row>
    <row r="53" customHeight="1" spans="1:15">
      <c r="A53" s="35" t="s">
        <v>155</v>
      </c>
      <c r="B53" s="35" t="s">
        <v>156</v>
      </c>
      <c r="C53" s="36">
        <f>C54+C59+C62+C64</f>
        <v>8480498.23</v>
      </c>
      <c r="D53" s="36">
        <f>D54+D59+D62+D64</f>
        <v>8458498.23</v>
      </c>
      <c r="E53" s="36">
        <f>E54+E59+E62+E64</f>
        <v>2810718.84</v>
      </c>
      <c r="F53" s="36">
        <f>F54+F59+F62+F64</f>
        <v>5647779.39</v>
      </c>
      <c r="G53" s="36"/>
      <c r="H53" s="36"/>
      <c r="I53" s="36"/>
      <c r="J53" s="36">
        <v>22000</v>
      </c>
      <c r="K53" s="36"/>
      <c r="L53" s="36"/>
      <c r="M53" s="36"/>
      <c r="N53" s="36"/>
      <c r="O53" s="36">
        <v>22000</v>
      </c>
    </row>
    <row r="54" customHeight="1" spans="1:15">
      <c r="A54" s="147" t="s">
        <v>157</v>
      </c>
      <c r="B54" s="147" t="s">
        <v>158</v>
      </c>
      <c r="C54" s="36">
        <f>C55+C56+C57+C58</f>
        <v>2886764.04</v>
      </c>
      <c r="D54" s="36">
        <f>D55+D56+D57+D58</f>
        <v>2864764.04</v>
      </c>
      <c r="E54" s="36">
        <f>E55+E56+E57+E58</f>
        <v>2794764.04</v>
      </c>
      <c r="F54" s="36">
        <f>F55+F56+F57+F58</f>
        <v>70000</v>
      </c>
      <c r="G54" s="36"/>
      <c r="H54" s="36"/>
      <c r="I54" s="36"/>
      <c r="J54" s="36">
        <v>22000</v>
      </c>
      <c r="K54" s="36"/>
      <c r="L54" s="36"/>
      <c r="M54" s="36"/>
      <c r="N54" s="36"/>
      <c r="O54" s="36">
        <v>22000</v>
      </c>
    </row>
    <row r="55" customHeight="1" spans="1:15">
      <c r="A55" s="148">
        <v>2130102</v>
      </c>
      <c r="B55" s="148" t="s">
        <v>89</v>
      </c>
      <c r="C55" s="36">
        <v>50000</v>
      </c>
      <c r="D55" s="36">
        <v>50000</v>
      </c>
      <c r="E55" s="36"/>
      <c r="F55" s="36">
        <v>50000</v>
      </c>
      <c r="G55" s="36"/>
      <c r="H55" s="36"/>
      <c r="I55" s="36"/>
      <c r="J55" s="36"/>
      <c r="K55" s="36"/>
      <c r="L55" s="36"/>
      <c r="M55" s="36"/>
      <c r="N55" s="36"/>
      <c r="O55" s="36"/>
    </row>
    <row r="56" customHeight="1" spans="1:15">
      <c r="A56" s="148" t="s">
        <v>159</v>
      </c>
      <c r="B56" s="148" t="s">
        <v>104</v>
      </c>
      <c r="C56" s="36">
        <v>2794764.04</v>
      </c>
      <c r="D56" s="36">
        <v>2794764.04</v>
      </c>
      <c r="E56" s="36">
        <v>2794764.04</v>
      </c>
      <c r="F56" s="36"/>
      <c r="G56" s="36"/>
      <c r="H56" s="36"/>
      <c r="I56" s="36"/>
      <c r="J56" s="36"/>
      <c r="K56" s="36"/>
      <c r="L56" s="36"/>
      <c r="M56" s="36"/>
      <c r="N56" s="36"/>
      <c r="O56" s="36"/>
    </row>
    <row r="57" customHeight="1" spans="1:15">
      <c r="A57" s="148">
        <v>2130122</v>
      </c>
      <c r="B57" s="148" t="s">
        <v>160</v>
      </c>
      <c r="C57" s="36">
        <v>20000</v>
      </c>
      <c r="D57" s="36">
        <v>20000</v>
      </c>
      <c r="E57" s="36"/>
      <c r="F57" s="36">
        <v>20000</v>
      </c>
      <c r="G57" s="36"/>
      <c r="H57" s="36"/>
      <c r="I57" s="36"/>
      <c r="J57" s="36"/>
      <c r="K57" s="36"/>
      <c r="L57" s="36"/>
      <c r="M57" s="36"/>
      <c r="N57" s="36"/>
      <c r="O57" s="36"/>
    </row>
    <row r="58" customHeight="1" spans="1:15">
      <c r="A58" s="148" t="s">
        <v>161</v>
      </c>
      <c r="B58" s="148" t="s">
        <v>162</v>
      </c>
      <c r="C58" s="36">
        <v>22000</v>
      </c>
      <c r="D58" s="36"/>
      <c r="E58" s="36"/>
      <c r="F58" s="36"/>
      <c r="G58" s="36"/>
      <c r="H58" s="36"/>
      <c r="I58" s="36"/>
      <c r="J58" s="36">
        <v>22000</v>
      </c>
      <c r="K58" s="36"/>
      <c r="L58" s="36"/>
      <c r="M58" s="36"/>
      <c r="N58" s="36"/>
      <c r="O58" s="36">
        <v>22000</v>
      </c>
    </row>
    <row r="59" customHeight="1" spans="1:15">
      <c r="A59" s="147">
        <v>21302</v>
      </c>
      <c r="B59" s="147" t="s">
        <v>163</v>
      </c>
      <c r="C59" s="36">
        <f>SUM(C60:C61)</f>
        <v>533079.39</v>
      </c>
      <c r="D59" s="36">
        <f>SUM(D60:D61)</f>
        <v>533079.39</v>
      </c>
      <c r="E59" s="36">
        <f>SUM(E60:E61)</f>
        <v>0</v>
      </c>
      <c r="F59" s="36">
        <f>SUM(F60:F61)</f>
        <v>533079.39</v>
      </c>
      <c r="G59" s="36"/>
      <c r="H59" s="36"/>
      <c r="I59" s="36"/>
      <c r="J59" s="36"/>
      <c r="K59" s="36"/>
      <c r="L59" s="36"/>
      <c r="M59" s="36"/>
      <c r="N59" s="36"/>
      <c r="O59" s="36"/>
    </row>
    <row r="60" customHeight="1" spans="1:15">
      <c r="A60" s="148">
        <v>2130209</v>
      </c>
      <c r="B60" s="148" t="s">
        <v>164</v>
      </c>
      <c r="C60" s="36">
        <v>428300</v>
      </c>
      <c r="D60" s="36">
        <v>428300</v>
      </c>
      <c r="E60" s="36"/>
      <c r="F60" s="36">
        <v>428300</v>
      </c>
      <c r="G60" s="36"/>
      <c r="H60" s="36"/>
      <c r="I60" s="36"/>
      <c r="J60" s="36"/>
      <c r="K60" s="36"/>
      <c r="L60" s="36"/>
      <c r="M60" s="36"/>
      <c r="N60" s="36"/>
      <c r="O60" s="36"/>
    </row>
    <row r="61" customHeight="1" spans="1:15">
      <c r="A61" s="148">
        <v>2130234</v>
      </c>
      <c r="B61" s="148" t="s">
        <v>165</v>
      </c>
      <c r="C61" s="36">
        <v>104779.39</v>
      </c>
      <c r="D61" s="36">
        <v>104779.39</v>
      </c>
      <c r="E61" s="36"/>
      <c r="F61" s="36">
        <v>104779.39</v>
      </c>
      <c r="G61" s="36"/>
      <c r="H61" s="36"/>
      <c r="I61" s="36"/>
      <c r="J61" s="36"/>
      <c r="K61" s="36"/>
      <c r="L61" s="36"/>
      <c r="M61" s="36"/>
      <c r="N61" s="36"/>
      <c r="O61" s="36"/>
    </row>
    <row r="62" customHeight="1" spans="1:15">
      <c r="A62" s="147" t="s">
        <v>166</v>
      </c>
      <c r="B62" s="147" t="s">
        <v>167</v>
      </c>
      <c r="C62" s="36">
        <v>42600</v>
      </c>
      <c r="D62" s="36">
        <v>42600</v>
      </c>
      <c r="E62" s="36"/>
      <c r="F62" s="36">
        <v>42600</v>
      </c>
      <c r="G62" s="36"/>
      <c r="H62" s="36"/>
      <c r="I62" s="36"/>
      <c r="J62" s="36"/>
      <c r="K62" s="36"/>
      <c r="L62" s="36"/>
      <c r="M62" s="36"/>
      <c r="N62" s="36"/>
      <c r="O62" s="36"/>
    </row>
    <row r="63" customHeight="1" spans="1:15">
      <c r="A63" s="148" t="s">
        <v>168</v>
      </c>
      <c r="B63" s="148" t="s">
        <v>169</v>
      </c>
      <c r="C63" s="36">
        <v>42600</v>
      </c>
      <c r="D63" s="36">
        <v>42600</v>
      </c>
      <c r="E63" s="36"/>
      <c r="F63" s="36">
        <v>42600</v>
      </c>
      <c r="G63" s="36"/>
      <c r="H63" s="36"/>
      <c r="I63" s="36"/>
      <c r="J63" s="36"/>
      <c r="K63" s="36"/>
      <c r="L63" s="36"/>
      <c r="M63" s="36"/>
      <c r="N63" s="36"/>
      <c r="O63" s="36"/>
    </row>
    <row r="64" customHeight="1" spans="1:15">
      <c r="A64" s="147" t="s">
        <v>170</v>
      </c>
      <c r="B64" s="147" t="s">
        <v>171</v>
      </c>
      <c r="C64" s="36">
        <f>SUM(C65:C67)</f>
        <v>5018054.8</v>
      </c>
      <c r="D64" s="36">
        <f>SUM(D65:D67)</f>
        <v>5018054.8</v>
      </c>
      <c r="E64" s="36">
        <f>SUM(E65:E67)</f>
        <v>15954.8</v>
      </c>
      <c r="F64" s="36">
        <f>SUM(F65:F67)</f>
        <v>5002100</v>
      </c>
      <c r="G64" s="36"/>
      <c r="H64" s="36"/>
      <c r="I64" s="36"/>
      <c r="J64" s="36"/>
      <c r="K64" s="36"/>
      <c r="L64" s="36"/>
      <c r="M64" s="36"/>
      <c r="N64" s="36"/>
      <c r="O64" s="36"/>
    </row>
    <row r="65" customHeight="1" spans="1:15">
      <c r="A65" s="148" t="s">
        <v>172</v>
      </c>
      <c r="B65" s="148" t="s">
        <v>173</v>
      </c>
      <c r="C65" s="36">
        <v>113400</v>
      </c>
      <c r="D65" s="36">
        <v>113400</v>
      </c>
      <c r="E65" s="36"/>
      <c r="F65" s="36">
        <v>113400</v>
      </c>
      <c r="G65" s="36"/>
      <c r="H65" s="36"/>
      <c r="I65" s="36"/>
      <c r="J65" s="36"/>
      <c r="K65" s="36"/>
      <c r="L65" s="36"/>
      <c r="M65" s="36"/>
      <c r="N65" s="36"/>
      <c r="O65" s="36"/>
    </row>
    <row r="66" customHeight="1" spans="1:15">
      <c r="A66" s="148" t="s">
        <v>174</v>
      </c>
      <c r="B66" s="148" t="s">
        <v>175</v>
      </c>
      <c r="C66" s="36">
        <v>4404654.8</v>
      </c>
      <c r="D66" s="36">
        <v>4404654.8</v>
      </c>
      <c r="E66" s="36">
        <v>15954.8</v>
      </c>
      <c r="F66" s="36">
        <v>4388700</v>
      </c>
      <c r="G66" s="36"/>
      <c r="H66" s="36"/>
      <c r="I66" s="36"/>
      <c r="J66" s="36"/>
      <c r="K66" s="36"/>
      <c r="L66" s="36"/>
      <c r="M66" s="36"/>
      <c r="N66" s="36"/>
      <c r="O66" s="36"/>
    </row>
    <row r="67" customHeight="1" spans="1:15">
      <c r="A67" s="148">
        <v>2130799</v>
      </c>
      <c r="B67" s="148" t="s">
        <v>176</v>
      </c>
      <c r="C67" s="36">
        <v>500000</v>
      </c>
      <c r="D67" s="36">
        <v>500000</v>
      </c>
      <c r="E67" s="36"/>
      <c r="F67" s="36">
        <v>500000</v>
      </c>
      <c r="G67" s="36"/>
      <c r="H67" s="36"/>
      <c r="I67" s="36"/>
      <c r="J67" s="36"/>
      <c r="K67" s="36"/>
      <c r="L67" s="36"/>
      <c r="M67" s="36"/>
      <c r="N67" s="36"/>
      <c r="O67" s="36"/>
    </row>
    <row r="68" customHeight="1" spans="1:15">
      <c r="A68" s="35">
        <v>214</v>
      </c>
      <c r="B68" s="35" t="s">
        <v>177</v>
      </c>
      <c r="C68" s="36">
        <f>C69</f>
        <v>465800</v>
      </c>
      <c r="D68" s="36">
        <f>D69</f>
        <v>465800</v>
      </c>
      <c r="E68" s="36">
        <f>E69</f>
        <v>0</v>
      </c>
      <c r="F68" s="36">
        <f>F69</f>
        <v>465800</v>
      </c>
      <c r="G68" s="36"/>
      <c r="H68" s="36"/>
      <c r="I68" s="36"/>
      <c r="J68" s="36"/>
      <c r="K68" s="36"/>
      <c r="L68" s="36"/>
      <c r="M68" s="36"/>
      <c r="N68" s="36"/>
      <c r="O68" s="36"/>
    </row>
    <row r="69" customHeight="1" spans="1:15">
      <c r="A69" s="148">
        <v>21401</v>
      </c>
      <c r="B69" s="148" t="s">
        <v>178</v>
      </c>
      <c r="C69" s="36">
        <f>C70</f>
        <v>465800</v>
      </c>
      <c r="D69" s="36">
        <f>D70</f>
        <v>465800</v>
      </c>
      <c r="E69" s="36">
        <f>E70</f>
        <v>0</v>
      </c>
      <c r="F69" s="36">
        <f>F70</f>
        <v>465800</v>
      </c>
      <c r="G69" s="36"/>
      <c r="H69" s="36"/>
      <c r="I69" s="36"/>
      <c r="J69" s="36"/>
      <c r="K69" s="36"/>
      <c r="L69" s="36"/>
      <c r="M69" s="36"/>
      <c r="N69" s="36"/>
      <c r="O69" s="36"/>
    </row>
    <row r="70" customHeight="1" spans="1:15">
      <c r="A70" s="148">
        <v>2140106</v>
      </c>
      <c r="B70" s="148" t="s">
        <v>179</v>
      </c>
      <c r="C70" s="36">
        <v>465800</v>
      </c>
      <c r="D70" s="36">
        <v>465800</v>
      </c>
      <c r="E70" s="36"/>
      <c r="F70" s="36">
        <v>465800</v>
      </c>
      <c r="G70" s="36"/>
      <c r="H70" s="36"/>
      <c r="I70" s="36"/>
      <c r="J70" s="36"/>
      <c r="K70" s="36"/>
      <c r="L70" s="36"/>
      <c r="M70" s="36"/>
      <c r="N70" s="36"/>
      <c r="O70" s="36"/>
    </row>
    <row r="71" customHeight="1" spans="1:15">
      <c r="A71" s="35" t="s">
        <v>180</v>
      </c>
      <c r="B71" s="35" t="s">
        <v>181</v>
      </c>
      <c r="C71" s="36">
        <v>106295</v>
      </c>
      <c r="D71" s="36">
        <v>86295</v>
      </c>
      <c r="E71" s="36"/>
      <c r="F71" s="36">
        <v>86295</v>
      </c>
      <c r="G71" s="36"/>
      <c r="H71" s="36"/>
      <c r="I71" s="36"/>
      <c r="J71" s="36">
        <v>20000</v>
      </c>
      <c r="K71" s="36"/>
      <c r="L71" s="36"/>
      <c r="M71" s="36"/>
      <c r="N71" s="36"/>
      <c r="O71" s="36">
        <v>20000</v>
      </c>
    </row>
    <row r="72" customHeight="1" spans="1:15">
      <c r="A72" s="147" t="s">
        <v>182</v>
      </c>
      <c r="B72" s="147" t="s">
        <v>183</v>
      </c>
      <c r="C72" s="36">
        <v>106295</v>
      </c>
      <c r="D72" s="36">
        <v>86295</v>
      </c>
      <c r="E72" s="36"/>
      <c r="F72" s="36">
        <v>86295</v>
      </c>
      <c r="G72" s="36"/>
      <c r="H72" s="36"/>
      <c r="I72" s="36"/>
      <c r="J72" s="36">
        <v>20000</v>
      </c>
      <c r="K72" s="36"/>
      <c r="L72" s="36"/>
      <c r="M72" s="36"/>
      <c r="N72" s="36"/>
      <c r="O72" s="36">
        <v>20000</v>
      </c>
    </row>
    <row r="73" customHeight="1" spans="1:15">
      <c r="A73" s="148" t="s">
        <v>184</v>
      </c>
      <c r="B73" s="148" t="s">
        <v>185</v>
      </c>
      <c r="C73" s="36">
        <v>106295</v>
      </c>
      <c r="D73" s="36">
        <v>86295</v>
      </c>
      <c r="E73" s="36"/>
      <c r="F73" s="36">
        <v>86295</v>
      </c>
      <c r="G73" s="36"/>
      <c r="H73" s="36"/>
      <c r="I73" s="36"/>
      <c r="J73" s="36">
        <v>20000</v>
      </c>
      <c r="K73" s="36"/>
      <c r="L73" s="36"/>
      <c r="M73" s="36"/>
      <c r="N73" s="36"/>
      <c r="O73" s="36">
        <v>20000</v>
      </c>
    </row>
    <row r="74" customHeight="1" spans="1:15">
      <c r="A74" s="35" t="s">
        <v>186</v>
      </c>
      <c r="B74" s="35" t="s">
        <v>187</v>
      </c>
      <c r="C74" s="36">
        <v>1382562</v>
      </c>
      <c r="D74" s="36">
        <v>1382562</v>
      </c>
      <c r="E74" s="36">
        <v>1382562</v>
      </c>
      <c r="F74" s="36"/>
      <c r="G74" s="36"/>
      <c r="H74" s="36"/>
      <c r="I74" s="36"/>
      <c r="J74" s="36"/>
      <c r="K74" s="36"/>
      <c r="L74" s="36"/>
      <c r="M74" s="36"/>
      <c r="N74" s="36"/>
      <c r="O74" s="36"/>
    </row>
    <row r="75" customHeight="1" spans="1:15">
      <c r="A75" s="147" t="s">
        <v>188</v>
      </c>
      <c r="B75" s="147" t="s">
        <v>189</v>
      </c>
      <c r="C75" s="36">
        <v>1382562</v>
      </c>
      <c r="D75" s="36">
        <v>1382562</v>
      </c>
      <c r="E75" s="36">
        <v>1382562</v>
      </c>
      <c r="F75" s="36"/>
      <c r="G75" s="36"/>
      <c r="H75" s="36"/>
      <c r="I75" s="36"/>
      <c r="J75" s="36"/>
      <c r="K75" s="36"/>
      <c r="L75" s="36"/>
      <c r="M75" s="36"/>
      <c r="N75" s="36"/>
      <c r="O75" s="36"/>
    </row>
    <row r="76" customHeight="1" spans="1:15">
      <c r="A76" s="148" t="s">
        <v>190</v>
      </c>
      <c r="B76" s="148" t="s">
        <v>191</v>
      </c>
      <c r="C76" s="36">
        <v>1382562</v>
      </c>
      <c r="D76" s="36">
        <v>1382562</v>
      </c>
      <c r="E76" s="36">
        <v>1382562</v>
      </c>
      <c r="F76" s="36"/>
      <c r="G76" s="36"/>
      <c r="H76" s="36"/>
      <c r="I76" s="36"/>
      <c r="J76" s="36"/>
      <c r="K76" s="36"/>
      <c r="L76" s="36"/>
      <c r="M76" s="36"/>
      <c r="N76" s="36"/>
      <c r="O76" s="36"/>
    </row>
    <row r="77" customHeight="1" spans="1:15">
      <c r="A77" s="35">
        <v>229</v>
      </c>
      <c r="B77" s="35" t="s">
        <v>77</v>
      </c>
      <c r="C77" s="36">
        <v>300000</v>
      </c>
      <c r="D77" s="36"/>
      <c r="E77" s="36"/>
      <c r="F77" s="164"/>
      <c r="G77" s="36">
        <v>300000</v>
      </c>
      <c r="H77" s="36"/>
      <c r="I77" s="36"/>
      <c r="J77" s="36"/>
      <c r="K77" s="36"/>
      <c r="L77" s="36"/>
      <c r="M77" s="36"/>
      <c r="N77" s="36"/>
      <c r="O77" s="36"/>
    </row>
    <row r="78" customHeight="1" spans="1:15">
      <c r="A78" s="147">
        <v>22960</v>
      </c>
      <c r="B78" s="147" t="s">
        <v>192</v>
      </c>
      <c r="C78" s="36">
        <v>300000</v>
      </c>
      <c r="D78" s="36"/>
      <c r="E78" s="36"/>
      <c r="F78" s="165"/>
      <c r="G78" s="36">
        <v>300000</v>
      </c>
      <c r="H78" s="36"/>
      <c r="I78" s="36"/>
      <c r="J78" s="36"/>
      <c r="K78" s="36"/>
      <c r="L78" s="36"/>
      <c r="M78" s="36"/>
      <c r="N78" s="36"/>
      <c r="O78" s="36"/>
    </row>
    <row r="79" customHeight="1" spans="1:15">
      <c r="A79" s="148">
        <v>2296002</v>
      </c>
      <c r="B79" s="148" t="s">
        <v>193</v>
      </c>
      <c r="C79" s="36">
        <v>100000</v>
      </c>
      <c r="D79" s="36"/>
      <c r="E79" s="36"/>
      <c r="F79" s="166"/>
      <c r="G79" s="36">
        <v>100000</v>
      </c>
      <c r="H79" s="36"/>
      <c r="I79" s="36"/>
      <c r="J79" s="36"/>
      <c r="K79" s="36"/>
      <c r="L79" s="36"/>
      <c r="M79" s="36"/>
      <c r="N79" s="36"/>
      <c r="O79" s="36"/>
    </row>
    <row r="80" customHeight="1" spans="1:15">
      <c r="A80" s="148">
        <v>2296099</v>
      </c>
      <c r="B80" s="148" t="s">
        <v>194</v>
      </c>
      <c r="C80" s="36">
        <v>200000</v>
      </c>
      <c r="D80" s="36"/>
      <c r="E80" s="36"/>
      <c r="F80" s="167"/>
      <c r="G80" s="36">
        <v>200000</v>
      </c>
      <c r="H80" s="36"/>
      <c r="I80" s="36"/>
      <c r="J80" s="36"/>
      <c r="K80" s="36"/>
      <c r="L80" s="36"/>
      <c r="M80" s="36"/>
      <c r="N80" s="36"/>
      <c r="O80" s="36"/>
    </row>
    <row r="81" customHeight="1" spans="1:15">
      <c r="A81" s="149" t="s">
        <v>195</v>
      </c>
      <c r="B81" s="149"/>
      <c r="C81" s="36">
        <f>C77+C74+C71+C68+C53+C48+C40+C30+C27+C24+C8</f>
        <v>20441229.95</v>
      </c>
      <c r="D81" s="36">
        <f>D77+D74+D71+D68+D53+D48+D40+D30+D27+D24+D8</f>
        <v>19573229.95</v>
      </c>
      <c r="E81" s="36">
        <f>E77+E74+E71+E68+E53+E48+E40+E30+E27+E24+E8</f>
        <v>11969939.56</v>
      </c>
      <c r="F81" s="36">
        <f>F77+F74+F71+F68+F53+F48+F40+F30+F27+F24+F8</f>
        <v>7603290.39</v>
      </c>
      <c r="G81" s="36">
        <f>G77+G74+G71+G68+G53+G48+G40+G30+G27+G24+G8</f>
        <v>300000</v>
      </c>
      <c r="H81" s="36"/>
      <c r="I81" s="36"/>
      <c r="J81" s="36">
        <v>568000</v>
      </c>
      <c r="K81" s="36"/>
      <c r="L81" s="36"/>
      <c r="M81" s="36">
        <v>126000</v>
      </c>
      <c r="N81" s="36"/>
      <c r="O81" s="36">
        <v>442000</v>
      </c>
    </row>
  </sheetData>
  <mergeCells count="11">
    <mergeCell ref="A3:O3"/>
    <mergeCell ref="A4:L4"/>
    <mergeCell ref="D5:F5"/>
    <mergeCell ref="J5:O5"/>
    <mergeCell ref="A81:B81"/>
    <mergeCell ref="A5:A6"/>
    <mergeCell ref="B5:B6"/>
    <mergeCell ref="C5:C6"/>
    <mergeCell ref="G5:G6"/>
    <mergeCell ref="H5:H6"/>
    <mergeCell ref="I5:I6"/>
  </mergeCells>
  <pageMargins left="0.75" right="0.75" top="1" bottom="1" header="0.5" footer="0.5"/>
  <pageSetup paperSize="9" scale="3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9"/>
  <sheetViews>
    <sheetView showZeros="0" workbookViewId="0">
      <pane ySplit="1" topLeftCell="A2" activePane="bottomLeft" state="frozen"/>
      <selection/>
      <selection pane="bottomLeft" activeCell="C15" sqref="C15"/>
    </sheetView>
  </sheetViews>
  <sheetFormatPr defaultColWidth="9.10833333333333" defaultRowHeight="14.25" customHeight="1" outlineLevelCol="3"/>
  <cols>
    <col min="1" max="1" width="49.225" customWidth="1"/>
    <col min="2" max="2" width="43.325" customWidth="1"/>
    <col min="3" max="3" width="48.55" customWidth="1"/>
    <col min="4" max="4" width="41.225" customWidth="1"/>
  </cols>
  <sheetData>
    <row r="1" customHeight="1" spans="1:4">
      <c r="A1" s="1"/>
      <c r="B1" s="1"/>
      <c r="C1" s="1"/>
      <c r="D1" s="1"/>
    </row>
    <row r="2" customHeight="1" spans="4:4">
      <c r="D2" s="110" t="s">
        <v>196</v>
      </c>
    </row>
    <row r="3" ht="31.6" customHeight="1" spans="1:4">
      <c r="A3" s="50" t="s">
        <v>197</v>
      </c>
      <c r="B3" s="151"/>
      <c r="C3" s="151"/>
      <c r="D3" s="151"/>
    </row>
    <row r="4" ht="17.2" customHeight="1" spans="1:4">
      <c r="A4" s="5" t="str">
        <f>'部门财务收支预算总表01-1'!A4</f>
        <v>单位名称：新平彝族傣族自治县者竜乡人民政府</v>
      </c>
      <c r="B4" s="152"/>
      <c r="C4" s="152"/>
      <c r="D4" s="111" t="s">
        <v>3</v>
      </c>
    </row>
    <row r="5" ht="24.75" customHeight="1" spans="1:4">
      <c r="A5" s="11" t="s">
        <v>4</v>
      </c>
      <c r="B5" s="13"/>
      <c r="C5" s="11" t="s">
        <v>5</v>
      </c>
      <c r="D5" s="13"/>
    </row>
    <row r="6" ht="15.75" customHeight="1" spans="1:4">
      <c r="A6" s="16" t="s">
        <v>6</v>
      </c>
      <c r="B6" s="153" t="s">
        <v>7</v>
      </c>
      <c r="C6" s="16" t="s">
        <v>198</v>
      </c>
      <c r="D6" s="153" t="s">
        <v>7</v>
      </c>
    </row>
    <row r="7" ht="14.1" customHeight="1" spans="1:4">
      <c r="A7" s="19"/>
      <c r="B7" s="18"/>
      <c r="C7" s="19"/>
      <c r="D7" s="18"/>
    </row>
    <row r="8" ht="29.15" customHeight="1" spans="1:4">
      <c r="A8" s="154" t="s">
        <v>199</v>
      </c>
      <c r="B8" s="155">
        <v>19573229.95</v>
      </c>
      <c r="C8" s="154" t="s">
        <v>200</v>
      </c>
      <c r="D8" s="155">
        <f>SUM(D9:D17)</f>
        <v>19573229.95</v>
      </c>
    </row>
    <row r="9" ht="29.15" customHeight="1" spans="1:4">
      <c r="A9" s="156" t="s">
        <v>201</v>
      </c>
      <c r="B9" s="100"/>
      <c r="C9" s="156" t="s">
        <v>202</v>
      </c>
      <c r="D9" s="100">
        <v>6300602.04</v>
      </c>
    </row>
    <row r="10" ht="29.15" customHeight="1" spans="1:4">
      <c r="A10" s="156" t="s">
        <v>203</v>
      </c>
      <c r="B10" s="100"/>
      <c r="C10" s="156" t="s">
        <v>204</v>
      </c>
      <c r="D10" s="100">
        <v>1800</v>
      </c>
    </row>
    <row r="11" ht="29.15" customHeight="1" spans="1:4">
      <c r="A11" s="156" t="s">
        <v>205</v>
      </c>
      <c r="B11" s="100"/>
      <c r="C11" s="157" t="s">
        <v>206</v>
      </c>
      <c r="D11" s="100">
        <v>1340685.6</v>
      </c>
    </row>
    <row r="12" ht="29.15" customHeight="1" spans="1:4">
      <c r="A12" s="157" t="s">
        <v>207</v>
      </c>
      <c r="B12" s="158"/>
      <c r="C12" s="156" t="s">
        <v>208</v>
      </c>
      <c r="D12" s="100">
        <v>840916.88</v>
      </c>
    </row>
    <row r="13" ht="29.15" customHeight="1" spans="1:4">
      <c r="A13" s="156" t="s">
        <v>201</v>
      </c>
      <c r="B13" s="155"/>
      <c r="C13" s="159" t="s">
        <v>209</v>
      </c>
      <c r="D13" s="100">
        <v>696070.2</v>
      </c>
    </row>
    <row r="14" ht="29.15" customHeight="1" spans="1:4">
      <c r="A14" s="159" t="s">
        <v>203</v>
      </c>
      <c r="B14" s="155"/>
      <c r="C14" s="156" t="s">
        <v>210</v>
      </c>
      <c r="D14" s="100">
        <v>8458498.23</v>
      </c>
    </row>
    <row r="15" ht="29.15" customHeight="1" spans="1:4">
      <c r="A15" s="159" t="s">
        <v>205</v>
      </c>
      <c r="B15" s="158"/>
      <c r="C15" s="156" t="s">
        <v>211</v>
      </c>
      <c r="D15" s="100">
        <v>465800</v>
      </c>
    </row>
    <row r="16" ht="29.15" customHeight="1" spans="1:4">
      <c r="A16" s="159"/>
      <c r="B16" s="158"/>
      <c r="C16" s="156" t="s">
        <v>212</v>
      </c>
      <c r="D16" s="100">
        <v>86295</v>
      </c>
    </row>
    <row r="17" ht="29.15" customHeight="1" spans="1:4">
      <c r="A17" s="159"/>
      <c r="B17" s="158"/>
      <c r="C17" s="157" t="s">
        <v>213</v>
      </c>
      <c r="D17" s="100">
        <v>1382562</v>
      </c>
    </row>
    <row r="18" ht="29.15" customHeight="1" spans="1:4">
      <c r="A18" s="160"/>
      <c r="B18" s="158"/>
      <c r="C18" s="161" t="s">
        <v>214</v>
      </c>
      <c r="D18" s="158"/>
    </row>
    <row r="19" ht="29.15" customHeight="1" spans="1:4">
      <c r="A19" s="160" t="s">
        <v>215</v>
      </c>
      <c r="B19" s="158">
        <v>19573229.95</v>
      </c>
      <c r="C19" s="162" t="s">
        <v>38</v>
      </c>
      <c r="D19" s="158">
        <f>SUM(D9:D18)</f>
        <v>19573229.95</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69"/>
  <sheetViews>
    <sheetView showZeros="0" workbookViewId="0">
      <pane ySplit="1" topLeftCell="A40" activePane="bottomLeft" state="frozen"/>
      <selection/>
      <selection pane="bottomLeft" activeCell="A37" sqref="A37"/>
    </sheetView>
  </sheetViews>
  <sheetFormatPr defaultColWidth="9.10833333333333" defaultRowHeight="14.25" customHeight="1" outlineLevelCol="6"/>
  <cols>
    <col min="1" max="1" width="20.1083333333333" customWidth="1"/>
    <col min="2" max="2" width="37.325" customWidth="1"/>
    <col min="3" max="3" width="24.225" customWidth="1"/>
    <col min="4" max="6" width="25" customWidth="1"/>
    <col min="7" max="7" width="24.225" customWidth="1"/>
  </cols>
  <sheetData>
    <row r="1" customHeight="1" spans="1:7">
      <c r="A1" s="1"/>
      <c r="B1" s="1"/>
      <c r="C1" s="1"/>
      <c r="D1" s="1"/>
      <c r="E1" s="1"/>
      <c r="F1" s="1"/>
      <c r="G1" s="1"/>
    </row>
    <row r="2" ht="11.95" customHeight="1" spans="4:7">
      <c r="D2" s="133"/>
      <c r="F2" s="60"/>
      <c r="G2" s="60" t="s">
        <v>216</v>
      </c>
    </row>
    <row r="3" ht="38.95" customHeight="1" spans="1:7">
      <c r="A3" s="4" t="s">
        <v>217</v>
      </c>
      <c r="B3" s="4"/>
      <c r="C3" s="4"/>
      <c r="D3" s="4"/>
      <c r="E3" s="4"/>
      <c r="F3" s="4"/>
      <c r="G3" s="4"/>
    </row>
    <row r="4" ht="18" customHeight="1" spans="1:7">
      <c r="A4" s="5" t="str">
        <f>'部门财务收支预算总表01-1'!A4</f>
        <v>单位名称：新平彝族傣族自治县者竜乡人民政府</v>
      </c>
      <c r="F4" s="114"/>
      <c r="G4" s="114" t="s">
        <v>3</v>
      </c>
    </row>
    <row r="5" ht="20.3" customHeight="1" spans="1:7">
      <c r="A5" s="141" t="s">
        <v>218</v>
      </c>
      <c r="B5" s="142"/>
      <c r="C5" s="143" t="s">
        <v>43</v>
      </c>
      <c r="D5" s="12" t="s">
        <v>78</v>
      </c>
      <c r="E5" s="12"/>
      <c r="F5" s="13"/>
      <c r="G5" s="143" t="s">
        <v>79</v>
      </c>
    </row>
    <row r="6" ht="20.3" customHeight="1" spans="1:7">
      <c r="A6" s="144" t="s">
        <v>69</v>
      </c>
      <c r="B6" s="145" t="s">
        <v>70</v>
      </c>
      <c r="C6" s="102"/>
      <c r="D6" s="102" t="s">
        <v>45</v>
      </c>
      <c r="E6" s="102" t="s">
        <v>219</v>
      </c>
      <c r="F6" s="102" t="s">
        <v>220</v>
      </c>
      <c r="G6" s="102"/>
    </row>
    <row r="7" ht="13.6" customHeight="1" spans="1:7">
      <c r="A7" s="146" t="s">
        <v>221</v>
      </c>
      <c r="B7" s="146" t="s">
        <v>222</v>
      </c>
      <c r="C7" s="146" t="s">
        <v>223</v>
      </c>
      <c r="D7" s="68"/>
      <c r="E7" s="146" t="s">
        <v>224</v>
      </c>
      <c r="F7" s="146" t="s">
        <v>225</v>
      </c>
      <c r="G7" s="146" t="s">
        <v>226</v>
      </c>
    </row>
    <row r="8" ht="18" customHeight="1" spans="1:7">
      <c r="A8" s="35" t="s">
        <v>227</v>
      </c>
      <c r="B8" s="35" t="s">
        <v>80</v>
      </c>
      <c r="C8" s="36">
        <f>D8+G8</f>
        <v>6300602.04</v>
      </c>
      <c r="D8" s="36">
        <v>5026762.04</v>
      </c>
      <c r="E8" s="36">
        <v>4342562.04</v>
      </c>
      <c r="F8" s="36">
        <v>684200</v>
      </c>
      <c r="G8" s="36">
        <f>G9+G13+G15+G17+G20</f>
        <v>1273840</v>
      </c>
    </row>
    <row r="9" ht="18" customHeight="1" spans="1:7">
      <c r="A9" s="147" t="s">
        <v>81</v>
      </c>
      <c r="B9" s="147" t="s">
        <v>82</v>
      </c>
      <c r="C9" s="36">
        <f t="shared" ref="C9:C40" si="0">D9+G9</f>
        <v>224200</v>
      </c>
      <c r="D9" s="36"/>
      <c r="E9" s="36"/>
      <c r="F9" s="36"/>
      <c r="G9" s="36">
        <f>G10+G11+G12</f>
        <v>224200</v>
      </c>
    </row>
    <row r="10" customHeight="1" spans="1:7">
      <c r="A10" s="148">
        <v>2010107</v>
      </c>
      <c r="B10" s="148" t="s">
        <v>84</v>
      </c>
      <c r="C10" s="36">
        <f t="shared" si="0"/>
        <v>20584</v>
      </c>
      <c r="D10" s="36"/>
      <c r="E10" s="36"/>
      <c r="F10" s="36"/>
      <c r="G10" s="36">
        <v>20584</v>
      </c>
    </row>
    <row r="11" customHeight="1" spans="1:7">
      <c r="A11" s="148" t="s">
        <v>85</v>
      </c>
      <c r="B11" s="148" t="s">
        <v>86</v>
      </c>
      <c r="C11" s="36">
        <f t="shared" si="0"/>
        <v>72200</v>
      </c>
      <c r="D11" s="36"/>
      <c r="E11" s="36"/>
      <c r="F11" s="36"/>
      <c r="G11" s="36">
        <v>72200</v>
      </c>
    </row>
    <row r="12" customHeight="1" spans="1:7">
      <c r="A12" s="148">
        <v>2010199</v>
      </c>
      <c r="B12" s="148" t="s">
        <v>87</v>
      </c>
      <c r="C12" s="36">
        <f t="shared" si="0"/>
        <v>131416</v>
      </c>
      <c r="D12" s="36"/>
      <c r="E12" s="36"/>
      <c r="F12" s="36"/>
      <c r="G12" s="36">
        <f>35416+96000</f>
        <v>131416</v>
      </c>
    </row>
    <row r="13" customHeight="1" spans="1:7">
      <c r="A13" s="147">
        <v>20102</v>
      </c>
      <c r="B13" s="147" t="s">
        <v>88</v>
      </c>
      <c r="C13" s="36">
        <f t="shared" si="0"/>
        <v>70000</v>
      </c>
      <c r="D13" s="36"/>
      <c r="E13" s="36"/>
      <c r="F13" s="36"/>
      <c r="G13" s="36">
        <v>70000</v>
      </c>
    </row>
    <row r="14" customHeight="1" spans="1:7">
      <c r="A14" s="148">
        <v>2010202</v>
      </c>
      <c r="B14" s="148" t="s">
        <v>89</v>
      </c>
      <c r="C14" s="36">
        <f t="shared" si="0"/>
        <v>70000</v>
      </c>
      <c r="D14" s="36"/>
      <c r="E14" s="36"/>
      <c r="F14" s="36"/>
      <c r="G14" s="36">
        <v>70000</v>
      </c>
    </row>
    <row r="15" customHeight="1" spans="1:7">
      <c r="A15" s="147" t="s">
        <v>90</v>
      </c>
      <c r="B15" s="147" t="s">
        <v>91</v>
      </c>
      <c r="C15" s="36">
        <f t="shared" si="0"/>
        <v>4668329.72</v>
      </c>
      <c r="D15" s="36">
        <v>3823329.72</v>
      </c>
      <c r="E15" s="36">
        <v>3207129.72</v>
      </c>
      <c r="F15" s="36">
        <v>616200</v>
      </c>
      <c r="G15" s="36">
        <v>845000</v>
      </c>
    </row>
    <row r="16" customHeight="1" spans="1:7">
      <c r="A16" s="148">
        <v>2010301</v>
      </c>
      <c r="B16" s="148" t="s">
        <v>93</v>
      </c>
      <c r="C16" s="36">
        <v>4668329.72</v>
      </c>
      <c r="D16" s="36">
        <v>3823329.72</v>
      </c>
      <c r="E16" s="36">
        <v>3207129.72</v>
      </c>
      <c r="F16" s="36">
        <v>616200</v>
      </c>
      <c r="G16" s="36">
        <v>845000</v>
      </c>
    </row>
    <row r="17" customHeight="1" spans="1:7">
      <c r="A17" s="147" t="s">
        <v>94</v>
      </c>
      <c r="B17" s="147" t="s">
        <v>95</v>
      </c>
      <c r="C17" s="36">
        <f t="shared" si="0"/>
        <v>134640</v>
      </c>
      <c r="D17" s="36"/>
      <c r="E17" s="36"/>
      <c r="F17" s="36"/>
      <c r="G17" s="36">
        <f>G18+G19</f>
        <v>134640</v>
      </c>
    </row>
    <row r="18" customHeight="1" spans="1:7">
      <c r="A18" s="148">
        <v>2013202</v>
      </c>
      <c r="B18" s="147" t="s">
        <v>89</v>
      </c>
      <c r="C18" s="36">
        <f t="shared" si="0"/>
        <v>23800</v>
      </c>
      <c r="D18" s="36"/>
      <c r="E18" s="36"/>
      <c r="F18" s="36"/>
      <c r="G18" s="36">
        <v>23800</v>
      </c>
    </row>
    <row r="19" customHeight="1" spans="1:7">
      <c r="A19" s="148">
        <v>2013299</v>
      </c>
      <c r="B19" s="148" t="s">
        <v>97</v>
      </c>
      <c r="C19" s="36">
        <f t="shared" si="0"/>
        <v>110840</v>
      </c>
      <c r="D19" s="36"/>
      <c r="E19" s="36"/>
      <c r="F19" s="36"/>
      <c r="G19" s="36">
        <v>110840</v>
      </c>
    </row>
    <row r="20" customHeight="1" spans="1:7">
      <c r="A20" s="147" t="s">
        <v>101</v>
      </c>
      <c r="B20" s="147" t="s">
        <v>102</v>
      </c>
      <c r="C20" s="36">
        <f t="shared" si="0"/>
        <v>1203432.32</v>
      </c>
      <c r="D20" s="36">
        <v>1203432.32</v>
      </c>
      <c r="E20" s="36">
        <v>1135432.32</v>
      </c>
      <c r="F20" s="36">
        <v>68000</v>
      </c>
      <c r="G20" s="36"/>
    </row>
    <row r="21" customHeight="1" spans="1:7">
      <c r="A21" s="148">
        <v>2013650</v>
      </c>
      <c r="B21" s="148" t="s">
        <v>104</v>
      </c>
      <c r="C21" s="36">
        <f t="shared" si="0"/>
        <v>1203432.32</v>
      </c>
      <c r="D21" s="36">
        <v>1203432.32</v>
      </c>
      <c r="E21" s="36">
        <v>1135432.32</v>
      </c>
      <c r="F21" s="36">
        <v>68000</v>
      </c>
      <c r="G21" s="36"/>
    </row>
    <row r="22" customHeight="1" spans="1:7">
      <c r="A22" s="35" t="s">
        <v>110</v>
      </c>
      <c r="B22" s="35" t="s">
        <v>111</v>
      </c>
      <c r="C22" s="36">
        <f t="shared" si="0"/>
        <v>1800</v>
      </c>
      <c r="D22" s="36"/>
      <c r="E22" s="36"/>
      <c r="F22" s="36"/>
      <c r="G22" s="36">
        <v>1800</v>
      </c>
    </row>
    <row r="23" customHeight="1" spans="1:7">
      <c r="A23" s="147" t="s">
        <v>112</v>
      </c>
      <c r="B23" s="147" t="s">
        <v>113</v>
      </c>
      <c r="C23" s="36">
        <f t="shared" si="0"/>
        <v>1800</v>
      </c>
      <c r="D23" s="36"/>
      <c r="E23" s="36"/>
      <c r="F23" s="36"/>
      <c r="G23" s="36">
        <v>1800</v>
      </c>
    </row>
    <row r="24" customHeight="1" spans="1:7">
      <c r="A24" s="148" t="s">
        <v>114</v>
      </c>
      <c r="B24" s="148" t="s">
        <v>115</v>
      </c>
      <c r="C24" s="36">
        <f t="shared" si="0"/>
        <v>1800</v>
      </c>
      <c r="D24" s="36"/>
      <c r="E24" s="36"/>
      <c r="F24" s="36"/>
      <c r="G24" s="36">
        <v>1800</v>
      </c>
    </row>
    <row r="25" customHeight="1" spans="1:7">
      <c r="A25" s="35" t="s">
        <v>116</v>
      </c>
      <c r="B25" s="35" t="s">
        <v>117</v>
      </c>
      <c r="C25" s="36">
        <f t="shared" si="0"/>
        <v>1340685.6</v>
      </c>
      <c r="D25" s="36">
        <v>1220109.6</v>
      </c>
      <c r="E25" s="36">
        <v>1185009.6</v>
      </c>
      <c r="F25" s="36">
        <v>35100</v>
      </c>
      <c r="G25" s="36">
        <f>G30+G32</f>
        <v>120576</v>
      </c>
    </row>
    <row r="26" customHeight="1" spans="1:7">
      <c r="A26" s="147" t="s">
        <v>118</v>
      </c>
      <c r="B26" s="147" t="s">
        <v>119</v>
      </c>
      <c r="C26" s="36">
        <f t="shared" si="0"/>
        <v>1220109.6</v>
      </c>
      <c r="D26" s="36">
        <v>1220109.6</v>
      </c>
      <c r="E26" s="36">
        <v>1185009.6</v>
      </c>
      <c r="F26" s="36">
        <v>35100</v>
      </c>
      <c r="G26" s="36"/>
    </row>
    <row r="27" customHeight="1" spans="1:7">
      <c r="A27" s="148" t="s">
        <v>120</v>
      </c>
      <c r="B27" s="148" t="s">
        <v>121</v>
      </c>
      <c r="C27" s="36">
        <f t="shared" si="0"/>
        <v>18450</v>
      </c>
      <c r="D27" s="36">
        <v>18450</v>
      </c>
      <c r="E27" s="36"/>
      <c r="F27" s="36">
        <v>18450</v>
      </c>
      <c r="G27" s="36"/>
    </row>
    <row r="28" customHeight="1" spans="1:7">
      <c r="A28" s="148" t="s">
        <v>122</v>
      </c>
      <c r="B28" s="148" t="s">
        <v>123</v>
      </c>
      <c r="C28" s="36">
        <f t="shared" si="0"/>
        <v>16650</v>
      </c>
      <c r="D28" s="36">
        <v>16650</v>
      </c>
      <c r="E28" s="36"/>
      <c r="F28" s="36">
        <v>16650</v>
      </c>
      <c r="G28" s="36"/>
    </row>
    <row r="29" customHeight="1" spans="1:7">
      <c r="A29" s="148" t="s">
        <v>124</v>
      </c>
      <c r="B29" s="148" t="s">
        <v>125</v>
      </c>
      <c r="C29" s="36">
        <f t="shared" si="0"/>
        <v>1185009.6</v>
      </c>
      <c r="D29" s="36">
        <v>1185009.6</v>
      </c>
      <c r="E29" s="36">
        <v>1185009.6</v>
      </c>
      <c r="F29" s="36"/>
      <c r="G29" s="36"/>
    </row>
    <row r="30" customHeight="1" spans="1:7">
      <c r="A30" s="147" t="s">
        <v>126</v>
      </c>
      <c r="B30" s="147" t="s">
        <v>127</v>
      </c>
      <c r="C30" s="36">
        <f t="shared" si="0"/>
        <v>39576</v>
      </c>
      <c r="D30" s="36"/>
      <c r="E30" s="36"/>
      <c r="F30" s="36"/>
      <c r="G30" s="36">
        <v>39576</v>
      </c>
    </row>
    <row r="31" customHeight="1" spans="1:7">
      <c r="A31" s="148" t="s">
        <v>128</v>
      </c>
      <c r="B31" s="148" t="s">
        <v>129</v>
      </c>
      <c r="C31" s="36">
        <f t="shared" si="0"/>
        <v>39576</v>
      </c>
      <c r="D31" s="36"/>
      <c r="E31" s="36"/>
      <c r="F31" s="36"/>
      <c r="G31" s="36">
        <v>39576</v>
      </c>
    </row>
    <row r="32" customHeight="1" spans="1:7">
      <c r="A32" s="147">
        <v>20810</v>
      </c>
      <c r="B32" s="147" t="s">
        <v>130</v>
      </c>
      <c r="C32" s="36">
        <f t="shared" si="0"/>
        <v>81000</v>
      </c>
      <c r="D32" s="36"/>
      <c r="E32" s="36"/>
      <c r="F32" s="36"/>
      <c r="G32" s="36">
        <f>SUM(G33:G34)</f>
        <v>81000</v>
      </c>
    </row>
    <row r="33" customHeight="1" spans="1:7">
      <c r="A33" s="148">
        <v>2081004</v>
      </c>
      <c r="B33" s="148" t="s">
        <v>131</v>
      </c>
      <c r="C33" s="36">
        <f t="shared" si="0"/>
        <v>60000</v>
      </c>
      <c r="D33" s="36"/>
      <c r="E33" s="36"/>
      <c r="F33" s="36"/>
      <c r="G33" s="36">
        <v>60000</v>
      </c>
    </row>
    <row r="34" customHeight="1" spans="1:7">
      <c r="A34" s="148">
        <v>2081006</v>
      </c>
      <c r="B34" s="148" t="s">
        <v>132</v>
      </c>
      <c r="C34" s="36">
        <f t="shared" si="0"/>
        <v>21000</v>
      </c>
      <c r="D34" s="36"/>
      <c r="E34" s="36"/>
      <c r="F34" s="36"/>
      <c r="G34" s="36">
        <v>21000</v>
      </c>
    </row>
    <row r="35" customHeight="1" spans="1:7">
      <c r="A35" s="35" t="s">
        <v>133</v>
      </c>
      <c r="B35" s="35" t="s">
        <v>134</v>
      </c>
      <c r="C35" s="36">
        <f t="shared" si="0"/>
        <v>840916.88</v>
      </c>
      <c r="D35" s="36">
        <v>833716.88</v>
      </c>
      <c r="E35" s="36">
        <v>833716.88</v>
      </c>
      <c r="F35" s="36"/>
      <c r="G35" s="36">
        <f>SUM(G36:G41)</f>
        <v>7200</v>
      </c>
    </row>
    <row r="36" customHeight="1" spans="1:7">
      <c r="A36" s="147" t="s">
        <v>135</v>
      </c>
      <c r="B36" s="147" t="s">
        <v>136</v>
      </c>
      <c r="C36" s="36">
        <f t="shared" si="0"/>
        <v>833716.88</v>
      </c>
      <c r="D36" s="36">
        <v>833716.88</v>
      </c>
      <c r="E36" s="36">
        <v>833716.88</v>
      </c>
      <c r="F36" s="36"/>
      <c r="G36" s="36"/>
    </row>
    <row r="37" customHeight="1" spans="1:7">
      <c r="A37" s="148" t="s">
        <v>137</v>
      </c>
      <c r="B37" s="148" t="s">
        <v>138</v>
      </c>
      <c r="C37" s="36">
        <f t="shared" si="0"/>
        <v>185931.48</v>
      </c>
      <c r="D37" s="36">
        <v>185931.48</v>
      </c>
      <c r="E37" s="36">
        <v>185931.48</v>
      </c>
      <c r="F37" s="36"/>
      <c r="G37" s="36"/>
    </row>
    <row r="38" customHeight="1" spans="1:7">
      <c r="A38" s="148" t="s">
        <v>139</v>
      </c>
      <c r="B38" s="148" t="s">
        <v>140</v>
      </c>
      <c r="C38" s="36">
        <f t="shared" si="0"/>
        <v>334793.48</v>
      </c>
      <c r="D38" s="36">
        <v>334793.48</v>
      </c>
      <c r="E38" s="36">
        <v>334793.48</v>
      </c>
      <c r="F38" s="36"/>
      <c r="G38" s="36"/>
    </row>
    <row r="39" customHeight="1" spans="1:7">
      <c r="A39" s="148" t="s">
        <v>141</v>
      </c>
      <c r="B39" s="148" t="s">
        <v>142</v>
      </c>
      <c r="C39" s="36">
        <f t="shared" si="0"/>
        <v>295615.92</v>
      </c>
      <c r="D39" s="36">
        <v>295615.92</v>
      </c>
      <c r="E39" s="36">
        <v>295615.92</v>
      </c>
      <c r="F39" s="36"/>
      <c r="G39" s="36"/>
    </row>
    <row r="40" customHeight="1" spans="1:7">
      <c r="A40" s="148" t="s">
        <v>143</v>
      </c>
      <c r="B40" s="148" t="s">
        <v>144</v>
      </c>
      <c r="C40" s="36">
        <f t="shared" si="0"/>
        <v>17376</v>
      </c>
      <c r="D40" s="36">
        <v>17376</v>
      </c>
      <c r="E40" s="36">
        <v>17376</v>
      </c>
      <c r="F40" s="36"/>
      <c r="G40" s="36"/>
    </row>
    <row r="41" customHeight="1" spans="1:7">
      <c r="A41" s="147">
        <v>21099</v>
      </c>
      <c r="B41" s="147" t="s">
        <v>145</v>
      </c>
      <c r="C41" s="36">
        <f t="shared" ref="C41:C69" si="1">D41+G41</f>
        <v>7200</v>
      </c>
      <c r="D41" s="36"/>
      <c r="E41" s="36"/>
      <c r="F41" s="36"/>
      <c r="G41" s="36">
        <v>7200</v>
      </c>
    </row>
    <row r="42" customHeight="1" spans="1:7">
      <c r="A42" s="148">
        <v>2109999</v>
      </c>
      <c r="B42" s="148" t="s">
        <v>145</v>
      </c>
      <c r="C42" s="36">
        <f t="shared" si="1"/>
        <v>7200</v>
      </c>
      <c r="D42" s="36"/>
      <c r="E42" s="36"/>
      <c r="F42" s="36"/>
      <c r="G42" s="36">
        <v>7200</v>
      </c>
    </row>
    <row r="43" customHeight="1" spans="1:7">
      <c r="A43" s="35" t="s">
        <v>146</v>
      </c>
      <c r="B43" s="35" t="s">
        <v>147</v>
      </c>
      <c r="C43" s="36">
        <f t="shared" si="1"/>
        <v>696070.2</v>
      </c>
      <c r="D43" s="36">
        <v>696070.2</v>
      </c>
      <c r="E43" s="36">
        <v>655270.2</v>
      </c>
      <c r="F43" s="36">
        <v>40800</v>
      </c>
      <c r="G43" s="36"/>
    </row>
    <row r="44" customHeight="1" spans="1:7">
      <c r="A44" s="147" t="s">
        <v>148</v>
      </c>
      <c r="B44" s="147" t="s">
        <v>149</v>
      </c>
      <c r="C44" s="36">
        <f t="shared" si="1"/>
        <v>696070.2</v>
      </c>
      <c r="D44" s="36">
        <v>696070.2</v>
      </c>
      <c r="E44" s="36">
        <v>655270.2</v>
      </c>
      <c r="F44" s="36">
        <v>40800</v>
      </c>
      <c r="G44" s="36"/>
    </row>
    <row r="45" customHeight="1" spans="1:7">
      <c r="A45" s="148" t="s">
        <v>150</v>
      </c>
      <c r="B45" s="148" t="s">
        <v>151</v>
      </c>
      <c r="C45" s="36">
        <f t="shared" si="1"/>
        <v>696070.2</v>
      </c>
      <c r="D45" s="36">
        <v>696070.2</v>
      </c>
      <c r="E45" s="36">
        <v>655270.2</v>
      </c>
      <c r="F45" s="36">
        <v>40800</v>
      </c>
      <c r="G45" s="36"/>
    </row>
    <row r="46" customHeight="1" spans="1:7">
      <c r="A46" s="35" t="s">
        <v>155</v>
      </c>
      <c r="B46" s="35" t="s">
        <v>156</v>
      </c>
      <c r="C46" s="36">
        <f t="shared" si="1"/>
        <v>8458498.23</v>
      </c>
      <c r="D46" s="36">
        <v>2810718.84</v>
      </c>
      <c r="E46" s="36">
        <v>2654318.84</v>
      </c>
      <c r="F46" s="36">
        <v>156400</v>
      </c>
      <c r="G46" s="36">
        <f>G47+G51+G54+G56</f>
        <v>5647779.39</v>
      </c>
    </row>
    <row r="47" customHeight="1" spans="1:7">
      <c r="A47" s="147" t="s">
        <v>157</v>
      </c>
      <c r="B47" s="147" t="s">
        <v>158</v>
      </c>
      <c r="C47" s="36">
        <f t="shared" si="1"/>
        <v>2864764.04</v>
      </c>
      <c r="D47" s="36">
        <v>2794764.04</v>
      </c>
      <c r="E47" s="36">
        <v>2638364.04</v>
      </c>
      <c r="F47" s="36">
        <v>156400</v>
      </c>
      <c r="G47" s="36">
        <f>G48+G49+G50</f>
        <v>70000</v>
      </c>
    </row>
    <row r="48" customHeight="1" spans="1:7">
      <c r="A48" s="148">
        <v>2130102</v>
      </c>
      <c r="B48" s="147" t="s">
        <v>89</v>
      </c>
      <c r="C48" s="36">
        <f t="shared" si="1"/>
        <v>50000</v>
      </c>
      <c r="D48" s="36"/>
      <c r="E48" s="36"/>
      <c r="F48" s="36"/>
      <c r="G48" s="36">
        <v>50000</v>
      </c>
    </row>
    <row r="49" customHeight="1" spans="1:7">
      <c r="A49" s="148" t="s">
        <v>159</v>
      </c>
      <c r="B49" s="148" t="s">
        <v>104</v>
      </c>
      <c r="C49" s="36">
        <f t="shared" si="1"/>
        <v>2794764.04</v>
      </c>
      <c r="D49" s="36">
        <v>2794764.04</v>
      </c>
      <c r="E49" s="36">
        <v>2638364.04</v>
      </c>
      <c r="F49" s="36">
        <v>156400</v>
      </c>
      <c r="G49" s="36"/>
    </row>
    <row r="50" customHeight="1" spans="1:7">
      <c r="A50" s="148">
        <v>2130122</v>
      </c>
      <c r="B50" s="148" t="s">
        <v>160</v>
      </c>
      <c r="C50" s="36">
        <f t="shared" si="1"/>
        <v>20000</v>
      </c>
      <c r="D50" s="36"/>
      <c r="E50" s="36"/>
      <c r="F50" s="36"/>
      <c r="G50" s="36">
        <v>20000</v>
      </c>
    </row>
    <row r="51" customHeight="1" spans="1:7">
      <c r="A51" s="147">
        <v>21302</v>
      </c>
      <c r="B51" s="147" t="s">
        <v>163</v>
      </c>
      <c r="C51" s="36">
        <f t="shared" si="1"/>
        <v>533079.39</v>
      </c>
      <c r="D51" s="36"/>
      <c r="E51" s="36"/>
      <c r="F51" s="36"/>
      <c r="G51" s="36">
        <f>SUM(G52:G53)</f>
        <v>533079.39</v>
      </c>
    </row>
    <row r="52" customHeight="1" spans="1:7">
      <c r="A52" s="148">
        <v>2130209</v>
      </c>
      <c r="B52" s="148" t="s">
        <v>164</v>
      </c>
      <c r="C52" s="36">
        <f t="shared" si="1"/>
        <v>428300</v>
      </c>
      <c r="D52" s="36"/>
      <c r="E52" s="36"/>
      <c r="F52" s="36"/>
      <c r="G52" s="36">
        <v>428300</v>
      </c>
    </row>
    <row r="53" customHeight="1" spans="1:7">
      <c r="A53" s="148">
        <v>2130234</v>
      </c>
      <c r="B53" s="148" t="s">
        <v>165</v>
      </c>
      <c r="C53" s="36">
        <f t="shared" si="1"/>
        <v>104779.39</v>
      </c>
      <c r="D53" s="36"/>
      <c r="E53" s="36"/>
      <c r="F53" s="36"/>
      <c r="G53" s="36">
        <v>104779.39</v>
      </c>
    </row>
    <row r="54" customHeight="1" spans="1:7">
      <c r="A54" s="147" t="s">
        <v>166</v>
      </c>
      <c r="B54" s="147" t="s">
        <v>167</v>
      </c>
      <c r="C54" s="36">
        <f t="shared" si="1"/>
        <v>42600</v>
      </c>
      <c r="D54" s="36"/>
      <c r="E54" s="36"/>
      <c r="F54" s="36"/>
      <c r="G54" s="36">
        <v>42600</v>
      </c>
    </row>
    <row r="55" customHeight="1" spans="1:7">
      <c r="A55" s="148" t="s">
        <v>168</v>
      </c>
      <c r="B55" s="148" t="s">
        <v>169</v>
      </c>
      <c r="C55" s="36">
        <f t="shared" si="1"/>
        <v>42600</v>
      </c>
      <c r="D55" s="36"/>
      <c r="E55" s="36"/>
      <c r="F55" s="36"/>
      <c r="G55" s="36">
        <v>42600</v>
      </c>
    </row>
    <row r="56" customHeight="1" spans="1:7">
      <c r="A56" s="147" t="s">
        <v>170</v>
      </c>
      <c r="B56" s="147" t="s">
        <v>171</v>
      </c>
      <c r="C56" s="36">
        <f t="shared" si="1"/>
        <v>5018054.8</v>
      </c>
      <c r="D56" s="36">
        <v>15954.8</v>
      </c>
      <c r="E56" s="36">
        <v>15954.8</v>
      </c>
      <c r="F56" s="36"/>
      <c r="G56" s="36">
        <f>G57+G58+G59</f>
        <v>5002100</v>
      </c>
    </row>
    <row r="57" customHeight="1" spans="1:7">
      <c r="A57" s="148" t="s">
        <v>172</v>
      </c>
      <c r="B57" s="148" t="s">
        <v>173</v>
      </c>
      <c r="C57" s="36">
        <f t="shared" si="1"/>
        <v>113400</v>
      </c>
      <c r="D57" s="36"/>
      <c r="E57" s="36"/>
      <c r="F57" s="36"/>
      <c r="G57" s="36">
        <v>113400</v>
      </c>
    </row>
    <row r="58" customHeight="1" spans="1:7">
      <c r="A58" s="148" t="s">
        <v>174</v>
      </c>
      <c r="B58" s="148" t="s">
        <v>175</v>
      </c>
      <c r="C58" s="36">
        <f t="shared" si="1"/>
        <v>4404654.8</v>
      </c>
      <c r="D58" s="36">
        <v>15954.8</v>
      </c>
      <c r="E58" s="36">
        <v>15954.8</v>
      </c>
      <c r="F58" s="36"/>
      <c r="G58" s="36">
        <v>4388700</v>
      </c>
    </row>
    <row r="59" customHeight="1" spans="1:7">
      <c r="A59" s="148">
        <v>2130799</v>
      </c>
      <c r="B59" s="148" t="s">
        <v>176</v>
      </c>
      <c r="C59" s="36">
        <f t="shared" si="1"/>
        <v>500000</v>
      </c>
      <c r="D59" s="36"/>
      <c r="E59" s="36"/>
      <c r="F59" s="36"/>
      <c r="G59" s="36">
        <v>500000</v>
      </c>
    </row>
    <row r="60" customHeight="1" spans="1:7">
      <c r="A60" s="35">
        <v>214</v>
      </c>
      <c r="B60" s="35" t="s">
        <v>177</v>
      </c>
      <c r="C60" s="36">
        <f t="shared" si="1"/>
        <v>465800</v>
      </c>
      <c r="D60" s="36"/>
      <c r="E60" s="36"/>
      <c r="F60" s="36"/>
      <c r="G60" s="36">
        <f>G61</f>
        <v>465800</v>
      </c>
    </row>
    <row r="61" customHeight="1" spans="1:7">
      <c r="A61" s="148">
        <v>21401</v>
      </c>
      <c r="B61" s="148" t="s">
        <v>178</v>
      </c>
      <c r="C61" s="36">
        <f t="shared" si="1"/>
        <v>465800</v>
      </c>
      <c r="D61" s="36"/>
      <c r="E61" s="36"/>
      <c r="F61" s="36"/>
      <c r="G61" s="36">
        <f>G62</f>
        <v>465800</v>
      </c>
    </row>
    <row r="62" customHeight="1" spans="1:7">
      <c r="A62" s="148">
        <v>2140106</v>
      </c>
      <c r="B62" s="148" t="s">
        <v>179</v>
      </c>
      <c r="C62" s="36">
        <f t="shared" si="1"/>
        <v>465800</v>
      </c>
      <c r="D62" s="36"/>
      <c r="E62" s="36"/>
      <c r="F62" s="36"/>
      <c r="G62" s="36">
        <v>465800</v>
      </c>
    </row>
    <row r="63" customHeight="1" spans="1:7">
      <c r="A63" s="35" t="s">
        <v>180</v>
      </c>
      <c r="B63" s="35" t="s">
        <v>181</v>
      </c>
      <c r="C63" s="36">
        <f t="shared" si="1"/>
        <v>86295</v>
      </c>
      <c r="D63" s="36"/>
      <c r="E63" s="36"/>
      <c r="F63" s="36"/>
      <c r="G63" s="36">
        <v>86295</v>
      </c>
    </row>
    <row r="64" customHeight="1" spans="1:7">
      <c r="A64" s="147" t="s">
        <v>182</v>
      </c>
      <c r="B64" s="147" t="s">
        <v>183</v>
      </c>
      <c r="C64" s="36">
        <f t="shared" si="1"/>
        <v>86295</v>
      </c>
      <c r="D64" s="36"/>
      <c r="E64" s="36"/>
      <c r="F64" s="36"/>
      <c r="G64" s="36">
        <v>86295</v>
      </c>
    </row>
    <row r="65" customHeight="1" spans="1:7">
      <c r="A65" s="148" t="s">
        <v>184</v>
      </c>
      <c r="B65" s="148" t="s">
        <v>185</v>
      </c>
      <c r="C65" s="36">
        <f t="shared" si="1"/>
        <v>86295</v>
      </c>
      <c r="D65" s="36"/>
      <c r="E65" s="36"/>
      <c r="F65" s="36"/>
      <c r="G65" s="36">
        <v>86295</v>
      </c>
    </row>
    <row r="66" customHeight="1" spans="1:7">
      <c r="A66" s="35" t="s">
        <v>186</v>
      </c>
      <c r="B66" s="35" t="s">
        <v>187</v>
      </c>
      <c r="C66" s="36">
        <f t="shared" si="1"/>
        <v>1382562</v>
      </c>
      <c r="D66" s="36">
        <v>1382562</v>
      </c>
      <c r="E66" s="36">
        <v>1382562</v>
      </c>
      <c r="F66" s="36"/>
      <c r="G66" s="36"/>
    </row>
    <row r="67" customHeight="1" spans="1:7">
      <c r="A67" s="147" t="s">
        <v>188</v>
      </c>
      <c r="B67" s="147" t="s">
        <v>189</v>
      </c>
      <c r="C67" s="36">
        <f t="shared" si="1"/>
        <v>1382562</v>
      </c>
      <c r="D67" s="36">
        <v>1382562</v>
      </c>
      <c r="E67" s="36">
        <v>1382562</v>
      </c>
      <c r="F67" s="36"/>
      <c r="G67" s="36"/>
    </row>
    <row r="68" customHeight="1" spans="1:7">
      <c r="A68" s="148" t="s">
        <v>190</v>
      </c>
      <c r="B68" s="148" t="s">
        <v>191</v>
      </c>
      <c r="C68" s="36">
        <f t="shared" si="1"/>
        <v>1382562</v>
      </c>
      <c r="D68" s="36">
        <v>1382562</v>
      </c>
      <c r="E68" s="36">
        <v>1382562</v>
      </c>
      <c r="F68" s="36"/>
      <c r="G68" s="36"/>
    </row>
    <row r="69" customHeight="1" spans="1:7">
      <c r="A69" s="149" t="s">
        <v>195</v>
      </c>
      <c r="B69" s="149"/>
      <c r="C69" s="36">
        <f t="shared" si="1"/>
        <v>19573229.95</v>
      </c>
      <c r="D69" s="150">
        <v>11969939.56</v>
      </c>
      <c r="E69" s="150">
        <v>11053439.56</v>
      </c>
      <c r="F69" s="150">
        <v>916500</v>
      </c>
      <c r="G69" s="150">
        <f>G63+G60+G46+G35+G25+G22+G8</f>
        <v>7603290.39</v>
      </c>
    </row>
  </sheetData>
  <mergeCells count="7">
    <mergeCell ref="A3:G3"/>
    <mergeCell ref="A4:E4"/>
    <mergeCell ref="A5:B5"/>
    <mergeCell ref="D5:F5"/>
    <mergeCell ref="A69:B69"/>
    <mergeCell ref="C5:C6"/>
    <mergeCell ref="G5:G6"/>
  </mergeCells>
  <pageMargins left="0.75" right="0.75" top="1" bottom="1" header="0.5" footer="0.5"/>
  <pageSetup paperSize="9" scale="48"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6" sqref="C16"/>
    </sheetView>
  </sheetViews>
  <sheetFormatPr defaultColWidth="9.10833333333333" defaultRowHeight="14.25" customHeight="1" outlineLevelRow="7" outlineLevelCol="5"/>
  <cols>
    <col min="1" max="1" width="27.4416666666667" customWidth="1"/>
    <col min="2" max="6" width="31.225" customWidth="1"/>
  </cols>
  <sheetData>
    <row r="1" customHeight="1" spans="1:6">
      <c r="A1" s="1"/>
      <c r="B1" s="1"/>
      <c r="C1" s="1"/>
      <c r="D1" s="1"/>
      <c r="E1" s="1"/>
      <c r="F1" s="1"/>
    </row>
    <row r="2" ht="11.95" customHeight="1" spans="1:6">
      <c r="A2" s="137"/>
      <c r="B2" s="137"/>
      <c r="C2" s="73"/>
      <c r="F2" s="64" t="s">
        <v>228</v>
      </c>
    </row>
    <row r="3" ht="25.55" customHeight="1" spans="1:6">
      <c r="A3" s="138" t="s">
        <v>229</v>
      </c>
      <c r="B3" s="138"/>
      <c r="C3" s="138"/>
      <c r="D3" s="138"/>
      <c r="E3" s="138"/>
      <c r="F3" s="138"/>
    </row>
    <row r="4" ht="15.75" customHeight="1" spans="1:6">
      <c r="A4" s="5" t="str">
        <f>'部门财务收支预算总表01-1'!A4</f>
        <v>单位名称：新平彝族傣族自治县者竜乡人民政府</v>
      </c>
      <c r="B4" s="137"/>
      <c r="C4" s="73"/>
      <c r="F4" s="64" t="s">
        <v>230</v>
      </c>
    </row>
    <row r="5" ht="19.5" customHeight="1" spans="1:6">
      <c r="A5" s="10" t="s">
        <v>231</v>
      </c>
      <c r="B5" s="16" t="s">
        <v>232</v>
      </c>
      <c r="C5" s="11" t="s">
        <v>233</v>
      </c>
      <c r="D5" s="12"/>
      <c r="E5" s="13"/>
      <c r="F5" s="16" t="s">
        <v>234</v>
      </c>
    </row>
    <row r="6" ht="19.5" customHeight="1" spans="1:6">
      <c r="A6" s="18"/>
      <c r="B6" s="19"/>
      <c r="C6" s="68" t="s">
        <v>45</v>
      </c>
      <c r="D6" s="68" t="s">
        <v>235</v>
      </c>
      <c r="E6" s="68" t="s">
        <v>236</v>
      </c>
      <c r="F6" s="19"/>
    </row>
    <row r="7" ht="18.85" customHeight="1" spans="1:6">
      <c r="A7" s="139">
        <v>1</v>
      </c>
      <c r="B7" s="139">
        <v>2</v>
      </c>
      <c r="C7" s="140">
        <v>3</v>
      </c>
      <c r="D7" s="139">
        <v>4</v>
      </c>
      <c r="E7" s="139">
        <v>5</v>
      </c>
      <c r="F7" s="139">
        <v>6</v>
      </c>
    </row>
    <row r="8" ht="18.85" customHeight="1" spans="1:6">
      <c r="A8" s="36">
        <f>C8+F8</f>
        <v>265779.39</v>
      </c>
      <c r="B8" s="36"/>
      <c r="C8" s="36">
        <f>D8+E8</f>
        <v>260779.39</v>
      </c>
      <c r="D8" s="36"/>
      <c r="E8" s="36">
        <f>251000+9779.39</f>
        <v>260779.39</v>
      </c>
      <c r="F8" s="36">
        <v>5000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6"/>
  <sheetViews>
    <sheetView showZeros="0" topLeftCell="C1" workbookViewId="0">
      <pane ySplit="1" topLeftCell="A94" activePane="bottomLeft" state="frozen"/>
      <selection/>
      <selection pane="bottomLeft" activeCell="C11" sqref="C11"/>
    </sheetView>
  </sheetViews>
  <sheetFormatPr defaultColWidth="9.10833333333333" defaultRowHeight="14.25" customHeight="1"/>
  <cols>
    <col min="1" max="1" width="45.0916666666667" customWidth="1"/>
    <col min="2" max="2" width="25.4583333333333" customWidth="1"/>
    <col min="3" max="3" width="47.7416666666667" customWidth="1"/>
    <col min="4" max="4" width="18.2666666666667" customWidth="1"/>
    <col min="5" max="5" width="34.675" customWidth="1"/>
    <col min="6" max="6" width="14.775" customWidth="1"/>
    <col min="7" max="7" width="31.2833333333333" customWidth="1"/>
    <col min="8" max="8" width="19.7166666666667" customWidth="1"/>
    <col min="9" max="9" width="17.1333333333333" customWidth="1"/>
    <col min="10" max="10" width="15.325" customWidth="1"/>
    <col min="11" max="11" width="11.8833333333333" customWidth="1"/>
    <col min="12" max="12" width="20.1166666666667" customWidth="1"/>
    <col min="13" max="13" width="11.4833333333333" customWidth="1"/>
    <col min="14" max="15" width="14.775" customWidth="1"/>
    <col min="16" max="16" width="10.75" customWidth="1"/>
    <col min="17" max="17" width="10.7" customWidth="1"/>
    <col min="18" max="21" width="15" customWidth="1"/>
    <col min="22" max="22" width="21.3916666666667" customWidth="1"/>
    <col min="23" max="23" width="15.008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3"/>
      <c r="W2" s="60" t="s">
        <v>237</v>
      </c>
    </row>
    <row r="3" ht="27.85" customHeight="1" spans="1:23">
      <c r="A3" s="32" t="s">
        <v>238</v>
      </c>
      <c r="B3" s="32"/>
      <c r="C3" s="32"/>
      <c r="D3" s="32"/>
      <c r="E3" s="32"/>
      <c r="F3" s="32"/>
      <c r="G3" s="32"/>
      <c r="H3" s="32"/>
      <c r="I3" s="32"/>
      <c r="J3" s="32"/>
      <c r="K3" s="32"/>
      <c r="L3" s="32"/>
      <c r="M3" s="32"/>
      <c r="N3" s="32"/>
      <c r="O3" s="32"/>
      <c r="P3" s="32"/>
      <c r="Q3" s="32"/>
      <c r="R3" s="32"/>
      <c r="S3" s="32"/>
      <c r="T3" s="32"/>
      <c r="U3" s="32"/>
      <c r="V3" s="32"/>
      <c r="W3" s="32"/>
    </row>
    <row r="4" ht="13.6" customHeight="1" spans="1:23">
      <c r="A4" s="5" t="str">
        <f>'部门财务收支预算总表01-1'!A4</f>
        <v>单位名称：新平彝族傣族自治县者竜乡人民政府</v>
      </c>
      <c r="B4" s="6"/>
      <c r="C4" s="6"/>
      <c r="D4" s="6"/>
      <c r="E4" s="6"/>
      <c r="F4" s="6"/>
      <c r="G4" s="6"/>
      <c r="H4" s="7"/>
      <c r="I4" s="7"/>
      <c r="J4" s="7"/>
      <c r="K4" s="7"/>
      <c r="L4" s="7"/>
      <c r="M4" s="7"/>
      <c r="N4" s="7"/>
      <c r="O4" s="7"/>
      <c r="P4" s="7"/>
      <c r="Q4" s="7"/>
      <c r="U4" s="133"/>
      <c r="W4" s="114" t="s">
        <v>230</v>
      </c>
    </row>
    <row r="5" ht="21.8" customHeight="1" spans="1:23">
      <c r="A5" s="9" t="s">
        <v>239</v>
      </c>
      <c r="B5" s="9" t="s">
        <v>240</v>
      </c>
      <c r="C5" s="9" t="s">
        <v>241</v>
      </c>
      <c r="D5" s="10" t="s">
        <v>242</v>
      </c>
      <c r="E5" s="10" t="s">
        <v>243</v>
      </c>
      <c r="F5" s="10" t="s">
        <v>244</v>
      </c>
      <c r="G5" s="10" t="s">
        <v>245</v>
      </c>
      <c r="H5" s="68" t="s">
        <v>246</v>
      </c>
      <c r="I5" s="68"/>
      <c r="J5" s="68"/>
      <c r="K5" s="68"/>
      <c r="L5" s="131"/>
      <c r="M5" s="131"/>
      <c r="N5" s="131"/>
      <c r="O5" s="131"/>
      <c r="P5" s="131"/>
      <c r="Q5" s="52"/>
      <c r="R5" s="68"/>
      <c r="S5" s="68"/>
      <c r="T5" s="68"/>
      <c r="U5" s="68"/>
      <c r="V5" s="68"/>
      <c r="W5" s="68"/>
    </row>
    <row r="6" ht="21.8" customHeight="1" spans="1:23">
      <c r="A6" s="14"/>
      <c r="B6" s="14"/>
      <c r="C6" s="14"/>
      <c r="D6" s="15"/>
      <c r="E6" s="15"/>
      <c r="F6" s="15"/>
      <c r="G6" s="15"/>
      <c r="H6" s="68" t="s">
        <v>43</v>
      </c>
      <c r="I6" s="52" t="s">
        <v>46</v>
      </c>
      <c r="J6" s="52"/>
      <c r="K6" s="52"/>
      <c r="L6" s="131"/>
      <c r="M6" s="131"/>
      <c r="N6" s="131" t="s">
        <v>247</v>
      </c>
      <c r="O6" s="131"/>
      <c r="P6" s="131"/>
      <c r="Q6" s="52" t="s">
        <v>49</v>
      </c>
      <c r="R6" s="68" t="s">
        <v>72</v>
      </c>
      <c r="S6" s="52"/>
      <c r="T6" s="52"/>
      <c r="U6" s="52"/>
      <c r="V6" s="52"/>
      <c r="W6" s="52"/>
    </row>
    <row r="7" ht="15.05" customHeight="1" spans="1:23">
      <c r="A7" s="17"/>
      <c r="B7" s="17"/>
      <c r="C7" s="17"/>
      <c r="D7" s="18"/>
      <c r="E7" s="18"/>
      <c r="F7" s="18"/>
      <c r="G7" s="18"/>
      <c r="H7" s="68"/>
      <c r="I7" s="52" t="s">
        <v>248</v>
      </c>
      <c r="J7" s="52" t="s">
        <v>249</v>
      </c>
      <c r="K7" s="52" t="s">
        <v>250</v>
      </c>
      <c r="L7" s="136" t="s">
        <v>251</v>
      </c>
      <c r="M7" s="136" t="s">
        <v>252</v>
      </c>
      <c r="N7" s="136" t="s">
        <v>46</v>
      </c>
      <c r="O7" s="136" t="s">
        <v>47</v>
      </c>
      <c r="P7" s="136" t="s">
        <v>48</v>
      </c>
      <c r="Q7" s="52"/>
      <c r="R7" s="52" t="s">
        <v>45</v>
      </c>
      <c r="S7" s="52" t="s">
        <v>56</v>
      </c>
      <c r="T7" s="52" t="s">
        <v>253</v>
      </c>
      <c r="U7" s="52" t="s">
        <v>52</v>
      </c>
      <c r="V7" s="52" t="s">
        <v>53</v>
      </c>
      <c r="W7" s="52" t="s">
        <v>54</v>
      </c>
    </row>
    <row r="8" ht="27.85" customHeight="1" spans="1:23">
      <c r="A8" s="17"/>
      <c r="B8" s="17"/>
      <c r="C8" s="17"/>
      <c r="D8" s="18"/>
      <c r="E8" s="18"/>
      <c r="F8" s="18"/>
      <c r="G8" s="18"/>
      <c r="H8" s="68"/>
      <c r="I8" s="52"/>
      <c r="J8" s="52"/>
      <c r="K8" s="52"/>
      <c r="L8" s="136"/>
      <c r="M8" s="136"/>
      <c r="N8" s="136"/>
      <c r="O8" s="136"/>
      <c r="P8" s="136"/>
      <c r="Q8" s="52"/>
      <c r="R8" s="52"/>
      <c r="S8" s="52"/>
      <c r="T8" s="52"/>
      <c r="U8" s="52"/>
      <c r="V8" s="52"/>
      <c r="W8" s="52"/>
    </row>
    <row r="9" ht="15.05" customHeight="1" spans="1:23">
      <c r="A9" s="134">
        <v>1</v>
      </c>
      <c r="B9" s="134">
        <v>2</v>
      </c>
      <c r="C9" s="134">
        <v>3</v>
      </c>
      <c r="D9" s="134">
        <v>4</v>
      </c>
      <c r="E9" s="134">
        <v>5</v>
      </c>
      <c r="F9" s="134">
        <v>6</v>
      </c>
      <c r="G9" s="134">
        <v>7</v>
      </c>
      <c r="H9" s="134">
        <v>8</v>
      </c>
      <c r="I9" s="134">
        <v>9</v>
      </c>
      <c r="J9" s="134">
        <v>10</v>
      </c>
      <c r="K9" s="134">
        <v>11</v>
      </c>
      <c r="L9" s="134">
        <v>12</v>
      </c>
      <c r="M9" s="134">
        <v>13</v>
      </c>
      <c r="N9" s="134">
        <v>14</v>
      </c>
      <c r="O9" s="134">
        <v>15</v>
      </c>
      <c r="P9" s="134">
        <v>16</v>
      </c>
      <c r="Q9" s="134">
        <v>17</v>
      </c>
      <c r="R9" s="134">
        <v>18</v>
      </c>
      <c r="S9" s="134">
        <v>19</v>
      </c>
      <c r="T9" s="134">
        <v>20</v>
      </c>
      <c r="U9" s="134">
        <v>21</v>
      </c>
      <c r="V9" s="134">
        <v>22</v>
      </c>
      <c r="W9" s="134">
        <v>23</v>
      </c>
    </row>
    <row r="10" ht="13.5" spans="1:23">
      <c r="A10" s="21" t="s">
        <v>58</v>
      </c>
      <c r="B10" s="21"/>
      <c r="C10" s="22"/>
      <c r="D10" s="21"/>
      <c r="E10" s="21"/>
      <c r="F10" s="21"/>
      <c r="G10" s="21"/>
      <c r="H10" s="36">
        <v>11969939.56</v>
      </c>
      <c r="I10" s="36">
        <v>11969939.56</v>
      </c>
      <c r="J10" s="36"/>
      <c r="K10" s="36"/>
      <c r="L10" s="36">
        <v>11969939.56</v>
      </c>
      <c r="M10" s="36"/>
      <c r="N10" s="36"/>
      <c r="O10" s="36"/>
      <c r="P10" s="36"/>
      <c r="Q10" s="36"/>
      <c r="R10" s="36"/>
      <c r="S10" s="36"/>
      <c r="T10" s="36"/>
      <c r="U10" s="36"/>
      <c r="V10" s="36"/>
      <c r="W10" s="36"/>
    </row>
    <row r="11" ht="13.5" spans="1:23">
      <c r="A11" s="135" t="s">
        <v>60</v>
      </c>
      <c r="B11" s="21" t="s">
        <v>254</v>
      </c>
      <c r="C11" s="22" t="s">
        <v>255</v>
      </c>
      <c r="D11" s="21" t="s">
        <v>139</v>
      </c>
      <c r="E11" s="21" t="s">
        <v>140</v>
      </c>
      <c r="F11" s="21" t="s">
        <v>256</v>
      </c>
      <c r="G11" s="21" t="s">
        <v>257</v>
      </c>
      <c r="H11" s="36">
        <v>3530</v>
      </c>
      <c r="I11" s="36">
        <v>3530</v>
      </c>
      <c r="J11" s="36"/>
      <c r="K11" s="36"/>
      <c r="L11" s="36">
        <v>3530</v>
      </c>
      <c r="M11" s="36"/>
      <c r="N11" s="36"/>
      <c r="O11" s="36"/>
      <c r="P11" s="105"/>
      <c r="Q11" s="36"/>
      <c r="R11" s="36"/>
      <c r="S11" s="36"/>
      <c r="T11" s="36"/>
      <c r="U11" s="36"/>
      <c r="V11" s="36"/>
      <c r="W11" s="36"/>
    </row>
    <row r="12" ht="13.5" spans="1:23">
      <c r="A12" s="135" t="s">
        <v>60</v>
      </c>
      <c r="B12" s="21" t="s">
        <v>258</v>
      </c>
      <c r="C12" s="22" t="s">
        <v>259</v>
      </c>
      <c r="D12" s="21" t="s">
        <v>103</v>
      </c>
      <c r="E12" s="21" t="s">
        <v>104</v>
      </c>
      <c r="F12" s="21" t="s">
        <v>260</v>
      </c>
      <c r="G12" s="21" t="s">
        <v>261</v>
      </c>
      <c r="H12" s="36">
        <v>384780</v>
      </c>
      <c r="I12" s="36">
        <v>384780</v>
      </c>
      <c r="J12" s="36"/>
      <c r="K12" s="36"/>
      <c r="L12" s="36">
        <v>384780</v>
      </c>
      <c r="M12" s="36"/>
      <c r="N12" s="36"/>
      <c r="O12" s="36"/>
      <c r="P12" s="105"/>
      <c r="Q12" s="36"/>
      <c r="R12" s="36"/>
      <c r="S12" s="36"/>
      <c r="T12" s="36"/>
      <c r="U12" s="36"/>
      <c r="V12" s="36"/>
      <c r="W12" s="36"/>
    </row>
    <row r="13" ht="13.5" spans="1:23">
      <c r="A13" s="135" t="s">
        <v>60</v>
      </c>
      <c r="B13" s="21" t="s">
        <v>258</v>
      </c>
      <c r="C13" s="22" t="s">
        <v>259</v>
      </c>
      <c r="D13" s="21" t="s">
        <v>103</v>
      </c>
      <c r="E13" s="21" t="s">
        <v>104</v>
      </c>
      <c r="F13" s="21" t="s">
        <v>262</v>
      </c>
      <c r="G13" s="21" t="s">
        <v>263</v>
      </c>
      <c r="H13" s="36">
        <v>48528</v>
      </c>
      <c r="I13" s="36">
        <v>48528</v>
      </c>
      <c r="J13" s="36"/>
      <c r="K13" s="36"/>
      <c r="L13" s="36">
        <v>48528</v>
      </c>
      <c r="M13" s="36"/>
      <c r="N13" s="36"/>
      <c r="O13" s="36"/>
      <c r="P13" s="105"/>
      <c r="Q13" s="36"/>
      <c r="R13" s="36"/>
      <c r="S13" s="36"/>
      <c r="T13" s="36"/>
      <c r="U13" s="36"/>
      <c r="V13" s="36"/>
      <c r="W13" s="36"/>
    </row>
    <row r="14" ht="13.5" spans="1:23">
      <c r="A14" s="135" t="s">
        <v>60</v>
      </c>
      <c r="B14" s="21" t="s">
        <v>258</v>
      </c>
      <c r="C14" s="22" t="s">
        <v>259</v>
      </c>
      <c r="D14" s="21" t="s">
        <v>103</v>
      </c>
      <c r="E14" s="21" t="s">
        <v>104</v>
      </c>
      <c r="F14" s="21" t="s">
        <v>262</v>
      </c>
      <c r="G14" s="21" t="s">
        <v>263</v>
      </c>
      <c r="H14" s="36">
        <v>60000</v>
      </c>
      <c r="I14" s="36">
        <v>60000</v>
      </c>
      <c r="J14" s="36"/>
      <c r="K14" s="36"/>
      <c r="L14" s="36">
        <v>60000</v>
      </c>
      <c r="M14" s="36"/>
      <c r="N14" s="36"/>
      <c r="O14" s="36"/>
      <c r="P14" s="105"/>
      <c r="Q14" s="36"/>
      <c r="R14" s="36"/>
      <c r="S14" s="36"/>
      <c r="T14" s="36"/>
      <c r="U14" s="36"/>
      <c r="V14" s="36"/>
      <c r="W14" s="36"/>
    </row>
    <row r="15" ht="13.5" spans="1:23">
      <c r="A15" s="135" t="s">
        <v>60</v>
      </c>
      <c r="B15" s="21" t="s">
        <v>258</v>
      </c>
      <c r="C15" s="22" t="s">
        <v>259</v>
      </c>
      <c r="D15" s="21" t="s">
        <v>103</v>
      </c>
      <c r="E15" s="21" t="s">
        <v>104</v>
      </c>
      <c r="F15" s="21" t="s">
        <v>264</v>
      </c>
      <c r="G15" s="21" t="s">
        <v>265</v>
      </c>
      <c r="H15" s="36">
        <v>155040</v>
      </c>
      <c r="I15" s="36">
        <v>155040</v>
      </c>
      <c r="J15" s="36"/>
      <c r="K15" s="36"/>
      <c r="L15" s="36">
        <v>155040</v>
      </c>
      <c r="M15" s="36"/>
      <c r="N15" s="36"/>
      <c r="O15" s="36"/>
      <c r="P15" s="105"/>
      <c r="Q15" s="36"/>
      <c r="R15" s="36"/>
      <c r="S15" s="36"/>
      <c r="T15" s="36"/>
      <c r="U15" s="36"/>
      <c r="V15" s="36"/>
      <c r="W15" s="36"/>
    </row>
    <row r="16" ht="13.5" spans="1:23">
      <c r="A16" s="135" t="s">
        <v>60</v>
      </c>
      <c r="B16" s="21" t="s">
        <v>258</v>
      </c>
      <c r="C16" s="22" t="s">
        <v>259</v>
      </c>
      <c r="D16" s="21" t="s">
        <v>103</v>
      </c>
      <c r="E16" s="21" t="s">
        <v>104</v>
      </c>
      <c r="F16" s="21" t="s">
        <v>264</v>
      </c>
      <c r="G16" s="21" t="s">
        <v>265</v>
      </c>
      <c r="H16" s="36">
        <v>300000</v>
      </c>
      <c r="I16" s="36">
        <v>300000</v>
      </c>
      <c r="J16" s="36"/>
      <c r="K16" s="36"/>
      <c r="L16" s="36">
        <v>300000</v>
      </c>
      <c r="M16" s="36"/>
      <c r="N16" s="36"/>
      <c r="O16" s="36"/>
      <c r="P16" s="105"/>
      <c r="Q16" s="36"/>
      <c r="R16" s="36"/>
      <c r="S16" s="36"/>
      <c r="T16" s="36"/>
      <c r="U16" s="36"/>
      <c r="V16" s="36"/>
      <c r="W16" s="36"/>
    </row>
    <row r="17" ht="13.5" spans="1:23">
      <c r="A17" s="135" t="s">
        <v>60</v>
      </c>
      <c r="B17" s="21" t="s">
        <v>266</v>
      </c>
      <c r="C17" s="22" t="s">
        <v>191</v>
      </c>
      <c r="D17" s="21" t="s">
        <v>190</v>
      </c>
      <c r="E17" s="21" t="s">
        <v>191</v>
      </c>
      <c r="F17" s="21" t="s">
        <v>267</v>
      </c>
      <c r="G17" s="21" t="s">
        <v>191</v>
      </c>
      <c r="H17" s="36">
        <v>221778</v>
      </c>
      <c r="I17" s="36">
        <v>221778</v>
      </c>
      <c r="J17" s="36"/>
      <c r="K17" s="36"/>
      <c r="L17" s="36">
        <v>221778</v>
      </c>
      <c r="M17" s="36"/>
      <c r="N17" s="36"/>
      <c r="O17" s="36"/>
      <c r="P17" s="105"/>
      <c r="Q17" s="36"/>
      <c r="R17" s="36"/>
      <c r="S17" s="36"/>
      <c r="T17" s="36"/>
      <c r="U17" s="36"/>
      <c r="V17" s="36"/>
      <c r="W17" s="36"/>
    </row>
    <row r="18" ht="13.5" spans="1:23">
      <c r="A18" s="135" t="s">
        <v>60</v>
      </c>
      <c r="B18" s="21" t="s">
        <v>268</v>
      </c>
      <c r="C18" s="22" t="s">
        <v>269</v>
      </c>
      <c r="D18" s="21" t="s">
        <v>103</v>
      </c>
      <c r="E18" s="21" t="s">
        <v>104</v>
      </c>
      <c r="F18" s="21" t="s">
        <v>270</v>
      </c>
      <c r="G18" s="21" t="s">
        <v>271</v>
      </c>
      <c r="H18" s="36">
        <v>7000</v>
      </c>
      <c r="I18" s="36">
        <v>7000</v>
      </c>
      <c r="J18" s="36"/>
      <c r="K18" s="36"/>
      <c r="L18" s="36">
        <v>7000</v>
      </c>
      <c r="M18" s="36"/>
      <c r="N18" s="36"/>
      <c r="O18" s="36"/>
      <c r="P18" s="105"/>
      <c r="Q18" s="36"/>
      <c r="R18" s="36"/>
      <c r="S18" s="36"/>
      <c r="T18" s="36"/>
      <c r="U18" s="36"/>
      <c r="V18" s="36"/>
      <c r="W18" s="36"/>
    </row>
    <row r="19" ht="13.5" spans="1:23">
      <c r="A19" s="135" t="s">
        <v>60</v>
      </c>
      <c r="B19" s="21" t="s">
        <v>272</v>
      </c>
      <c r="C19" s="22" t="s">
        <v>273</v>
      </c>
      <c r="D19" s="21" t="s">
        <v>103</v>
      </c>
      <c r="E19" s="21" t="s">
        <v>104</v>
      </c>
      <c r="F19" s="21" t="s">
        <v>274</v>
      </c>
      <c r="G19" s="21" t="s">
        <v>273</v>
      </c>
      <c r="H19" s="36">
        <v>16000</v>
      </c>
      <c r="I19" s="36">
        <v>16000</v>
      </c>
      <c r="J19" s="36"/>
      <c r="K19" s="36"/>
      <c r="L19" s="36">
        <v>16000</v>
      </c>
      <c r="M19" s="36"/>
      <c r="N19" s="36"/>
      <c r="O19" s="36"/>
      <c r="P19" s="105"/>
      <c r="Q19" s="36"/>
      <c r="R19" s="36"/>
      <c r="S19" s="36"/>
      <c r="T19" s="36"/>
      <c r="U19" s="36"/>
      <c r="V19" s="36"/>
      <c r="W19" s="36"/>
    </row>
    <row r="20" ht="13.5" spans="1:23">
      <c r="A20" s="135" t="s">
        <v>60</v>
      </c>
      <c r="B20" s="21" t="s">
        <v>275</v>
      </c>
      <c r="C20" s="22" t="s">
        <v>276</v>
      </c>
      <c r="D20" s="21" t="s">
        <v>103</v>
      </c>
      <c r="E20" s="21" t="s">
        <v>104</v>
      </c>
      <c r="F20" s="21" t="s">
        <v>264</v>
      </c>
      <c r="G20" s="21" t="s">
        <v>265</v>
      </c>
      <c r="H20" s="36">
        <v>120000</v>
      </c>
      <c r="I20" s="36">
        <v>120000</v>
      </c>
      <c r="J20" s="36"/>
      <c r="K20" s="36"/>
      <c r="L20" s="36">
        <v>120000</v>
      </c>
      <c r="M20" s="36"/>
      <c r="N20" s="36"/>
      <c r="O20" s="36"/>
      <c r="P20" s="105"/>
      <c r="Q20" s="36"/>
      <c r="R20" s="36"/>
      <c r="S20" s="36"/>
      <c r="T20" s="36"/>
      <c r="U20" s="36"/>
      <c r="V20" s="36"/>
      <c r="W20" s="36"/>
    </row>
    <row r="21" ht="13.5" spans="1:23">
      <c r="A21" s="135" t="s">
        <v>60</v>
      </c>
      <c r="B21" s="21" t="s">
        <v>275</v>
      </c>
      <c r="C21" s="22" t="s">
        <v>276</v>
      </c>
      <c r="D21" s="21" t="s">
        <v>103</v>
      </c>
      <c r="E21" s="21" t="s">
        <v>104</v>
      </c>
      <c r="F21" s="21" t="s">
        <v>264</v>
      </c>
      <c r="G21" s="21" t="s">
        <v>265</v>
      </c>
      <c r="H21" s="36">
        <v>60000</v>
      </c>
      <c r="I21" s="36">
        <v>60000</v>
      </c>
      <c r="J21" s="36"/>
      <c r="K21" s="36"/>
      <c r="L21" s="36">
        <v>60000</v>
      </c>
      <c r="M21" s="36"/>
      <c r="N21" s="36"/>
      <c r="O21" s="36"/>
      <c r="P21" s="105"/>
      <c r="Q21" s="36"/>
      <c r="R21" s="36"/>
      <c r="S21" s="36"/>
      <c r="T21" s="36"/>
      <c r="U21" s="36"/>
      <c r="V21" s="36"/>
      <c r="W21" s="36"/>
    </row>
    <row r="22" ht="13.5" spans="1:23">
      <c r="A22" s="135" t="s">
        <v>60</v>
      </c>
      <c r="B22" s="21" t="s">
        <v>277</v>
      </c>
      <c r="C22" s="22" t="s">
        <v>278</v>
      </c>
      <c r="D22" s="21" t="s">
        <v>103</v>
      </c>
      <c r="E22" s="21" t="s">
        <v>104</v>
      </c>
      <c r="F22" s="21" t="s">
        <v>279</v>
      </c>
      <c r="G22" s="21" t="s">
        <v>280</v>
      </c>
      <c r="H22" s="36">
        <v>7084.32</v>
      </c>
      <c r="I22" s="36">
        <v>7084.32</v>
      </c>
      <c r="J22" s="36"/>
      <c r="K22" s="36"/>
      <c r="L22" s="36">
        <v>7084.32</v>
      </c>
      <c r="M22" s="36"/>
      <c r="N22" s="36"/>
      <c r="O22" s="36"/>
      <c r="P22" s="105"/>
      <c r="Q22" s="36"/>
      <c r="R22" s="36"/>
      <c r="S22" s="36"/>
      <c r="T22" s="36"/>
      <c r="U22" s="36"/>
      <c r="V22" s="36"/>
      <c r="W22" s="36"/>
    </row>
    <row r="23" ht="13.5" spans="1:23">
      <c r="A23" s="135" t="s">
        <v>60</v>
      </c>
      <c r="B23" s="21" t="s">
        <v>277</v>
      </c>
      <c r="C23" s="22" t="s">
        <v>278</v>
      </c>
      <c r="D23" s="21" t="s">
        <v>124</v>
      </c>
      <c r="E23" s="21" t="s">
        <v>125</v>
      </c>
      <c r="F23" s="21" t="s">
        <v>281</v>
      </c>
      <c r="G23" s="21" t="s">
        <v>282</v>
      </c>
      <c r="H23" s="36">
        <v>202404</v>
      </c>
      <c r="I23" s="36">
        <v>202404</v>
      </c>
      <c r="J23" s="36"/>
      <c r="K23" s="36"/>
      <c r="L23" s="36">
        <v>202404</v>
      </c>
      <c r="M23" s="36"/>
      <c r="N23" s="36"/>
      <c r="O23" s="36"/>
      <c r="P23" s="105"/>
      <c r="Q23" s="36"/>
      <c r="R23" s="36"/>
      <c r="S23" s="36"/>
      <c r="T23" s="36"/>
      <c r="U23" s="36"/>
      <c r="V23" s="36"/>
      <c r="W23" s="36"/>
    </row>
    <row r="24" ht="13.5" spans="1:23">
      <c r="A24" s="135" t="s">
        <v>60</v>
      </c>
      <c r="B24" s="21" t="s">
        <v>277</v>
      </c>
      <c r="C24" s="22" t="s">
        <v>278</v>
      </c>
      <c r="D24" s="21" t="s">
        <v>139</v>
      </c>
      <c r="E24" s="21" t="s">
        <v>140</v>
      </c>
      <c r="F24" s="21" t="s">
        <v>256</v>
      </c>
      <c r="G24" s="21" t="s">
        <v>257</v>
      </c>
      <c r="H24" s="36">
        <v>83997.6</v>
      </c>
      <c r="I24" s="36">
        <v>83997.6</v>
      </c>
      <c r="J24" s="36"/>
      <c r="K24" s="36"/>
      <c r="L24" s="36">
        <v>83997.6</v>
      </c>
      <c r="M24" s="36"/>
      <c r="N24" s="36"/>
      <c r="O24" s="36"/>
      <c r="P24" s="105"/>
      <c r="Q24" s="36"/>
      <c r="R24" s="36"/>
      <c r="S24" s="36"/>
      <c r="T24" s="36"/>
      <c r="U24" s="36"/>
      <c r="V24" s="36"/>
      <c r="W24" s="36"/>
    </row>
    <row r="25" ht="13.5" spans="1:23">
      <c r="A25" s="135" t="s">
        <v>60</v>
      </c>
      <c r="B25" s="21" t="s">
        <v>277</v>
      </c>
      <c r="C25" s="22" t="s">
        <v>278</v>
      </c>
      <c r="D25" s="21" t="s">
        <v>141</v>
      </c>
      <c r="E25" s="21" t="s">
        <v>142</v>
      </c>
      <c r="F25" s="21" t="s">
        <v>283</v>
      </c>
      <c r="G25" s="21" t="s">
        <v>284</v>
      </c>
      <c r="H25" s="36">
        <v>46688.16</v>
      </c>
      <c r="I25" s="36">
        <v>46688.16</v>
      </c>
      <c r="J25" s="36"/>
      <c r="K25" s="36"/>
      <c r="L25" s="36">
        <v>46688.16</v>
      </c>
      <c r="M25" s="36"/>
      <c r="N25" s="36"/>
      <c r="O25" s="36"/>
      <c r="P25" s="105"/>
      <c r="Q25" s="36"/>
      <c r="R25" s="36"/>
      <c r="S25" s="36"/>
      <c r="T25" s="36"/>
      <c r="U25" s="36"/>
      <c r="V25" s="36"/>
      <c r="W25" s="36"/>
    </row>
    <row r="26" ht="13.5" spans="1:23">
      <c r="A26" s="135" t="s">
        <v>60</v>
      </c>
      <c r="B26" s="21" t="s">
        <v>277</v>
      </c>
      <c r="C26" s="22" t="s">
        <v>278</v>
      </c>
      <c r="D26" s="21" t="s">
        <v>143</v>
      </c>
      <c r="E26" s="21" t="s">
        <v>144</v>
      </c>
      <c r="F26" s="21" t="s">
        <v>279</v>
      </c>
      <c r="G26" s="21" t="s">
        <v>280</v>
      </c>
      <c r="H26" s="36">
        <v>3253.56</v>
      </c>
      <c r="I26" s="36">
        <v>3253.56</v>
      </c>
      <c r="J26" s="36"/>
      <c r="K26" s="36"/>
      <c r="L26" s="36">
        <v>3253.56</v>
      </c>
      <c r="M26" s="36"/>
      <c r="N26" s="36"/>
      <c r="O26" s="36"/>
      <c r="P26" s="105"/>
      <c r="Q26" s="36"/>
      <c r="R26" s="36"/>
      <c r="S26" s="36"/>
      <c r="T26" s="36"/>
      <c r="U26" s="36"/>
      <c r="V26" s="36"/>
      <c r="W26" s="36"/>
    </row>
    <row r="27" ht="13.5" spans="1:23">
      <c r="A27" s="135" t="s">
        <v>60</v>
      </c>
      <c r="B27" s="21" t="s">
        <v>285</v>
      </c>
      <c r="C27" s="22" t="s">
        <v>286</v>
      </c>
      <c r="D27" s="21" t="s">
        <v>103</v>
      </c>
      <c r="E27" s="21" t="s">
        <v>104</v>
      </c>
      <c r="F27" s="21" t="s">
        <v>287</v>
      </c>
      <c r="G27" s="21" t="s">
        <v>288</v>
      </c>
      <c r="H27" s="36">
        <v>29074.5</v>
      </c>
      <c r="I27" s="36">
        <v>29074.5</v>
      </c>
      <c r="J27" s="36"/>
      <c r="K27" s="36"/>
      <c r="L27" s="36">
        <v>29074.5</v>
      </c>
      <c r="M27" s="36"/>
      <c r="N27" s="36"/>
      <c r="O27" s="36"/>
      <c r="P27" s="105"/>
      <c r="Q27" s="36"/>
      <c r="R27" s="36"/>
      <c r="S27" s="36"/>
      <c r="T27" s="36"/>
      <c r="U27" s="36"/>
      <c r="V27" s="36"/>
      <c r="W27" s="36"/>
    </row>
    <row r="28" ht="13.5" spans="1:23">
      <c r="A28" s="135" t="s">
        <v>60</v>
      </c>
      <c r="B28" s="21" t="s">
        <v>285</v>
      </c>
      <c r="C28" s="22" t="s">
        <v>286</v>
      </c>
      <c r="D28" s="21" t="s">
        <v>103</v>
      </c>
      <c r="E28" s="21" t="s">
        <v>104</v>
      </c>
      <c r="F28" s="21" t="s">
        <v>287</v>
      </c>
      <c r="G28" s="21" t="s">
        <v>288</v>
      </c>
      <c r="H28" s="36">
        <v>10925.5</v>
      </c>
      <c r="I28" s="36">
        <v>10925.5</v>
      </c>
      <c r="J28" s="36"/>
      <c r="K28" s="36"/>
      <c r="L28" s="36">
        <v>10925.5</v>
      </c>
      <c r="M28" s="36"/>
      <c r="N28" s="36"/>
      <c r="O28" s="36"/>
      <c r="P28" s="105"/>
      <c r="Q28" s="36"/>
      <c r="R28" s="36"/>
      <c r="S28" s="36"/>
      <c r="T28" s="36"/>
      <c r="U28" s="36"/>
      <c r="V28" s="36"/>
      <c r="W28" s="36"/>
    </row>
    <row r="29" ht="13.5" spans="1:23">
      <c r="A29" s="135" t="s">
        <v>60</v>
      </c>
      <c r="B29" s="21" t="s">
        <v>285</v>
      </c>
      <c r="C29" s="22" t="s">
        <v>286</v>
      </c>
      <c r="D29" s="21" t="s">
        <v>103</v>
      </c>
      <c r="E29" s="21" t="s">
        <v>104</v>
      </c>
      <c r="F29" s="21" t="s">
        <v>289</v>
      </c>
      <c r="G29" s="21" t="s">
        <v>290</v>
      </c>
      <c r="H29" s="36">
        <v>5000</v>
      </c>
      <c r="I29" s="36">
        <v>5000</v>
      </c>
      <c r="J29" s="36"/>
      <c r="K29" s="36"/>
      <c r="L29" s="36">
        <v>5000</v>
      </c>
      <c r="M29" s="36"/>
      <c r="N29" s="36"/>
      <c r="O29" s="36"/>
      <c r="P29" s="105"/>
      <c r="Q29" s="36"/>
      <c r="R29" s="36"/>
      <c r="S29" s="36"/>
      <c r="T29" s="36"/>
      <c r="U29" s="36"/>
      <c r="V29" s="36"/>
      <c r="W29" s="36"/>
    </row>
    <row r="30" ht="13.5" spans="1:23">
      <c r="A30" s="135" t="s">
        <v>62</v>
      </c>
      <c r="B30" s="21" t="s">
        <v>291</v>
      </c>
      <c r="C30" s="22" t="s">
        <v>269</v>
      </c>
      <c r="D30" s="21" t="s">
        <v>92</v>
      </c>
      <c r="E30" s="21" t="s">
        <v>93</v>
      </c>
      <c r="F30" s="21" t="s">
        <v>270</v>
      </c>
      <c r="G30" s="21" t="s">
        <v>271</v>
      </c>
      <c r="H30" s="36">
        <v>16100</v>
      </c>
      <c r="I30" s="36">
        <v>16100</v>
      </c>
      <c r="J30" s="36"/>
      <c r="K30" s="36"/>
      <c r="L30" s="36">
        <v>16100</v>
      </c>
      <c r="M30" s="36"/>
      <c r="N30" s="36"/>
      <c r="O30" s="36"/>
      <c r="P30" s="105"/>
      <c r="Q30" s="36"/>
      <c r="R30" s="36"/>
      <c r="S30" s="36"/>
      <c r="T30" s="36"/>
      <c r="U30" s="36"/>
      <c r="V30" s="36"/>
      <c r="W30" s="36"/>
    </row>
    <row r="31" ht="13.5" spans="1:23">
      <c r="A31" s="135" t="s">
        <v>62</v>
      </c>
      <c r="B31" s="21" t="s">
        <v>292</v>
      </c>
      <c r="C31" s="22" t="s">
        <v>293</v>
      </c>
      <c r="D31" s="21" t="s">
        <v>92</v>
      </c>
      <c r="E31" s="21" t="s">
        <v>93</v>
      </c>
      <c r="F31" s="21" t="s">
        <v>260</v>
      </c>
      <c r="G31" s="21" t="s">
        <v>261</v>
      </c>
      <c r="H31" s="36">
        <v>812604</v>
      </c>
      <c r="I31" s="36">
        <v>812604</v>
      </c>
      <c r="J31" s="36"/>
      <c r="K31" s="36"/>
      <c r="L31" s="36">
        <v>812604</v>
      </c>
      <c r="M31" s="36"/>
      <c r="N31" s="36"/>
      <c r="O31" s="36"/>
      <c r="P31" s="105"/>
      <c r="Q31" s="36"/>
      <c r="R31" s="36"/>
      <c r="S31" s="36"/>
      <c r="T31" s="36"/>
      <c r="U31" s="36"/>
      <c r="V31" s="36"/>
      <c r="W31" s="36"/>
    </row>
    <row r="32" ht="13.5" spans="1:23">
      <c r="A32" s="135" t="s">
        <v>62</v>
      </c>
      <c r="B32" s="21" t="s">
        <v>292</v>
      </c>
      <c r="C32" s="22" t="s">
        <v>293</v>
      </c>
      <c r="D32" s="21" t="s">
        <v>92</v>
      </c>
      <c r="E32" s="21" t="s">
        <v>93</v>
      </c>
      <c r="F32" s="21" t="s">
        <v>262</v>
      </c>
      <c r="G32" s="21" t="s">
        <v>263</v>
      </c>
      <c r="H32" s="36">
        <v>1347300</v>
      </c>
      <c r="I32" s="36">
        <v>1347300</v>
      </c>
      <c r="J32" s="36"/>
      <c r="K32" s="36"/>
      <c r="L32" s="36">
        <v>1347300</v>
      </c>
      <c r="M32" s="36"/>
      <c r="N32" s="36"/>
      <c r="O32" s="36"/>
      <c r="P32" s="105"/>
      <c r="Q32" s="36"/>
      <c r="R32" s="36"/>
      <c r="S32" s="36"/>
      <c r="T32" s="36"/>
      <c r="U32" s="36"/>
      <c r="V32" s="36"/>
      <c r="W32" s="36"/>
    </row>
    <row r="33" ht="13.5" spans="1:23">
      <c r="A33" s="135" t="s">
        <v>62</v>
      </c>
      <c r="B33" s="21" t="s">
        <v>292</v>
      </c>
      <c r="C33" s="22" t="s">
        <v>293</v>
      </c>
      <c r="D33" s="21" t="s">
        <v>92</v>
      </c>
      <c r="E33" s="21" t="s">
        <v>93</v>
      </c>
      <c r="F33" s="21" t="s">
        <v>262</v>
      </c>
      <c r="G33" s="21" t="s">
        <v>263</v>
      </c>
      <c r="H33" s="36">
        <v>138000</v>
      </c>
      <c r="I33" s="36">
        <v>138000</v>
      </c>
      <c r="J33" s="36"/>
      <c r="K33" s="36"/>
      <c r="L33" s="36">
        <v>138000</v>
      </c>
      <c r="M33" s="36"/>
      <c r="N33" s="36"/>
      <c r="O33" s="36"/>
      <c r="P33" s="105"/>
      <c r="Q33" s="36"/>
      <c r="R33" s="36"/>
      <c r="S33" s="36"/>
      <c r="T33" s="36"/>
      <c r="U33" s="36"/>
      <c r="V33" s="36"/>
      <c r="W33" s="36"/>
    </row>
    <row r="34" ht="13.5" spans="1:23">
      <c r="A34" s="135" t="s">
        <v>62</v>
      </c>
      <c r="B34" s="21" t="s">
        <v>294</v>
      </c>
      <c r="C34" s="22" t="s">
        <v>255</v>
      </c>
      <c r="D34" s="21" t="s">
        <v>137</v>
      </c>
      <c r="E34" s="21" t="s">
        <v>138</v>
      </c>
      <c r="F34" s="21" t="s">
        <v>256</v>
      </c>
      <c r="G34" s="21" t="s">
        <v>257</v>
      </c>
      <c r="H34" s="36">
        <v>12708</v>
      </c>
      <c r="I34" s="36">
        <v>12708</v>
      </c>
      <c r="J34" s="36"/>
      <c r="K34" s="36"/>
      <c r="L34" s="36">
        <v>12708</v>
      </c>
      <c r="M34" s="36"/>
      <c r="N34" s="36"/>
      <c r="O34" s="36"/>
      <c r="P34" s="105"/>
      <c r="Q34" s="36"/>
      <c r="R34" s="36"/>
      <c r="S34" s="36"/>
      <c r="T34" s="36"/>
      <c r="U34" s="36"/>
      <c r="V34" s="36"/>
      <c r="W34" s="36"/>
    </row>
    <row r="35" ht="13.5" spans="1:23">
      <c r="A35" s="135" t="s">
        <v>62</v>
      </c>
      <c r="B35" s="21" t="s">
        <v>294</v>
      </c>
      <c r="C35" s="22" t="s">
        <v>255</v>
      </c>
      <c r="D35" s="21" t="s">
        <v>139</v>
      </c>
      <c r="E35" s="21" t="s">
        <v>140</v>
      </c>
      <c r="F35" s="21" t="s">
        <v>256</v>
      </c>
      <c r="G35" s="21" t="s">
        <v>257</v>
      </c>
      <c r="H35" s="36">
        <v>2471</v>
      </c>
      <c r="I35" s="36">
        <v>2471</v>
      </c>
      <c r="J35" s="36"/>
      <c r="K35" s="36"/>
      <c r="L35" s="36">
        <v>2471</v>
      </c>
      <c r="M35" s="36"/>
      <c r="N35" s="36"/>
      <c r="O35" s="36"/>
      <c r="P35" s="105"/>
      <c r="Q35" s="36"/>
      <c r="R35" s="36"/>
      <c r="S35" s="36"/>
      <c r="T35" s="36"/>
      <c r="U35" s="36"/>
      <c r="V35" s="36"/>
      <c r="W35" s="36"/>
    </row>
    <row r="36" ht="13.5" spans="1:23">
      <c r="A36" s="135" t="s">
        <v>62</v>
      </c>
      <c r="B36" s="21" t="s">
        <v>295</v>
      </c>
      <c r="C36" s="22" t="s">
        <v>191</v>
      </c>
      <c r="D36" s="21" t="s">
        <v>190</v>
      </c>
      <c r="E36" s="21" t="s">
        <v>191</v>
      </c>
      <c r="F36" s="21" t="s">
        <v>267</v>
      </c>
      <c r="G36" s="21" t="s">
        <v>191</v>
      </c>
      <c r="H36" s="36">
        <v>530226</v>
      </c>
      <c r="I36" s="36">
        <v>530226</v>
      </c>
      <c r="J36" s="36"/>
      <c r="K36" s="36"/>
      <c r="L36" s="36">
        <v>530226</v>
      </c>
      <c r="M36" s="36"/>
      <c r="N36" s="36"/>
      <c r="O36" s="36"/>
      <c r="P36" s="105"/>
      <c r="Q36" s="36"/>
      <c r="R36" s="36"/>
      <c r="S36" s="36"/>
      <c r="T36" s="36"/>
      <c r="U36" s="36"/>
      <c r="V36" s="36"/>
      <c r="W36" s="36"/>
    </row>
    <row r="37" ht="13.5" spans="1:23">
      <c r="A37" s="135" t="s">
        <v>62</v>
      </c>
      <c r="B37" s="21" t="s">
        <v>296</v>
      </c>
      <c r="C37" s="22" t="s">
        <v>297</v>
      </c>
      <c r="D37" s="21" t="s">
        <v>92</v>
      </c>
      <c r="E37" s="21" t="s">
        <v>93</v>
      </c>
      <c r="F37" s="21" t="s">
        <v>298</v>
      </c>
      <c r="G37" s="21" t="s">
        <v>299</v>
      </c>
      <c r="H37" s="36">
        <v>205800</v>
      </c>
      <c r="I37" s="36">
        <v>205800</v>
      </c>
      <c r="J37" s="36"/>
      <c r="K37" s="36"/>
      <c r="L37" s="36">
        <v>205800</v>
      </c>
      <c r="M37" s="36"/>
      <c r="N37" s="36"/>
      <c r="O37" s="36"/>
      <c r="P37" s="105"/>
      <c r="Q37" s="36"/>
      <c r="R37" s="36"/>
      <c r="S37" s="36"/>
      <c r="T37" s="36"/>
      <c r="U37" s="36"/>
      <c r="V37" s="36"/>
      <c r="W37" s="36"/>
    </row>
    <row r="38" ht="13.5" spans="1:23">
      <c r="A38" s="135" t="s">
        <v>62</v>
      </c>
      <c r="B38" s="21" t="s">
        <v>300</v>
      </c>
      <c r="C38" s="22" t="s">
        <v>273</v>
      </c>
      <c r="D38" s="21" t="s">
        <v>92</v>
      </c>
      <c r="E38" s="21" t="s">
        <v>93</v>
      </c>
      <c r="F38" s="21" t="s">
        <v>274</v>
      </c>
      <c r="G38" s="21" t="s">
        <v>273</v>
      </c>
      <c r="H38" s="36">
        <v>36800</v>
      </c>
      <c r="I38" s="36">
        <v>36800</v>
      </c>
      <c r="J38" s="36"/>
      <c r="K38" s="36"/>
      <c r="L38" s="36">
        <v>36800</v>
      </c>
      <c r="M38" s="36"/>
      <c r="N38" s="36"/>
      <c r="O38" s="36"/>
      <c r="P38" s="105"/>
      <c r="Q38" s="36"/>
      <c r="R38" s="36"/>
      <c r="S38" s="36"/>
      <c r="T38" s="36"/>
      <c r="U38" s="36"/>
      <c r="V38" s="36"/>
      <c r="W38" s="36"/>
    </row>
    <row r="39" ht="13.5" spans="1:23">
      <c r="A39" s="135" t="s">
        <v>62</v>
      </c>
      <c r="B39" s="21" t="s">
        <v>301</v>
      </c>
      <c r="C39" s="22" t="s">
        <v>302</v>
      </c>
      <c r="D39" s="21" t="s">
        <v>92</v>
      </c>
      <c r="E39" s="21" t="s">
        <v>93</v>
      </c>
      <c r="F39" s="21" t="s">
        <v>303</v>
      </c>
      <c r="G39" s="21" t="s">
        <v>304</v>
      </c>
      <c r="H39" s="36">
        <v>388332</v>
      </c>
      <c r="I39" s="36">
        <v>388332</v>
      </c>
      <c r="J39" s="36"/>
      <c r="K39" s="36"/>
      <c r="L39" s="36">
        <v>388332</v>
      </c>
      <c r="M39" s="36"/>
      <c r="N39" s="36"/>
      <c r="O39" s="36"/>
      <c r="P39" s="105"/>
      <c r="Q39" s="36"/>
      <c r="R39" s="36"/>
      <c r="S39" s="36"/>
      <c r="T39" s="36"/>
      <c r="U39" s="36"/>
      <c r="V39" s="36"/>
      <c r="W39" s="36"/>
    </row>
    <row r="40" ht="13.5" spans="1:23">
      <c r="A40" s="135" t="s">
        <v>62</v>
      </c>
      <c r="B40" s="21" t="s">
        <v>305</v>
      </c>
      <c r="C40" s="22" t="s">
        <v>306</v>
      </c>
      <c r="D40" s="21" t="s">
        <v>120</v>
      </c>
      <c r="E40" s="21" t="s">
        <v>121</v>
      </c>
      <c r="F40" s="21" t="s">
        <v>287</v>
      </c>
      <c r="G40" s="21" t="s">
        <v>288</v>
      </c>
      <c r="H40" s="36">
        <v>18450</v>
      </c>
      <c r="I40" s="36">
        <v>18450</v>
      </c>
      <c r="J40" s="36"/>
      <c r="K40" s="36"/>
      <c r="L40" s="36">
        <v>18450</v>
      </c>
      <c r="M40" s="36"/>
      <c r="N40" s="36"/>
      <c r="O40" s="36"/>
      <c r="P40" s="105"/>
      <c r="Q40" s="36"/>
      <c r="R40" s="36"/>
      <c r="S40" s="36"/>
      <c r="T40" s="36"/>
      <c r="U40" s="36"/>
      <c r="V40" s="36"/>
      <c r="W40" s="36"/>
    </row>
    <row r="41" ht="13.5" spans="1:23">
      <c r="A41" s="135" t="s">
        <v>62</v>
      </c>
      <c r="B41" s="21" t="s">
        <v>305</v>
      </c>
      <c r="C41" s="22" t="s">
        <v>306</v>
      </c>
      <c r="D41" s="21" t="s">
        <v>122</v>
      </c>
      <c r="E41" s="21" t="s">
        <v>123</v>
      </c>
      <c r="F41" s="21" t="s">
        <v>287</v>
      </c>
      <c r="G41" s="21" t="s">
        <v>288</v>
      </c>
      <c r="H41" s="36">
        <v>16650</v>
      </c>
      <c r="I41" s="36">
        <v>16650</v>
      </c>
      <c r="J41" s="36"/>
      <c r="K41" s="36"/>
      <c r="L41" s="36">
        <v>16650</v>
      </c>
      <c r="M41" s="36"/>
      <c r="N41" s="36"/>
      <c r="O41" s="36"/>
      <c r="P41" s="105"/>
      <c r="Q41" s="36"/>
      <c r="R41" s="36"/>
      <c r="S41" s="36"/>
      <c r="T41" s="36"/>
      <c r="U41" s="36"/>
      <c r="V41" s="36"/>
      <c r="W41" s="36"/>
    </row>
    <row r="42" ht="13.5" spans="1:23">
      <c r="A42" s="135" t="s">
        <v>62</v>
      </c>
      <c r="B42" s="21" t="s">
        <v>307</v>
      </c>
      <c r="C42" s="22" t="s">
        <v>308</v>
      </c>
      <c r="D42" s="21" t="s">
        <v>92</v>
      </c>
      <c r="E42" s="21" t="s">
        <v>93</v>
      </c>
      <c r="F42" s="21" t="s">
        <v>309</v>
      </c>
      <c r="G42" s="21" t="s">
        <v>310</v>
      </c>
      <c r="H42" s="36">
        <v>520200</v>
      </c>
      <c r="I42" s="36">
        <v>520200</v>
      </c>
      <c r="J42" s="36"/>
      <c r="K42" s="36"/>
      <c r="L42" s="36">
        <v>520200</v>
      </c>
      <c r="M42" s="36"/>
      <c r="N42" s="36"/>
      <c r="O42" s="36"/>
      <c r="P42" s="105"/>
      <c r="Q42" s="36"/>
      <c r="R42" s="36"/>
      <c r="S42" s="36"/>
      <c r="T42" s="36"/>
      <c r="U42" s="36"/>
      <c r="V42" s="36"/>
      <c r="W42" s="36"/>
    </row>
    <row r="43" ht="13.5" spans="1:23">
      <c r="A43" s="135" t="s">
        <v>62</v>
      </c>
      <c r="B43" s="21" t="s">
        <v>311</v>
      </c>
      <c r="C43" s="22" t="s">
        <v>278</v>
      </c>
      <c r="D43" s="21" t="s">
        <v>92</v>
      </c>
      <c r="E43" s="21" t="s">
        <v>93</v>
      </c>
      <c r="F43" s="21" t="s">
        <v>279</v>
      </c>
      <c r="G43" s="21" t="s">
        <v>280</v>
      </c>
      <c r="H43" s="36">
        <v>693.72</v>
      </c>
      <c r="I43" s="36">
        <v>693.72</v>
      </c>
      <c r="J43" s="36"/>
      <c r="K43" s="36"/>
      <c r="L43" s="36">
        <v>693.72</v>
      </c>
      <c r="M43" s="36"/>
      <c r="N43" s="36"/>
      <c r="O43" s="36"/>
      <c r="P43" s="105"/>
      <c r="Q43" s="36"/>
      <c r="R43" s="36"/>
      <c r="S43" s="36"/>
      <c r="T43" s="36"/>
      <c r="U43" s="36"/>
      <c r="V43" s="36"/>
      <c r="W43" s="36"/>
    </row>
    <row r="44" ht="13.5" spans="1:23">
      <c r="A44" s="135" t="s">
        <v>62</v>
      </c>
      <c r="B44" s="21" t="s">
        <v>311</v>
      </c>
      <c r="C44" s="22" t="s">
        <v>278</v>
      </c>
      <c r="D44" s="21" t="s">
        <v>124</v>
      </c>
      <c r="E44" s="21" t="s">
        <v>125</v>
      </c>
      <c r="F44" s="21" t="s">
        <v>281</v>
      </c>
      <c r="G44" s="21" t="s">
        <v>282</v>
      </c>
      <c r="H44" s="36">
        <v>417405.6</v>
      </c>
      <c r="I44" s="36">
        <v>417405.6</v>
      </c>
      <c r="J44" s="36"/>
      <c r="K44" s="36"/>
      <c r="L44" s="36">
        <v>417405.6</v>
      </c>
      <c r="M44" s="36"/>
      <c r="N44" s="36"/>
      <c r="O44" s="36"/>
      <c r="P44" s="105"/>
      <c r="Q44" s="36"/>
      <c r="R44" s="36"/>
      <c r="S44" s="36"/>
      <c r="T44" s="36"/>
      <c r="U44" s="36"/>
      <c r="V44" s="36"/>
      <c r="W44" s="36"/>
    </row>
    <row r="45" ht="13.5" spans="1:23">
      <c r="A45" s="135" t="s">
        <v>62</v>
      </c>
      <c r="B45" s="21" t="s">
        <v>311</v>
      </c>
      <c r="C45" s="22" t="s">
        <v>278</v>
      </c>
      <c r="D45" s="21" t="s">
        <v>137</v>
      </c>
      <c r="E45" s="21" t="s">
        <v>138</v>
      </c>
      <c r="F45" s="21" t="s">
        <v>256</v>
      </c>
      <c r="G45" s="21" t="s">
        <v>257</v>
      </c>
      <c r="H45" s="36">
        <v>173223.48</v>
      </c>
      <c r="I45" s="36">
        <v>173223.48</v>
      </c>
      <c r="J45" s="36"/>
      <c r="K45" s="36"/>
      <c r="L45" s="36">
        <v>173223.48</v>
      </c>
      <c r="M45" s="36"/>
      <c r="N45" s="36"/>
      <c r="O45" s="36"/>
      <c r="P45" s="105"/>
      <c r="Q45" s="36"/>
      <c r="R45" s="36"/>
      <c r="S45" s="36"/>
      <c r="T45" s="36"/>
      <c r="U45" s="36"/>
      <c r="V45" s="36"/>
      <c r="W45" s="36"/>
    </row>
    <row r="46" ht="13.5" spans="1:23">
      <c r="A46" s="135" t="s">
        <v>62</v>
      </c>
      <c r="B46" s="21" t="s">
        <v>311</v>
      </c>
      <c r="C46" s="22" t="s">
        <v>278</v>
      </c>
      <c r="D46" s="21" t="s">
        <v>141</v>
      </c>
      <c r="E46" s="21" t="s">
        <v>142</v>
      </c>
      <c r="F46" s="21" t="s">
        <v>283</v>
      </c>
      <c r="G46" s="21" t="s">
        <v>284</v>
      </c>
      <c r="H46" s="36">
        <v>115310.4</v>
      </c>
      <c r="I46" s="36">
        <v>115310.4</v>
      </c>
      <c r="J46" s="36"/>
      <c r="K46" s="36"/>
      <c r="L46" s="36">
        <v>115310.4</v>
      </c>
      <c r="M46" s="36"/>
      <c r="N46" s="36"/>
      <c r="O46" s="36"/>
      <c r="P46" s="105"/>
      <c r="Q46" s="36"/>
      <c r="R46" s="36"/>
      <c r="S46" s="36"/>
      <c r="T46" s="36"/>
      <c r="U46" s="36"/>
      <c r="V46" s="36"/>
      <c r="W46" s="36"/>
    </row>
    <row r="47" ht="13.5" spans="1:23">
      <c r="A47" s="135" t="s">
        <v>62</v>
      </c>
      <c r="B47" s="21" t="s">
        <v>311</v>
      </c>
      <c r="C47" s="22" t="s">
        <v>278</v>
      </c>
      <c r="D47" s="21" t="s">
        <v>143</v>
      </c>
      <c r="E47" s="21" t="s">
        <v>144</v>
      </c>
      <c r="F47" s="21" t="s">
        <v>279</v>
      </c>
      <c r="G47" s="21" t="s">
        <v>280</v>
      </c>
      <c r="H47" s="36">
        <v>4174.08</v>
      </c>
      <c r="I47" s="36">
        <v>4174.08</v>
      </c>
      <c r="J47" s="36"/>
      <c r="K47" s="36"/>
      <c r="L47" s="36">
        <v>4174.08</v>
      </c>
      <c r="M47" s="36"/>
      <c r="N47" s="36"/>
      <c r="O47" s="36"/>
      <c r="P47" s="105"/>
      <c r="Q47" s="36"/>
      <c r="R47" s="36"/>
      <c r="S47" s="36"/>
      <c r="T47" s="36"/>
      <c r="U47" s="36"/>
      <c r="V47" s="36"/>
      <c r="W47" s="36"/>
    </row>
    <row r="48" ht="13.5" spans="1:23">
      <c r="A48" s="135" t="s">
        <v>62</v>
      </c>
      <c r="B48" s="21" t="s">
        <v>312</v>
      </c>
      <c r="C48" s="22" t="s">
        <v>286</v>
      </c>
      <c r="D48" s="21" t="s">
        <v>92</v>
      </c>
      <c r="E48" s="21" t="s">
        <v>93</v>
      </c>
      <c r="F48" s="21" t="s">
        <v>287</v>
      </c>
      <c r="G48" s="21" t="s">
        <v>288</v>
      </c>
      <c r="H48" s="36">
        <v>25138.76</v>
      </c>
      <c r="I48" s="36">
        <v>25138.76</v>
      </c>
      <c r="J48" s="36"/>
      <c r="K48" s="36"/>
      <c r="L48" s="36">
        <v>25138.76</v>
      </c>
      <c r="M48" s="36"/>
      <c r="N48" s="36"/>
      <c r="O48" s="36"/>
      <c r="P48" s="105"/>
      <c r="Q48" s="36"/>
      <c r="R48" s="36"/>
      <c r="S48" s="36"/>
      <c r="T48" s="36"/>
      <c r="U48" s="36"/>
      <c r="V48" s="36"/>
      <c r="W48" s="36"/>
    </row>
    <row r="49" ht="13.5" spans="1:23">
      <c r="A49" s="135" t="s">
        <v>62</v>
      </c>
      <c r="B49" s="21" t="s">
        <v>312</v>
      </c>
      <c r="C49" s="22" t="s">
        <v>286</v>
      </c>
      <c r="D49" s="21" t="s">
        <v>92</v>
      </c>
      <c r="E49" s="21" t="s">
        <v>93</v>
      </c>
      <c r="F49" s="21" t="s">
        <v>313</v>
      </c>
      <c r="G49" s="21" t="s">
        <v>314</v>
      </c>
      <c r="H49" s="36">
        <v>3600</v>
      </c>
      <c r="I49" s="36">
        <v>3600</v>
      </c>
      <c r="J49" s="36"/>
      <c r="K49" s="36"/>
      <c r="L49" s="36">
        <v>3600</v>
      </c>
      <c r="M49" s="36"/>
      <c r="N49" s="36"/>
      <c r="O49" s="36"/>
      <c r="P49" s="105"/>
      <c r="Q49" s="36"/>
      <c r="R49" s="36"/>
      <c r="S49" s="36"/>
      <c r="T49" s="36"/>
      <c r="U49" s="36"/>
      <c r="V49" s="36"/>
      <c r="W49" s="36"/>
    </row>
    <row r="50" ht="13.5" spans="1:23">
      <c r="A50" s="135" t="s">
        <v>62</v>
      </c>
      <c r="B50" s="21" t="s">
        <v>312</v>
      </c>
      <c r="C50" s="22" t="s">
        <v>286</v>
      </c>
      <c r="D50" s="21" t="s">
        <v>92</v>
      </c>
      <c r="E50" s="21" t="s">
        <v>93</v>
      </c>
      <c r="F50" s="21" t="s">
        <v>315</v>
      </c>
      <c r="G50" s="21" t="s">
        <v>316</v>
      </c>
      <c r="H50" s="36">
        <v>25000</v>
      </c>
      <c r="I50" s="36">
        <v>25000</v>
      </c>
      <c r="J50" s="36"/>
      <c r="K50" s="36"/>
      <c r="L50" s="36">
        <v>25000</v>
      </c>
      <c r="M50" s="36"/>
      <c r="N50" s="36"/>
      <c r="O50" s="36"/>
      <c r="P50" s="105"/>
      <c r="Q50" s="36"/>
      <c r="R50" s="36"/>
      <c r="S50" s="36"/>
      <c r="T50" s="36"/>
      <c r="U50" s="36"/>
      <c r="V50" s="36"/>
      <c r="W50" s="36"/>
    </row>
    <row r="51" ht="13.5" spans="1:23">
      <c r="A51" s="135" t="s">
        <v>62</v>
      </c>
      <c r="B51" s="21" t="s">
        <v>312</v>
      </c>
      <c r="C51" s="22" t="s">
        <v>286</v>
      </c>
      <c r="D51" s="21" t="s">
        <v>92</v>
      </c>
      <c r="E51" s="21" t="s">
        <v>93</v>
      </c>
      <c r="F51" s="21" t="s">
        <v>289</v>
      </c>
      <c r="G51" s="21" t="s">
        <v>290</v>
      </c>
      <c r="H51" s="36">
        <v>10000</v>
      </c>
      <c r="I51" s="36">
        <v>10000</v>
      </c>
      <c r="J51" s="36"/>
      <c r="K51" s="36"/>
      <c r="L51" s="36">
        <v>10000</v>
      </c>
      <c r="M51" s="36"/>
      <c r="N51" s="36"/>
      <c r="O51" s="36"/>
      <c r="P51" s="105"/>
      <c r="Q51" s="36"/>
      <c r="R51" s="36"/>
      <c r="S51" s="36"/>
      <c r="T51" s="36"/>
      <c r="U51" s="36"/>
      <c r="V51" s="36"/>
      <c r="W51" s="36"/>
    </row>
    <row r="52" ht="13.5" spans="1:23">
      <c r="A52" s="135" t="s">
        <v>62</v>
      </c>
      <c r="B52" s="21" t="s">
        <v>312</v>
      </c>
      <c r="C52" s="22" t="s">
        <v>286</v>
      </c>
      <c r="D52" s="21" t="s">
        <v>92</v>
      </c>
      <c r="E52" s="21" t="s">
        <v>93</v>
      </c>
      <c r="F52" s="21" t="s">
        <v>317</v>
      </c>
      <c r="G52" s="21" t="s">
        <v>318</v>
      </c>
      <c r="H52" s="36">
        <v>36000</v>
      </c>
      <c r="I52" s="36">
        <v>36000</v>
      </c>
      <c r="J52" s="36"/>
      <c r="K52" s="36"/>
      <c r="L52" s="36">
        <v>36000</v>
      </c>
      <c r="M52" s="36"/>
      <c r="N52" s="36"/>
      <c r="O52" s="36"/>
      <c r="P52" s="105"/>
      <c r="Q52" s="36"/>
      <c r="R52" s="36"/>
      <c r="S52" s="36"/>
      <c r="T52" s="36"/>
      <c r="U52" s="36"/>
      <c r="V52" s="36"/>
      <c r="W52" s="36"/>
    </row>
    <row r="53" ht="13.5" spans="1:23">
      <c r="A53" s="135" t="s">
        <v>62</v>
      </c>
      <c r="B53" s="21" t="s">
        <v>312</v>
      </c>
      <c r="C53" s="22" t="s">
        <v>286</v>
      </c>
      <c r="D53" s="21" t="s">
        <v>92</v>
      </c>
      <c r="E53" s="21" t="s">
        <v>93</v>
      </c>
      <c r="F53" s="21" t="s">
        <v>319</v>
      </c>
      <c r="G53" s="21" t="s">
        <v>320</v>
      </c>
      <c r="H53" s="36">
        <v>26761.24</v>
      </c>
      <c r="I53" s="36">
        <v>26761.24</v>
      </c>
      <c r="J53" s="36"/>
      <c r="K53" s="36"/>
      <c r="L53" s="36">
        <v>26761.24</v>
      </c>
      <c r="M53" s="36"/>
      <c r="N53" s="36"/>
      <c r="O53" s="36"/>
      <c r="P53" s="105"/>
      <c r="Q53" s="36"/>
      <c r="R53" s="36"/>
      <c r="S53" s="36"/>
      <c r="T53" s="36"/>
      <c r="U53" s="36"/>
      <c r="V53" s="36"/>
      <c r="W53" s="36"/>
    </row>
    <row r="54" ht="13.5" spans="1:23">
      <c r="A54" s="135" t="s">
        <v>62</v>
      </c>
      <c r="B54" s="21" t="s">
        <v>321</v>
      </c>
      <c r="C54" s="22" t="s">
        <v>322</v>
      </c>
      <c r="D54" s="21" t="s">
        <v>92</v>
      </c>
      <c r="E54" s="21" t="s">
        <v>93</v>
      </c>
      <c r="F54" s="21" t="s">
        <v>323</v>
      </c>
      <c r="G54" s="21" t="s">
        <v>324</v>
      </c>
      <c r="H54" s="36">
        <v>231000</v>
      </c>
      <c r="I54" s="36">
        <v>231000</v>
      </c>
      <c r="J54" s="36"/>
      <c r="K54" s="36"/>
      <c r="L54" s="36">
        <v>231000</v>
      </c>
      <c r="M54" s="36"/>
      <c r="N54" s="36"/>
      <c r="O54" s="36"/>
      <c r="P54" s="105"/>
      <c r="Q54" s="36"/>
      <c r="R54" s="36"/>
      <c r="S54" s="36"/>
      <c r="T54" s="36"/>
      <c r="U54" s="36"/>
      <c r="V54" s="36"/>
      <c r="W54" s="36"/>
    </row>
    <row r="55" ht="13.5" spans="1:23">
      <c r="A55" s="135" t="s">
        <v>62</v>
      </c>
      <c r="B55" s="21" t="s">
        <v>325</v>
      </c>
      <c r="C55" s="22" t="s">
        <v>326</v>
      </c>
      <c r="D55" s="21" t="s">
        <v>174</v>
      </c>
      <c r="E55" s="21" t="s">
        <v>175</v>
      </c>
      <c r="F55" s="21" t="s">
        <v>327</v>
      </c>
      <c r="G55" s="21" t="s">
        <v>328</v>
      </c>
      <c r="H55" s="36">
        <v>5278.28</v>
      </c>
      <c r="I55" s="36">
        <v>5278.28</v>
      </c>
      <c r="J55" s="36"/>
      <c r="K55" s="36"/>
      <c r="L55" s="36">
        <v>5278.28</v>
      </c>
      <c r="M55" s="36"/>
      <c r="N55" s="36"/>
      <c r="O55" s="36"/>
      <c r="P55" s="105"/>
      <c r="Q55" s="36"/>
      <c r="R55" s="36"/>
      <c r="S55" s="36"/>
      <c r="T55" s="36"/>
      <c r="U55" s="36"/>
      <c r="V55" s="36"/>
      <c r="W55" s="36"/>
    </row>
    <row r="56" ht="13.5" spans="1:23">
      <c r="A56" s="135" t="s">
        <v>62</v>
      </c>
      <c r="B56" s="21" t="s">
        <v>325</v>
      </c>
      <c r="C56" s="22" t="s">
        <v>326</v>
      </c>
      <c r="D56" s="21" t="s">
        <v>174</v>
      </c>
      <c r="E56" s="21" t="s">
        <v>175</v>
      </c>
      <c r="F56" s="21" t="s">
        <v>327</v>
      </c>
      <c r="G56" s="21" t="s">
        <v>328</v>
      </c>
      <c r="H56" s="36">
        <v>5278.28</v>
      </c>
      <c r="I56" s="36">
        <v>5278.28</v>
      </c>
      <c r="J56" s="36"/>
      <c r="K56" s="36"/>
      <c r="L56" s="36">
        <v>5278.28</v>
      </c>
      <c r="M56" s="36"/>
      <c r="N56" s="36"/>
      <c r="O56" s="36"/>
      <c r="P56" s="105"/>
      <c r="Q56" s="36"/>
      <c r="R56" s="36"/>
      <c r="S56" s="36"/>
      <c r="T56" s="36"/>
      <c r="U56" s="36"/>
      <c r="V56" s="36"/>
      <c r="W56" s="36"/>
    </row>
    <row r="57" ht="13.5" spans="1:23">
      <c r="A57" s="135" t="s">
        <v>62</v>
      </c>
      <c r="B57" s="21" t="s">
        <v>325</v>
      </c>
      <c r="C57" s="22" t="s">
        <v>326</v>
      </c>
      <c r="D57" s="21" t="s">
        <v>174</v>
      </c>
      <c r="E57" s="21" t="s">
        <v>175</v>
      </c>
      <c r="F57" s="21" t="s">
        <v>327</v>
      </c>
      <c r="G57" s="21" t="s">
        <v>328</v>
      </c>
      <c r="H57" s="36">
        <v>5398.24</v>
      </c>
      <c r="I57" s="36">
        <v>5398.24</v>
      </c>
      <c r="J57" s="36"/>
      <c r="K57" s="36"/>
      <c r="L57" s="36">
        <v>5398.24</v>
      </c>
      <c r="M57" s="36"/>
      <c r="N57" s="36"/>
      <c r="O57" s="36"/>
      <c r="P57" s="105"/>
      <c r="Q57" s="36"/>
      <c r="R57" s="36"/>
      <c r="S57" s="36"/>
      <c r="T57" s="36"/>
      <c r="U57" s="36"/>
      <c r="V57" s="36"/>
      <c r="W57" s="36"/>
    </row>
    <row r="58" ht="13.5" spans="1:23">
      <c r="A58" s="135" t="s">
        <v>64</v>
      </c>
      <c r="B58" s="21" t="s">
        <v>329</v>
      </c>
      <c r="C58" s="22" t="s">
        <v>276</v>
      </c>
      <c r="D58" s="21" t="s">
        <v>150</v>
      </c>
      <c r="E58" s="21" t="s">
        <v>151</v>
      </c>
      <c r="F58" s="21" t="s">
        <v>264</v>
      </c>
      <c r="G58" s="21" t="s">
        <v>265</v>
      </c>
      <c r="H58" s="36">
        <v>36000</v>
      </c>
      <c r="I58" s="36">
        <v>36000</v>
      </c>
      <c r="J58" s="36"/>
      <c r="K58" s="36"/>
      <c r="L58" s="36">
        <v>36000</v>
      </c>
      <c r="M58" s="36"/>
      <c r="N58" s="36"/>
      <c r="O58" s="36"/>
      <c r="P58" s="105"/>
      <c r="Q58" s="36"/>
      <c r="R58" s="36"/>
      <c r="S58" s="36"/>
      <c r="T58" s="36"/>
      <c r="U58" s="36"/>
      <c r="V58" s="36"/>
      <c r="W58" s="36"/>
    </row>
    <row r="59" ht="13.5" spans="1:23">
      <c r="A59" s="135" t="s">
        <v>64</v>
      </c>
      <c r="B59" s="21" t="s">
        <v>329</v>
      </c>
      <c r="C59" s="22" t="s">
        <v>276</v>
      </c>
      <c r="D59" s="21" t="s">
        <v>150</v>
      </c>
      <c r="E59" s="21" t="s">
        <v>151</v>
      </c>
      <c r="F59" s="21" t="s">
        <v>264</v>
      </c>
      <c r="G59" s="21" t="s">
        <v>265</v>
      </c>
      <c r="H59" s="36">
        <v>72000</v>
      </c>
      <c r="I59" s="36">
        <v>72000</v>
      </c>
      <c r="J59" s="36"/>
      <c r="K59" s="36"/>
      <c r="L59" s="36">
        <v>72000</v>
      </c>
      <c r="M59" s="36"/>
      <c r="N59" s="36"/>
      <c r="O59" s="36"/>
      <c r="P59" s="105"/>
      <c r="Q59" s="36"/>
      <c r="R59" s="36"/>
      <c r="S59" s="36"/>
      <c r="T59" s="36"/>
      <c r="U59" s="36"/>
      <c r="V59" s="36"/>
      <c r="W59" s="36"/>
    </row>
    <row r="60" ht="13.5" spans="1:23">
      <c r="A60" s="135" t="s">
        <v>64</v>
      </c>
      <c r="B60" s="21" t="s">
        <v>330</v>
      </c>
      <c r="C60" s="22" t="s">
        <v>273</v>
      </c>
      <c r="D60" s="21" t="s">
        <v>150</v>
      </c>
      <c r="E60" s="21" t="s">
        <v>151</v>
      </c>
      <c r="F60" s="21" t="s">
        <v>274</v>
      </c>
      <c r="G60" s="21" t="s">
        <v>273</v>
      </c>
      <c r="H60" s="36">
        <v>9600</v>
      </c>
      <c r="I60" s="36">
        <v>9600</v>
      </c>
      <c r="J60" s="36"/>
      <c r="K60" s="36"/>
      <c r="L60" s="36">
        <v>9600</v>
      </c>
      <c r="M60" s="36"/>
      <c r="N60" s="36"/>
      <c r="O60" s="36"/>
      <c r="P60" s="105"/>
      <c r="Q60" s="36"/>
      <c r="R60" s="36"/>
      <c r="S60" s="36"/>
      <c r="T60" s="36"/>
      <c r="U60" s="36"/>
      <c r="V60" s="36"/>
      <c r="W60" s="36"/>
    </row>
    <row r="61" ht="13.5" spans="1:23">
      <c r="A61" s="135" t="s">
        <v>64</v>
      </c>
      <c r="B61" s="21" t="s">
        <v>331</v>
      </c>
      <c r="C61" s="22" t="s">
        <v>259</v>
      </c>
      <c r="D61" s="21" t="s">
        <v>150</v>
      </c>
      <c r="E61" s="21" t="s">
        <v>151</v>
      </c>
      <c r="F61" s="21" t="s">
        <v>260</v>
      </c>
      <c r="G61" s="21" t="s">
        <v>261</v>
      </c>
      <c r="H61" s="36">
        <v>206736</v>
      </c>
      <c r="I61" s="36">
        <v>206736</v>
      </c>
      <c r="J61" s="36"/>
      <c r="K61" s="36"/>
      <c r="L61" s="36">
        <v>206736</v>
      </c>
      <c r="M61" s="36"/>
      <c r="N61" s="36"/>
      <c r="O61" s="36"/>
      <c r="P61" s="105"/>
      <c r="Q61" s="36"/>
      <c r="R61" s="36"/>
      <c r="S61" s="36"/>
      <c r="T61" s="36"/>
      <c r="U61" s="36"/>
      <c r="V61" s="36"/>
      <c r="W61" s="36"/>
    </row>
    <row r="62" ht="13.5" spans="1:23">
      <c r="A62" s="135" t="s">
        <v>64</v>
      </c>
      <c r="B62" s="21" t="s">
        <v>331</v>
      </c>
      <c r="C62" s="22" t="s">
        <v>259</v>
      </c>
      <c r="D62" s="21" t="s">
        <v>150</v>
      </c>
      <c r="E62" s="21" t="s">
        <v>151</v>
      </c>
      <c r="F62" s="21" t="s">
        <v>262</v>
      </c>
      <c r="G62" s="21" t="s">
        <v>263</v>
      </c>
      <c r="H62" s="36">
        <v>28860</v>
      </c>
      <c r="I62" s="36">
        <v>28860</v>
      </c>
      <c r="J62" s="36"/>
      <c r="K62" s="36"/>
      <c r="L62" s="36">
        <v>28860</v>
      </c>
      <c r="M62" s="36"/>
      <c r="N62" s="36"/>
      <c r="O62" s="36"/>
      <c r="P62" s="105"/>
      <c r="Q62" s="36"/>
      <c r="R62" s="36"/>
      <c r="S62" s="36"/>
      <c r="T62" s="36"/>
      <c r="U62" s="36"/>
      <c r="V62" s="36"/>
      <c r="W62" s="36"/>
    </row>
    <row r="63" ht="13.5" spans="1:23">
      <c r="A63" s="135" t="s">
        <v>64</v>
      </c>
      <c r="B63" s="21" t="s">
        <v>331</v>
      </c>
      <c r="C63" s="22" t="s">
        <v>259</v>
      </c>
      <c r="D63" s="21" t="s">
        <v>150</v>
      </c>
      <c r="E63" s="21" t="s">
        <v>151</v>
      </c>
      <c r="F63" s="21" t="s">
        <v>262</v>
      </c>
      <c r="G63" s="21" t="s">
        <v>263</v>
      </c>
      <c r="H63" s="36">
        <v>36000</v>
      </c>
      <c r="I63" s="36">
        <v>36000</v>
      </c>
      <c r="J63" s="36"/>
      <c r="K63" s="36"/>
      <c r="L63" s="36">
        <v>36000</v>
      </c>
      <c r="M63" s="36"/>
      <c r="N63" s="36"/>
      <c r="O63" s="36"/>
      <c r="P63" s="105"/>
      <c r="Q63" s="36"/>
      <c r="R63" s="36"/>
      <c r="S63" s="36"/>
      <c r="T63" s="36"/>
      <c r="U63" s="36"/>
      <c r="V63" s="36"/>
      <c r="W63" s="36"/>
    </row>
    <row r="64" ht="13.5" spans="1:23">
      <c r="A64" s="135" t="s">
        <v>64</v>
      </c>
      <c r="B64" s="21" t="s">
        <v>331</v>
      </c>
      <c r="C64" s="22" t="s">
        <v>259</v>
      </c>
      <c r="D64" s="21" t="s">
        <v>150</v>
      </c>
      <c r="E64" s="21" t="s">
        <v>151</v>
      </c>
      <c r="F64" s="21" t="s">
        <v>264</v>
      </c>
      <c r="G64" s="21" t="s">
        <v>265</v>
      </c>
      <c r="H64" s="36">
        <v>180000</v>
      </c>
      <c r="I64" s="36">
        <v>180000</v>
      </c>
      <c r="J64" s="36"/>
      <c r="K64" s="36"/>
      <c r="L64" s="36">
        <v>180000</v>
      </c>
      <c r="M64" s="36"/>
      <c r="N64" s="36"/>
      <c r="O64" s="36"/>
      <c r="P64" s="105"/>
      <c r="Q64" s="36"/>
      <c r="R64" s="36"/>
      <c r="S64" s="36"/>
      <c r="T64" s="36"/>
      <c r="U64" s="36"/>
      <c r="V64" s="36"/>
      <c r="W64" s="36"/>
    </row>
    <row r="65" ht="13.5" spans="1:23">
      <c r="A65" s="135" t="s">
        <v>64</v>
      </c>
      <c r="B65" s="21" t="s">
        <v>331</v>
      </c>
      <c r="C65" s="22" t="s">
        <v>259</v>
      </c>
      <c r="D65" s="21" t="s">
        <v>150</v>
      </c>
      <c r="E65" s="21" t="s">
        <v>151</v>
      </c>
      <c r="F65" s="21" t="s">
        <v>264</v>
      </c>
      <c r="G65" s="21" t="s">
        <v>265</v>
      </c>
      <c r="H65" s="36">
        <v>91920</v>
      </c>
      <c r="I65" s="36">
        <v>91920</v>
      </c>
      <c r="J65" s="36"/>
      <c r="K65" s="36"/>
      <c r="L65" s="36">
        <v>91920</v>
      </c>
      <c r="M65" s="36"/>
      <c r="N65" s="36"/>
      <c r="O65" s="36"/>
      <c r="P65" s="105"/>
      <c r="Q65" s="36"/>
      <c r="R65" s="36"/>
      <c r="S65" s="36"/>
      <c r="T65" s="36"/>
      <c r="U65" s="36"/>
      <c r="V65" s="36"/>
      <c r="W65" s="36"/>
    </row>
    <row r="66" ht="13.5" spans="1:23">
      <c r="A66" s="135" t="s">
        <v>64</v>
      </c>
      <c r="B66" s="21" t="s">
        <v>332</v>
      </c>
      <c r="C66" s="22" t="s">
        <v>255</v>
      </c>
      <c r="D66" s="21" t="s">
        <v>139</v>
      </c>
      <c r="E66" s="21" t="s">
        <v>140</v>
      </c>
      <c r="F66" s="21" t="s">
        <v>256</v>
      </c>
      <c r="G66" s="21" t="s">
        <v>257</v>
      </c>
      <c r="H66" s="36">
        <v>2118</v>
      </c>
      <c r="I66" s="36">
        <v>2118</v>
      </c>
      <c r="J66" s="36"/>
      <c r="K66" s="36"/>
      <c r="L66" s="36">
        <v>2118</v>
      </c>
      <c r="M66" s="36"/>
      <c r="N66" s="36"/>
      <c r="O66" s="36"/>
      <c r="P66" s="105"/>
      <c r="Q66" s="36"/>
      <c r="R66" s="36"/>
      <c r="S66" s="36"/>
      <c r="T66" s="36"/>
      <c r="U66" s="36"/>
      <c r="V66" s="36"/>
      <c r="W66" s="36"/>
    </row>
    <row r="67" ht="13.5" spans="1:23">
      <c r="A67" s="135" t="s">
        <v>64</v>
      </c>
      <c r="B67" s="21" t="s">
        <v>333</v>
      </c>
      <c r="C67" s="22" t="s">
        <v>191</v>
      </c>
      <c r="D67" s="21" t="s">
        <v>190</v>
      </c>
      <c r="E67" s="21" t="s">
        <v>191</v>
      </c>
      <c r="F67" s="21" t="s">
        <v>267</v>
      </c>
      <c r="G67" s="21" t="s">
        <v>191</v>
      </c>
      <c r="H67" s="36">
        <v>121266</v>
      </c>
      <c r="I67" s="36">
        <v>121266</v>
      </c>
      <c r="J67" s="36"/>
      <c r="K67" s="36"/>
      <c r="L67" s="36">
        <v>121266</v>
      </c>
      <c r="M67" s="36"/>
      <c r="N67" s="36"/>
      <c r="O67" s="36"/>
      <c r="P67" s="105"/>
      <c r="Q67" s="36"/>
      <c r="R67" s="36"/>
      <c r="S67" s="36"/>
      <c r="T67" s="36"/>
      <c r="U67" s="36"/>
      <c r="V67" s="36"/>
      <c r="W67" s="36"/>
    </row>
    <row r="68" ht="13.5" spans="1:23">
      <c r="A68" s="135" t="s">
        <v>64</v>
      </c>
      <c r="B68" s="21" t="s">
        <v>334</v>
      </c>
      <c r="C68" s="22" t="s">
        <v>269</v>
      </c>
      <c r="D68" s="21" t="s">
        <v>150</v>
      </c>
      <c r="E68" s="21" t="s">
        <v>151</v>
      </c>
      <c r="F68" s="21" t="s">
        <v>270</v>
      </c>
      <c r="G68" s="21" t="s">
        <v>271</v>
      </c>
      <c r="H68" s="36">
        <v>4200</v>
      </c>
      <c r="I68" s="36">
        <v>4200</v>
      </c>
      <c r="J68" s="36"/>
      <c r="K68" s="36"/>
      <c r="L68" s="36">
        <v>4200</v>
      </c>
      <c r="M68" s="36"/>
      <c r="N68" s="36"/>
      <c r="O68" s="36"/>
      <c r="P68" s="105"/>
      <c r="Q68" s="36"/>
      <c r="R68" s="36"/>
      <c r="S68" s="36"/>
      <c r="T68" s="36"/>
      <c r="U68" s="36"/>
      <c r="V68" s="36"/>
      <c r="W68" s="36"/>
    </row>
    <row r="69" ht="13.5" spans="1:23">
      <c r="A69" s="135" t="s">
        <v>64</v>
      </c>
      <c r="B69" s="21" t="s">
        <v>335</v>
      </c>
      <c r="C69" s="22" t="s">
        <v>336</v>
      </c>
      <c r="D69" s="21" t="s">
        <v>124</v>
      </c>
      <c r="E69" s="21" t="s">
        <v>125</v>
      </c>
      <c r="F69" s="21" t="s">
        <v>281</v>
      </c>
      <c r="G69" s="21" t="s">
        <v>282</v>
      </c>
      <c r="H69" s="36">
        <v>107263.2</v>
      </c>
      <c r="I69" s="36">
        <v>107263.2</v>
      </c>
      <c r="J69" s="36"/>
      <c r="K69" s="36"/>
      <c r="L69" s="36">
        <v>107263.2</v>
      </c>
      <c r="M69" s="36"/>
      <c r="N69" s="36"/>
      <c r="O69" s="36"/>
      <c r="P69" s="105"/>
      <c r="Q69" s="36"/>
      <c r="R69" s="36"/>
      <c r="S69" s="36"/>
      <c r="T69" s="36"/>
      <c r="U69" s="36"/>
      <c r="V69" s="36"/>
      <c r="W69" s="36"/>
    </row>
    <row r="70" ht="13.5" spans="1:23">
      <c r="A70" s="135" t="s">
        <v>64</v>
      </c>
      <c r="B70" s="21" t="s">
        <v>335</v>
      </c>
      <c r="C70" s="22" t="s">
        <v>336</v>
      </c>
      <c r="D70" s="21" t="s">
        <v>139</v>
      </c>
      <c r="E70" s="21" t="s">
        <v>140</v>
      </c>
      <c r="F70" s="21" t="s">
        <v>256</v>
      </c>
      <c r="G70" s="21" t="s">
        <v>257</v>
      </c>
      <c r="H70" s="36">
        <v>44514.24</v>
      </c>
      <c r="I70" s="36">
        <v>44514.24</v>
      </c>
      <c r="J70" s="36"/>
      <c r="K70" s="36"/>
      <c r="L70" s="36">
        <v>44514.24</v>
      </c>
      <c r="M70" s="36"/>
      <c r="N70" s="36"/>
      <c r="O70" s="36"/>
      <c r="P70" s="105"/>
      <c r="Q70" s="36"/>
      <c r="R70" s="36"/>
      <c r="S70" s="36"/>
      <c r="T70" s="36"/>
      <c r="U70" s="36"/>
      <c r="V70" s="36"/>
      <c r="W70" s="36"/>
    </row>
    <row r="71" ht="13.5" spans="1:23">
      <c r="A71" s="135" t="s">
        <v>64</v>
      </c>
      <c r="B71" s="21" t="s">
        <v>335</v>
      </c>
      <c r="C71" s="22" t="s">
        <v>336</v>
      </c>
      <c r="D71" s="21" t="s">
        <v>141</v>
      </c>
      <c r="E71" s="21" t="s">
        <v>142</v>
      </c>
      <c r="F71" s="21" t="s">
        <v>283</v>
      </c>
      <c r="G71" s="21" t="s">
        <v>284</v>
      </c>
      <c r="H71" s="36">
        <v>21506.28</v>
      </c>
      <c r="I71" s="36">
        <v>21506.28</v>
      </c>
      <c r="J71" s="36"/>
      <c r="K71" s="36"/>
      <c r="L71" s="36">
        <v>21506.28</v>
      </c>
      <c r="M71" s="36"/>
      <c r="N71" s="36"/>
      <c r="O71" s="36"/>
      <c r="P71" s="105"/>
      <c r="Q71" s="36"/>
      <c r="R71" s="36"/>
      <c r="S71" s="36"/>
      <c r="T71" s="36"/>
      <c r="U71" s="36"/>
      <c r="V71" s="36"/>
      <c r="W71" s="36"/>
    </row>
    <row r="72" ht="13.5" spans="1:23">
      <c r="A72" s="135" t="s">
        <v>64</v>
      </c>
      <c r="B72" s="21" t="s">
        <v>335</v>
      </c>
      <c r="C72" s="22" t="s">
        <v>336</v>
      </c>
      <c r="D72" s="21" t="s">
        <v>143</v>
      </c>
      <c r="E72" s="21" t="s">
        <v>144</v>
      </c>
      <c r="F72" s="21" t="s">
        <v>279</v>
      </c>
      <c r="G72" s="21" t="s">
        <v>280</v>
      </c>
      <c r="H72" s="36">
        <v>1072.56</v>
      </c>
      <c r="I72" s="36">
        <v>1072.56</v>
      </c>
      <c r="J72" s="36"/>
      <c r="K72" s="36"/>
      <c r="L72" s="36">
        <v>1072.56</v>
      </c>
      <c r="M72" s="36"/>
      <c r="N72" s="36"/>
      <c r="O72" s="36"/>
      <c r="P72" s="105"/>
      <c r="Q72" s="36"/>
      <c r="R72" s="36"/>
      <c r="S72" s="36"/>
      <c r="T72" s="36"/>
      <c r="U72" s="36"/>
      <c r="V72" s="36"/>
      <c r="W72" s="36"/>
    </row>
    <row r="73" ht="13.5" spans="1:23">
      <c r="A73" s="135" t="s">
        <v>64</v>
      </c>
      <c r="B73" s="21" t="s">
        <v>335</v>
      </c>
      <c r="C73" s="22" t="s">
        <v>336</v>
      </c>
      <c r="D73" s="21" t="s">
        <v>150</v>
      </c>
      <c r="E73" s="21" t="s">
        <v>151</v>
      </c>
      <c r="F73" s="21" t="s">
        <v>279</v>
      </c>
      <c r="G73" s="21" t="s">
        <v>280</v>
      </c>
      <c r="H73" s="36">
        <v>3754.2</v>
      </c>
      <c r="I73" s="36">
        <v>3754.2</v>
      </c>
      <c r="J73" s="36"/>
      <c r="K73" s="36"/>
      <c r="L73" s="36">
        <v>3754.2</v>
      </c>
      <c r="M73" s="36"/>
      <c r="N73" s="36"/>
      <c r="O73" s="36"/>
      <c r="P73" s="105"/>
      <c r="Q73" s="36"/>
      <c r="R73" s="36"/>
      <c r="S73" s="36"/>
      <c r="T73" s="36"/>
      <c r="U73" s="36"/>
      <c r="V73" s="36"/>
      <c r="W73" s="36"/>
    </row>
    <row r="74" ht="13.5" spans="1:23">
      <c r="A74" s="135" t="s">
        <v>64</v>
      </c>
      <c r="B74" s="21" t="s">
        <v>337</v>
      </c>
      <c r="C74" s="22" t="s">
        <v>286</v>
      </c>
      <c r="D74" s="21" t="s">
        <v>150</v>
      </c>
      <c r="E74" s="21" t="s">
        <v>151</v>
      </c>
      <c r="F74" s="21" t="s">
        <v>287</v>
      </c>
      <c r="G74" s="21" t="s">
        <v>288</v>
      </c>
      <c r="H74" s="36">
        <v>3851.43</v>
      </c>
      <c r="I74" s="36">
        <v>3851.43</v>
      </c>
      <c r="J74" s="36"/>
      <c r="K74" s="36"/>
      <c r="L74" s="36">
        <v>3851.43</v>
      </c>
      <c r="M74" s="36"/>
      <c r="N74" s="36"/>
      <c r="O74" s="36"/>
      <c r="P74" s="105"/>
      <c r="Q74" s="36"/>
      <c r="R74" s="36"/>
      <c r="S74" s="36"/>
      <c r="T74" s="36"/>
      <c r="U74" s="36"/>
      <c r="V74" s="36"/>
      <c r="W74" s="36"/>
    </row>
    <row r="75" ht="13.5" spans="1:23">
      <c r="A75" s="135" t="s">
        <v>64</v>
      </c>
      <c r="B75" s="21" t="s">
        <v>337</v>
      </c>
      <c r="C75" s="22" t="s">
        <v>286</v>
      </c>
      <c r="D75" s="21" t="s">
        <v>150</v>
      </c>
      <c r="E75" s="21" t="s">
        <v>151</v>
      </c>
      <c r="F75" s="21" t="s">
        <v>287</v>
      </c>
      <c r="G75" s="21" t="s">
        <v>288</v>
      </c>
      <c r="H75" s="36">
        <v>18148.57</v>
      </c>
      <c r="I75" s="36">
        <v>18148.57</v>
      </c>
      <c r="J75" s="36"/>
      <c r="K75" s="36"/>
      <c r="L75" s="36">
        <v>18148.57</v>
      </c>
      <c r="M75" s="36"/>
      <c r="N75" s="36"/>
      <c r="O75" s="36"/>
      <c r="P75" s="105"/>
      <c r="Q75" s="36"/>
      <c r="R75" s="36"/>
      <c r="S75" s="36"/>
      <c r="T75" s="36"/>
      <c r="U75" s="36"/>
      <c r="V75" s="36"/>
      <c r="W75" s="36"/>
    </row>
    <row r="76" ht="13.5" spans="1:23">
      <c r="A76" s="135" t="s">
        <v>64</v>
      </c>
      <c r="B76" s="21" t="s">
        <v>337</v>
      </c>
      <c r="C76" s="22" t="s">
        <v>286</v>
      </c>
      <c r="D76" s="21" t="s">
        <v>150</v>
      </c>
      <c r="E76" s="21" t="s">
        <v>151</v>
      </c>
      <c r="F76" s="21" t="s">
        <v>289</v>
      </c>
      <c r="G76" s="21" t="s">
        <v>290</v>
      </c>
      <c r="H76" s="36">
        <v>5000</v>
      </c>
      <c r="I76" s="36">
        <v>5000</v>
      </c>
      <c r="J76" s="36"/>
      <c r="K76" s="36"/>
      <c r="L76" s="36">
        <v>5000</v>
      </c>
      <c r="M76" s="36"/>
      <c r="N76" s="36"/>
      <c r="O76" s="36"/>
      <c r="P76" s="105"/>
      <c r="Q76" s="36"/>
      <c r="R76" s="36"/>
      <c r="S76" s="36"/>
      <c r="T76" s="36"/>
      <c r="U76" s="36"/>
      <c r="V76" s="36"/>
      <c r="W76" s="36"/>
    </row>
    <row r="77" ht="13.5" spans="1:23">
      <c r="A77" s="135" t="s">
        <v>66</v>
      </c>
      <c r="B77" s="21" t="s">
        <v>338</v>
      </c>
      <c r="C77" s="22" t="s">
        <v>278</v>
      </c>
      <c r="D77" s="21" t="s">
        <v>124</v>
      </c>
      <c r="E77" s="21" t="s">
        <v>125</v>
      </c>
      <c r="F77" s="21" t="s">
        <v>281</v>
      </c>
      <c r="G77" s="21" t="s">
        <v>282</v>
      </c>
      <c r="H77" s="36">
        <v>457936.8</v>
      </c>
      <c r="I77" s="36">
        <v>457936.8</v>
      </c>
      <c r="J77" s="36"/>
      <c r="K77" s="36"/>
      <c r="L77" s="36">
        <v>457936.8</v>
      </c>
      <c r="M77" s="36"/>
      <c r="N77" s="36"/>
      <c r="O77" s="36"/>
      <c r="P77" s="105"/>
      <c r="Q77" s="36"/>
      <c r="R77" s="36"/>
      <c r="S77" s="36"/>
      <c r="T77" s="36"/>
      <c r="U77" s="36"/>
      <c r="V77" s="36"/>
      <c r="W77" s="36"/>
    </row>
    <row r="78" ht="13.5" spans="1:23">
      <c r="A78" s="135" t="s">
        <v>66</v>
      </c>
      <c r="B78" s="21" t="s">
        <v>338</v>
      </c>
      <c r="C78" s="22" t="s">
        <v>278</v>
      </c>
      <c r="D78" s="21" t="s">
        <v>139</v>
      </c>
      <c r="E78" s="21" t="s">
        <v>140</v>
      </c>
      <c r="F78" s="21" t="s">
        <v>256</v>
      </c>
      <c r="G78" s="21" t="s">
        <v>257</v>
      </c>
      <c r="H78" s="36">
        <v>190043.64</v>
      </c>
      <c r="I78" s="36">
        <v>190043.64</v>
      </c>
      <c r="J78" s="36"/>
      <c r="K78" s="36"/>
      <c r="L78" s="36">
        <v>190043.64</v>
      </c>
      <c r="M78" s="36"/>
      <c r="N78" s="36"/>
      <c r="O78" s="36"/>
      <c r="P78" s="105"/>
      <c r="Q78" s="36"/>
      <c r="R78" s="36"/>
      <c r="S78" s="36"/>
      <c r="T78" s="36"/>
      <c r="U78" s="36"/>
      <c r="V78" s="36"/>
      <c r="W78" s="36"/>
    </row>
    <row r="79" ht="13.5" spans="1:23">
      <c r="A79" s="135" t="s">
        <v>66</v>
      </c>
      <c r="B79" s="21" t="s">
        <v>338</v>
      </c>
      <c r="C79" s="22" t="s">
        <v>278</v>
      </c>
      <c r="D79" s="21" t="s">
        <v>141</v>
      </c>
      <c r="E79" s="21" t="s">
        <v>142</v>
      </c>
      <c r="F79" s="21" t="s">
        <v>283</v>
      </c>
      <c r="G79" s="21" t="s">
        <v>284</v>
      </c>
      <c r="H79" s="36">
        <v>112111.08</v>
      </c>
      <c r="I79" s="36">
        <v>112111.08</v>
      </c>
      <c r="J79" s="36"/>
      <c r="K79" s="36"/>
      <c r="L79" s="36">
        <v>112111.08</v>
      </c>
      <c r="M79" s="36"/>
      <c r="N79" s="36"/>
      <c r="O79" s="36"/>
      <c r="P79" s="105"/>
      <c r="Q79" s="36"/>
      <c r="R79" s="36"/>
      <c r="S79" s="36"/>
      <c r="T79" s="36"/>
      <c r="U79" s="36"/>
      <c r="V79" s="36"/>
      <c r="W79" s="36"/>
    </row>
    <row r="80" ht="13.5" spans="1:23">
      <c r="A80" s="135" t="s">
        <v>66</v>
      </c>
      <c r="B80" s="21" t="s">
        <v>338</v>
      </c>
      <c r="C80" s="22" t="s">
        <v>278</v>
      </c>
      <c r="D80" s="21" t="s">
        <v>143</v>
      </c>
      <c r="E80" s="21" t="s">
        <v>144</v>
      </c>
      <c r="F80" s="21" t="s">
        <v>279</v>
      </c>
      <c r="G80" s="21" t="s">
        <v>280</v>
      </c>
      <c r="H80" s="36">
        <v>8875.8</v>
      </c>
      <c r="I80" s="36">
        <v>8875.8</v>
      </c>
      <c r="J80" s="36"/>
      <c r="K80" s="36"/>
      <c r="L80" s="36">
        <v>8875.8</v>
      </c>
      <c r="M80" s="36"/>
      <c r="N80" s="36"/>
      <c r="O80" s="36"/>
      <c r="P80" s="105"/>
      <c r="Q80" s="36"/>
      <c r="R80" s="36"/>
      <c r="S80" s="36"/>
      <c r="T80" s="36"/>
      <c r="U80" s="36"/>
      <c r="V80" s="36"/>
      <c r="W80" s="36"/>
    </row>
    <row r="81" ht="13.5" spans="1:23">
      <c r="A81" s="135" t="s">
        <v>66</v>
      </c>
      <c r="B81" s="21" t="s">
        <v>338</v>
      </c>
      <c r="C81" s="22" t="s">
        <v>278</v>
      </c>
      <c r="D81" s="21" t="s">
        <v>159</v>
      </c>
      <c r="E81" s="21" t="s">
        <v>104</v>
      </c>
      <c r="F81" s="21" t="s">
        <v>279</v>
      </c>
      <c r="G81" s="21" t="s">
        <v>280</v>
      </c>
      <c r="H81" s="36">
        <v>16028.04</v>
      </c>
      <c r="I81" s="36">
        <v>16028.04</v>
      </c>
      <c r="J81" s="36"/>
      <c r="K81" s="36"/>
      <c r="L81" s="36">
        <v>16028.04</v>
      </c>
      <c r="M81" s="36"/>
      <c r="N81" s="36"/>
      <c r="O81" s="36"/>
      <c r="P81" s="105"/>
      <c r="Q81" s="36"/>
      <c r="R81" s="36"/>
      <c r="S81" s="36"/>
      <c r="T81" s="36"/>
      <c r="U81" s="36"/>
      <c r="V81" s="36"/>
      <c r="W81" s="36"/>
    </row>
    <row r="82" ht="13.5" spans="1:23">
      <c r="A82" s="135" t="s">
        <v>66</v>
      </c>
      <c r="B82" s="21" t="s">
        <v>339</v>
      </c>
      <c r="C82" s="22" t="s">
        <v>276</v>
      </c>
      <c r="D82" s="21" t="s">
        <v>159</v>
      </c>
      <c r="E82" s="21" t="s">
        <v>104</v>
      </c>
      <c r="F82" s="21" t="s">
        <v>264</v>
      </c>
      <c r="G82" s="21" t="s">
        <v>265</v>
      </c>
      <c r="H82" s="36">
        <v>138000</v>
      </c>
      <c r="I82" s="36">
        <v>138000</v>
      </c>
      <c r="J82" s="36"/>
      <c r="K82" s="36"/>
      <c r="L82" s="36">
        <v>138000</v>
      </c>
      <c r="M82" s="36"/>
      <c r="N82" s="36"/>
      <c r="O82" s="36"/>
      <c r="P82" s="105"/>
      <c r="Q82" s="36"/>
      <c r="R82" s="36"/>
      <c r="S82" s="36"/>
      <c r="T82" s="36"/>
      <c r="U82" s="36"/>
      <c r="V82" s="36"/>
      <c r="W82" s="36"/>
    </row>
    <row r="83" ht="13.5" spans="1:23">
      <c r="A83" s="135" t="s">
        <v>66</v>
      </c>
      <c r="B83" s="21" t="s">
        <v>339</v>
      </c>
      <c r="C83" s="22" t="s">
        <v>276</v>
      </c>
      <c r="D83" s="21" t="s">
        <v>159</v>
      </c>
      <c r="E83" s="21" t="s">
        <v>104</v>
      </c>
      <c r="F83" s="21" t="s">
        <v>264</v>
      </c>
      <c r="G83" s="21" t="s">
        <v>265</v>
      </c>
      <c r="H83" s="36">
        <v>276000</v>
      </c>
      <c r="I83" s="36">
        <v>276000</v>
      </c>
      <c r="J83" s="36"/>
      <c r="K83" s="36"/>
      <c r="L83" s="36">
        <v>276000</v>
      </c>
      <c r="M83" s="36"/>
      <c r="N83" s="36"/>
      <c r="O83" s="36"/>
      <c r="P83" s="105"/>
      <c r="Q83" s="36"/>
      <c r="R83" s="36"/>
      <c r="S83" s="36"/>
      <c r="T83" s="36"/>
      <c r="U83" s="36"/>
      <c r="V83" s="36"/>
      <c r="W83" s="36"/>
    </row>
    <row r="84" ht="13.5" spans="1:23">
      <c r="A84" s="135" t="s">
        <v>66</v>
      </c>
      <c r="B84" s="21" t="s">
        <v>340</v>
      </c>
      <c r="C84" s="22" t="s">
        <v>255</v>
      </c>
      <c r="D84" s="21" t="s">
        <v>139</v>
      </c>
      <c r="E84" s="21" t="s">
        <v>140</v>
      </c>
      <c r="F84" s="21" t="s">
        <v>256</v>
      </c>
      <c r="G84" s="21" t="s">
        <v>257</v>
      </c>
      <c r="H84" s="36">
        <v>8119</v>
      </c>
      <c r="I84" s="36">
        <v>8119</v>
      </c>
      <c r="J84" s="36"/>
      <c r="K84" s="36"/>
      <c r="L84" s="36">
        <v>8119</v>
      </c>
      <c r="M84" s="36"/>
      <c r="N84" s="36"/>
      <c r="O84" s="36"/>
      <c r="P84" s="105"/>
      <c r="Q84" s="36"/>
      <c r="R84" s="36"/>
      <c r="S84" s="36"/>
      <c r="T84" s="36"/>
      <c r="U84" s="36"/>
      <c r="V84" s="36"/>
      <c r="W84" s="36"/>
    </row>
    <row r="85" ht="13.5" spans="1:23">
      <c r="A85" s="135" t="s">
        <v>66</v>
      </c>
      <c r="B85" s="21" t="s">
        <v>341</v>
      </c>
      <c r="C85" s="22" t="s">
        <v>259</v>
      </c>
      <c r="D85" s="21" t="s">
        <v>159</v>
      </c>
      <c r="E85" s="21" t="s">
        <v>104</v>
      </c>
      <c r="F85" s="21" t="s">
        <v>260</v>
      </c>
      <c r="G85" s="21" t="s">
        <v>261</v>
      </c>
      <c r="H85" s="36">
        <v>870504</v>
      </c>
      <c r="I85" s="36">
        <v>870504</v>
      </c>
      <c r="J85" s="36"/>
      <c r="K85" s="36"/>
      <c r="L85" s="36">
        <v>870504</v>
      </c>
      <c r="M85" s="36"/>
      <c r="N85" s="36"/>
      <c r="O85" s="36"/>
      <c r="P85" s="105"/>
      <c r="Q85" s="36"/>
      <c r="R85" s="36"/>
      <c r="S85" s="36"/>
      <c r="T85" s="36"/>
      <c r="U85" s="36"/>
      <c r="V85" s="36"/>
      <c r="W85" s="36"/>
    </row>
    <row r="86" ht="13.5" spans="1:23">
      <c r="A86" s="135" t="s">
        <v>66</v>
      </c>
      <c r="B86" s="21" t="s">
        <v>341</v>
      </c>
      <c r="C86" s="22" t="s">
        <v>259</v>
      </c>
      <c r="D86" s="21" t="s">
        <v>159</v>
      </c>
      <c r="E86" s="21" t="s">
        <v>104</v>
      </c>
      <c r="F86" s="21" t="s">
        <v>262</v>
      </c>
      <c r="G86" s="21" t="s">
        <v>263</v>
      </c>
      <c r="H86" s="36">
        <v>138000</v>
      </c>
      <c r="I86" s="36">
        <v>138000</v>
      </c>
      <c r="J86" s="36"/>
      <c r="K86" s="36"/>
      <c r="L86" s="36">
        <v>138000</v>
      </c>
      <c r="M86" s="36"/>
      <c r="N86" s="36"/>
      <c r="O86" s="36"/>
      <c r="P86" s="105"/>
      <c r="Q86" s="36"/>
      <c r="R86" s="36"/>
      <c r="S86" s="36"/>
      <c r="T86" s="36"/>
      <c r="U86" s="36"/>
      <c r="V86" s="36"/>
      <c r="W86" s="36"/>
    </row>
    <row r="87" ht="13.5" spans="1:23">
      <c r="A87" s="135" t="s">
        <v>66</v>
      </c>
      <c r="B87" s="21" t="s">
        <v>341</v>
      </c>
      <c r="C87" s="22" t="s">
        <v>259</v>
      </c>
      <c r="D87" s="21" t="s">
        <v>159</v>
      </c>
      <c r="E87" s="21" t="s">
        <v>104</v>
      </c>
      <c r="F87" s="21" t="s">
        <v>262</v>
      </c>
      <c r="G87" s="21" t="s">
        <v>263</v>
      </c>
      <c r="H87" s="36">
        <v>148032</v>
      </c>
      <c r="I87" s="36">
        <v>148032</v>
      </c>
      <c r="J87" s="36"/>
      <c r="K87" s="36"/>
      <c r="L87" s="36">
        <v>148032</v>
      </c>
      <c r="M87" s="36"/>
      <c r="N87" s="36"/>
      <c r="O87" s="36"/>
      <c r="P87" s="105"/>
      <c r="Q87" s="36"/>
      <c r="R87" s="36"/>
      <c r="S87" s="36"/>
      <c r="T87" s="36"/>
      <c r="U87" s="36"/>
      <c r="V87" s="36"/>
      <c r="W87" s="36"/>
    </row>
    <row r="88" ht="13.5" spans="1:23">
      <c r="A88" s="135" t="s">
        <v>66</v>
      </c>
      <c r="B88" s="21" t="s">
        <v>341</v>
      </c>
      <c r="C88" s="22" t="s">
        <v>259</v>
      </c>
      <c r="D88" s="21" t="s">
        <v>159</v>
      </c>
      <c r="E88" s="21" t="s">
        <v>104</v>
      </c>
      <c r="F88" s="21" t="s">
        <v>264</v>
      </c>
      <c r="G88" s="21" t="s">
        <v>265</v>
      </c>
      <c r="H88" s="36">
        <v>690000</v>
      </c>
      <c r="I88" s="36">
        <v>690000</v>
      </c>
      <c r="J88" s="36"/>
      <c r="K88" s="36"/>
      <c r="L88" s="36">
        <v>690000</v>
      </c>
      <c r="M88" s="36"/>
      <c r="N88" s="36"/>
      <c r="O88" s="36"/>
      <c r="P88" s="105"/>
      <c r="Q88" s="36"/>
      <c r="R88" s="36"/>
      <c r="S88" s="36"/>
      <c r="T88" s="36"/>
      <c r="U88" s="36"/>
      <c r="V88" s="36"/>
      <c r="W88" s="36"/>
    </row>
    <row r="89" ht="13.5" spans="1:23">
      <c r="A89" s="135" t="s">
        <v>66</v>
      </c>
      <c r="B89" s="21" t="s">
        <v>341</v>
      </c>
      <c r="C89" s="22" t="s">
        <v>259</v>
      </c>
      <c r="D89" s="21" t="s">
        <v>159</v>
      </c>
      <c r="E89" s="21" t="s">
        <v>104</v>
      </c>
      <c r="F89" s="21" t="s">
        <v>264</v>
      </c>
      <c r="G89" s="21" t="s">
        <v>265</v>
      </c>
      <c r="H89" s="36">
        <v>361800</v>
      </c>
      <c r="I89" s="36">
        <v>361800</v>
      </c>
      <c r="J89" s="36"/>
      <c r="K89" s="36"/>
      <c r="L89" s="36">
        <v>361800</v>
      </c>
      <c r="M89" s="36"/>
      <c r="N89" s="36"/>
      <c r="O89" s="36"/>
      <c r="P89" s="105"/>
      <c r="Q89" s="36"/>
      <c r="R89" s="36"/>
      <c r="S89" s="36"/>
      <c r="T89" s="36"/>
      <c r="U89" s="36"/>
      <c r="V89" s="36"/>
      <c r="W89" s="36"/>
    </row>
    <row r="90" ht="13.5" spans="1:23">
      <c r="A90" s="135" t="s">
        <v>66</v>
      </c>
      <c r="B90" s="21" t="s">
        <v>342</v>
      </c>
      <c r="C90" s="22" t="s">
        <v>191</v>
      </c>
      <c r="D90" s="21" t="s">
        <v>190</v>
      </c>
      <c r="E90" s="21" t="s">
        <v>191</v>
      </c>
      <c r="F90" s="21" t="s">
        <v>267</v>
      </c>
      <c r="G90" s="21" t="s">
        <v>191</v>
      </c>
      <c r="H90" s="36">
        <v>509292</v>
      </c>
      <c r="I90" s="36">
        <v>509292</v>
      </c>
      <c r="J90" s="36"/>
      <c r="K90" s="36"/>
      <c r="L90" s="36">
        <v>509292</v>
      </c>
      <c r="M90" s="36"/>
      <c r="N90" s="36"/>
      <c r="O90" s="36"/>
      <c r="P90" s="105"/>
      <c r="Q90" s="36"/>
      <c r="R90" s="36"/>
      <c r="S90" s="36"/>
      <c r="T90" s="36"/>
      <c r="U90" s="36"/>
      <c r="V90" s="36"/>
      <c r="W90" s="36"/>
    </row>
    <row r="91" ht="13.5" spans="1:23">
      <c r="A91" s="135" t="s">
        <v>66</v>
      </c>
      <c r="B91" s="21" t="s">
        <v>343</v>
      </c>
      <c r="C91" s="22" t="s">
        <v>273</v>
      </c>
      <c r="D91" s="21" t="s">
        <v>159</v>
      </c>
      <c r="E91" s="21" t="s">
        <v>104</v>
      </c>
      <c r="F91" s="21" t="s">
        <v>274</v>
      </c>
      <c r="G91" s="21" t="s">
        <v>273</v>
      </c>
      <c r="H91" s="36">
        <v>36800</v>
      </c>
      <c r="I91" s="36">
        <v>36800</v>
      </c>
      <c r="J91" s="36"/>
      <c r="K91" s="36"/>
      <c r="L91" s="36">
        <v>36800</v>
      </c>
      <c r="M91" s="36"/>
      <c r="N91" s="36"/>
      <c r="O91" s="36"/>
      <c r="P91" s="105"/>
      <c r="Q91" s="36"/>
      <c r="R91" s="36"/>
      <c r="S91" s="36"/>
      <c r="T91" s="36"/>
      <c r="U91" s="36"/>
      <c r="V91" s="36"/>
      <c r="W91" s="36"/>
    </row>
    <row r="92" ht="13.5" spans="1:23">
      <c r="A92" s="135" t="s">
        <v>66</v>
      </c>
      <c r="B92" s="21" t="s">
        <v>344</v>
      </c>
      <c r="C92" s="22" t="s">
        <v>269</v>
      </c>
      <c r="D92" s="21" t="s">
        <v>159</v>
      </c>
      <c r="E92" s="21" t="s">
        <v>104</v>
      </c>
      <c r="F92" s="21" t="s">
        <v>270</v>
      </c>
      <c r="G92" s="21" t="s">
        <v>271</v>
      </c>
      <c r="H92" s="36">
        <v>16100</v>
      </c>
      <c r="I92" s="36">
        <v>16100</v>
      </c>
      <c r="J92" s="36"/>
      <c r="K92" s="36"/>
      <c r="L92" s="36">
        <v>16100</v>
      </c>
      <c r="M92" s="36"/>
      <c r="N92" s="36"/>
      <c r="O92" s="36"/>
      <c r="P92" s="105"/>
      <c r="Q92" s="36"/>
      <c r="R92" s="36"/>
      <c r="S92" s="36"/>
      <c r="T92" s="36"/>
      <c r="U92" s="36"/>
      <c r="V92" s="36"/>
      <c r="W92" s="36"/>
    </row>
    <row r="93" ht="13.5" spans="1:23">
      <c r="A93" s="135" t="s">
        <v>66</v>
      </c>
      <c r="B93" s="21" t="s">
        <v>345</v>
      </c>
      <c r="C93" s="22" t="s">
        <v>286</v>
      </c>
      <c r="D93" s="21" t="s">
        <v>159</v>
      </c>
      <c r="E93" s="21" t="s">
        <v>104</v>
      </c>
      <c r="F93" s="21" t="s">
        <v>287</v>
      </c>
      <c r="G93" s="21" t="s">
        <v>288</v>
      </c>
      <c r="H93" s="36">
        <v>22554.16</v>
      </c>
      <c r="I93" s="36">
        <v>22554.16</v>
      </c>
      <c r="J93" s="36"/>
      <c r="K93" s="36"/>
      <c r="L93" s="36">
        <v>22554.16</v>
      </c>
      <c r="M93" s="36"/>
      <c r="N93" s="36"/>
      <c r="O93" s="36"/>
      <c r="P93" s="105"/>
      <c r="Q93" s="36"/>
      <c r="R93" s="36"/>
      <c r="S93" s="36"/>
      <c r="T93" s="36"/>
      <c r="U93" s="36"/>
      <c r="V93" s="36"/>
      <c r="W93" s="36"/>
    </row>
    <row r="94" ht="13.5" spans="1:23">
      <c r="A94" s="135" t="s">
        <v>66</v>
      </c>
      <c r="B94" s="21" t="s">
        <v>345</v>
      </c>
      <c r="C94" s="22" t="s">
        <v>286</v>
      </c>
      <c r="D94" s="21" t="s">
        <v>159</v>
      </c>
      <c r="E94" s="21" t="s">
        <v>104</v>
      </c>
      <c r="F94" s="21" t="s">
        <v>287</v>
      </c>
      <c r="G94" s="21" t="s">
        <v>288</v>
      </c>
      <c r="H94" s="36">
        <v>65945.84</v>
      </c>
      <c r="I94" s="36">
        <v>65945.84</v>
      </c>
      <c r="J94" s="36"/>
      <c r="K94" s="36"/>
      <c r="L94" s="36">
        <v>65945.84</v>
      </c>
      <c r="M94" s="36"/>
      <c r="N94" s="36"/>
      <c r="O94" s="36"/>
      <c r="P94" s="105"/>
      <c r="Q94" s="36"/>
      <c r="R94" s="36"/>
      <c r="S94" s="36"/>
      <c r="T94" s="36"/>
      <c r="U94" s="36"/>
      <c r="V94" s="36"/>
      <c r="W94" s="36"/>
    </row>
    <row r="95" ht="13.5" spans="1:23">
      <c r="A95" s="135" t="s">
        <v>66</v>
      </c>
      <c r="B95" s="21" t="s">
        <v>345</v>
      </c>
      <c r="C95" s="22" t="s">
        <v>286</v>
      </c>
      <c r="D95" s="21" t="s">
        <v>159</v>
      </c>
      <c r="E95" s="21" t="s">
        <v>104</v>
      </c>
      <c r="F95" s="21" t="s">
        <v>289</v>
      </c>
      <c r="G95" s="21" t="s">
        <v>290</v>
      </c>
      <c r="H95" s="36">
        <v>15000</v>
      </c>
      <c r="I95" s="36">
        <v>15000</v>
      </c>
      <c r="J95" s="36"/>
      <c r="K95" s="36"/>
      <c r="L95" s="36">
        <v>15000</v>
      </c>
      <c r="M95" s="36"/>
      <c r="N95" s="36"/>
      <c r="O95" s="36"/>
      <c r="P95" s="105"/>
      <c r="Q95" s="36"/>
      <c r="R95" s="36"/>
      <c r="S95" s="36"/>
      <c r="T95" s="36"/>
      <c r="U95" s="36"/>
      <c r="V95" s="36"/>
      <c r="W95" s="36"/>
    </row>
    <row r="96" ht="13.5" spans="1:23">
      <c r="A96" s="31" t="s">
        <v>43</v>
      </c>
      <c r="B96" s="31"/>
      <c r="C96" s="31"/>
      <c r="D96" s="31"/>
      <c r="E96" s="31"/>
      <c r="F96" s="31"/>
      <c r="G96" s="31"/>
      <c r="H96" s="36">
        <v>11969939.56</v>
      </c>
      <c r="I96" s="36">
        <v>11969939.56</v>
      </c>
      <c r="J96" s="36"/>
      <c r="K96" s="36"/>
      <c r="L96" s="36">
        <v>11969939.56</v>
      </c>
      <c r="M96" s="36"/>
      <c r="N96" s="36"/>
      <c r="O96" s="36"/>
      <c r="P96" s="36"/>
      <c r="Q96" s="36"/>
      <c r="R96" s="36"/>
      <c r="S96" s="36"/>
      <c r="T96" s="36"/>
      <c r="U96" s="36"/>
      <c r="V96" s="36"/>
      <c r="W96" s="36"/>
    </row>
  </sheetData>
  <mergeCells count="30">
    <mergeCell ref="A3:W3"/>
    <mergeCell ref="A4:G4"/>
    <mergeCell ref="H5:W5"/>
    <mergeCell ref="I6:M6"/>
    <mergeCell ref="N6:P6"/>
    <mergeCell ref="R6:W6"/>
    <mergeCell ref="A96:G96"/>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511805555555556" right="0.472222222222222" top="1" bottom="1" header="0.5" footer="0.5"/>
  <pageSetup paperSize="9" scale="3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13"/>
  <sheetViews>
    <sheetView showZeros="0" workbookViewId="0">
      <pane ySplit="7" topLeftCell="A108" activePane="bottomLeft" state="frozen"/>
      <selection/>
      <selection pane="bottomLeft" activeCell="A112" sqref="A112"/>
    </sheetView>
  </sheetViews>
  <sheetFormatPr defaultColWidth="9.10833333333333" defaultRowHeight="14.25" customHeight="1"/>
  <cols>
    <col min="1" max="1" width="15.0666666666667" customWidth="1"/>
    <col min="2" max="2" width="19.775" customWidth="1"/>
    <col min="3" max="3" width="48.125" customWidth="1"/>
    <col min="4" max="4" width="28.225" customWidth="1"/>
    <col min="5" max="5" width="16.1333333333333" customWidth="1"/>
    <col min="6" max="6" width="33.45" customWidth="1"/>
    <col min="7" max="7" width="21.0833333333333" customWidth="1"/>
    <col min="8" max="8" width="16.4083333333333" customWidth="1"/>
    <col min="9" max="9" width="19.05" customWidth="1"/>
    <col min="10" max="10" width="23.8" customWidth="1"/>
    <col min="11" max="11" width="23.3333333333333" customWidth="1"/>
    <col min="12" max="12" width="17.4833333333333" customWidth="1"/>
    <col min="13" max="17" width="17.4" customWidth="1"/>
    <col min="18" max="18" width="19.475" customWidth="1"/>
    <col min="19" max="19" width="15.3666666666667" customWidth="1"/>
    <col min="20" max="20" width="15.8166666666667" customWidth="1"/>
    <col min="21" max="21" width="20.9" customWidth="1"/>
    <col min="22" max="22" width="18" customWidth="1"/>
    <col min="23" max="23" width="30.6"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3"/>
      <c r="W2" s="60" t="s">
        <v>346</v>
      </c>
    </row>
    <row r="3" ht="27.85" customHeight="1" spans="1:23">
      <c r="A3" s="32" t="s">
        <v>347</v>
      </c>
      <c r="B3" s="32"/>
      <c r="C3" s="32"/>
      <c r="D3" s="32"/>
      <c r="E3" s="32"/>
      <c r="F3" s="32"/>
      <c r="G3" s="32"/>
      <c r="H3" s="32"/>
      <c r="I3" s="32"/>
      <c r="J3" s="32"/>
      <c r="K3" s="32"/>
      <c r="L3" s="32"/>
      <c r="M3" s="32"/>
      <c r="N3" s="32"/>
      <c r="O3" s="32"/>
      <c r="P3" s="32"/>
      <c r="Q3" s="32"/>
      <c r="R3" s="32"/>
      <c r="S3" s="32"/>
      <c r="T3" s="32"/>
      <c r="U3" s="32"/>
      <c r="V3" s="32"/>
      <c r="W3" s="32"/>
    </row>
    <row r="4" ht="13.6" customHeight="1" spans="1:23">
      <c r="A4" s="5" t="str">
        <f>'部门财务收支预算总表01-1'!A4</f>
        <v>单位名称：新平彝族傣族自治县者竜乡人民政府</v>
      </c>
      <c r="B4" s="130" t="str">
        <f t="shared" ref="B4" si="0">"单位名称："&amp;"绩效评价中心"</f>
        <v>单位名称：绩效评价中心</v>
      </c>
      <c r="C4" s="130"/>
      <c r="D4" s="130"/>
      <c r="E4" s="130"/>
      <c r="F4" s="130"/>
      <c r="G4" s="130"/>
      <c r="H4" s="130"/>
      <c r="I4" s="130"/>
      <c r="J4" s="7"/>
      <c r="K4" s="7"/>
      <c r="L4" s="7"/>
      <c r="M4" s="7"/>
      <c r="N4" s="7"/>
      <c r="O4" s="7"/>
      <c r="P4" s="7"/>
      <c r="Q4" s="7"/>
      <c r="U4" s="133"/>
      <c r="W4" s="114" t="s">
        <v>230</v>
      </c>
    </row>
    <row r="5" ht="21.8" customHeight="1" spans="1:23">
      <c r="A5" s="9" t="s">
        <v>348</v>
      </c>
      <c r="B5" s="9" t="s">
        <v>240</v>
      </c>
      <c r="C5" s="9" t="s">
        <v>241</v>
      </c>
      <c r="D5" s="9" t="s">
        <v>349</v>
      </c>
      <c r="E5" s="10" t="s">
        <v>242</v>
      </c>
      <c r="F5" s="10" t="s">
        <v>243</v>
      </c>
      <c r="G5" s="10" t="s">
        <v>244</v>
      </c>
      <c r="H5" s="10" t="s">
        <v>245</v>
      </c>
      <c r="I5" s="68" t="s">
        <v>43</v>
      </c>
      <c r="J5" s="68" t="s">
        <v>350</v>
      </c>
      <c r="K5" s="68"/>
      <c r="L5" s="68"/>
      <c r="M5" s="68"/>
      <c r="N5" s="131" t="s">
        <v>247</v>
      </c>
      <c r="O5" s="131"/>
      <c r="P5" s="131"/>
      <c r="Q5" s="10" t="s">
        <v>49</v>
      </c>
      <c r="R5" s="11" t="s">
        <v>72</v>
      </c>
      <c r="S5" s="12"/>
      <c r="T5" s="12"/>
      <c r="U5" s="12"/>
      <c r="V5" s="12"/>
      <c r="W5" s="13"/>
    </row>
    <row r="6" ht="21.8" customHeight="1" spans="1:23">
      <c r="A6" s="14"/>
      <c r="B6" s="14"/>
      <c r="C6" s="14"/>
      <c r="D6" s="14"/>
      <c r="E6" s="15"/>
      <c r="F6" s="15"/>
      <c r="G6" s="15"/>
      <c r="H6" s="15"/>
      <c r="I6" s="68"/>
      <c r="J6" s="52" t="s">
        <v>46</v>
      </c>
      <c r="K6" s="52"/>
      <c r="L6" s="52" t="s">
        <v>47</v>
      </c>
      <c r="M6" s="52" t="s">
        <v>48</v>
      </c>
      <c r="N6" s="132" t="s">
        <v>46</v>
      </c>
      <c r="O6" s="132" t="s">
        <v>47</v>
      </c>
      <c r="P6" s="132" t="s">
        <v>48</v>
      </c>
      <c r="Q6" s="15"/>
      <c r="R6" s="10" t="s">
        <v>45</v>
      </c>
      <c r="S6" s="10" t="s">
        <v>56</v>
      </c>
      <c r="T6" s="10" t="s">
        <v>253</v>
      </c>
      <c r="U6" s="10" t="s">
        <v>52</v>
      </c>
      <c r="V6" s="10" t="s">
        <v>53</v>
      </c>
      <c r="W6" s="10" t="s">
        <v>54</v>
      </c>
    </row>
    <row r="7" ht="40.6" customHeight="1" spans="1:23">
      <c r="A7" s="17"/>
      <c r="B7" s="17"/>
      <c r="C7" s="17"/>
      <c r="D7" s="17"/>
      <c r="E7" s="18"/>
      <c r="F7" s="18"/>
      <c r="G7" s="18"/>
      <c r="H7" s="18"/>
      <c r="I7" s="68"/>
      <c r="J7" s="52" t="s">
        <v>45</v>
      </c>
      <c r="K7" s="52" t="s">
        <v>351</v>
      </c>
      <c r="L7" s="52"/>
      <c r="M7" s="52"/>
      <c r="N7" s="18"/>
      <c r="O7" s="18"/>
      <c r="P7" s="18"/>
      <c r="Q7" s="18"/>
      <c r="R7" s="18"/>
      <c r="S7" s="18"/>
      <c r="T7" s="18"/>
      <c r="U7" s="19"/>
      <c r="V7" s="18"/>
      <c r="W7" s="18"/>
    </row>
    <row r="8" ht="18"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18" customHeight="1" spans="1:23">
      <c r="A9" s="21"/>
      <c r="B9" s="21"/>
      <c r="C9" s="22" t="s">
        <v>352</v>
      </c>
      <c r="D9" s="21"/>
      <c r="E9" s="21"/>
      <c r="F9" s="21"/>
      <c r="G9" s="21"/>
      <c r="H9" s="21"/>
      <c r="I9" s="23">
        <v>126500</v>
      </c>
      <c r="J9" s="23">
        <f>K9</f>
        <v>126500</v>
      </c>
      <c r="K9" s="23">
        <v>126500</v>
      </c>
      <c r="L9" s="23"/>
      <c r="M9" s="23"/>
      <c r="N9" s="23"/>
      <c r="O9" s="23"/>
      <c r="P9" s="23"/>
      <c r="Q9" s="23"/>
      <c r="R9" s="23"/>
      <c r="S9" s="23"/>
      <c r="T9" s="23"/>
      <c r="U9" s="23"/>
      <c r="V9" s="23"/>
      <c r="W9" s="23"/>
    </row>
    <row r="10" ht="18" customHeight="1" spans="1:23">
      <c r="A10" s="21" t="s">
        <v>353</v>
      </c>
      <c r="B10" s="21" t="s">
        <v>354</v>
      </c>
      <c r="C10" s="22" t="s">
        <v>352</v>
      </c>
      <c r="D10" s="21" t="s">
        <v>62</v>
      </c>
      <c r="E10" s="21" t="s">
        <v>92</v>
      </c>
      <c r="F10" s="21" t="s">
        <v>93</v>
      </c>
      <c r="G10" s="21" t="s">
        <v>355</v>
      </c>
      <c r="H10" s="21" t="s">
        <v>356</v>
      </c>
      <c r="I10" s="23">
        <v>46000</v>
      </c>
      <c r="J10" s="23">
        <f t="shared" ref="J10:J41" si="1">K10</f>
        <v>46000</v>
      </c>
      <c r="K10" s="23">
        <v>46000</v>
      </c>
      <c r="L10" s="23"/>
      <c r="M10" s="23"/>
      <c r="N10" s="23"/>
      <c r="O10" s="23"/>
      <c r="P10" s="23"/>
      <c r="Q10" s="23"/>
      <c r="R10" s="23"/>
      <c r="S10" s="23"/>
      <c r="T10" s="23"/>
      <c r="U10" s="23"/>
      <c r="V10" s="23"/>
      <c r="W10" s="23"/>
    </row>
    <row r="11" ht="18" customHeight="1" spans="1:23">
      <c r="A11" s="21" t="s">
        <v>353</v>
      </c>
      <c r="B11" s="21" t="s">
        <v>354</v>
      </c>
      <c r="C11" s="22" t="s">
        <v>352</v>
      </c>
      <c r="D11" s="21" t="s">
        <v>62</v>
      </c>
      <c r="E11" s="21" t="s">
        <v>92</v>
      </c>
      <c r="F11" s="21" t="s">
        <v>93</v>
      </c>
      <c r="G11" s="21" t="s">
        <v>355</v>
      </c>
      <c r="H11" s="21" t="s">
        <v>356</v>
      </c>
      <c r="I11" s="23">
        <v>46000</v>
      </c>
      <c r="J11" s="23">
        <f t="shared" si="1"/>
        <v>46000</v>
      </c>
      <c r="K11" s="23">
        <v>46000</v>
      </c>
      <c r="L11" s="23"/>
      <c r="M11" s="23"/>
      <c r="N11" s="23"/>
      <c r="O11" s="23"/>
      <c r="P11" s="105"/>
      <c r="Q11" s="23"/>
      <c r="R11" s="23"/>
      <c r="S11" s="23"/>
      <c r="T11" s="23"/>
      <c r="U11" s="23"/>
      <c r="V11" s="23"/>
      <c r="W11" s="23"/>
    </row>
    <row r="12" ht="18" customHeight="1" spans="1:23">
      <c r="A12" s="21" t="s">
        <v>353</v>
      </c>
      <c r="B12" s="21" t="s">
        <v>354</v>
      </c>
      <c r="C12" s="22" t="s">
        <v>352</v>
      </c>
      <c r="D12" s="21" t="s">
        <v>62</v>
      </c>
      <c r="E12" s="21" t="s">
        <v>92</v>
      </c>
      <c r="F12" s="21" t="s">
        <v>93</v>
      </c>
      <c r="G12" s="21" t="s">
        <v>355</v>
      </c>
      <c r="H12" s="21" t="s">
        <v>356</v>
      </c>
      <c r="I12" s="23">
        <v>34500</v>
      </c>
      <c r="J12" s="23">
        <f t="shared" si="1"/>
        <v>34500</v>
      </c>
      <c r="K12" s="23">
        <v>34500</v>
      </c>
      <c r="L12" s="23"/>
      <c r="M12" s="23"/>
      <c r="N12" s="23"/>
      <c r="O12" s="23"/>
      <c r="P12" s="105"/>
      <c r="Q12" s="23"/>
      <c r="R12" s="23"/>
      <c r="S12" s="23"/>
      <c r="T12" s="23"/>
      <c r="U12" s="23"/>
      <c r="V12" s="23"/>
      <c r="W12" s="23"/>
    </row>
    <row r="13" ht="18" customHeight="1" spans="1:23">
      <c r="A13" s="105"/>
      <c r="B13" s="105"/>
      <c r="C13" s="22" t="s">
        <v>357</v>
      </c>
      <c r="D13" s="21"/>
      <c r="E13" s="21"/>
      <c r="F13" s="21"/>
      <c r="G13" s="21"/>
      <c r="H13" s="21"/>
      <c r="I13" s="23">
        <v>718500</v>
      </c>
      <c r="J13" s="23">
        <f t="shared" si="1"/>
        <v>718500</v>
      </c>
      <c r="K13" s="23">
        <v>718500</v>
      </c>
      <c r="L13" s="23"/>
      <c r="M13" s="23"/>
      <c r="N13" s="23"/>
      <c r="O13" s="23"/>
      <c r="P13" s="105"/>
      <c r="Q13" s="23"/>
      <c r="R13" s="23"/>
      <c r="S13" s="23"/>
      <c r="T13" s="23"/>
      <c r="U13" s="23"/>
      <c r="V13" s="23"/>
      <c r="W13" s="23"/>
    </row>
    <row r="14" ht="18" customHeight="1" spans="1:23">
      <c r="A14" s="21" t="s">
        <v>358</v>
      </c>
      <c r="B14" s="21" t="s">
        <v>359</v>
      </c>
      <c r="C14" s="22" t="s">
        <v>357</v>
      </c>
      <c r="D14" s="21" t="s">
        <v>62</v>
      </c>
      <c r="E14" s="21" t="s">
        <v>92</v>
      </c>
      <c r="F14" s="21" t="s">
        <v>93</v>
      </c>
      <c r="G14" s="21" t="s">
        <v>287</v>
      </c>
      <c r="H14" s="21" t="s">
        <v>288</v>
      </c>
      <c r="I14" s="23">
        <v>143500</v>
      </c>
      <c r="J14" s="23">
        <f t="shared" si="1"/>
        <v>143500</v>
      </c>
      <c r="K14" s="23">
        <v>143500</v>
      </c>
      <c r="L14" s="23"/>
      <c r="M14" s="23"/>
      <c r="N14" s="23"/>
      <c r="O14" s="23"/>
      <c r="P14" s="105"/>
      <c r="Q14" s="23"/>
      <c r="R14" s="23"/>
      <c r="S14" s="23"/>
      <c r="T14" s="23"/>
      <c r="U14" s="23"/>
      <c r="V14" s="23"/>
      <c r="W14" s="23"/>
    </row>
    <row r="15" ht="18" customHeight="1" spans="1:23">
      <c r="A15" s="21" t="s">
        <v>358</v>
      </c>
      <c r="B15" s="21" t="s">
        <v>359</v>
      </c>
      <c r="C15" s="22" t="s">
        <v>357</v>
      </c>
      <c r="D15" s="21" t="s">
        <v>62</v>
      </c>
      <c r="E15" s="21" t="s">
        <v>92</v>
      </c>
      <c r="F15" s="21" t="s">
        <v>93</v>
      </c>
      <c r="G15" s="21" t="s">
        <v>287</v>
      </c>
      <c r="H15" s="21" t="s">
        <v>288</v>
      </c>
      <c r="I15" s="23">
        <v>11750</v>
      </c>
      <c r="J15" s="23">
        <f t="shared" si="1"/>
        <v>11750</v>
      </c>
      <c r="K15" s="23">
        <v>11750</v>
      </c>
      <c r="L15" s="23"/>
      <c r="M15" s="23"/>
      <c r="N15" s="23"/>
      <c r="O15" s="23"/>
      <c r="P15" s="105"/>
      <c r="Q15" s="23"/>
      <c r="R15" s="23"/>
      <c r="S15" s="23"/>
      <c r="T15" s="23"/>
      <c r="U15" s="23"/>
      <c r="V15" s="23"/>
      <c r="W15" s="23"/>
    </row>
    <row r="16" ht="18" customHeight="1" spans="1:23">
      <c r="A16" s="21" t="s">
        <v>358</v>
      </c>
      <c r="B16" s="21" t="s">
        <v>359</v>
      </c>
      <c r="C16" s="22" t="s">
        <v>357</v>
      </c>
      <c r="D16" s="21" t="s">
        <v>62</v>
      </c>
      <c r="E16" s="21" t="s">
        <v>92</v>
      </c>
      <c r="F16" s="21" t="s">
        <v>93</v>
      </c>
      <c r="G16" s="21" t="s">
        <v>287</v>
      </c>
      <c r="H16" s="21" t="s">
        <v>288</v>
      </c>
      <c r="I16" s="23">
        <v>160000</v>
      </c>
      <c r="J16" s="23">
        <f t="shared" si="1"/>
        <v>160000</v>
      </c>
      <c r="K16" s="23">
        <v>160000</v>
      </c>
      <c r="L16" s="23"/>
      <c r="M16" s="23"/>
      <c r="N16" s="23"/>
      <c r="O16" s="23"/>
      <c r="P16" s="105"/>
      <c r="Q16" s="23"/>
      <c r="R16" s="23"/>
      <c r="S16" s="23"/>
      <c r="T16" s="23"/>
      <c r="U16" s="23"/>
      <c r="V16" s="23"/>
      <c r="W16" s="23"/>
    </row>
    <row r="17" ht="18" customHeight="1" spans="1:23">
      <c r="A17" s="21" t="s">
        <v>358</v>
      </c>
      <c r="B17" s="21" t="s">
        <v>359</v>
      </c>
      <c r="C17" s="22" t="s">
        <v>357</v>
      </c>
      <c r="D17" s="21" t="s">
        <v>62</v>
      </c>
      <c r="E17" s="21" t="s">
        <v>92</v>
      </c>
      <c r="F17" s="21" t="s">
        <v>93</v>
      </c>
      <c r="G17" s="21" t="s">
        <v>360</v>
      </c>
      <c r="H17" s="21" t="s">
        <v>361</v>
      </c>
      <c r="I17" s="23">
        <v>30000</v>
      </c>
      <c r="J17" s="23">
        <f t="shared" si="1"/>
        <v>30000</v>
      </c>
      <c r="K17" s="23">
        <v>30000</v>
      </c>
      <c r="L17" s="23"/>
      <c r="M17" s="23"/>
      <c r="N17" s="23"/>
      <c r="O17" s="23"/>
      <c r="P17" s="105"/>
      <c r="Q17" s="23"/>
      <c r="R17" s="23"/>
      <c r="S17" s="23"/>
      <c r="T17" s="23"/>
      <c r="U17" s="23"/>
      <c r="V17" s="23"/>
      <c r="W17" s="23"/>
    </row>
    <row r="18" ht="18" customHeight="1" spans="1:23">
      <c r="A18" s="21" t="s">
        <v>358</v>
      </c>
      <c r="B18" s="21" t="s">
        <v>359</v>
      </c>
      <c r="C18" s="22" t="s">
        <v>357</v>
      </c>
      <c r="D18" s="21" t="s">
        <v>62</v>
      </c>
      <c r="E18" s="21" t="s">
        <v>92</v>
      </c>
      <c r="F18" s="21" t="s">
        <v>93</v>
      </c>
      <c r="G18" s="21" t="s">
        <v>362</v>
      </c>
      <c r="H18" s="21" t="s">
        <v>363</v>
      </c>
      <c r="I18" s="23">
        <v>60000</v>
      </c>
      <c r="J18" s="23">
        <f t="shared" si="1"/>
        <v>60000</v>
      </c>
      <c r="K18" s="23">
        <v>60000</v>
      </c>
      <c r="L18" s="23"/>
      <c r="M18" s="23"/>
      <c r="N18" s="23"/>
      <c r="O18" s="23"/>
      <c r="P18" s="105"/>
      <c r="Q18" s="23"/>
      <c r="R18" s="23"/>
      <c r="S18" s="23"/>
      <c r="T18" s="23"/>
      <c r="U18" s="23"/>
      <c r="V18" s="23"/>
      <c r="W18" s="23"/>
    </row>
    <row r="19" ht="18" customHeight="1" spans="1:23">
      <c r="A19" s="21" t="s">
        <v>358</v>
      </c>
      <c r="B19" s="21" t="s">
        <v>359</v>
      </c>
      <c r="C19" s="22" t="s">
        <v>357</v>
      </c>
      <c r="D19" s="21" t="s">
        <v>62</v>
      </c>
      <c r="E19" s="21" t="s">
        <v>92</v>
      </c>
      <c r="F19" s="21" t="s">
        <v>93</v>
      </c>
      <c r="G19" s="21" t="s">
        <v>362</v>
      </c>
      <c r="H19" s="21" t="s">
        <v>363</v>
      </c>
      <c r="I19" s="23">
        <v>90000</v>
      </c>
      <c r="J19" s="23">
        <f t="shared" si="1"/>
        <v>90000</v>
      </c>
      <c r="K19" s="23">
        <v>90000</v>
      </c>
      <c r="L19" s="23"/>
      <c r="M19" s="23"/>
      <c r="N19" s="23"/>
      <c r="O19" s="23"/>
      <c r="P19" s="105"/>
      <c r="Q19" s="23"/>
      <c r="R19" s="23"/>
      <c r="S19" s="23"/>
      <c r="T19" s="23"/>
      <c r="U19" s="23"/>
      <c r="V19" s="23"/>
      <c r="W19" s="23"/>
    </row>
    <row r="20" ht="18" customHeight="1" spans="1:23">
      <c r="A20" s="21" t="s">
        <v>358</v>
      </c>
      <c r="B20" s="21" t="s">
        <v>359</v>
      </c>
      <c r="C20" s="22" t="s">
        <v>357</v>
      </c>
      <c r="D20" s="21" t="s">
        <v>62</v>
      </c>
      <c r="E20" s="21" t="s">
        <v>92</v>
      </c>
      <c r="F20" s="21" t="s">
        <v>93</v>
      </c>
      <c r="G20" s="21" t="s">
        <v>364</v>
      </c>
      <c r="H20" s="21" t="s">
        <v>365</v>
      </c>
      <c r="I20" s="23">
        <v>10000</v>
      </c>
      <c r="J20" s="23">
        <f t="shared" si="1"/>
        <v>10000</v>
      </c>
      <c r="K20" s="23">
        <v>10000</v>
      </c>
      <c r="L20" s="23"/>
      <c r="M20" s="23"/>
      <c r="N20" s="23"/>
      <c r="O20" s="23"/>
      <c r="P20" s="105"/>
      <c r="Q20" s="23"/>
      <c r="R20" s="23"/>
      <c r="S20" s="23"/>
      <c r="T20" s="23"/>
      <c r="U20" s="23"/>
      <c r="V20" s="23"/>
      <c r="W20" s="23"/>
    </row>
    <row r="21" ht="18" customHeight="1" spans="1:23">
      <c r="A21" s="21" t="s">
        <v>358</v>
      </c>
      <c r="B21" s="21" t="s">
        <v>359</v>
      </c>
      <c r="C21" s="22" t="s">
        <v>357</v>
      </c>
      <c r="D21" s="21" t="s">
        <v>62</v>
      </c>
      <c r="E21" s="21" t="s">
        <v>92</v>
      </c>
      <c r="F21" s="21" t="s">
        <v>93</v>
      </c>
      <c r="G21" s="21" t="s">
        <v>366</v>
      </c>
      <c r="H21" s="21" t="s">
        <v>234</v>
      </c>
      <c r="I21" s="23">
        <v>5000</v>
      </c>
      <c r="J21" s="23">
        <f t="shared" si="1"/>
        <v>5000</v>
      </c>
      <c r="K21" s="23">
        <v>5000</v>
      </c>
      <c r="L21" s="23"/>
      <c r="M21" s="23"/>
      <c r="N21" s="23"/>
      <c r="O21" s="23"/>
      <c r="P21" s="105"/>
      <c r="Q21" s="23"/>
      <c r="R21" s="23"/>
      <c r="S21" s="23"/>
      <c r="T21" s="23"/>
      <c r="U21" s="23"/>
      <c r="V21" s="23"/>
      <c r="W21" s="23"/>
    </row>
    <row r="22" ht="18" customHeight="1" spans="1:23">
      <c r="A22" s="21" t="s">
        <v>358</v>
      </c>
      <c r="B22" s="21" t="s">
        <v>359</v>
      </c>
      <c r="C22" s="22" t="s">
        <v>357</v>
      </c>
      <c r="D22" s="21" t="s">
        <v>62</v>
      </c>
      <c r="E22" s="21" t="s">
        <v>92</v>
      </c>
      <c r="F22" s="21" t="s">
        <v>93</v>
      </c>
      <c r="G22" s="21" t="s">
        <v>317</v>
      </c>
      <c r="H22" s="21" t="s">
        <v>318</v>
      </c>
      <c r="I22" s="23">
        <v>200000</v>
      </c>
      <c r="J22" s="23">
        <f t="shared" si="1"/>
        <v>200000</v>
      </c>
      <c r="K22" s="23">
        <v>200000</v>
      </c>
      <c r="L22" s="23"/>
      <c r="M22" s="23"/>
      <c r="N22" s="23"/>
      <c r="O22" s="23"/>
      <c r="P22" s="105"/>
      <c r="Q22" s="23"/>
      <c r="R22" s="23"/>
      <c r="S22" s="23"/>
      <c r="T22" s="23"/>
      <c r="U22" s="23"/>
      <c r="V22" s="23"/>
      <c r="W22" s="23"/>
    </row>
    <row r="23" ht="18" customHeight="1" spans="1:23">
      <c r="A23" s="21" t="s">
        <v>358</v>
      </c>
      <c r="B23" s="21" t="s">
        <v>359</v>
      </c>
      <c r="C23" s="22" t="s">
        <v>357</v>
      </c>
      <c r="D23" s="21" t="s">
        <v>62</v>
      </c>
      <c r="E23" s="21" t="s">
        <v>92</v>
      </c>
      <c r="F23" s="21" t="s">
        <v>93</v>
      </c>
      <c r="G23" s="21" t="s">
        <v>367</v>
      </c>
      <c r="H23" s="21" t="s">
        <v>356</v>
      </c>
      <c r="I23" s="23">
        <v>8250</v>
      </c>
      <c r="J23" s="23">
        <f t="shared" si="1"/>
        <v>8250</v>
      </c>
      <c r="K23" s="23">
        <v>8250</v>
      </c>
      <c r="L23" s="23"/>
      <c r="M23" s="23"/>
      <c r="N23" s="23"/>
      <c r="O23" s="23"/>
      <c r="P23" s="105"/>
      <c r="Q23" s="23"/>
      <c r="R23" s="23"/>
      <c r="S23" s="23"/>
      <c r="T23" s="23"/>
      <c r="U23" s="23"/>
      <c r="V23" s="23"/>
      <c r="W23" s="23"/>
    </row>
    <row r="24" ht="18" customHeight="1" spans="1:23">
      <c r="A24" s="105"/>
      <c r="B24" s="105"/>
      <c r="C24" s="22" t="s">
        <v>368</v>
      </c>
      <c r="D24" s="21"/>
      <c r="E24" s="21"/>
      <c r="F24" s="21"/>
      <c r="G24" s="21"/>
      <c r="H24" s="21"/>
      <c r="I24" s="23">
        <v>331500</v>
      </c>
      <c r="J24" s="23">
        <f t="shared" si="1"/>
        <v>331500</v>
      </c>
      <c r="K24" s="23">
        <v>331500</v>
      </c>
      <c r="L24" s="23"/>
      <c r="M24" s="23"/>
      <c r="N24" s="23"/>
      <c r="O24" s="23"/>
      <c r="P24" s="105"/>
      <c r="Q24" s="23"/>
      <c r="R24" s="23"/>
      <c r="S24" s="23"/>
      <c r="T24" s="23"/>
      <c r="U24" s="23"/>
      <c r="V24" s="23"/>
      <c r="W24" s="23"/>
    </row>
    <row r="25" ht="18" customHeight="1" spans="1:23">
      <c r="A25" s="21" t="s">
        <v>358</v>
      </c>
      <c r="B25" s="21" t="s">
        <v>369</v>
      </c>
      <c r="C25" s="22" t="s">
        <v>368</v>
      </c>
      <c r="D25" s="21" t="s">
        <v>62</v>
      </c>
      <c r="E25" s="21" t="s">
        <v>174</v>
      </c>
      <c r="F25" s="21" t="s">
        <v>175</v>
      </c>
      <c r="G25" s="21" t="s">
        <v>287</v>
      </c>
      <c r="H25" s="21" t="s">
        <v>288</v>
      </c>
      <c r="I25" s="23">
        <v>61000</v>
      </c>
      <c r="J25" s="23">
        <f t="shared" si="1"/>
        <v>61000</v>
      </c>
      <c r="K25" s="23">
        <v>61000</v>
      </c>
      <c r="L25" s="23"/>
      <c r="M25" s="23"/>
      <c r="N25" s="23"/>
      <c r="O25" s="23"/>
      <c r="P25" s="105"/>
      <c r="Q25" s="23"/>
      <c r="R25" s="23"/>
      <c r="S25" s="23"/>
      <c r="T25" s="23"/>
      <c r="U25" s="23"/>
      <c r="V25" s="23"/>
      <c r="W25" s="23"/>
    </row>
    <row r="26" ht="18" customHeight="1" spans="1:23">
      <c r="A26" s="21" t="s">
        <v>358</v>
      </c>
      <c r="B26" s="21" t="s">
        <v>369</v>
      </c>
      <c r="C26" s="22" t="s">
        <v>368</v>
      </c>
      <c r="D26" s="21" t="s">
        <v>62</v>
      </c>
      <c r="E26" s="21" t="s">
        <v>174</v>
      </c>
      <c r="F26" s="21" t="s">
        <v>175</v>
      </c>
      <c r="G26" s="21" t="s">
        <v>287</v>
      </c>
      <c r="H26" s="21" t="s">
        <v>288</v>
      </c>
      <c r="I26" s="23">
        <v>220500</v>
      </c>
      <c r="J26" s="23">
        <f t="shared" si="1"/>
        <v>220500</v>
      </c>
      <c r="K26" s="23">
        <v>220500</v>
      </c>
      <c r="L26" s="23"/>
      <c r="M26" s="23"/>
      <c r="N26" s="23"/>
      <c r="O26" s="23"/>
      <c r="P26" s="105"/>
      <c r="Q26" s="23"/>
      <c r="R26" s="23"/>
      <c r="S26" s="23"/>
      <c r="T26" s="23"/>
      <c r="U26" s="23"/>
      <c r="V26" s="23"/>
      <c r="W26" s="23"/>
    </row>
    <row r="27" ht="18" customHeight="1" spans="1:23">
      <c r="A27" s="21" t="s">
        <v>358</v>
      </c>
      <c r="B27" s="21" t="s">
        <v>369</v>
      </c>
      <c r="C27" s="22" t="s">
        <v>368</v>
      </c>
      <c r="D27" s="21" t="s">
        <v>62</v>
      </c>
      <c r="E27" s="21" t="s">
        <v>174</v>
      </c>
      <c r="F27" s="21" t="s">
        <v>175</v>
      </c>
      <c r="G27" s="21" t="s">
        <v>287</v>
      </c>
      <c r="H27" s="21" t="s">
        <v>288</v>
      </c>
      <c r="I27" s="23">
        <v>50000</v>
      </c>
      <c r="J27" s="23">
        <f t="shared" si="1"/>
        <v>50000</v>
      </c>
      <c r="K27" s="23">
        <v>50000</v>
      </c>
      <c r="L27" s="23"/>
      <c r="M27" s="23"/>
      <c r="N27" s="23"/>
      <c r="O27" s="23"/>
      <c r="P27" s="105"/>
      <c r="Q27" s="23"/>
      <c r="R27" s="23"/>
      <c r="S27" s="23"/>
      <c r="T27" s="23"/>
      <c r="U27" s="23"/>
      <c r="V27" s="23"/>
      <c r="W27" s="23"/>
    </row>
    <row r="28" ht="18" customHeight="1" spans="1:23">
      <c r="A28" s="105"/>
      <c r="B28" s="105"/>
      <c r="C28" s="22" t="s">
        <v>370</v>
      </c>
      <c r="D28" s="21"/>
      <c r="E28" s="21"/>
      <c r="F28" s="21"/>
      <c r="G28" s="21"/>
      <c r="H28" s="21"/>
      <c r="I28" s="23">
        <v>2436400</v>
      </c>
      <c r="J28" s="23">
        <f t="shared" si="1"/>
        <v>2436400</v>
      </c>
      <c r="K28" s="23">
        <v>2436400</v>
      </c>
      <c r="L28" s="23"/>
      <c r="M28" s="23"/>
      <c r="N28" s="23"/>
      <c r="O28" s="23"/>
      <c r="P28" s="105"/>
      <c r="Q28" s="23"/>
      <c r="R28" s="23"/>
      <c r="S28" s="23"/>
      <c r="T28" s="23"/>
      <c r="U28" s="23"/>
      <c r="V28" s="23"/>
      <c r="W28" s="23"/>
    </row>
    <row r="29" ht="18" customHeight="1" spans="1:23">
      <c r="A29" s="21" t="s">
        <v>358</v>
      </c>
      <c r="B29" s="21" t="s">
        <v>371</v>
      </c>
      <c r="C29" s="22" t="s">
        <v>370</v>
      </c>
      <c r="D29" s="21" t="s">
        <v>62</v>
      </c>
      <c r="E29" s="21" t="s">
        <v>174</v>
      </c>
      <c r="F29" s="21" t="s">
        <v>175</v>
      </c>
      <c r="G29" s="21" t="s">
        <v>327</v>
      </c>
      <c r="H29" s="21" t="s">
        <v>328</v>
      </c>
      <c r="I29" s="23">
        <v>150600</v>
      </c>
      <c r="J29" s="23">
        <f t="shared" si="1"/>
        <v>150600</v>
      </c>
      <c r="K29" s="23">
        <v>150600</v>
      </c>
      <c r="L29" s="23"/>
      <c r="M29" s="23"/>
      <c r="N29" s="23"/>
      <c r="O29" s="23"/>
      <c r="P29" s="105"/>
      <c r="Q29" s="23"/>
      <c r="R29" s="23"/>
      <c r="S29" s="23"/>
      <c r="T29" s="23"/>
      <c r="U29" s="23"/>
      <c r="V29" s="23"/>
      <c r="W29" s="23"/>
    </row>
    <row r="30" ht="18" customHeight="1" spans="1:23">
      <c r="A30" s="21" t="s">
        <v>358</v>
      </c>
      <c r="B30" s="21" t="s">
        <v>371</v>
      </c>
      <c r="C30" s="22" t="s">
        <v>370</v>
      </c>
      <c r="D30" s="21" t="s">
        <v>62</v>
      </c>
      <c r="E30" s="21" t="s">
        <v>174</v>
      </c>
      <c r="F30" s="21" t="s">
        <v>175</v>
      </c>
      <c r="G30" s="21" t="s">
        <v>327</v>
      </c>
      <c r="H30" s="21" t="s">
        <v>328</v>
      </c>
      <c r="I30" s="23">
        <v>1054200</v>
      </c>
      <c r="J30" s="23">
        <f t="shared" si="1"/>
        <v>1054200</v>
      </c>
      <c r="K30" s="23">
        <v>1054200</v>
      </c>
      <c r="L30" s="23"/>
      <c r="M30" s="23"/>
      <c r="N30" s="23"/>
      <c r="O30" s="23"/>
      <c r="P30" s="105"/>
      <c r="Q30" s="23"/>
      <c r="R30" s="23"/>
      <c r="S30" s="23"/>
      <c r="T30" s="23"/>
      <c r="U30" s="23"/>
      <c r="V30" s="23"/>
      <c r="W30" s="23"/>
    </row>
    <row r="31" ht="18" customHeight="1" spans="1:23">
      <c r="A31" s="21" t="s">
        <v>358</v>
      </c>
      <c r="B31" s="21" t="s">
        <v>371</v>
      </c>
      <c r="C31" s="22" t="s">
        <v>370</v>
      </c>
      <c r="D31" s="21" t="s">
        <v>62</v>
      </c>
      <c r="E31" s="21" t="s">
        <v>174</v>
      </c>
      <c r="F31" s="21" t="s">
        <v>175</v>
      </c>
      <c r="G31" s="21" t="s">
        <v>327</v>
      </c>
      <c r="H31" s="21" t="s">
        <v>328</v>
      </c>
      <c r="I31" s="23">
        <v>366000</v>
      </c>
      <c r="J31" s="23">
        <f t="shared" si="1"/>
        <v>366000</v>
      </c>
      <c r="K31" s="23">
        <v>366000</v>
      </c>
      <c r="L31" s="23"/>
      <c r="M31" s="23"/>
      <c r="N31" s="23"/>
      <c r="O31" s="23"/>
      <c r="P31" s="105"/>
      <c r="Q31" s="23"/>
      <c r="R31" s="23"/>
      <c r="S31" s="23"/>
      <c r="T31" s="23"/>
      <c r="U31" s="23"/>
      <c r="V31" s="23"/>
      <c r="W31" s="23"/>
    </row>
    <row r="32" ht="18" customHeight="1" spans="1:23">
      <c r="A32" s="21" t="s">
        <v>358</v>
      </c>
      <c r="B32" s="21" t="s">
        <v>371</v>
      </c>
      <c r="C32" s="22" t="s">
        <v>370</v>
      </c>
      <c r="D32" s="21" t="s">
        <v>62</v>
      </c>
      <c r="E32" s="21" t="s">
        <v>174</v>
      </c>
      <c r="F32" s="21" t="s">
        <v>175</v>
      </c>
      <c r="G32" s="21" t="s">
        <v>327</v>
      </c>
      <c r="H32" s="21" t="s">
        <v>328</v>
      </c>
      <c r="I32" s="23">
        <v>63200</v>
      </c>
      <c r="J32" s="23">
        <f t="shared" si="1"/>
        <v>63200</v>
      </c>
      <c r="K32" s="23">
        <v>63200</v>
      </c>
      <c r="L32" s="23"/>
      <c r="M32" s="23"/>
      <c r="N32" s="23"/>
      <c r="O32" s="23"/>
      <c r="P32" s="105"/>
      <c r="Q32" s="23"/>
      <c r="R32" s="23"/>
      <c r="S32" s="23"/>
      <c r="T32" s="23"/>
      <c r="U32" s="23"/>
      <c r="V32" s="23"/>
      <c r="W32" s="23"/>
    </row>
    <row r="33" ht="18" customHeight="1" spans="1:23">
      <c r="A33" s="21" t="s">
        <v>358</v>
      </c>
      <c r="B33" s="21" t="s">
        <v>371</v>
      </c>
      <c r="C33" s="22" t="s">
        <v>370</v>
      </c>
      <c r="D33" s="21" t="s">
        <v>62</v>
      </c>
      <c r="E33" s="21" t="s">
        <v>174</v>
      </c>
      <c r="F33" s="21" t="s">
        <v>175</v>
      </c>
      <c r="G33" s="21" t="s">
        <v>327</v>
      </c>
      <c r="H33" s="21" t="s">
        <v>328</v>
      </c>
      <c r="I33" s="23">
        <v>442400</v>
      </c>
      <c r="J33" s="23">
        <f t="shared" si="1"/>
        <v>442400</v>
      </c>
      <c r="K33" s="23">
        <v>442400</v>
      </c>
      <c r="L33" s="23"/>
      <c r="M33" s="23"/>
      <c r="N33" s="23"/>
      <c r="O33" s="23"/>
      <c r="P33" s="105"/>
      <c r="Q33" s="23"/>
      <c r="R33" s="23"/>
      <c r="S33" s="23"/>
      <c r="T33" s="23"/>
      <c r="U33" s="23"/>
      <c r="V33" s="23"/>
      <c r="W33" s="23"/>
    </row>
    <row r="34" ht="18" customHeight="1" spans="1:23">
      <c r="A34" s="21" t="s">
        <v>358</v>
      </c>
      <c r="B34" s="21" t="s">
        <v>371</v>
      </c>
      <c r="C34" s="22" t="s">
        <v>370</v>
      </c>
      <c r="D34" s="21" t="s">
        <v>62</v>
      </c>
      <c r="E34" s="21" t="s">
        <v>174</v>
      </c>
      <c r="F34" s="21" t="s">
        <v>175</v>
      </c>
      <c r="G34" s="21" t="s">
        <v>327</v>
      </c>
      <c r="H34" s="21" t="s">
        <v>328</v>
      </c>
      <c r="I34" s="23">
        <v>360000</v>
      </c>
      <c r="J34" s="23">
        <f t="shared" si="1"/>
        <v>360000</v>
      </c>
      <c r="K34" s="23">
        <v>360000</v>
      </c>
      <c r="L34" s="23"/>
      <c r="M34" s="23"/>
      <c r="N34" s="23"/>
      <c r="O34" s="23"/>
      <c r="P34" s="105"/>
      <c r="Q34" s="23"/>
      <c r="R34" s="23"/>
      <c r="S34" s="23"/>
      <c r="T34" s="23"/>
      <c r="U34" s="23"/>
      <c r="V34" s="23"/>
      <c r="W34" s="23"/>
    </row>
    <row r="35" ht="18" customHeight="1" spans="1:23">
      <c r="A35" s="105"/>
      <c r="B35" s="105"/>
      <c r="C35" s="22" t="s">
        <v>372</v>
      </c>
      <c r="D35" s="21"/>
      <c r="E35" s="21"/>
      <c r="F35" s="21"/>
      <c r="G35" s="21"/>
      <c r="H35" s="21"/>
      <c r="I35" s="23">
        <v>1734200</v>
      </c>
      <c r="J35" s="23">
        <f t="shared" si="1"/>
        <v>1734200</v>
      </c>
      <c r="K35" s="23">
        <v>1734200</v>
      </c>
      <c r="L35" s="23"/>
      <c r="M35" s="23"/>
      <c r="N35" s="23"/>
      <c r="O35" s="23"/>
      <c r="P35" s="105"/>
      <c r="Q35" s="23"/>
      <c r="R35" s="23"/>
      <c r="S35" s="23"/>
      <c r="T35" s="23"/>
      <c r="U35" s="23"/>
      <c r="V35" s="23"/>
      <c r="W35" s="23"/>
    </row>
    <row r="36" ht="18" customHeight="1" spans="1:23">
      <c r="A36" s="21" t="s">
        <v>358</v>
      </c>
      <c r="B36" s="21" t="s">
        <v>373</v>
      </c>
      <c r="C36" s="22" t="s">
        <v>372</v>
      </c>
      <c r="D36" s="21" t="s">
        <v>62</v>
      </c>
      <c r="E36" s="21" t="s">
        <v>172</v>
      </c>
      <c r="F36" s="21" t="s">
        <v>173</v>
      </c>
      <c r="G36" s="21" t="s">
        <v>327</v>
      </c>
      <c r="H36" s="21" t="s">
        <v>328</v>
      </c>
      <c r="I36" s="23">
        <v>3600</v>
      </c>
      <c r="J36" s="23">
        <f t="shared" si="1"/>
        <v>3600</v>
      </c>
      <c r="K36" s="23">
        <v>3600</v>
      </c>
      <c r="L36" s="23"/>
      <c r="M36" s="23"/>
      <c r="N36" s="23"/>
      <c r="O36" s="23"/>
      <c r="P36" s="105"/>
      <c r="Q36" s="23"/>
      <c r="R36" s="23"/>
      <c r="S36" s="23"/>
      <c r="T36" s="23"/>
      <c r="U36" s="23"/>
      <c r="V36" s="23"/>
      <c r="W36" s="23"/>
    </row>
    <row r="37" ht="18" customHeight="1" spans="1:23">
      <c r="A37" s="21" t="s">
        <v>358</v>
      </c>
      <c r="B37" s="21" t="s">
        <v>373</v>
      </c>
      <c r="C37" s="22" t="s">
        <v>372</v>
      </c>
      <c r="D37" s="21" t="s">
        <v>62</v>
      </c>
      <c r="E37" s="21" t="s">
        <v>172</v>
      </c>
      <c r="F37" s="21" t="s">
        <v>173</v>
      </c>
      <c r="G37" s="21" t="s">
        <v>327</v>
      </c>
      <c r="H37" s="21" t="s">
        <v>328</v>
      </c>
      <c r="I37" s="23">
        <v>109800</v>
      </c>
      <c r="J37" s="23">
        <f t="shared" si="1"/>
        <v>109800</v>
      </c>
      <c r="K37" s="23">
        <v>109800</v>
      </c>
      <c r="L37" s="23"/>
      <c r="M37" s="23"/>
      <c r="N37" s="23"/>
      <c r="O37" s="23"/>
      <c r="P37" s="105"/>
      <c r="Q37" s="23"/>
      <c r="R37" s="23"/>
      <c r="S37" s="23"/>
      <c r="T37" s="23"/>
      <c r="U37" s="23"/>
      <c r="V37" s="23"/>
      <c r="W37" s="23"/>
    </row>
    <row r="38" ht="18" customHeight="1" spans="1:23">
      <c r="A38" s="21" t="s">
        <v>358</v>
      </c>
      <c r="B38" s="21" t="s">
        <v>373</v>
      </c>
      <c r="C38" s="22" t="s">
        <v>372</v>
      </c>
      <c r="D38" s="21" t="s">
        <v>62</v>
      </c>
      <c r="E38" s="21" t="s">
        <v>174</v>
      </c>
      <c r="F38" s="21" t="s">
        <v>175</v>
      </c>
      <c r="G38" s="21" t="s">
        <v>327</v>
      </c>
      <c r="H38" s="21" t="s">
        <v>328</v>
      </c>
      <c r="I38" s="23">
        <v>1004400</v>
      </c>
      <c r="J38" s="23">
        <f t="shared" si="1"/>
        <v>1004400</v>
      </c>
      <c r="K38" s="23">
        <v>1004400</v>
      </c>
      <c r="L38" s="23"/>
      <c r="M38" s="23"/>
      <c r="N38" s="23"/>
      <c r="O38" s="23"/>
      <c r="P38" s="105"/>
      <c r="Q38" s="23"/>
      <c r="R38" s="23"/>
      <c r="S38" s="23"/>
      <c r="T38" s="23"/>
      <c r="U38" s="23"/>
      <c r="V38" s="23"/>
      <c r="W38" s="23"/>
    </row>
    <row r="39" ht="18" customHeight="1" spans="1:23">
      <c r="A39" s="21" t="s">
        <v>358</v>
      </c>
      <c r="B39" s="21" t="s">
        <v>373</v>
      </c>
      <c r="C39" s="22" t="s">
        <v>372</v>
      </c>
      <c r="D39" s="21" t="s">
        <v>62</v>
      </c>
      <c r="E39" s="21" t="s">
        <v>174</v>
      </c>
      <c r="F39" s="21" t="s">
        <v>175</v>
      </c>
      <c r="G39" s="21" t="s">
        <v>327</v>
      </c>
      <c r="H39" s="21" t="s">
        <v>328</v>
      </c>
      <c r="I39" s="23">
        <v>616400</v>
      </c>
      <c r="J39" s="23">
        <f t="shared" si="1"/>
        <v>616400</v>
      </c>
      <c r="K39" s="23">
        <v>616400</v>
      </c>
      <c r="L39" s="23"/>
      <c r="M39" s="23"/>
      <c r="N39" s="23"/>
      <c r="O39" s="23"/>
      <c r="P39" s="105"/>
      <c r="Q39" s="23"/>
      <c r="R39" s="23"/>
      <c r="S39" s="23"/>
      <c r="T39" s="23"/>
      <c r="U39" s="23"/>
      <c r="V39" s="23"/>
      <c r="W39" s="23"/>
    </row>
    <row r="40" ht="18" customHeight="1" spans="1:23">
      <c r="A40" s="105"/>
      <c r="B40" s="105"/>
      <c r="C40" s="22" t="s">
        <v>374</v>
      </c>
      <c r="D40" s="21"/>
      <c r="E40" s="21"/>
      <c r="F40" s="21"/>
      <c r="G40" s="21"/>
      <c r="H40" s="21"/>
      <c r="I40" s="23">
        <v>67200</v>
      </c>
      <c r="J40" s="23">
        <f t="shared" si="1"/>
        <v>67200</v>
      </c>
      <c r="K40" s="23">
        <v>67200</v>
      </c>
      <c r="L40" s="23"/>
      <c r="M40" s="23"/>
      <c r="N40" s="23"/>
      <c r="O40" s="23"/>
      <c r="P40" s="105"/>
      <c r="Q40" s="23"/>
      <c r="R40" s="23"/>
      <c r="S40" s="23"/>
      <c r="T40" s="23"/>
      <c r="U40" s="23"/>
      <c r="V40" s="23"/>
      <c r="W40" s="23"/>
    </row>
    <row r="41" ht="18" customHeight="1" spans="1:23">
      <c r="A41" s="21" t="s">
        <v>353</v>
      </c>
      <c r="B41" s="21" t="s">
        <v>375</v>
      </c>
      <c r="C41" s="22" t="s">
        <v>374</v>
      </c>
      <c r="D41" s="21" t="s">
        <v>62</v>
      </c>
      <c r="E41" s="21" t="s">
        <v>85</v>
      </c>
      <c r="F41" s="21" t="s">
        <v>86</v>
      </c>
      <c r="G41" s="21" t="s">
        <v>327</v>
      </c>
      <c r="H41" s="21" t="s">
        <v>328</v>
      </c>
      <c r="I41" s="23">
        <v>67200</v>
      </c>
      <c r="J41" s="23">
        <f t="shared" si="1"/>
        <v>67200</v>
      </c>
      <c r="K41" s="23">
        <v>67200</v>
      </c>
      <c r="L41" s="23"/>
      <c r="M41" s="23"/>
      <c r="N41" s="23"/>
      <c r="O41" s="23"/>
      <c r="P41" s="105"/>
      <c r="Q41" s="23"/>
      <c r="R41" s="23"/>
      <c r="S41" s="23"/>
      <c r="T41" s="23"/>
      <c r="U41" s="23"/>
      <c r="V41" s="23"/>
      <c r="W41" s="23"/>
    </row>
    <row r="42" ht="18" customHeight="1" spans="1:23">
      <c r="A42" s="105"/>
      <c r="B42" s="105"/>
      <c r="C42" s="22" t="s">
        <v>376</v>
      </c>
      <c r="D42" s="21"/>
      <c r="E42" s="21"/>
      <c r="F42" s="21"/>
      <c r="G42" s="21"/>
      <c r="H42" s="21"/>
      <c r="I42" s="23">
        <v>5000</v>
      </c>
      <c r="J42" s="23">
        <f t="shared" ref="J42:J73" si="2">K42</f>
        <v>5000</v>
      </c>
      <c r="K42" s="23">
        <v>5000</v>
      </c>
      <c r="L42" s="23"/>
      <c r="M42" s="23"/>
      <c r="N42" s="23"/>
      <c r="O42" s="23"/>
      <c r="P42" s="105"/>
      <c r="Q42" s="23"/>
      <c r="R42" s="23"/>
      <c r="S42" s="23"/>
      <c r="T42" s="23"/>
      <c r="U42" s="23"/>
      <c r="V42" s="23"/>
      <c r="W42" s="23"/>
    </row>
    <row r="43" ht="18" customHeight="1" spans="1:23">
      <c r="A43" s="21" t="s">
        <v>377</v>
      </c>
      <c r="B43" s="21" t="s">
        <v>378</v>
      </c>
      <c r="C43" s="22" t="s">
        <v>376</v>
      </c>
      <c r="D43" s="21" t="s">
        <v>62</v>
      </c>
      <c r="E43" s="21" t="s">
        <v>85</v>
      </c>
      <c r="F43" s="21" t="s">
        <v>86</v>
      </c>
      <c r="G43" s="21" t="s">
        <v>327</v>
      </c>
      <c r="H43" s="21" t="s">
        <v>328</v>
      </c>
      <c r="I43" s="23">
        <v>5000</v>
      </c>
      <c r="J43" s="23">
        <f t="shared" si="2"/>
        <v>5000</v>
      </c>
      <c r="K43" s="23">
        <v>5000</v>
      </c>
      <c r="L43" s="23"/>
      <c r="M43" s="23"/>
      <c r="N43" s="23"/>
      <c r="O43" s="23"/>
      <c r="P43" s="105"/>
      <c r="Q43" s="23"/>
      <c r="R43" s="23"/>
      <c r="S43" s="23"/>
      <c r="T43" s="23"/>
      <c r="U43" s="23"/>
      <c r="V43" s="23"/>
      <c r="W43" s="23"/>
    </row>
    <row r="44" ht="18" customHeight="1" spans="1:23">
      <c r="A44" s="105"/>
      <c r="B44" s="105"/>
      <c r="C44" s="22" t="s">
        <v>379</v>
      </c>
      <c r="D44" s="21"/>
      <c r="E44" s="21"/>
      <c r="F44" s="21"/>
      <c r="G44" s="21"/>
      <c r="H44" s="21"/>
      <c r="I44" s="23">
        <v>100000</v>
      </c>
      <c r="J44" s="23">
        <f t="shared" si="2"/>
        <v>0</v>
      </c>
      <c r="K44" s="23"/>
      <c r="L44" s="23"/>
      <c r="M44" s="23"/>
      <c r="N44" s="23"/>
      <c r="O44" s="23"/>
      <c r="P44" s="105"/>
      <c r="Q44" s="23"/>
      <c r="R44" s="23">
        <v>100000</v>
      </c>
      <c r="S44" s="23"/>
      <c r="T44" s="23"/>
      <c r="U44" s="23"/>
      <c r="V44" s="23"/>
      <c r="W44" s="23">
        <v>100000</v>
      </c>
    </row>
    <row r="45" ht="18" customHeight="1" spans="1:23">
      <c r="A45" s="21" t="s">
        <v>377</v>
      </c>
      <c r="B45" s="21" t="s">
        <v>380</v>
      </c>
      <c r="C45" s="22" t="s">
        <v>379</v>
      </c>
      <c r="D45" s="21" t="s">
        <v>62</v>
      </c>
      <c r="E45" s="21" t="s">
        <v>109</v>
      </c>
      <c r="F45" s="21" t="s">
        <v>89</v>
      </c>
      <c r="G45" s="21" t="s">
        <v>287</v>
      </c>
      <c r="H45" s="21" t="s">
        <v>288</v>
      </c>
      <c r="I45" s="23">
        <v>27600</v>
      </c>
      <c r="J45" s="23">
        <f t="shared" si="2"/>
        <v>0</v>
      </c>
      <c r="K45" s="23"/>
      <c r="L45" s="23"/>
      <c r="M45" s="23"/>
      <c r="N45" s="23"/>
      <c r="O45" s="23"/>
      <c r="P45" s="105"/>
      <c r="Q45" s="23"/>
      <c r="R45" s="23">
        <v>27600</v>
      </c>
      <c r="S45" s="23"/>
      <c r="T45" s="23"/>
      <c r="U45" s="23"/>
      <c r="V45" s="23"/>
      <c r="W45" s="23">
        <v>27600</v>
      </c>
    </row>
    <row r="46" ht="18" customHeight="1" spans="1:23">
      <c r="A46" s="21" t="s">
        <v>377</v>
      </c>
      <c r="B46" s="21" t="s">
        <v>380</v>
      </c>
      <c r="C46" s="22" t="s">
        <v>379</v>
      </c>
      <c r="D46" s="21" t="s">
        <v>62</v>
      </c>
      <c r="E46" s="21" t="s">
        <v>109</v>
      </c>
      <c r="F46" s="21" t="s">
        <v>89</v>
      </c>
      <c r="G46" s="21" t="s">
        <v>381</v>
      </c>
      <c r="H46" s="21" t="s">
        <v>382</v>
      </c>
      <c r="I46" s="23">
        <v>72400</v>
      </c>
      <c r="J46" s="23">
        <f t="shared" si="2"/>
        <v>0</v>
      </c>
      <c r="K46" s="23"/>
      <c r="L46" s="23"/>
      <c r="M46" s="23"/>
      <c r="N46" s="23"/>
      <c r="O46" s="23"/>
      <c r="P46" s="105"/>
      <c r="Q46" s="23"/>
      <c r="R46" s="23">
        <v>72400</v>
      </c>
      <c r="S46" s="23"/>
      <c r="T46" s="23"/>
      <c r="U46" s="23"/>
      <c r="V46" s="23"/>
      <c r="W46" s="23">
        <v>72400</v>
      </c>
    </row>
    <row r="47" ht="18" customHeight="1" spans="1:23">
      <c r="A47" s="105"/>
      <c r="B47" s="105"/>
      <c r="C47" s="22" t="s">
        <v>383</v>
      </c>
      <c r="D47" s="21"/>
      <c r="E47" s="21"/>
      <c r="F47" s="21"/>
      <c r="G47" s="21"/>
      <c r="H47" s="21"/>
      <c r="I47" s="23">
        <v>3000</v>
      </c>
      <c r="J47" s="23">
        <v>3000</v>
      </c>
      <c r="K47" s="23"/>
      <c r="L47" s="23"/>
      <c r="M47" s="23"/>
      <c r="N47" s="23"/>
      <c r="O47" s="23"/>
      <c r="P47" s="105"/>
      <c r="Q47" s="23"/>
      <c r="R47" s="23"/>
      <c r="S47" s="23"/>
      <c r="T47" s="23"/>
      <c r="U47" s="23"/>
      <c r="V47" s="23"/>
      <c r="W47" s="23"/>
    </row>
    <row r="48" ht="18" customHeight="1" spans="1:23">
      <c r="A48" s="21" t="s">
        <v>353</v>
      </c>
      <c r="B48" s="21" t="s">
        <v>384</v>
      </c>
      <c r="C48" s="22" t="s">
        <v>383</v>
      </c>
      <c r="D48" s="21" t="s">
        <v>62</v>
      </c>
      <c r="E48" s="21" t="s">
        <v>96</v>
      </c>
      <c r="F48" s="21" t="s">
        <v>97</v>
      </c>
      <c r="G48" s="21" t="s">
        <v>364</v>
      </c>
      <c r="H48" s="21" t="s">
        <v>365</v>
      </c>
      <c r="I48" s="23">
        <v>3000</v>
      </c>
      <c r="J48" s="23">
        <v>3000</v>
      </c>
      <c r="K48" s="23"/>
      <c r="L48" s="23"/>
      <c r="M48" s="23"/>
      <c r="N48" s="23"/>
      <c r="O48" s="23"/>
      <c r="P48" s="105"/>
      <c r="Q48" s="23"/>
      <c r="R48" s="23"/>
      <c r="S48" s="23"/>
      <c r="T48" s="23"/>
      <c r="U48" s="23"/>
      <c r="V48" s="23"/>
      <c r="W48" s="23"/>
    </row>
    <row r="49" ht="18" customHeight="1" spans="1:23">
      <c r="A49" s="105"/>
      <c r="B49" s="105"/>
      <c r="C49" s="22" t="s">
        <v>385</v>
      </c>
      <c r="D49" s="21"/>
      <c r="E49" s="21"/>
      <c r="F49" s="21"/>
      <c r="G49" s="21"/>
      <c r="H49" s="21"/>
      <c r="I49" s="23">
        <v>16800</v>
      </c>
      <c r="J49" s="23">
        <f t="shared" si="2"/>
        <v>16800</v>
      </c>
      <c r="K49" s="23">
        <v>16800</v>
      </c>
      <c r="L49" s="23"/>
      <c r="M49" s="23"/>
      <c r="N49" s="23"/>
      <c r="O49" s="23"/>
      <c r="P49" s="105"/>
      <c r="Q49" s="23"/>
      <c r="R49" s="23"/>
      <c r="S49" s="23"/>
      <c r="T49" s="23"/>
      <c r="U49" s="23"/>
      <c r="V49" s="23"/>
      <c r="W49" s="23"/>
    </row>
    <row r="50" ht="18" customHeight="1" spans="1:23">
      <c r="A50" s="21" t="s">
        <v>377</v>
      </c>
      <c r="B50" s="21" t="s">
        <v>386</v>
      </c>
      <c r="C50" s="22" t="s">
        <v>385</v>
      </c>
      <c r="D50" s="21" t="s">
        <v>62</v>
      </c>
      <c r="E50" s="21" t="s">
        <v>96</v>
      </c>
      <c r="F50" s="21" t="s">
        <v>97</v>
      </c>
      <c r="G50" s="21" t="s">
        <v>327</v>
      </c>
      <c r="H50" s="21" t="s">
        <v>328</v>
      </c>
      <c r="I50" s="23">
        <v>7500</v>
      </c>
      <c r="J50" s="23">
        <f t="shared" si="2"/>
        <v>7500</v>
      </c>
      <c r="K50" s="23">
        <v>7500</v>
      </c>
      <c r="L50" s="23"/>
      <c r="M50" s="23"/>
      <c r="N50" s="23"/>
      <c r="O50" s="23"/>
      <c r="P50" s="105"/>
      <c r="Q50" s="23"/>
      <c r="R50" s="23"/>
      <c r="S50" s="23"/>
      <c r="T50" s="23"/>
      <c r="U50" s="23"/>
      <c r="V50" s="23"/>
      <c r="W50" s="23"/>
    </row>
    <row r="51" ht="18" customHeight="1" spans="1:23">
      <c r="A51" s="21" t="s">
        <v>377</v>
      </c>
      <c r="B51" s="21" t="s">
        <v>386</v>
      </c>
      <c r="C51" s="22" t="s">
        <v>385</v>
      </c>
      <c r="D51" s="21" t="s">
        <v>62</v>
      </c>
      <c r="E51" s="21" t="s">
        <v>96</v>
      </c>
      <c r="F51" s="21" t="s">
        <v>97</v>
      </c>
      <c r="G51" s="21" t="s">
        <v>327</v>
      </c>
      <c r="H51" s="21" t="s">
        <v>328</v>
      </c>
      <c r="I51" s="23">
        <v>9300</v>
      </c>
      <c r="J51" s="23">
        <f t="shared" si="2"/>
        <v>9300</v>
      </c>
      <c r="K51" s="23">
        <v>9300</v>
      </c>
      <c r="L51" s="23"/>
      <c r="M51" s="23"/>
      <c r="N51" s="23"/>
      <c r="O51" s="23"/>
      <c r="P51" s="105"/>
      <c r="Q51" s="23"/>
      <c r="R51" s="23"/>
      <c r="S51" s="23"/>
      <c r="T51" s="23"/>
      <c r="U51" s="23"/>
      <c r="V51" s="23"/>
      <c r="W51" s="23"/>
    </row>
    <row r="52" ht="18" customHeight="1" spans="1:23">
      <c r="A52" s="105"/>
      <c r="B52" s="105"/>
      <c r="C52" s="22" t="s">
        <v>387</v>
      </c>
      <c r="D52" s="21"/>
      <c r="E52" s="21"/>
      <c r="F52" s="21"/>
      <c r="G52" s="21"/>
      <c r="H52" s="21"/>
      <c r="I52" s="23">
        <v>1800</v>
      </c>
      <c r="J52" s="23">
        <f t="shared" si="2"/>
        <v>1800</v>
      </c>
      <c r="K52" s="23">
        <v>1800</v>
      </c>
      <c r="L52" s="23"/>
      <c r="M52" s="23"/>
      <c r="N52" s="23"/>
      <c r="O52" s="23"/>
      <c r="P52" s="105"/>
      <c r="Q52" s="23"/>
      <c r="R52" s="23"/>
      <c r="S52" s="23"/>
      <c r="T52" s="23"/>
      <c r="U52" s="23"/>
      <c r="V52" s="23"/>
      <c r="W52" s="23"/>
    </row>
    <row r="53" ht="18" customHeight="1" spans="1:23">
      <c r="A53" s="21" t="s">
        <v>377</v>
      </c>
      <c r="B53" s="21" t="s">
        <v>388</v>
      </c>
      <c r="C53" s="22" t="s">
        <v>387</v>
      </c>
      <c r="D53" s="21" t="s">
        <v>62</v>
      </c>
      <c r="E53" s="21" t="s">
        <v>114</v>
      </c>
      <c r="F53" s="21" t="s">
        <v>115</v>
      </c>
      <c r="G53" s="21" t="s">
        <v>362</v>
      </c>
      <c r="H53" s="21" t="s">
        <v>363</v>
      </c>
      <c r="I53" s="23">
        <v>1800</v>
      </c>
      <c r="J53" s="23">
        <f t="shared" si="2"/>
        <v>1800</v>
      </c>
      <c r="K53" s="23">
        <v>1800</v>
      </c>
      <c r="L53" s="23"/>
      <c r="M53" s="23"/>
      <c r="N53" s="23"/>
      <c r="O53" s="23"/>
      <c r="P53" s="105"/>
      <c r="Q53" s="23"/>
      <c r="R53" s="23"/>
      <c r="S53" s="23"/>
      <c r="T53" s="23"/>
      <c r="U53" s="23"/>
      <c r="V53" s="23"/>
      <c r="W53" s="23"/>
    </row>
    <row r="54" ht="18" customHeight="1" spans="1:23">
      <c r="A54" s="105"/>
      <c r="B54" s="105"/>
      <c r="C54" s="22" t="s">
        <v>389</v>
      </c>
      <c r="D54" s="21"/>
      <c r="E54" s="21"/>
      <c r="F54" s="21"/>
      <c r="G54" s="21"/>
      <c r="H54" s="21"/>
      <c r="I54" s="23">
        <v>7120</v>
      </c>
      <c r="J54" s="23">
        <f t="shared" si="2"/>
        <v>7120</v>
      </c>
      <c r="K54" s="23">
        <v>7120</v>
      </c>
      <c r="L54" s="23"/>
      <c r="M54" s="23"/>
      <c r="N54" s="23"/>
      <c r="O54" s="23"/>
      <c r="P54" s="105"/>
      <c r="Q54" s="23"/>
      <c r="R54" s="23"/>
      <c r="S54" s="23"/>
      <c r="T54" s="23"/>
      <c r="U54" s="23"/>
      <c r="V54" s="23"/>
      <c r="W54" s="23"/>
    </row>
    <row r="55" ht="18" customHeight="1" spans="1:23">
      <c r="A55" s="21" t="s">
        <v>353</v>
      </c>
      <c r="B55" s="21" t="s">
        <v>390</v>
      </c>
      <c r="C55" s="22" t="s">
        <v>389</v>
      </c>
      <c r="D55" s="21" t="s">
        <v>62</v>
      </c>
      <c r="E55" s="21" t="s">
        <v>96</v>
      </c>
      <c r="F55" s="21" t="s">
        <v>97</v>
      </c>
      <c r="G55" s="21" t="s">
        <v>287</v>
      </c>
      <c r="H55" s="21" t="s">
        <v>288</v>
      </c>
      <c r="I55" s="23">
        <v>360</v>
      </c>
      <c r="J55" s="23">
        <f t="shared" si="2"/>
        <v>360</v>
      </c>
      <c r="K55" s="23">
        <v>360</v>
      </c>
      <c r="L55" s="23"/>
      <c r="M55" s="23"/>
      <c r="N55" s="23"/>
      <c r="O55" s="23"/>
      <c r="P55" s="105"/>
      <c r="Q55" s="23"/>
      <c r="R55" s="23"/>
      <c r="S55" s="23"/>
      <c r="T55" s="23"/>
      <c r="U55" s="23"/>
      <c r="V55" s="23"/>
      <c r="W55" s="23"/>
    </row>
    <row r="56" ht="18" customHeight="1" spans="1:23">
      <c r="A56" s="21" t="s">
        <v>353</v>
      </c>
      <c r="B56" s="21" t="s">
        <v>390</v>
      </c>
      <c r="C56" s="22" t="s">
        <v>389</v>
      </c>
      <c r="D56" s="21" t="s">
        <v>62</v>
      </c>
      <c r="E56" s="21" t="s">
        <v>96</v>
      </c>
      <c r="F56" s="21" t="s">
        <v>97</v>
      </c>
      <c r="G56" s="21" t="s">
        <v>362</v>
      </c>
      <c r="H56" s="21" t="s">
        <v>363</v>
      </c>
      <c r="I56" s="23">
        <v>1240</v>
      </c>
      <c r="J56" s="23">
        <f t="shared" si="2"/>
        <v>1240</v>
      </c>
      <c r="K56" s="23">
        <v>1240</v>
      </c>
      <c r="L56" s="23"/>
      <c r="M56" s="23"/>
      <c r="N56" s="23"/>
      <c r="O56" s="23"/>
      <c r="P56" s="105"/>
      <c r="Q56" s="23"/>
      <c r="R56" s="23"/>
      <c r="S56" s="23"/>
      <c r="T56" s="23"/>
      <c r="U56" s="23"/>
      <c r="V56" s="23"/>
      <c r="W56" s="23"/>
    </row>
    <row r="57" ht="18" customHeight="1" spans="1:23">
      <c r="A57" s="21" t="s">
        <v>353</v>
      </c>
      <c r="B57" s="21" t="s">
        <v>390</v>
      </c>
      <c r="C57" s="22" t="s">
        <v>389</v>
      </c>
      <c r="D57" s="21" t="s">
        <v>62</v>
      </c>
      <c r="E57" s="21" t="s">
        <v>96</v>
      </c>
      <c r="F57" s="21" t="s">
        <v>97</v>
      </c>
      <c r="G57" s="21" t="s">
        <v>298</v>
      </c>
      <c r="H57" s="21" t="s">
        <v>299</v>
      </c>
      <c r="I57" s="23">
        <v>2400</v>
      </c>
      <c r="J57" s="23">
        <f t="shared" si="2"/>
        <v>2400</v>
      </c>
      <c r="K57" s="23">
        <v>2400</v>
      </c>
      <c r="L57" s="23"/>
      <c r="M57" s="23"/>
      <c r="N57" s="23"/>
      <c r="O57" s="23"/>
      <c r="P57" s="105"/>
      <c r="Q57" s="23"/>
      <c r="R57" s="23"/>
      <c r="S57" s="23"/>
      <c r="T57" s="23"/>
      <c r="U57" s="23"/>
      <c r="V57" s="23"/>
      <c r="W57" s="23"/>
    </row>
    <row r="58" ht="18" customHeight="1" spans="1:23">
      <c r="A58" s="21" t="s">
        <v>353</v>
      </c>
      <c r="B58" s="21" t="s">
        <v>390</v>
      </c>
      <c r="C58" s="22" t="s">
        <v>389</v>
      </c>
      <c r="D58" s="21" t="s">
        <v>62</v>
      </c>
      <c r="E58" s="21" t="s">
        <v>96</v>
      </c>
      <c r="F58" s="21" t="s">
        <v>97</v>
      </c>
      <c r="G58" s="21" t="s">
        <v>327</v>
      </c>
      <c r="H58" s="21" t="s">
        <v>328</v>
      </c>
      <c r="I58" s="23">
        <v>3120</v>
      </c>
      <c r="J58" s="23">
        <f t="shared" si="2"/>
        <v>3120</v>
      </c>
      <c r="K58" s="23">
        <v>3120</v>
      </c>
      <c r="L58" s="23"/>
      <c r="M58" s="23"/>
      <c r="N58" s="23"/>
      <c r="O58" s="23"/>
      <c r="P58" s="105"/>
      <c r="Q58" s="23"/>
      <c r="R58" s="23"/>
      <c r="S58" s="23"/>
      <c r="T58" s="23"/>
      <c r="U58" s="23"/>
      <c r="V58" s="23"/>
      <c r="W58" s="23"/>
    </row>
    <row r="59" ht="18" customHeight="1" spans="1:23">
      <c r="A59" s="105"/>
      <c r="B59" s="105"/>
      <c r="C59" s="22" t="s">
        <v>391</v>
      </c>
      <c r="D59" s="21"/>
      <c r="E59" s="21"/>
      <c r="F59" s="21"/>
      <c r="G59" s="21"/>
      <c r="H59" s="21"/>
      <c r="I59" s="23">
        <f>I60+I61+I62</f>
        <v>152000</v>
      </c>
      <c r="J59" s="23">
        <f t="shared" si="2"/>
        <v>152000</v>
      </c>
      <c r="K59" s="23">
        <f>K60+K61+K62</f>
        <v>152000</v>
      </c>
      <c r="L59" s="23"/>
      <c r="M59" s="23"/>
      <c r="N59" s="23"/>
      <c r="O59" s="23"/>
      <c r="P59" s="105"/>
      <c r="Q59" s="23"/>
      <c r="R59" s="23"/>
      <c r="S59" s="23"/>
      <c r="T59" s="23"/>
      <c r="U59" s="23"/>
      <c r="V59" s="23"/>
      <c r="W59" s="23"/>
    </row>
    <row r="60" ht="18" customHeight="1" spans="1:23">
      <c r="A60" s="21" t="s">
        <v>377</v>
      </c>
      <c r="B60" s="21" t="s">
        <v>392</v>
      </c>
      <c r="C60" s="22" t="s">
        <v>391</v>
      </c>
      <c r="D60" s="21" t="s">
        <v>62</v>
      </c>
      <c r="E60" s="21" t="s">
        <v>83</v>
      </c>
      <c r="F60" s="21" t="s">
        <v>84</v>
      </c>
      <c r="G60" s="21" t="s">
        <v>364</v>
      </c>
      <c r="H60" s="21" t="s">
        <v>365</v>
      </c>
      <c r="I60" s="23">
        <v>20584</v>
      </c>
      <c r="J60" s="23">
        <f t="shared" si="2"/>
        <v>20584</v>
      </c>
      <c r="K60" s="23">
        <v>20584</v>
      </c>
      <c r="L60" s="23"/>
      <c r="M60" s="23"/>
      <c r="N60" s="23"/>
      <c r="O60" s="23"/>
      <c r="P60" s="105"/>
      <c r="Q60" s="23"/>
      <c r="R60" s="23"/>
      <c r="S60" s="23"/>
      <c r="T60" s="23"/>
      <c r="U60" s="23"/>
      <c r="V60" s="23"/>
      <c r="W60" s="23"/>
    </row>
    <row r="61" ht="18" customHeight="1" spans="1:23">
      <c r="A61" s="21" t="s">
        <v>377</v>
      </c>
      <c r="B61" s="21" t="s">
        <v>392</v>
      </c>
      <c r="C61" s="22" t="s">
        <v>391</v>
      </c>
      <c r="D61" s="21" t="s">
        <v>62</v>
      </c>
      <c r="E61" s="21" t="s">
        <v>393</v>
      </c>
      <c r="F61" s="21" t="s">
        <v>87</v>
      </c>
      <c r="G61" s="21" t="s">
        <v>362</v>
      </c>
      <c r="H61" s="21" t="s">
        <v>363</v>
      </c>
      <c r="I61" s="23">
        <v>35416</v>
      </c>
      <c r="J61" s="23">
        <f t="shared" si="2"/>
        <v>35416</v>
      </c>
      <c r="K61" s="23">
        <v>35416</v>
      </c>
      <c r="L61" s="23"/>
      <c r="M61" s="23"/>
      <c r="N61" s="23"/>
      <c r="O61" s="23"/>
      <c r="P61" s="105"/>
      <c r="Q61" s="23"/>
      <c r="R61" s="23"/>
      <c r="S61" s="23"/>
      <c r="T61" s="23"/>
      <c r="U61" s="23"/>
      <c r="V61" s="23"/>
      <c r="W61" s="23"/>
    </row>
    <row r="62" ht="18" customHeight="1" spans="1:23">
      <c r="A62" s="21" t="s">
        <v>353</v>
      </c>
      <c r="B62" s="198" t="s">
        <v>394</v>
      </c>
      <c r="C62" s="22" t="s">
        <v>395</v>
      </c>
      <c r="D62" s="21" t="s">
        <v>62</v>
      </c>
      <c r="E62" s="21" t="s">
        <v>393</v>
      </c>
      <c r="F62" s="21" t="s">
        <v>87</v>
      </c>
      <c r="G62" s="21" t="s">
        <v>396</v>
      </c>
      <c r="H62" s="21" t="s">
        <v>397</v>
      </c>
      <c r="I62" s="23">
        <v>96000</v>
      </c>
      <c r="J62" s="23">
        <f t="shared" si="2"/>
        <v>96000</v>
      </c>
      <c r="K62" s="23">
        <v>96000</v>
      </c>
      <c r="L62" s="23"/>
      <c r="M62" s="23"/>
      <c r="N62" s="23"/>
      <c r="O62" s="23"/>
      <c r="P62" s="105"/>
      <c r="Q62" s="23"/>
      <c r="R62" s="23"/>
      <c r="S62" s="23"/>
      <c r="T62" s="23"/>
      <c r="U62" s="23"/>
      <c r="V62" s="23"/>
      <c r="W62" s="23"/>
    </row>
    <row r="63" ht="18" customHeight="1" spans="1:23">
      <c r="A63" s="105"/>
      <c r="B63" s="105"/>
      <c r="C63" s="22" t="s">
        <v>398</v>
      </c>
      <c r="D63" s="21"/>
      <c r="E63" s="21"/>
      <c r="F63" s="21"/>
      <c r="G63" s="21"/>
      <c r="H63" s="21"/>
      <c r="I63" s="23">
        <v>42600</v>
      </c>
      <c r="J63" s="23">
        <f t="shared" si="2"/>
        <v>42600</v>
      </c>
      <c r="K63" s="23">
        <v>42600</v>
      </c>
      <c r="L63" s="23"/>
      <c r="M63" s="23"/>
      <c r="N63" s="23"/>
      <c r="O63" s="23"/>
      <c r="P63" s="105"/>
      <c r="Q63" s="23"/>
      <c r="R63" s="23"/>
      <c r="S63" s="23"/>
      <c r="T63" s="23"/>
      <c r="U63" s="23"/>
      <c r="V63" s="23"/>
      <c r="W63" s="23"/>
    </row>
    <row r="64" ht="18" customHeight="1" spans="1:23">
      <c r="A64" s="21" t="s">
        <v>377</v>
      </c>
      <c r="B64" s="21" t="s">
        <v>399</v>
      </c>
      <c r="C64" s="22" t="s">
        <v>398</v>
      </c>
      <c r="D64" s="21" t="s">
        <v>62</v>
      </c>
      <c r="E64" s="21" t="s">
        <v>168</v>
      </c>
      <c r="F64" s="21" t="s">
        <v>169</v>
      </c>
      <c r="G64" s="21" t="s">
        <v>327</v>
      </c>
      <c r="H64" s="21" t="s">
        <v>328</v>
      </c>
      <c r="I64" s="23">
        <v>42600</v>
      </c>
      <c r="J64" s="23">
        <f t="shared" si="2"/>
        <v>42600</v>
      </c>
      <c r="K64" s="23">
        <v>42600</v>
      </c>
      <c r="L64" s="23"/>
      <c r="M64" s="23"/>
      <c r="N64" s="23"/>
      <c r="O64" s="23"/>
      <c r="P64" s="105"/>
      <c r="Q64" s="23"/>
      <c r="R64" s="23"/>
      <c r="S64" s="23"/>
      <c r="T64" s="23"/>
      <c r="U64" s="23"/>
      <c r="V64" s="23"/>
      <c r="W64" s="23"/>
    </row>
    <row r="65" ht="18" customHeight="1" spans="1:23">
      <c r="A65" s="105"/>
      <c r="B65" s="105"/>
      <c r="C65" s="22" t="s">
        <v>400</v>
      </c>
      <c r="D65" s="21"/>
      <c r="E65" s="21"/>
      <c r="F65" s="21"/>
      <c r="G65" s="21"/>
      <c r="H65" s="21"/>
      <c r="I65" s="23">
        <v>77760</v>
      </c>
      <c r="J65" s="23">
        <f t="shared" si="2"/>
        <v>77760</v>
      </c>
      <c r="K65" s="23">
        <v>77760</v>
      </c>
      <c r="L65" s="23"/>
      <c r="M65" s="23"/>
      <c r="N65" s="23"/>
      <c r="O65" s="23"/>
      <c r="P65" s="105"/>
      <c r="Q65" s="23"/>
      <c r="R65" s="23"/>
      <c r="S65" s="23"/>
      <c r="T65" s="23"/>
      <c r="U65" s="23"/>
      <c r="V65" s="23"/>
      <c r="W65" s="23"/>
    </row>
    <row r="66" ht="18" customHeight="1" spans="1:23">
      <c r="A66" s="21" t="s">
        <v>377</v>
      </c>
      <c r="B66" s="21" t="s">
        <v>401</v>
      </c>
      <c r="C66" s="22" t="s">
        <v>400</v>
      </c>
      <c r="D66" s="21" t="s">
        <v>62</v>
      </c>
      <c r="E66" s="21" t="s">
        <v>96</v>
      </c>
      <c r="F66" s="21" t="s">
        <v>97</v>
      </c>
      <c r="G66" s="21" t="s">
        <v>327</v>
      </c>
      <c r="H66" s="21" t="s">
        <v>328</v>
      </c>
      <c r="I66" s="23">
        <v>77760</v>
      </c>
      <c r="J66" s="23">
        <f t="shared" si="2"/>
        <v>77760</v>
      </c>
      <c r="K66" s="23">
        <v>77760</v>
      </c>
      <c r="L66" s="23"/>
      <c r="M66" s="23"/>
      <c r="N66" s="23"/>
      <c r="O66" s="23"/>
      <c r="P66" s="105"/>
      <c r="Q66" s="23"/>
      <c r="R66" s="23"/>
      <c r="S66" s="23"/>
      <c r="T66" s="23"/>
      <c r="U66" s="23"/>
      <c r="V66" s="23"/>
      <c r="W66" s="23"/>
    </row>
    <row r="67" ht="18" customHeight="1" spans="1:23">
      <c r="A67" s="105"/>
      <c r="B67" s="105"/>
      <c r="C67" s="22" t="s">
        <v>402</v>
      </c>
      <c r="D67" s="21"/>
      <c r="E67" s="21"/>
      <c r="F67" s="21"/>
      <c r="G67" s="21"/>
      <c r="H67" s="21"/>
      <c r="I67" s="23">
        <v>39576</v>
      </c>
      <c r="J67" s="23">
        <f t="shared" si="2"/>
        <v>39576</v>
      </c>
      <c r="K67" s="23">
        <v>39576</v>
      </c>
      <c r="L67" s="23"/>
      <c r="M67" s="23"/>
      <c r="N67" s="23"/>
      <c r="O67" s="23"/>
      <c r="P67" s="105"/>
      <c r="Q67" s="23"/>
      <c r="R67" s="23"/>
      <c r="S67" s="23"/>
      <c r="T67" s="23"/>
      <c r="U67" s="23"/>
      <c r="V67" s="23"/>
      <c r="W67" s="23"/>
    </row>
    <row r="68" ht="18" customHeight="1" spans="1:23">
      <c r="A68" s="21" t="s">
        <v>358</v>
      </c>
      <c r="B68" s="21" t="s">
        <v>403</v>
      </c>
      <c r="C68" s="22" t="s">
        <v>402</v>
      </c>
      <c r="D68" s="21" t="s">
        <v>62</v>
      </c>
      <c r="E68" s="21" t="s">
        <v>128</v>
      </c>
      <c r="F68" s="21" t="s">
        <v>129</v>
      </c>
      <c r="G68" s="21" t="s">
        <v>327</v>
      </c>
      <c r="H68" s="21" t="s">
        <v>328</v>
      </c>
      <c r="I68" s="23">
        <v>39576</v>
      </c>
      <c r="J68" s="23">
        <f t="shared" si="2"/>
        <v>39576</v>
      </c>
      <c r="K68" s="23">
        <v>39576</v>
      </c>
      <c r="L68" s="23"/>
      <c r="M68" s="23"/>
      <c r="N68" s="23"/>
      <c r="O68" s="23"/>
      <c r="P68" s="105"/>
      <c r="Q68" s="23"/>
      <c r="R68" s="23"/>
      <c r="S68" s="23"/>
      <c r="T68" s="23"/>
      <c r="U68" s="23"/>
      <c r="V68" s="23"/>
      <c r="W68" s="23"/>
    </row>
    <row r="69" ht="18" customHeight="1" spans="1:23">
      <c r="A69" s="105"/>
      <c r="B69" s="105"/>
      <c r="C69" s="22" t="s">
        <v>404</v>
      </c>
      <c r="D69" s="21"/>
      <c r="E69" s="21"/>
      <c r="F69" s="21"/>
      <c r="G69" s="21"/>
      <c r="H69" s="21"/>
      <c r="I69" s="23">
        <v>20000</v>
      </c>
      <c r="J69" s="23">
        <f t="shared" si="2"/>
        <v>0</v>
      </c>
      <c r="K69" s="23"/>
      <c r="L69" s="23"/>
      <c r="M69" s="23"/>
      <c r="N69" s="23"/>
      <c r="O69" s="23"/>
      <c r="P69" s="105"/>
      <c r="Q69" s="23"/>
      <c r="R69" s="23">
        <v>20000</v>
      </c>
      <c r="S69" s="23"/>
      <c r="T69" s="23"/>
      <c r="U69" s="23"/>
      <c r="V69" s="23"/>
      <c r="W69" s="23">
        <v>20000</v>
      </c>
    </row>
    <row r="70" ht="18" customHeight="1" spans="1:23">
      <c r="A70" s="21" t="s">
        <v>353</v>
      </c>
      <c r="B70" s="21" t="s">
        <v>405</v>
      </c>
      <c r="C70" s="22" t="s">
        <v>404</v>
      </c>
      <c r="D70" s="21" t="s">
        <v>62</v>
      </c>
      <c r="E70" s="21" t="s">
        <v>184</v>
      </c>
      <c r="F70" s="21" t="s">
        <v>185</v>
      </c>
      <c r="G70" s="21" t="s">
        <v>287</v>
      </c>
      <c r="H70" s="21" t="s">
        <v>288</v>
      </c>
      <c r="I70" s="23">
        <v>1200</v>
      </c>
      <c r="J70" s="23">
        <f t="shared" si="2"/>
        <v>0</v>
      </c>
      <c r="K70" s="23"/>
      <c r="L70" s="23"/>
      <c r="M70" s="23"/>
      <c r="N70" s="23"/>
      <c r="O70" s="23"/>
      <c r="P70" s="105"/>
      <c r="Q70" s="23"/>
      <c r="R70" s="23">
        <v>1200</v>
      </c>
      <c r="S70" s="23"/>
      <c r="T70" s="23"/>
      <c r="U70" s="23"/>
      <c r="V70" s="23"/>
      <c r="W70" s="23">
        <v>1200</v>
      </c>
    </row>
    <row r="71" ht="18" customHeight="1" spans="1:23">
      <c r="A71" s="21" t="s">
        <v>353</v>
      </c>
      <c r="B71" s="21" t="s">
        <v>405</v>
      </c>
      <c r="C71" s="22" t="s">
        <v>404</v>
      </c>
      <c r="D71" s="21" t="s">
        <v>62</v>
      </c>
      <c r="E71" s="21" t="s">
        <v>184</v>
      </c>
      <c r="F71" s="21" t="s">
        <v>185</v>
      </c>
      <c r="G71" s="21" t="s">
        <v>364</v>
      </c>
      <c r="H71" s="21" t="s">
        <v>365</v>
      </c>
      <c r="I71" s="23">
        <v>18800</v>
      </c>
      <c r="J71" s="23">
        <f t="shared" si="2"/>
        <v>0</v>
      </c>
      <c r="K71" s="23"/>
      <c r="L71" s="23"/>
      <c r="M71" s="23"/>
      <c r="N71" s="23"/>
      <c r="O71" s="23"/>
      <c r="P71" s="105"/>
      <c r="Q71" s="23"/>
      <c r="R71" s="23">
        <v>18800</v>
      </c>
      <c r="S71" s="23"/>
      <c r="T71" s="23"/>
      <c r="U71" s="23"/>
      <c r="V71" s="23"/>
      <c r="W71" s="23">
        <v>18800</v>
      </c>
    </row>
    <row r="72" ht="18" customHeight="1" spans="1:23">
      <c r="A72" s="105"/>
      <c r="B72" s="105"/>
      <c r="C72" s="22" t="s">
        <v>406</v>
      </c>
      <c r="D72" s="21"/>
      <c r="E72" s="21"/>
      <c r="F72" s="21"/>
      <c r="G72" s="21"/>
      <c r="H72" s="21"/>
      <c r="I72" s="23">
        <v>86295</v>
      </c>
      <c r="J72" s="23">
        <f t="shared" si="2"/>
        <v>86295</v>
      </c>
      <c r="K72" s="23">
        <v>86295</v>
      </c>
      <c r="L72" s="23"/>
      <c r="M72" s="23"/>
      <c r="N72" s="23"/>
      <c r="O72" s="23"/>
      <c r="P72" s="105"/>
      <c r="Q72" s="23"/>
      <c r="R72" s="23"/>
      <c r="S72" s="23"/>
      <c r="T72" s="23"/>
      <c r="U72" s="23"/>
      <c r="V72" s="23"/>
      <c r="W72" s="23"/>
    </row>
    <row r="73" ht="18" customHeight="1" spans="1:23">
      <c r="A73" s="21" t="s">
        <v>353</v>
      </c>
      <c r="B73" s="21" t="s">
        <v>407</v>
      </c>
      <c r="C73" s="22" t="s">
        <v>406</v>
      </c>
      <c r="D73" s="21" t="s">
        <v>62</v>
      </c>
      <c r="E73" s="21" t="s">
        <v>184</v>
      </c>
      <c r="F73" s="21" t="s">
        <v>185</v>
      </c>
      <c r="G73" s="21" t="s">
        <v>287</v>
      </c>
      <c r="H73" s="21" t="s">
        <v>288</v>
      </c>
      <c r="I73" s="23">
        <v>2695</v>
      </c>
      <c r="J73" s="23">
        <f t="shared" si="2"/>
        <v>2695</v>
      </c>
      <c r="K73" s="23">
        <v>2695</v>
      </c>
      <c r="L73" s="23"/>
      <c r="M73" s="23"/>
      <c r="N73" s="23"/>
      <c r="O73" s="23"/>
      <c r="P73" s="105"/>
      <c r="Q73" s="23"/>
      <c r="R73" s="23"/>
      <c r="S73" s="23"/>
      <c r="T73" s="23"/>
      <c r="U73" s="23"/>
      <c r="V73" s="23"/>
      <c r="W73" s="23"/>
    </row>
    <row r="74" ht="18" customHeight="1" spans="1:23">
      <c r="A74" s="21" t="s">
        <v>353</v>
      </c>
      <c r="B74" s="21" t="s">
        <v>407</v>
      </c>
      <c r="C74" s="22" t="s">
        <v>406</v>
      </c>
      <c r="D74" s="21" t="s">
        <v>62</v>
      </c>
      <c r="E74" s="21" t="s">
        <v>184</v>
      </c>
      <c r="F74" s="21" t="s">
        <v>185</v>
      </c>
      <c r="G74" s="21" t="s">
        <v>364</v>
      </c>
      <c r="H74" s="21" t="s">
        <v>365</v>
      </c>
      <c r="I74" s="23">
        <v>33600</v>
      </c>
      <c r="J74" s="23">
        <f t="shared" ref="J74:J112" si="3">K74</f>
        <v>33600</v>
      </c>
      <c r="K74" s="23">
        <v>33600</v>
      </c>
      <c r="L74" s="23"/>
      <c r="M74" s="23"/>
      <c r="N74" s="23"/>
      <c r="O74" s="23"/>
      <c r="P74" s="105"/>
      <c r="Q74" s="23"/>
      <c r="R74" s="23"/>
      <c r="S74" s="23"/>
      <c r="T74" s="23"/>
      <c r="U74" s="23"/>
      <c r="V74" s="23"/>
      <c r="W74" s="23"/>
    </row>
    <row r="75" ht="18" customHeight="1" spans="1:23">
      <c r="A75" s="21" t="s">
        <v>353</v>
      </c>
      <c r="B75" s="21" t="s">
        <v>407</v>
      </c>
      <c r="C75" s="22" t="s">
        <v>406</v>
      </c>
      <c r="D75" s="21" t="s">
        <v>62</v>
      </c>
      <c r="E75" s="21" t="s">
        <v>184</v>
      </c>
      <c r="F75" s="21" t="s">
        <v>185</v>
      </c>
      <c r="G75" s="21" t="s">
        <v>317</v>
      </c>
      <c r="H75" s="21" t="s">
        <v>318</v>
      </c>
      <c r="I75" s="23">
        <v>30000</v>
      </c>
      <c r="J75" s="23">
        <f t="shared" si="3"/>
        <v>30000</v>
      </c>
      <c r="K75" s="23">
        <v>30000</v>
      </c>
      <c r="L75" s="23"/>
      <c r="M75" s="23"/>
      <c r="N75" s="23"/>
      <c r="O75" s="23"/>
      <c r="P75" s="105"/>
      <c r="Q75" s="23"/>
      <c r="R75" s="23"/>
      <c r="S75" s="23"/>
      <c r="T75" s="23"/>
      <c r="U75" s="23"/>
      <c r="V75" s="23"/>
      <c r="W75" s="23"/>
    </row>
    <row r="76" ht="18" customHeight="1" spans="1:23">
      <c r="A76" s="21" t="s">
        <v>353</v>
      </c>
      <c r="B76" s="21" t="s">
        <v>407</v>
      </c>
      <c r="C76" s="22" t="s">
        <v>406</v>
      </c>
      <c r="D76" s="21" t="s">
        <v>62</v>
      </c>
      <c r="E76" s="21" t="s">
        <v>184</v>
      </c>
      <c r="F76" s="21" t="s">
        <v>185</v>
      </c>
      <c r="G76" s="21" t="s">
        <v>323</v>
      </c>
      <c r="H76" s="21" t="s">
        <v>324</v>
      </c>
      <c r="I76" s="23">
        <v>20000</v>
      </c>
      <c r="J76" s="23">
        <f t="shared" si="3"/>
        <v>20000</v>
      </c>
      <c r="K76" s="23">
        <v>20000</v>
      </c>
      <c r="L76" s="23"/>
      <c r="M76" s="23"/>
      <c r="N76" s="23"/>
      <c r="O76" s="23"/>
      <c r="P76" s="105"/>
      <c r="Q76" s="23"/>
      <c r="R76" s="23"/>
      <c r="S76" s="23"/>
      <c r="T76" s="23"/>
      <c r="U76" s="23"/>
      <c r="V76" s="23"/>
      <c r="W76" s="23"/>
    </row>
    <row r="77" ht="18" customHeight="1" spans="1:23">
      <c r="A77" s="105"/>
      <c r="B77" s="105"/>
      <c r="C77" s="22" t="s">
        <v>408</v>
      </c>
      <c r="D77" s="21"/>
      <c r="E77" s="21"/>
      <c r="F77" s="21"/>
      <c r="G77" s="21"/>
      <c r="H77" s="21"/>
      <c r="I77" s="23">
        <v>2000</v>
      </c>
      <c r="J77" s="23">
        <f t="shared" si="3"/>
        <v>0</v>
      </c>
      <c r="K77" s="23"/>
      <c r="L77" s="23"/>
      <c r="M77" s="23"/>
      <c r="N77" s="23"/>
      <c r="O77" s="23"/>
      <c r="P77" s="105"/>
      <c r="Q77" s="23"/>
      <c r="R77" s="23">
        <v>2000</v>
      </c>
      <c r="S77" s="23"/>
      <c r="T77" s="23"/>
      <c r="U77" s="23"/>
      <c r="V77" s="23"/>
      <c r="W77" s="23">
        <v>2000</v>
      </c>
    </row>
    <row r="78" ht="18" customHeight="1" spans="1:23">
      <c r="A78" s="21" t="s">
        <v>353</v>
      </c>
      <c r="B78" s="21" t="s">
        <v>409</v>
      </c>
      <c r="C78" s="22" t="s">
        <v>408</v>
      </c>
      <c r="D78" s="21" t="s">
        <v>62</v>
      </c>
      <c r="E78" s="21" t="s">
        <v>161</v>
      </c>
      <c r="F78" s="21" t="s">
        <v>162</v>
      </c>
      <c r="G78" s="21" t="s">
        <v>287</v>
      </c>
      <c r="H78" s="21" t="s">
        <v>288</v>
      </c>
      <c r="I78" s="23">
        <v>2000</v>
      </c>
      <c r="J78" s="23">
        <f t="shared" si="3"/>
        <v>0</v>
      </c>
      <c r="K78" s="23"/>
      <c r="L78" s="23"/>
      <c r="M78" s="23"/>
      <c r="N78" s="23"/>
      <c r="O78" s="23"/>
      <c r="P78" s="105"/>
      <c r="Q78" s="23"/>
      <c r="R78" s="23">
        <v>2000</v>
      </c>
      <c r="S78" s="23"/>
      <c r="T78" s="23"/>
      <c r="U78" s="23"/>
      <c r="V78" s="23"/>
      <c r="W78" s="23">
        <v>2000</v>
      </c>
    </row>
    <row r="79" ht="18" customHeight="1" spans="1:23">
      <c r="A79" s="105"/>
      <c r="B79" s="105"/>
      <c r="C79" s="22" t="s">
        <v>410</v>
      </c>
      <c r="D79" s="21"/>
      <c r="E79" s="21"/>
      <c r="F79" s="21"/>
      <c r="G79" s="21"/>
      <c r="H79" s="21"/>
      <c r="I79" s="23">
        <v>31000</v>
      </c>
      <c r="J79" s="23">
        <f t="shared" si="3"/>
        <v>0</v>
      </c>
      <c r="K79" s="23"/>
      <c r="L79" s="23"/>
      <c r="M79" s="23"/>
      <c r="N79" s="23"/>
      <c r="O79" s="23"/>
      <c r="P79" s="105"/>
      <c r="Q79" s="23"/>
      <c r="R79" s="23">
        <v>31000</v>
      </c>
      <c r="S79" s="23"/>
      <c r="T79" s="23"/>
      <c r="U79" s="23">
        <v>31000</v>
      </c>
      <c r="V79" s="23"/>
      <c r="W79" s="23"/>
    </row>
    <row r="80" ht="18" customHeight="1" spans="1:23">
      <c r="A80" s="21" t="s">
        <v>353</v>
      </c>
      <c r="B80" s="21" t="s">
        <v>411</v>
      </c>
      <c r="C80" s="22" t="s">
        <v>410</v>
      </c>
      <c r="D80" s="21" t="s">
        <v>62</v>
      </c>
      <c r="E80" s="21" t="s">
        <v>100</v>
      </c>
      <c r="F80" s="21" t="s">
        <v>89</v>
      </c>
      <c r="G80" s="21" t="s">
        <v>287</v>
      </c>
      <c r="H80" s="21" t="s">
        <v>288</v>
      </c>
      <c r="I80" s="23">
        <v>31000</v>
      </c>
      <c r="J80" s="23">
        <f t="shared" si="3"/>
        <v>0</v>
      </c>
      <c r="K80" s="23"/>
      <c r="L80" s="23"/>
      <c r="M80" s="23"/>
      <c r="N80" s="23"/>
      <c r="O80" s="23"/>
      <c r="P80" s="105"/>
      <c r="Q80" s="23"/>
      <c r="R80" s="23">
        <v>31000</v>
      </c>
      <c r="S80" s="23"/>
      <c r="T80" s="23"/>
      <c r="U80" s="23">
        <v>31000</v>
      </c>
      <c r="V80" s="23"/>
      <c r="W80" s="23"/>
    </row>
    <row r="81" ht="18" customHeight="1" spans="1:23">
      <c r="A81" s="105"/>
      <c r="B81" s="105"/>
      <c r="C81" s="22" t="s">
        <v>412</v>
      </c>
      <c r="D81" s="21"/>
      <c r="E81" s="21"/>
      <c r="F81" s="21"/>
      <c r="G81" s="21"/>
      <c r="H81" s="21"/>
      <c r="I81" s="23">
        <v>95000</v>
      </c>
      <c r="J81" s="23">
        <f t="shared" si="3"/>
        <v>0</v>
      </c>
      <c r="K81" s="23"/>
      <c r="L81" s="23"/>
      <c r="M81" s="23"/>
      <c r="N81" s="23"/>
      <c r="O81" s="23"/>
      <c r="P81" s="105"/>
      <c r="Q81" s="23"/>
      <c r="R81" s="23">
        <v>95000</v>
      </c>
      <c r="S81" s="23"/>
      <c r="T81" s="23"/>
      <c r="U81" s="23">
        <v>95000</v>
      </c>
      <c r="V81" s="23"/>
      <c r="W81" s="23"/>
    </row>
    <row r="82" ht="18" customHeight="1" spans="1:23">
      <c r="A82" s="21" t="s">
        <v>377</v>
      </c>
      <c r="B82" s="21" t="s">
        <v>413</v>
      </c>
      <c r="C82" s="22" t="s">
        <v>412</v>
      </c>
      <c r="D82" s="21" t="s">
        <v>62</v>
      </c>
      <c r="E82" s="21" t="s">
        <v>154</v>
      </c>
      <c r="F82" s="21" t="s">
        <v>153</v>
      </c>
      <c r="G82" s="21" t="s">
        <v>414</v>
      </c>
      <c r="H82" s="21" t="s">
        <v>415</v>
      </c>
      <c r="I82" s="23">
        <v>95000</v>
      </c>
      <c r="J82" s="23">
        <f t="shared" si="3"/>
        <v>0</v>
      </c>
      <c r="K82" s="23"/>
      <c r="L82" s="23"/>
      <c r="M82" s="23"/>
      <c r="N82" s="23"/>
      <c r="O82" s="23"/>
      <c r="P82" s="105"/>
      <c r="Q82" s="23"/>
      <c r="R82" s="23">
        <v>95000</v>
      </c>
      <c r="S82" s="23"/>
      <c r="T82" s="23"/>
      <c r="U82" s="23">
        <v>95000</v>
      </c>
      <c r="V82" s="23"/>
      <c r="W82" s="23"/>
    </row>
    <row r="83" ht="18" customHeight="1" spans="1:23">
      <c r="A83" s="105"/>
      <c r="B83" s="105"/>
      <c r="C83" s="22" t="s">
        <v>416</v>
      </c>
      <c r="D83" s="21"/>
      <c r="E83" s="21"/>
      <c r="F83" s="21"/>
      <c r="G83" s="21"/>
      <c r="H83" s="21"/>
      <c r="I83" s="23">
        <v>20000</v>
      </c>
      <c r="J83" s="23">
        <f t="shared" si="3"/>
        <v>0</v>
      </c>
      <c r="K83" s="23"/>
      <c r="L83" s="23"/>
      <c r="M83" s="23"/>
      <c r="N83" s="23"/>
      <c r="O83" s="23"/>
      <c r="P83" s="105"/>
      <c r="Q83" s="23"/>
      <c r="R83" s="23">
        <v>20000</v>
      </c>
      <c r="S83" s="23"/>
      <c r="T83" s="23"/>
      <c r="U83" s="23"/>
      <c r="V83" s="23"/>
      <c r="W83" s="23">
        <v>20000</v>
      </c>
    </row>
    <row r="84" ht="18" customHeight="1" spans="1:23">
      <c r="A84" s="21" t="s">
        <v>353</v>
      </c>
      <c r="B84" s="21" t="s">
        <v>417</v>
      </c>
      <c r="C84" s="22" t="s">
        <v>416</v>
      </c>
      <c r="D84" s="21" t="s">
        <v>62</v>
      </c>
      <c r="E84" s="21" t="s">
        <v>161</v>
      </c>
      <c r="F84" s="21" t="s">
        <v>162</v>
      </c>
      <c r="G84" s="21" t="s">
        <v>418</v>
      </c>
      <c r="H84" s="21" t="s">
        <v>419</v>
      </c>
      <c r="I84" s="23">
        <v>20000</v>
      </c>
      <c r="J84" s="23">
        <f t="shared" si="3"/>
        <v>0</v>
      </c>
      <c r="K84" s="23"/>
      <c r="L84" s="23"/>
      <c r="M84" s="23"/>
      <c r="N84" s="23"/>
      <c r="O84" s="23"/>
      <c r="P84" s="105"/>
      <c r="Q84" s="23"/>
      <c r="R84" s="23">
        <v>20000</v>
      </c>
      <c r="S84" s="23"/>
      <c r="T84" s="23"/>
      <c r="U84" s="23"/>
      <c r="V84" s="23"/>
      <c r="W84" s="23">
        <v>20000</v>
      </c>
    </row>
    <row r="85" ht="18" customHeight="1" spans="1:23">
      <c r="A85" s="21"/>
      <c r="B85" s="21"/>
      <c r="C85" s="22" t="s">
        <v>420</v>
      </c>
      <c r="D85" s="21"/>
      <c r="E85" s="21"/>
      <c r="F85" s="21"/>
      <c r="G85" s="21"/>
      <c r="H85" s="21"/>
      <c r="I85" s="23">
        <f>SUM(I86:I106)</f>
        <v>2057039.39</v>
      </c>
      <c r="J85" s="23">
        <f t="shared" si="3"/>
        <v>1757039.39</v>
      </c>
      <c r="K85" s="23">
        <f>SUM(K86:K106)</f>
        <v>1757039.39</v>
      </c>
      <c r="L85" s="23">
        <f>SUM(L86:L106)</f>
        <v>300000</v>
      </c>
      <c r="M85" s="23"/>
      <c r="N85" s="23"/>
      <c r="O85" s="23"/>
      <c r="P85" s="105"/>
      <c r="Q85" s="23"/>
      <c r="R85" s="23"/>
      <c r="S85" s="23"/>
      <c r="T85" s="23"/>
      <c r="U85" s="23"/>
      <c r="V85" s="23"/>
      <c r="W85" s="23"/>
    </row>
    <row r="86" ht="18" customHeight="1" spans="1:23">
      <c r="A86" s="21" t="s">
        <v>353</v>
      </c>
      <c r="B86" s="198" t="s">
        <v>421</v>
      </c>
      <c r="C86" s="22" t="s">
        <v>422</v>
      </c>
      <c r="D86" s="21" t="s">
        <v>62</v>
      </c>
      <c r="E86" s="21">
        <v>2010202</v>
      </c>
      <c r="F86" s="21" t="s">
        <v>89</v>
      </c>
      <c r="G86" s="21">
        <v>31005</v>
      </c>
      <c r="H86" s="21" t="s">
        <v>397</v>
      </c>
      <c r="I86" s="23">
        <v>70000</v>
      </c>
      <c r="J86" s="23">
        <f t="shared" si="3"/>
        <v>70000</v>
      </c>
      <c r="K86" s="23">
        <v>70000</v>
      </c>
      <c r="L86" s="23"/>
      <c r="M86" s="23"/>
      <c r="N86" s="23"/>
      <c r="O86" s="23"/>
      <c r="P86" s="105"/>
      <c r="Q86" s="23"/>
      <c r="R86" s="23"/>
      <c r="S86" s="23"/>
      <c r="T86" s="23"/>
      <c r="U86" s="23"/>
      <c r="V86" s="23"/>
      <c r="W86" s="23"/>
    </row>
    <row r="87" ht="18" customHeight="1" spans="1:23">
      <c r="A87" s="21" t="s">
        <v>377</v>
      </c>
      <c r="B87" s="198" t="s">
        <v>423</v>
      </c>
      <c r="C87" s="22" t="s">
        <v>424</v>
      </c>
      <c r="D87" s="21" t="s">
        <v>62</v>
      </c>
      <c r="E87" s="21">
        <v>2013202</v>
      </c>
      <c r="F87" s="21" t="s">
        <v>89</v>
      </c>
      <c r="G87" s="21">
        <v>30305</v>
      </c>
      <c r="H87" s="21" t="s">
        <v>425</v>
      </c>
      <c r="I87" s="23">
        <v>23800</v>
      </c>
      <c r="J87" s="23">
        <f t="shared" si="3"/>
        <v>23800</v>
      </c>
      <c r="K87" s="23">
        <v>23800</v>
      </c>
      <c r="L87" s="23"/>
      <c r="M87" s="23"/>
      <c r="N87" s="23"/>
      <c r="O87" s="23"/>
      <c r="P87" s="105"/>
      <c r="Q87" s="23"/>
      <c r="R87" s="23"/>
      <c r="S87" s="23"/>
      <c r="T87" s="23"/>
      <c r="U87" s="23"/>
      <c r="V87" s="23"/>
      <c r="W87" s="23"/>
    </row>
    <row r="88" ht="18" customHeight="1" spans="1:23">
      <c r="A88" s="21" t="s">
        <v>358</v>
      </c>
      <c r="B88" s="21" t="s">
        <v>373</v>
      </c>
      <c r="C88" s="22" t="s">
        <v>426</v>
      </c>
      <c r="D88" s="21" t="s">
        <v>62</v>
      </c>
      <c r="E88" s="21">
        <v>2109999</v>
      </c>
      <c r="F88" s="21" t="s">
        <v>145</v>
      </c>
      <c r="G88" s="21">
        <v>30305</v>
      </c>
      <c r="H88" s="21" t="s">
        <v>425</v>
      </c>
      <c r="I88" s="23">
        <v>1440</v>
      </c>
      <c r="J88" s="23">
        <f t="shared" si="3"/>
        <v>1440</v>
      </c>
      <c r="K88" s="23">
        <v>1440</v>
      </c>
      <c r="L88" s="23"/>
      <c r="M88" s="23"/>
      <c r="N88" s="23"/>
      <c r="O88" s="23"/>
      <c r="P88" s="105"/>
      <c r="Q88" s="23"/>
      <c r="R88" s="23"/>
      <c r="S88" s="23"/>
      <c r="T88" s="23"/>
      <c r="U88" s="23"/>
      <c r="V88" s="23"/>
      <c r="W88" s="23"/>
    </row>
    <row r="89" ht="18" customHeight="1" spans="1:23">
      <c r="A89" s="21" t="s">
        <v>358</v>
      </c>
      <c r="B89" s="21" t="s">
        <v>373</v>
      </c>
      <c r="C89" s="22" t="s">
        <v>427</v>
      </c>
      <c r="D89" s="21" t="s">
        <v>62</v>
      </c>
      <c r="E89" s="21">
        <v>2109999</v>
      </c>
      <c r="F89" s="21" t="s">
        <v>145</v>
      </c>
      <c r="G89" s="21">
        <v>30305</v>
      </c>
      <c r="H89" s="21" t="s">
        <v>425</v>
      </c>
      <c r="I89" s="23">
        <v>5760</v>
      </c>
      <c r="J89" s="23">
        <f t="shared" si="3"/>
        <v>5760</v>
      </c>
      <c r="K89" s="23">
        <v>5760</v>
      </c>
      <c r="L89" s="23"/>
      <c r="M89" s="23"/>
      <c r="N89" s="23"/>
      <c r="O89" s="23"/>
      <c r="P89" s="105"/>
      <c r="Q89" s="23"/>
      <c r="R89" s="23"/>
      <c r="S89" s="23"/>
      <c r="T89" s="23"/>
      <c r="U89" s="23"/>
      <c r="V89" s="23"/>
      <c r="W89" s="23"/>
    </row>
    <row r="90" ht="18" customHeight="1" spans="1:23">
      <c r="A90" s="21" t="s">
        <v>353</v>
      </c>
      <c r="B90" s="21" t="s">
        <v>428</v>
      </c>
      <c r="C90" s="22" t="s">
        <v>429</v>
      </c>
      <c r="D90" s="21" t="s">
        <v>62</v>
      </c>
      <c r="E90" s="21">
        <v>2296002</v>
      </c>
      <c r="F90" s="21" t="s">
        <v>193</v>
      </c>
      <c r="G90" s="21">
        <v>31005</v>
      </c>
      <c r="H90" s="21" t="s">
        <v>397</v>
      </c>
      <c r="I90" s="23">
        <v>50000</v>
      </c>
      <c r="J90" s="23">
        <f t="shared" si="3"/>
        <v>0</v>
      </c>
      <c r="K90" s="23"/>
      <c r="L90" s="23">
        <v>50000</v>
      </c>
      <c r="M90" s="23"/>
      <c r="N90" s="23"/>
      <c r="O90" s="23"/>
      <c r="P90" s="105"/>
      <c r="Q90" s="23"/>
      <c r="R90" s="23"/>
      <c r="S90" s="23"/>
      <c r="T90" s="23"/>
      <c r="U90" s="23"/>
      <c r="V90" s="23"/>
      <c r="W90" s="23"/>
    </row>
    <row r="91" ht="18" customHeight="1" spans="1:23">
      <c r="A91" s="21" t="s">
        <v>353</v>
      </c>
      <c r="B91" s="21" t="s">
        <v>430</v>
      </c>
      <c r="C91" s="22" t="s">
        <v>431</v>
      </c>
      <c r="D91" s="21" t="s">
        <v>62</v>
      </c>
      <c r="E91" s="21">
        <v>2296002</v>
      </c>
      <c r="F91" s="21" t="s">
        <v>193</v>
      </c>
      <c r="G91" s="21">
        <v>31005</v>
      </c>
      <c r="H91" s="21" t="s">
        <v>397</v>
      </c>
      <c r="I91" s="23">
        <v>50000</v>
      </c>
      <c r="J91" s="23">
        <f t="shared" si="3"/>
        <v>0</v>
      </c>
      <c r="K91" s="23"/>
      <c r="L91" s="23">
        <v>50000</v>
      </c>
      <c r="M91" s="23"/>
      <c r="N91" s="23"/>
      <c r="O91" s="23"/>
      <c r="P91" s="105"/>
      <c r="Q91" s="23"/>
      <c r="R91" s="23"/>
      <c r="S91" s="23"/>
      <c r="T91" s="23"/>
      <c r="U91" s="23"/>
      <c r="V91" s="23"/>
      <c r="W91" s="23"/>
    </row>
    <row r="92" ht="18" customHeight="1" spans="1:23">
      <c r="A92" s="21" t="s">
        <v>353</v>
      </c>
      <c r="B92" s="21" t="s">
        <v>432</v>
      </c>
      <c r="C92" s="22" t="s">
        <v>433</v>
      </c>
      <c r="D92" s="21" t="s">
        <v>62</v>
      </c>
      <c r="E92" s="21">
        <v>2081004</v>
      </c>
      <c r="F92" s="21" t="s">
        <v>131</v>
      </c>
      <c r="G92" s="21">
        <v>31005</v>
      </c>
      <c r="H92" s="21" t="s">
        <v>397</v>
      </c>
      <c r="I92" s="23">
        <v>60000</v>
      </c>
      <c r="J92" s="23">
        <f t="shared" si="3"/>
        <v>60000</v>
      </c>
      <c r="K92" s="23">
        <v>60000</v>
      </c>
      <c r="L92" s="23"/>
      <c r="M92" s="23"/>
      <c r="N92" s="23"/>
      <c r="O92" s="23"/>
      <c r="P92" s="105"/>
      <c r="Q92" s="23"/>
      <c r="R92" s="23"/>
      <c r="S92" s="23"/>
      <c r="T92" s="23"/>
      <c r="U92" s="23"/>
      <c r="V92" s="23"/>
      <c r="W92" s="23"/>
    </row>
    <row r="93" ht="18" customHeight="1" spans="1:23">
      <c r="A93" s="21" t="s">
        <v>353</v>
      </c>
      <c r="B93" s="21" t="s">
        <v>432</v>
      </c>
      <c r="C93" s="22" t="s">
        <v>434</v>
      </c>
      <c r="D93" s="21" t="s">
        <v>62</v>
      </c>
      <c r="E93" s="21">
        <v>2081006</v>
      </c>
      <c r="F93" s="21" t="s">
        <v>132</v>
      </c>
      <c r="G93" s="21">
        <v>30226</v>
      </c>
      <c r="H93" s="21" t="s">
        <v>318</v>
      </c>
      <c r="I93" s="23">
        <v>21000</v>
      </c>
      <c r="J93" s="23">
        <f t="shared" si="3"/>
        <v>21000</v>
      </c>
      <c r="K93" s="23">
        <v>21000</v>
      </c>
      <c r="L93" s="23"/>
      <c r="M93" s="23"/>
      <c r="N93" s="23"/>
      <c r="O93" s="23"/>
      <c r="P93" s="105"/>
      <c r="Q93" s="23"/>
      <c r="R93" s="23"/>
      <c r="S93" s="23"/>
      <c r="T93" s="23"/>
      <c r="U93" s="23"/>
      <c r="V93" s="23"/>
      <c r="W93" s="23"/>
    </row>
    <row r="94" ht="18" customHeight="1" spans="1:23">
      <c r="A94" s="21" t="s">
        <v>353</v>
      </c>
      <c r="B94" s="21" t="s">
        <v>435</v>
      </c>
      <c r="C94" s="22" t="s">
        <v>436</v>
      </c>
      <c r="D94" s="21" t="s">
        <v>62</v>
      </c>
      <c r="E94" s="21">
        <v>2140106</v>
      </c>
      <c r="F94" s="21" t="s">
        <v>179</v>
      </c>
      <c r="G94" s="21">
        <v>31005</v>
      </c>
      <c r="H94" s="21" t="s">
        <v>397</v>
      </c>
      <c r="I94" s="23">
        <v>465800</v>
      </c>
      <c r="J94" s="23">
        <f t="shared" si="3"/>
        <v>465800</v>
      </c>
      <c r="K94" s="23">
        <v>465800</v>
      </c>
      <c r="L94" s="23"/>
      <c r="M94" s="23"/>
      <c r="N94" s="23"/>
      <c r="O94" s="23"/>
      <c r="P94" s="105"/>
      <c r="Q94" s="23"/>
      <c r="R94" s="23"/>
      <c r="S94" s="23"/>
      <c r="T94" s="23"/>
      <c r="U94" s="23"/>
      <c r="V94" s="23"/>
      <c r="W94" s="23"/>
    </row>
    <row r="95" ht="18" customHeight="1" spans="1:23">
      <c r="A95" s="21" t="s">
        <v>377</v>
      </c>
      <c r="B95" s="21" t="s">
        <v>437</v>
      </c>
      <c r="C95" s="22" t="s">
        <v>438</v>
      </c>
      <c r="D95" s="21" t="s">
        <v>62</v>
      </c>
      <c r="E95" s="21">
        <v>2130234</v>
      </c>
      <c r="F95" s="21" t="s">
        <v>165</v>
      </c>
      <c r="G95" s="21">
        <v>30201</v>
      </c>
      <c r="H95" s="21" t="s">
        <v>288</v>
      </c>
      <c r="I95" s="23">
        <v>5000</v>
      </c>
      <c r="J95" s="23">
        <f t="shared" si="3"/>
        <v>5000</v>
      </c>
      <c r="K95" s="23">
        <v>5000</v>
      </c>
      <c r="L95" s="23"/>
      <c r="M95" s="23"/>
      <c r="N95" s="23"/>
      <c r="O95" s="23"/>
      <c r="P95" s="105"/>
      <c r="Q95" s="23"/>
      <c r="R95" s="23"/>
      <c r="S95" s="23"/>
      <c r="T95" s="23"/>
      <c r="U95" s="23"/>
      <c r="V95" s="23"/>
      <c r="W95" s="23"/>
    </row>
    <row r="96" ht="18" customHeight="1" spans="1:23">
      <c r="A96" s="21" t="s">
        <v>377</v>
      </c>
      <c r="B96" s="21" t="s">
        <v>437</v>
      </c>
      <c r="C96" s="22" t="s">
        <v>438</v>
      </c>
      <c r="D96" s="21" t="s">
        <v>62</v>
      </c>
      <c r="E96" s="21">
        <v>2130234</v>
      </c>
      <c r="F96" s="21" t="s">
        <v>165</v>
      </c>
      <c r="G96" s="21">
        <v>31005</v>
      </c>
      <c r="H96" s="21" t="s">
        <v>397</v>
      </c>
      <c r="I96" s="23">
        <v>45000</v>
      </c>
      <c r="J96" s="23">
        <f t="shared" si="3"/>
        <v>45000</v>
      </c>
      <c r="K96" s="23">
        <v>45000</v>
      </c>
      <c r="L96" s="23"/>
      <c r="M96" s="23"/>
      <c r="N96" s="23"/>
      <c r="O96" s="23"/>
      <c r="P96" s="105"/>
      <c r="Q96" s="23"/>
      <c r="R96" s="23"/>
      <c r="S96" s="23"/>
      <c r="T96" s="23"/>
      <c r="U96" s="23"/>
      <c r="V96" s="23"/>
      <c r="W96" s="23"/>
    </row>
    <row r="97" ht="18" customHeight="1" spans="1:23">
      <c r="A97" s="21" t="s">
        <v>353</v>
      </c>
      <c r="B97" s="21" t="s">
        <v>439</v>
      </c>
      <c r="C97" s="22" t="s">
        <v>440</v>
      </c>
      <c r="D97" s="21" t="s">
        <v>62</v>
      </c>
      <c r="E97" s="21">
        <v>2130234</v>
      </c>
      <c r="F97" s="21" t="s">
        <v>165</v>
      </c>
      <c r="G97" s="21">
        <v>30231</v>
      </c>
      <c r="H97" s="21" t="s">
        <v>324</v>
      </c>
      <c r="I97" s="23">
        <v>9779.39</v>
      </c>
      <c r="J97" s="23">
        <f t="shared" si="3"/>
        <v>9779.39</v>
      </c>
      <c r="K97" s="23">
        <v>9779.39</v>
      </c>
      <c r="L97" s="23"/>
      <c r="M97" s="23"/>
      <c r="N97" s="23"/>
      <c r="O97" s="23"/>
      <c r="P97" s="105"/>
      <c r="Q97" s="23"/>
      <c r="R97" s="23"/>
      <c r="S97" s="23"/>
      <c r="T97" s="23"/>
      <c r="U97" s="23"/>
      <c r="V97" s="23"/>
      <c r="W97" s="23"/>
    </row>
    <row r="98" ht="18" customHeight="1" spans="1:23">
      <c r="A98" s="21" t="s">
        <v>353</v>
      </c>
      <c r="B98" s="21" t="s">
        <v>439</v>
      </c>
      <c r="C98" s="22" t="s">
        <v>440</v>
      </c>
      <c r="D98" s="21" t="s">
        <v>62</v>
      </c>
      <c r="E98" s="21">
        <v>2130234</v>
      </c>
      <c r="F98" s="21" t="s">
        <v>165</v>
      </c>
      <c r="G98" s="21">
        <v>30201</v>
      </c>
      <c r="H98" s="21" t="s">
        <v>288</v>
      </c>
      <c r="I98" s="23">
        <v>45000</v>
      </c>
      <c r="J98" s="23">
        <f t="shared" si="3"/>
        <v>45000</v>
      </c>
      <c r="K98" s="23">
        <v>45000</v>
      </c>
      <c r="L98" s="23"/>
      <c r="M98" s="23"/>
      <c r="N98" s="23"/>
      <c r="O98" s="23"/>
      <c r="P98" s="105"/>
      <c r="Q98" s="23"/>
      <c r="R98" s="23"/>
      <c r="S98" s="23"/>
      <c r="T98" s="23"/>
      <c r="U98" s="23"/>
      <c r="V98" s="23"/>
      <c r="W98" s="23"/>
    </row>
    <row r="99" ht="18" customHeight="1" spans="1:23">
      <c r="A99" s="21" t="s">
        <v>353</v>
      </c>
      <c r="B99" s="21" t="s">
        <v>441</v>
      </c>
      <c r="C99" s="22" t="s">
        <v>442</v>
      </c>
      <c r="D99" s="21" t="s">
        <v>62</v>
      </c>
      <c r="E99" s="21">
        <v>2130209</v>
      </c>
      <c r="F99" s="21" t="s">
        <v>164</v>
      </c>
      <c r="G99" s="21">
        <v>30226</v>
      </c>
      <c r="H99" s="21" t="s">
        <v>318</v>
      </c>
      <c r="I99" s="23">
        <v>390000</v>
      </c>
      <c r="J99" s="23">
        <f t="shared" si="3"/>
        <v>390000</v>
      </c>
      <c r="K99" s="23">
        <v>390000</v>
      </c>
      <c r="L99" s="23"/>
      <c r="M99" s="23"/>
      <c r="N99" s="23"/>
      <c r="O99" s="23"/>
      <c r="P99" s="105"/>
      <c r="Q99" s="23"/>
      <c r="R99" s="23"/>
      <c r="S99" s="23"/>
      <c r="T99" s="23"/>
      <c r="U99" s="23"/>
      <c r="V99" s="23"/>
      <c r="W99" s="23"/>
    </row>
    <row r="100" ht="18" customHeight="1" spans="1:23">
      <c r="A100" s="21" t="s">
        <v>353</v>
      </c>
      <c r="B100" s="21" t="s">
        <v>441</v>
      </c>
      <c r="C100" s="22" t="s">
        <v>442</v>
      </c>
      <c r="D100" s="21" t="s">
        <v>62</v>
      </c>
      <c r="E100" s="21">
        <v>2130209</v>
      </c>
      <c r="F100" s="21" t="s">
        <v>164</v>
      </c>
      <c r="G100" s="21">
        <v>30216</v>
      </c>
      <c r="H100" s="21" t="s">
        <v>365</v>
      </c>
      <c r="I100" s="23">
        <v>20000</v>
      </c>
      <c r="J100" s="23">
        <f t="shared" si="3"/>
        <v>20000</v>
      </c>
      <c r="K100" s="23">
        <v>20000</v>
      </c>
      <c r="L100" s="23"/>
      <c r="M100" s="23"/>
      <c r="N100" s="23"/>
      <c r="O100" s="23"/>
      <c r="P100" s="105"/>
      <c r="Q100" s="23"/>
      <c r="R100" s="23"/>
      <c r="S100" s="23"/>
      <c r="T100" s="23"/>
      <c r="U100" s="23"/>
      <c r="V100" s="23"/>
      <c r="W100" s="23"/>
    </row>
    <row r="101" ht="18" customHeight="1" spans="1:23">
      <c r="A101" s="21" t="s">
        <v>353</v>
      </c>
      <c r="B101" s="21" t="s">
        <v>441</v>
      </c>
      <c r="C101" s="22" t="s">
        <v>442</v>
      </c>
      <c r="D101" s="21" t="s">
        <v>62</v>
      </c>
      <c r="E101" s="21">
        <v>2130209</v>
      </c>
      <c r="F101" s="21" t="s">
        <v>164</v>
      </c>
      <c r="G101" s="21">
        <v>30201</v>
      </c>
      <c r="H101" s="21" t="s">
        <v>288</v>
      </c>
      <c r="I101" s="23">
        <v>18300</v>
      </c>
      <c r="J101" s="23">
        <f t="shared" si="3"/>
        <v>18300</v>
      </c>
      <c r="K101" s="23">
        <v>18300</v>
      </c>
      <c r="L101" s="23"/>
      <c r="M101" s="23"/>
      <c r="N101" s="23"/>
      <c r="O101" s="23"/>
      <c r="P101" s="105"/>
      <c r="Q101" s="23"/>
      <c r="R101" s="23"/>
      <c r="S101" s="23"/>
      <c r="T101" s="23"/>
      <c r="U101" s="23"/>
      <c r="V101" s="23"/>
      <c r="W101" s="23"/>
    </row>
    <row r="102" ht="18" customHeight="1" spans="1:23">
      <c r="A102" s="21" t="s">
        <v>377</v>
      </c>
      <c r="B102" s="21" t="s">
        <v>443</v>
      </c>
      <c r="C102" s="22" t="s">
        <v>444</v>
      </c>
      <c r="D102" s="21" t="s">
        <v>62</v>
      </c>
      <c r="E102" s="21">
        <v>2130799</v>
      </c>
      <c r="F102" s="21" t="s">
        <v>176</v>
      </c>
      <c r="G102" s="21">
        <v>31005</v>
      </c>
      <c r="H102" s="21" t="s">
        <v>397</v>
      </c>
      <c r="I102" s="23">
        <v>500000</v>
      </c>
      <c r="J102" s="23">
        <f t="shared" si="3"/>
        <v>500000</v>
      </c>
      <c r="K102" s="23">
        <v>500000</v>
      </c>
      <c r="L102" s="23"/>
      <c r="M102" s="23"/>
      <c r="N102" s="23"/>
      <c r="O102" s="23"/>
      <c r="P102" s="105"/>
      <c r="Q102" s="23"/>
      <c r="R102" s="23"/>
      <c r="S102" s="23"/>
      <c r="T102" s="23"/>
      <c r="U102" s="23"/>
      <c r="V102" s="23"/>
      <c r="W102" s="23"/>
    </row>
    <row r="103" ht="18" customHeight="1" spans="1:23">
      <c r="A103" s="21" t="s">
        <v>353</v>
      </c>
      <c r="B103" s="21" t="s">
        <v>445</v>
      </c>
      <c r="C103" s="22" t="s">
        <v>446</v>
      </c>
      <c r="D103" s="21" t="s">
        <v>62</v>
      </c>
      <c r="E103" s="21">
        <v>2130122</v>
      </c>
      <c r="F103" s="21" t="s">
        <v>160</v>
      </c>
      <c r="G103" s="21">
        <v>30211</v>
      </c>
      <c r="H103" s="21" t="s">
        <v>447</v>
      </c>
      <c r="I103" s="23">
        <v>20000</v>
      </c>
      <c r="J103" s="23">
        <f t="shared" si="3"/>
        <v>20000</v>
      </c>
      <c r="K103" s="23">
        <v>20000</v>
      </c>
      <c r="L103" s="23"/>
      <c r="M103" s="23"/>
      <c r="N103" s="23"/>
      <c r="O103" s="23"/>
      <c r="P103" s="105"/>
      <c r="Q103" s="23"/>
      <c r="R103" s="23"/>
      <c r="S103" s="23"/>
      <c r="T103" s="23"/>
      <c r="U103" s="23"/>
      <c r="V103" s="23"/>
      <c r="W103" s="23"/>
    </row>
    <row r="104" ht="18" customHeight="1" spans="1:23">
      <c r="A104" s="21" t="s">
        <v>377</v>
      </c>
      <c r="B104" s="21" t="s">
        <v>448</v>
      </c>
      <c r="C104" s="22" t="s">
        <v>449</v>
      </c>
      <c r="D104" s="21" t="s">
        <v>62</v>
      </c>
      <c r="E104" s="21">
        <v>2130102</v>
      </c>
      <c r="F104" s="21" t="s">
        <v>89</v>
      </c>
      <c r="G104" s="21">
        <v>31005</v>
      </c>
      <c r="H104" s="21" t="s">
        <v>397</v>
      </c>
      <c r="I104" s="23">
        <v>50000</v>
      </c>
      <c r="J104" s="23">
        <f t="shared" si="3"/>
        <v>50000</v>
      </c>
      <c r="K104" s="23">
        <v>50000</v>
      </c>
      <c r="L104" s="23"/>
      <c r="M104" s="23"/>
      <c r="N104" s="23"/>
      <c r="O104" s="23"/>
      <c r="P104" s="105"/>
      <c r="Q104" s="23"/>
      <c r="R104" s="23"/>
      <c r="S104" s="23"/>
      <c r="T104" s="23"/>
      <c r="U104" s="23"/>
      <c r="V104" s="23"/>
      <c r="W104" s="23"/>
    </row>
    <row r="105" ht="18" customHeight="1" spans="1:23">
      <c r="A105" s="21" t="s">
        <v>353</v>
      </c>
      <c r="B105" s="198" t="s">
        <v>450</v>
      </c>
      <c r="C105" s="22" t="s">
        <v>451</v>
      </c>
      <c r="D105" s="21" t="s">
        <v>62</v>
      </c>
      <c r="E105" s="21">
        <v>2296099</v>
      </c>
      <c r="F105" s="21" t="s">
        <v>194</v>
      </c>
      <c r="G105" s="21">
        <v>31005</v>
      </c>
      <c r="H105" s="21" t="s">
        <v>397</v>
      </c>
      <c r="I105" s="23">
        <v>200000</v>
      </c>
      <c r="J105" s="23">
        <f t="shared" si="3"/>
        <v>0</v>
      </c>
      <c r="K105" s="23"/>
      <c r="L105" s="23">
        <v>200000</v>
      </c>
      <c r="M105" s="23"/>
      <c r="N105" s="23"/>
      <c r="O105" s="23"/>
      <c r="P105" s="105"/>
      <c r="Q105" s="23"/>
      <c r="R105" s="23"/>
      <c r="S105" s="23"/>
      <c r="T105" s="23"/>
      <c r="U105" s="23"/>
      <c r="V105" s="23"/>
      <c r="W105" s="23"/>
    </row>
    <row r="106" ht="18" customHeight="1" spans="1:23">
      <c r="A106" s="21" t="s">
        <v>377</v>
      </c>
      <c r="B106" s="21" t="s">
        <v>452</v>
      </c>
      <c r="C106" s="22" t="s">
        <v>453</v>
      </c>
      <c r="D106" s="21" t="s">
        <v>62</v>
      </c>
      <c r="E106" s="21">
        <v>2013299</v>
      </c>
      <c r="F106" s="21" t="s">
        <v>97</v>
      </c>
      <c r="G106" s="21">
        <v>30305</v>
      </c>
      <c r="H106" s="21" t="s">
        <v>425</v>
      </c>
      <c r="I106" s="23">
        <v>6160</v>
      </c>
      <c r="J106" s="23">
        <f t="shared" si="3"/>
        <v>6160</v>
      </c>
      <c r="K106" s="23">
        <v>6160</v>
      </c>
      <c r="L106" s="23"/>
      <c r="M106" s="23"/>
      <c r="N106" s="23"/>
      <c r="O106" s="23"/>
      <c r="P106" s="105"/>
      <c r="Q106" s="23"/>
      <c r="R106" s="23"/>
      <c r="S106" s="23"/>
      <c r="T106" s="23"/>
      <c r="U106" s="23"/>
      <c r="V106" s="23"/>
      <c r="W106" s="23"/>
    </row>
    <row r="107" ht="18" customHeight="1" spans="1:23">
      <c r="A107" s="105"/>
      <c r="B107" s="105"/>
      <c r="C107" s="22" t="s">
        <v>454</v>
      </c>
      <c r="D107" s="21"/>
      <c r="E107" s="21"/>
      <c r="F107" s="21"/>
      <c r="G107" s="21"/>
      <c r="H107" s="21"/>
      <c r="I107" s="23">
        <v>300000</v>
      </c>
      <c r="J107" s="23">
        <f t="shared" si="3"/>
        <v>0</v>
      </c>
      <c r="K107" s="23"/>
      <c r="L107" s="23"/>
      <c r="M107" s="23"/>
      <c r="N107" s="23"/>
      <c r="O107" s="23"/>
      <c r="P107" s="105"/>
      <c r="Q107" s="23"/>
      <c r="R107" s="23">
        <v>300000</v>
      </c>
      <c r="S107" s="23"/>
      <c r="T107" s="23"/>
      <c r="U107" s="23"/>
      <c r="V107" s="23"/>
      <c r="W107" s="23">
        <v>300000</v>
      </c>
    </row>
    <row r="108" ht="18" customHeight="1" spans="1:23">
      <c r="A108" s="21" t="s">
        <v>353</v>
      </c>
      <c r="B108" s="21" t="s">
        <v>455</v>
      </c>
      <c r="C108" s="22" t="s">
        <v>454</v>
      </c>
      <c r="D108" s="21" t="s">
        <v>62</v>
      </c>
      <c r="E108" s="21" t="s">
        <v>92</v>
      </c>
      <c r="F108" s="21" t="s">
        <v>93</v>
      </c>
      <c r="G108" s="21" t="s">
        <v>287</v>
      </c>
      <c r="H108" s="21" t="s">
        <v>288</v>
      </c>
      <c r="I108" s="23">
        <v>50000</v>
      </c>
      <c r="J108" s="23">
        <f t="shared" si="3"/>
        <v>0</v>
      </c>
      <c r="K108" s="23"/>
      <c r="L108" s="23"/>
      <c r="M108" s="23"/>
      <c r="N108" s="23"/>
      <c r="O108" s="23"/>
      <c r="P108" s="105"/>
      <c r="Q108" s="23"/>
      <c r="R108" s="23">
        <v>50000</v>
      </c>
      <c r="S108" s="23"/>
      <c r="T108" s="23"/>
      <c r="U108" s="23"/>
      <c r="V108" s="23"/>
      <c r="W108" s="23">
        <v>50000</v>
      </c>
    </row>
    <row r="109" ht="18" customHeight="1" spans="1:23">
      <c r="A109" s="21" t="s">
        <v>353</v>
      </c>
      <c r="B109" s="21" t="s">
        <v>455</v>
      </c>
      <c r="C109" s="22" t="s">
        <v>454</v>
      </c>
      <c r="D109" s="21" t="s">
        <v>62</v>
      </c>
      <c r="E109" s="21" t="s">
        <v>92</v>
      </c>
      <c r="F109" s="21" t="s">
        <v>93</v>
      </c>
      <c r="G109" s="21" t="s">
        <v>364</v>
      </c>
      <c r="H109" s="21" t="s">
        <v>365</v>
      </c>
      <c r="I109" s="23">
        <v>50000</v>
      </c>
      <c r="J109" s="23">
        <f t="shared" si="3"/>
        <v>0</v>
      </c>
      <c r="K109" s="23"/>
      <c r="L109" s="23"/>
      <c r="M109" s="23"/>
      <c r="N109" s="23"/>
      <c r="O109" s="23"/>
      <c r="P109" s="105"/>
      <c r="Q109" s="23"/>
      <c r="R109" s="23">
        <v>50000</v>
      </c>
      <c r="S109" s="23"/>
      <c r="T109" s="23"/>
      <c r="U109" s="23"/>
      <c r="V109" s="23"/>
      <c r="W109" s="23">
        <v>50000</v>
      </c>
    </row>
    <row r="110" ht="18" customHeight="1" spans="1:23">
      <c r="A110" s="21" t="s">
        <v>353</v>
      </c>
      <c r="B110" s="21" t="s">
        <v>455</v>
      </c>
      <c r="C110" s="22" t="s">
        <v>454</v>
      </c>
      <c r="D110" s="21" t="s">
        <v>62</v>
      </c>
      <c r="E110" s="21" t="s">
        <v>92</v>
      </c>
      <c r="F110" s="21" t="s">
        <v>93</v>
      </c>
      <c r="G110" s="21" t="s">
        <v>414</v>
      </c>
      <c r="H110" s="21" t="s">
        <v>415</v>
      </c>
      <c r="I110" s="23">
        <v>20000</v>
      </c>
      <c r="J110" s="23">
        <f t="shared" si="3"/>
        <v>0</v>
      </c>
      <c r="K110" s="23"/>
      <c r="L110" s="23"/>
      <c r="M110" s="23"/>
      <c r="N110" s="23"/>
      <c r="O110" s="23"/>
      <c r="P110" s="105"/>
      <c r="Q110" s="23"/>
      <c r="R110" s="23">
        <v>20000</v>
      </c>
      <c r="S110" s="23"/>
      <c r="T110" s="23"/>
      <c r="U110" s="23"/>
      <c r="V110" s="23"/>
      <c r="W110" s="23">
        <v>20000</v>
      </c>
    </row>
    <row r="111" ht="18" customHeight="1" spans="1:23">
      <c r="A111" s="21" t="s">
        <v>353</v>
      </c>
      <c r="B111" s="21" t="s">
        <v>455</v>
      </c>
      <c r="C111" s="22" t="s">
        <v>454</v>
      </c>
      <c r="D111" s="21" t="s">
        <v>62</v>
      </c>
      <c r="E111" s="21" t="s">
        <v>92</v>
      </c>
      <c r="F111" s="21" t="s">
        <v>93</v>
      </c>
      <c r="G111" s="21" t="s">
        <v>355</v>
      </c>
      <c r="H111" s="21" t="s">
        <v>356</v>
      </c>
      <c r="I111" s="23">
        <v>80000</v>
      </c>
      <c r="J111" s="23">
        <f t="shared" si="3"/>
        <v>0</v>
      </c>
      <c r="K111" s="23"/>
      <c r="L111" s="23"/>
      <c r="M111" s="23"/>
      <c r="N111" s="23"/>
      <c r="O111" s="23"/>
      <c r="P111" s="105"/>
      <c r="Q111" s="23"/>
      <c r="R111" s="23">
        <v>80000</v>
      </c>
      <c r="S111" s="23"/>
      <c r="T111" s="23"/>
      <c r="U111" s="23"/>
      <c r="V111" s="23"/>
      <c r="W111" s="23">
        <v>80000</v>
      </c>
    </row>
    <row r="112" ht="18" customHeight="1" spans="1:23">
      <c r="A112" s="21" t="s">
        <v>353</v>
      </c>
      <c r="B112" s="21" t="s">
        <v>455</v>
      </c>
      <c r="C112" s="22" t="s">
        <v>454</v>
      </c>
      <c r="D112" s="21" t="s">
        <v>62</v>
      </c>
      <c r="E112" s="21" t="s">
        <v>92</v>
      </c>
      <c r="F112" s="21" t="s">
        <v>93</v>
      </c>
      <c r="G112" s="21" t="s">
        <v>396</v>
      </c>
      <c r="H112" s="21" t="s">
        <v>397</v>
      </c>
      <c r="I112" s="23">
        <v>100000</v>
      </c>
      <c r="J112" s="23">
        <f t="shared" si="3"/>
        <v>0</v>
      </c>
      <c r="K112" s="23"/>
      <c r="L112" s="23"/>
      <c r="M112" s="23"/>
      <c r="N112" s="23"/>
      <c r="O112" s="23"/>
      <c r="P112" s="105"/>
      <c r="Q112" s="23"/>
      <c r="R112" s="23">
        <v>100000</v>
      </c>
      <c r="S112" s="23"/>
      <c r="T112" s="23"/>
      <c r="U112" s="23"/>
      <c r="V112" s="23"/>
      <c r="W112" s="23">
        <v>100000</v>
      </c>
    </row>
    <row r="113" ht="18" customHeight="1" spans="1:23">
      <c r="A113" s="31" t="s">
        <v>43</v>
      </c>
      <c r="B113" s="31"/>
      <c r="C113" s="31"/>
      <c r="D113" s="31"/>
      <c r="E113" s="31"/>
      <c r="F113" s="31"/>
      <c r="G113" s="31"/>
      <c r="H113" s="31"/>
      <c r="I113" s="23">
        <f>J113+L113+R113</f>
        <v>8471290.39</v>
      </c>
      <c r="J113" s="23">
        <f>J107+J85+J83+J81+J79+J77+J72+J69+J67+J65+J63+J59+J54+J52+J49+J47+J44+J42+J40+J35+J28+J24+J13+J9</f>
        <v>7603290.39</v>
      </c>
      <c r="K113" s="23">
        <f>K107+K85+K83+K81+K79+K77+K72+K69+K67+K65+K63+K59+K54+K52+K49+K47+K44+K42+K40+K35+K28+K24+K13+K9</f>
        <v>7600290.39</v>
      </c>
      <c r="L113" s="23">
        <f t="shared" ref="L113:Q113" si="4">L107+L85+L83+L81+L79+L77+L72+L69+L67+L65+L63+L59+L54+L52+L49+L47+L44+L42+L40+L35+L28+L24+L13+L9</f>
        <v>300000</v>
      </c>
      <c r="M113" s="23">
        <f t="shared" si="4"/>
        <v>0</v>
      </c>
      <c r="N113" s="23">
        <f t="shared" si="4"/>
        <v>0</v>
      </c>
      <c r="O113" s="23">
        <f t="shared" si="4"/>
        <v>0</v>
      </c>
      <c r="P113" s="23">
        <f t="shared" si="4"/>
        <v>0</v>
      </c>
      <c r="Q113" s="23">
        <f t="shared" si="4"/>
        <v>0</v>
      </c>
      <c r="R113" s="23">
        <v>568000</v>
      </c>
      <c r="S113" s="23"/>
      <c r="T113" s="23"/>
      <c r="U113" s="23">
        <v>126000</v>
      </c>
      <c r="V113" s="23"/>
      <c r="W113" s="23">
        <v>442000</v>
      </c>
    </row>
  </sheetData>
  <mergeCells count="28">
    <mergeCell ref="A3:W3"/>
    <mergeCell ref="A4:I4"/>
    <mergeCell ref="J5:M5"/>
    <mergeCell ref="N5:P5"/>
    <mergeCell ref="R5:W5"/>
    <mergeCell ref="J6:K6"/>
    <mergeCell ref="A113:H11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rintOptions horizontalCentered="1"/>
  <pageMargins left="0.511805555555556" right="0.432638888888889" top="1" bottom="1" header="0.5" footer="0.5"/>
  <pageSetup paperSize="9" scale="28" fitToHeight="0" orientation="landscape" horizontalDpi="600"/>
  <headerFooter/>
  <ignoredErrors>
    <ignoredError sqref="I85" formulaRange="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82"/>
  <sheetViews>
    <sheetView showZeros="0" workbookViewId="0">
      <pane ySplit="1" topLeftCell="A2" activePane="bottomLeft" state="frozen"/>
      <selection/>
      <selection pane="bottomLeft" activeCell="A7" sqref="A7"/>
    </sheetView>
  </sheetViews>
  <sheetFormatPr defaultColWidth="9.10833333333333" defaultRowHeight="13.5"/>
  <cols>
    <col min="1" max="1" width="34.225" customWidth="1"/>
    <col min="2" max="2" width="64.2583333333333" style="117" customWidth="1"/>
    <col min="3" max="3" width="8.31666666666667" customWidth="1"/>
    <col min="4" max="4" width="11.425" customWidth="1"/>
    <col min="5" max="5" width="22.3" customWidth="1"/>
    <col min="6" max="6" width="8.89166666666667" customWidth="1"/>
    <col min="7" max="7" width="6.76666666666667" customWidth="1"/>
    <col min="8" max="8" width="8.89166666666667" customWidth="1"/>
    <col min="9" max="9" width="13.4416666666667" customWidth="1"/>
    <col min="10" max="10" width="43.0166666666667" style="118" customWidth="1"/>
  </cols>
  <sheetData>
    <row r="1" spans="1:10">
      <c r="A1" s="1"/>
      <c r="B1" s="119"/>
      <c r="C1" s="1"/>
      <c r="D1" s="1"/>
      <c r="E1" s="1"/>
      <c r="F1" s="1"/>
      <c r="G1" s="1"/>
      <c r="H1" s="1"/>
      <c r="I1" s="1"/>
      <c r="J1" s="127"/>
    </row>
    <row r="2" spans="10:10">
      <c r="J2" s="90" t="s">
        <v>456</v>
      </c>
    </row>
    <row r="3" ht="27" spans="1:10">
      <c r="A3" s="50" t="s">
        <v>457</v>
      </c>
      <c r="B3" s="120"/>
      <c r="C3" s="32"/>
      <c r="D3" s="32"/>
      <c r="E3" s="32"/>
      <c r="F3" s="51"/>
      <c r="G3" s="32"/>
      <c r="H3" s="51"/>
      <c r="I3" s="51"/>
      <c r="J3" s="75"/>
    </row>
    <row r="4" spans="1:1">
      <c r="A4" s="5" t="str">
        <f>'部门财务收支预算总表01-1'!A4</f>
        <v>单位名称：新平彝族傣族自治县者竜乡人民政府</v>
      </c>
    </row>
    <row r="5" spans="1:10">
      <c r="A5" s="52" t="s">
        <v>458</v>
      </c>
      <c r="B5" s="52" t="s">
        <v>459</v>
      </c>
      <c r="C5" s="52" t="s">
        <v>460</v>
      </c>
      <c r="D5" s="52" t="s">
        <v>461</v>
      </c>
      <c r="E5" s="52" t="s">
        <v>462</v>
      </c>
      <c r="F5" s="53" t="s">
        <v>463</v>
      </c>
      <c r="G5" s="52" t="s">
        <v>464</v>
      </c>
      <c r="H5" s="53" t="s">
        <v>465</v>
      </c>
      <c r="I5" s="53" t="s">
        <v>466</v>
      </c>
      <c r="J5" s="52" t="s">
        <v>467</v>
      </c>
    </row>
    <row r="6" spans="1:10">
      <c r="A6" s="52">
        <v>1</v>
      </c>
      <c r="B6" s="52">
        <v>2</v>
      </c>
      <c r="C6" s="52">
        <v>3</v>
      </c>
      <c r="D6" s="52">
        <v>4</v>
      </c>
      <c r="E6" s="52">
        <v>5</v>
      </c>
      <c r="F6" s="53">
        <v>6</v>
      </c>
      <c r="G6" s="52">
        <v>7</v>
      </c>
      <c r="H6" s="53">
        <v>8</v>
      </c>
      <c r="I6" s="53">
        <v>9</v>
      </c>
      <c r="J6" s="52">
        <v>10</v>
      </c>
    </row>
    <row r="7" spans="1:10">
      <c r="A7" s="121" t="s">
        <v>62</v>
      </c>
      <c r="B7" s="122"/>
      <c r="C7" s="105"/>
      <c r="D7" s="123"/>
      <c r="E7" s="106"/>
      <c r="F7" s="106"/>
      <c r="G7" s="106"/>
      <c r="H7" s="106"/>
      <c r="I7" s="106"/>
      <c r="J7" s="106"/>
    </row>
    <row r="8" ht="249" customHeight="1" spans="1:10">
      <c r="A8" s="124" t="s">
        <v>385</v>
      </c>
      <c r="B8" s="122" t="s">
        <v>468</v>
      </c>
      <c r="C8" s="108"/>
      <c r="D8" s="108"/>
      <c r="E8" s="106"/>
      <c r="F8" s="106"/>
      <c r="G8" s="106"/>
      <c r="H8" s="106"/>
      <c r="I8" s="106"/>
      <c r="J8" s="106"/>
    </row>
    <row r="9" spans="1:10">
      <c r="A9" s="105"/>
      <c r="B9" s="122"/>
      <c r="C9" s="105" t="s">
        <v>469</v>
      </c>
      <c r="D9" s="125" t="s">
        <v>470</v>
      </c>
      <c r="E9" s="126" t="s">
        <v>471</v>
      </c>
      <c r="F9" s="107" t="s">
        <v>472</v>
      </c>
      <c r="G9" s="108" t="s">
        <v>473</v>
      </c>
      <c r="H9" s="107" t="s">
        <v>474</v>
      </c>
      <c r="I9" s="107" t="s">
        <v>475</v>
      </c>
      <c r="J9" s="128" t="s">
        <v>476</v>
      </c>
    </row>
    <row r="10" spans="1:10">
      <c r="A10" s="105"/>
      <c r="B10" s="122"/>
      <c r="C10" s="105" t="s">
        <v>469</v>
      </c>
      <c r="D10" s="125" t="s">
        <v>470</v>
      </c>
      <c r="E10" s="126" t="s">
        <v>477</v>
      </c>
      <c r="F10" s="107" t="s">
        <v>472</v>
      </c>
      <c r="G10" s="108" t="s">
        <v>473</v>
      </c>
      <c r="H10" s="107" t="s">
        <v>474</v>
      </c>
      <c r="I10" s="107" t="s">
        <v>475</v>
      </c>
      <c r="J10" s="128" t="s">
        <v>478</v>
      </c>
    </row>
    <row r="11" ht="52" customHeight="1" spans="1:10">
      <c r="A11" s="105"/>
      <c r="B11" s="122"/>
      <c r="C11" s="105" t="s">
        <v>469</v>
      </c>
      <c r="D11" s="125" t="s">
        <v>479</v>
      </c>
      <c r="E11" s="126" t="s">
        <v>480</v>
      </c>
      <c r="F11" s="107" t="s">
        <v>472</v>
      </c>
      <c r="G11" s="108" t="s">
        <v>481</v>
      </c>
      <c r="H11" s="107" t="s">
        <v>482</v>
      </c>
      <c r="I11" s="107" t="s">
        <v>475</v>
      </c>
      <c r="J11" s="128" t="s">
        <v>483</v>
      </c>
    </row>
    <row r="12" ht="56" customHeight="1" spans="1:10">
      <c r="A12" s="105"/>
      <c r="B12" s="122"/>
      <c r="C12" s="105" t="s">
        <v>469</v>
      </c>
      <c r="D12" s="125" t="s">
        <v>484</v>
      </c>
      <c r="E12" s="126" t="s">
        <v>485</v>
      </c>
      <c r="F12" s="107" t="s">
        <v>486</v>
      </c>
      <c r="G12" s="108" t="s">
        <v>487</v>
      </c>
      <c r="H12" s="107" t="s">
        <v>488</v>
      </c>
      <c r="I12" s="107" t="s">
        <v>475</v>
      </c>
      <c r="J12" s="128" t="s">
        <v>489</v>
      </c>
    </row>
    <row r="13" spans="1:10">
      <c r="A13" s="105"/>
      <c r="B13" s="122"/>
      <c r="C13" s="105" t="s">
        <v>490</v>
      </c>
      <c r="D13" s="125" t="s">
        <v>491</v>
      </c>
      <c r="E13" s="126" t="s">
        <v>492</v>
      </c>
      <c r="F13" s="107" t="s">
        <v>472</v>
      </c>
      <c r="G13" s="108" t="s">
        <v>493</v>
      </c>
      <c r="H13" s="107" t="s">
        <v>494</v>
      </c>
      <c r="I13" s="107" t="s">
        <v>495</v>
      </c>
      <c r="J13" s="128" t="s">
        <v>496</v>
      </c>
    </row>
    <row r="14" ht="62" customHeight="1" spans="1:10">
      <c r="A14" s="105"/>
      <c r="B14" s="122"/>
      <c r="C14" s="105" t="s">
        <v>497</v>
      </c>
      <c r="D14" s="125" t="s">
        <v>498</v>
      </c>
      <c r="E14" s="126" t="s">
        <v>499</v>
      </c>
      <c r="F14" s="107" t="s">
        <v>500</v>
      </c>
      <c r="G14" s="108" t="s">
        <v>501</v>
      </c>
      <c r="H14" s="107" t="s">
        <v>482</v>
      </c>
      <c r="I14" s="107" t="s">
        <v>475</v>
      </c>
      <c r="J14" s="128" t="s">
        <v>502</v>
      </c>
    </row>
    <row r="15" ht="277" customHeight="1" spans="1:10">
      <c r="A15" s="124" t="s">
        <v>402</v>
      </c>
      <c r="B15" s="122" t="s">
        <v>503</v>
      </c>
      <c r="C15" s="105"/>
      <c r="D15" s="105"/>
      <c r="E15" s="105"/>
      <c r="F15" s="105"/>
      <c r="G15" s="105"/>
      <c r="H15" s="105"/>
      <c r="I15" s="105"/>
      <c r="J15" s="129"/>
    </row>
    <row r="16" spans="1:10">
      <c r="A16" s="105"/>
      <c r="B16" s="122"/>
      <c r="C16" s="105" t="s">
        <v>469</v>
      </c>
      <c r="D16" s="125" t="s">
        <v>470</v>
      </c>
      <c r="E16" s="126" t="s">
        <v>504</v>
      </c>
      <c r="F16" s="107" t="s">
        <v>472</v>
      </c>
      <c r="G16" s="108" t="s">
        <v>224</v>
      </c>
      <c r="H16" s="107" t="s">
        <v>474</v>
      </c>
      <c r="I16" s="107" t="s">
        <v>475</v>
      </c>
      <c r="J16" s="128" t="s">
        <v>505</v>
      </c>
    </row>
    <row r="17" ht="34" customHeight="1" spans="1:10">
      <c r="A17" s="105"/>
      <c r="B17" s="122"/>
      <c r="C17" s="105" t="s">
        <v>469</v>
      </c>
      <c r="D17" s="125" t="s">
        <v>479</v>
      </c>
      <c r="E17" s="126" t="s">
        <v>506</v>
      </c>
      <c r="F17" s="107" t="s">
        <v>472</v>
      </c>
      <c r="G17" s="108" t="s">
        <v>481</v>
      </c>
      <c r="H17" s="107" t="s">
        <v>482</v>
      </c>
      <c r="I17" s="107" t="s">
        <v>475</v>
      </c>
      <c r="J17" s="128" t="s">
        <v>507</v>
      </c>
    </row>
    <row r="18" ht="34" customHeight="1" spans="1:10">
      <c r="A18" s="105"/>
      <c r="B18" s="122"/>
      <c r="C18" s="105" t="s">
        <v>469</v>
      </c>
      <c r="D18" s="125" t="s">
        <v>484</v>
      </c>
      <c r="E18" s="126" t="s">
        <v>508</v>
      </c>
      <c r="F18" s="107" t="s">
        <v>472</v>
      </c>
      <c r="G18" s="108" t="s">
        <v>481</v>
      </c>
      <c r="H18" s="107" t="s">
        <v>482</v>
      </c>
      <c r="I18" s="107" t="s">
        <v>475</v>
      </c>
      <c r="J18" s="128" t="s">
        <v>509</v>
      </c>
    </row>
    <row r="19" ht="34" customHeight="1" spans="1:10">
      <c r="A19" s="105"/>
      <c r="B19" s="122"/>
      <c r="C19" s="105" t="s">
        <v>490</v>
      </c>
      <c r="D19" s="125" t="s">
        <v>491</v>
      </c>
      <c r="E19" s="126" t="s">
        <v>510</v>
      </c>
      <c r="F19" s="107" t="s">
        <v>500</v>
      </c>
      <c r="G19" s="108" t="s">
        <v>501</v>
      </c>
      <c r="H19" s="107" t="s">
        <v>482</v>
      </c>
      <c r="I19" s="107" t="s">
        <v>475</v>
      </c>
      <c r="J19" s="128" t="s">
        <v>511</v>
      </c>
    </row>
    <row r="20" spans="1:10">
      <c r="A20" s="105"/>
      <c r="B20" s="122"/>
      <c r="C20" s="105" t="s">
        <v>497</v>
      </c>
      <c r="D20" s="125" t="s">
        <v>498</v>
      </c>
      <c r="E20" s="126" t="s">
        <v>499</v>
      </c>
      <c r="F20" s="107" t="s">
        <v>500</v>
      </c>
      <c r="G20" s="108" t="s">
        <v>501</v>
      </c>
      <c r="H20" s="107" t="s">
        <v>482</v>
      </c>
      <c r="I20" s="107" t="s">
        <v>475</v>
      </c>
      <c r="J20" s="128" t="s">
        <v>512</v>
      </c>
    </row>
    <row r="21" ht="197" customHeight="1" spans="1:10">
      <c r="A21" s="124" t="s">
        <v>368</v>
      </c>
      <c r="B21" s="122" t="s">
        <v>513</v>
      </c>
      <c r="C21" s="105"/>
      <c r="D21" s="105"/>
      <c r="E21" s="105"/>
      <c r="F21" s="105"/>
      <c r="G21" s="105"/>
      <c r="H21" s="105"/>
      <c r="I21" s="105"/>
      <c r="J21" s="129"/>
    </row>
    <row r="22" spans="1:10">
      <c r="A22" s="105"/>
      <c r="B22" s="122"/>
      <c r="C22" s="105" t="s">
        <v>469</v>
      </c>
      <c r="D22" s="125" t="s">
        <v>470</v>
      </c>
      <c r="E22" s="126" t="s">
        <v>514</v>
      </c>
      <c r="F22" s="107" t="s">
        <v>472</v>
      </c>
      <c r="G22" s="108" t="s">
        <v>515</v>
      </c>
      <c r="H22" s="107" t="s">
        <v>516</v>
      </c>
      <c r="I22" s="107" t="s">
        <v>475</v>
      </c>
      <c r="J22" s="128" t="s">
        <v>517</v>
      </c>
    </row>
    <row r="23" spans="1:10">
      <c r="A23" s="105"/>
      <c r="B23" s="122"/>
      <c r="C23" s="105" t="s">
        <v>469</v>
      </c>
      <c r="D23" s="125" t="s">
        <v>470</v>
      </c>
      <c r="E23" s="126" t="s">
        <v>518</v>
      </c>
      <c r="F23" s="107" t="s">
        <v>472</v>
      </c>
      <c r="G23" s="108" t="s">
        <v>519</v>
      </c>
      <c r="H23" s="107" t="s">
        <v>516</v>
      </c>
      <c r="I23" s="107" t="s">
        <v>475</v>
      </c>
      <c r="J23" s="128" t="s">
        <v>520</v>
      </c>
    </row>
    <row r="24" spans="1:10">
      <c r="A24" s="105"/>
      <c r="B24" s="122"/>
      <c r="C24" s="105" t="s">
        <v>469</v>
      </c>
      <c r="D24" s="125" t="s">
        <v>479</v>
      </c>
      <c r="E24" s="126" t="s">
        <v>521</v>
      </c>
      <c r="F24" s="107" t="s">
        <v>486</v>
      </c>
      <c r="G24" s="108" t="s">
        <v>522</v>
      </c>
      <c r="H24" s="107" t="s">
        <v>523</v>
      </c>
      <c r="I24" s="107" t="s">
        <v>475</v>
      </c>
      <c r="J24" s="128" t="s">
        <v>524</v>
      </c>
    </row>
    <row r="25" spans="1:10">
      <c r="A25" s="105"/>
      <c r="B25" s="122"/>
      <c r="C25" s="105" t="s">
        <v>469</v>
      </c>
      <c r="D25" s="125" t="s">
        <v>479</v>
      </c>
      <c r="E25" s="126" t="s">
        <v>525</v>
      </c>
      <c r="F25" s="107" t="s">
        <v>486</v>
      </c>
      <c r="G25" s="108" t="s">
        <v>526</v>
      </c>
      <c r="H25" s="107" t="s">
        <v>523</v>
      </c>
      <c r="I25" s="107" t="s">
        <v>475</v>
      </c>
      <c r="J25" s="128" t="s">
        <v>527</v>
      </c>
    </row>
    <row r="26" spans="1:10">
      <c r="A26" s="105"/>
      <c r="B26" s="122"/>
      <c r="C26" s="105" t="s">
        <v>469</v>
      </c>
      <c r="D26" s="125" t="s">
        <v>479</v>
      </c>
      <c r="E26" s="126" t="s">
        <v>528</v>
      </c>
      <c r="F26" s="107" t="s">
        <v>486</v>
      </c>
      <c r="G26" s="108" t="s">
        <v>529</v>
      </c>
      <c r="H26" s="107" t="s">
        <v>523</v>
      </c>
      <c r="I26" s="107" t="s">
        <v>475</v>
      </c>
      <c r="J26" s="128" t="s">
        <v>530</v>
      </c>
    </row>
    <row r="27" spans="1:10">
      <c r="A27" s="105"/>
      <c r="B27" s="122"/>
      <c r="C27" s="105" t="s">
        <v>469</v>
      </c>
      <c r="D27" s="125" t="s">
        <v>484</v>
      </c>
      <c r="E27" s="126" t="s">
        <v>531</v>
      </c>
      <c r="F27" s="107" t="s">
        <v>486</v>
      </c>
      <c r="G27" s="108" t="s">
        <v>532</v>
      </c>
      <c r="H27" s="107" t="s">
        <v>533</v>
      </c>
      <c r="I27" s="107" t="s">
        <v>475</v>
      </c>
      <c r="J27" s="128" t="s">
        <v>534</v>
      </c>
    </row>
    <row r="28" spans="1:10">
      <c r="A28" s="105"/>
      <c r="B28" s="122"/>
      <c r="C28" s="105" t="s">
        <v>490</v>
      </c>
      <c r="D28" s="125" t="s">
        <v>491</v>
      </c>
      <c r="E28" s="126" t="s">
        <v>535</v>
      </c>
      <c r="F28" s="107" t="s">
        <v>472</v>
      </c>
      <c r="G28" s="108" t="s">
        <v>536</v>
      </c>
      <c r="H28" s="107" t="s">
        <v>482</v>
      </c>
      <c r="I28" s="107" t="s">
        <v>495</v>
      </c>
      <c r="J28" s="128" t="s">
        <v>537</v>
      </c>
    </row>
    <row r="29" spans="1:10">
      <c r="A29" s="105"/>
      <c r="B29" s="122"/>
      <c r="C29" s="105" t="s">
        <v>497</v>
      </c>
      <c r="D29" s="125" t="s">
        <v>498</v>
      </c>
      <c r="E29" s="126" t="s">
        <v>538</v>
      </c>
      <c r="F29" s="107" t="s">
        <v>500</v>
      </c>
      <c r="G29" s="108" t="s">
        <v>501</v>
      </c>
      <c r="H29" s="107" t="s">
        <v>482</v>
      </c>
      <c r="I29" s="107" t="s">
        <v>475</v>
      </c>
      <c r="J29" s="128" t="s">
        <v>539</v>
      </c>
    </row>
    <row r="30" ht="186" customHeight="1" spans="1:10">
      <c r="A30" s="124" t="s">
        <v>398</v>
      </c>
      <c r="B30" s="122" t="s">
        <v>540</v>
      </c>
      <c r="C30" s="105"/>
      <c r="D30" s="105"/>
      <c r="E30" s="105"/>
      <c r="F30" s="105"/>
      <c r="G30" s="105"/>
      <c r="H30" s="105"/>
      <c r="I30" s="105"/>
      <c r="J30" s="129"/>
    </row>
    <row r="31" spans="1:10">
      <c r="A31" s="105"/>
      <c r="B31" s="122"/>
      <c r="C31" s="105" t="s">
        <v>469</v>
      </c>
      <c r="D31" s="125" t="s">
        <v>470</v>
      </c>
      <c r="E31" s="126" t="s">
        <v>541</v>
      </c>
      <c r="F31" s="107" t="s">
        <v>472</v>
      </c>
      <c r="G31" s="108" t="s">
        <v>542</v>
      </c>
      <c r="H31" s="107" t="s">
        <v>543</v>
      </c>
      <c r="I31" s="107" t="s">
        <v>475</v>
      </c>
      <c r="J31" s="128" t="s">
        <v>544</v>
      </c>
    </row>
    <row r="32" spans="1:10">
      <c r="A32" s="105"/>
      <c r="B32" s="122"/>
      <c r="C32" s="105" t="s">
        <v>469</v>
      </c>
      <c r="D32" s="125" t="s">
        <v>470</v>
      </c>
      <c r="E32" s="126" t="s">
        <v>545</v>
      </c>
      <c r="F32" s="107" t="s">
        <v>472</v>
      </c>
      <c r="G32" s="108" t="s">
        <v>546</v>
      </c>
      <c r="H32" s="107" t="s">
        <v>547</v>
      </c>
      <c r="I32" s="107" t="s">
        <v>475</v>
      </c>
      <c r="J32" s="128" t="s">
        <v>548</v>
      </c>
    </row>
    <row r="33" spans="1:10">
      <c r="A33" s="105"/>
      <c r="B33" s="122"/>
      <c r="C33" s="105" t="s">
        <v>469</v>
      </c>
      <c r="D33" s="125" t="s">
        <v>470</v>
      </c>
      <c r="E33" s="126" t="s">
        <v>549</v>
      </c>
      <c r="F33" s="107" t="s">
        <v>472</v>
      </c>
      <c r="G33" s="108" t="s">
        <v>481</v>
      </c>
      <c r="H33" s="107" t="s">
        <v>547</v>
      </c>
      <c r="I33" s="107" t="s">
        <v>475</v>
      </c>
      <c r="J33" s="128" t="s">
        <v>550</v>
      </c>
    </row>
    <row r="34" spans="1:10">
      <c r="A34" s="105"/>
      <c r="B34" s="122"/>
      <c r="C34" s="105" t="s">
        <v>469</v>
      </c>
      <c r="D34" s="125" t="s">
        <v>470</v>
      </c>
      <c r="E34" s="126" t="s">
        <v>551</v>
      </c>
      <c r="F34" s="107" t="s">
        <v>472</v>
      </c>
      <c r="G34" s="108" t="s">
        <v>552</v>
      </c>
      <c r="H34" s="107" t="s">
        <v>547</v>
      </c>
      <c r="I34" s="107" t="s">
        <v>475</v>
      </c>
      <c r="J34" s="128" t="s">
        <v>553</v>
      </c>
    </row>
    <row r="35" ht="47" customHeight="1" spans="1:10">
      <c r="A35" s="105"/>
      <c r="B35" s="122"/>
      <c r="C35" s="105" t="s">
        <v>469</v>
      </c>
      <c r="D35" s="125" t="s">
        <v>479</v>
      </c>
      <c r="E35" s="126" t="s">
        <v>554</v>
      </c>
      <c r="F35" s="107" t="s">
        <v>472</v>
      </c>
      <c r="G35" s="108" t="s">
        <v>481</v>
      </c>
      <c r="H35" s="107" t="s">
        <v>482</v>
      </c>
      <c r="I35" s="107" t="s">
        <v>475</v>
      </c>
      <c r="J35" s="128" t="s">
        <v>489</v>
      </c>
    </row>
    <row r="36" ht="52" customHeight="1" spans="1:10">
      <c r="A36" s="105"/>
      <c r="B36" s="122"/>
      <c r="C36" s="105" t="s">
        <v>469</v>
      </c>
      <c r="D36" s="125" t="s">
        <v>484</v>
      </c>
      <c r="E36" s="126" t="s">
        <v>508</v>
      </c>
      <c r="F36" s="107" t="s">
        <v>500</v>
      </c>
      <c r="G36" s="108" t="s">
        <v>555</v>
      </c>
      <c r="H36" s="107" t="s">
        <v>482</v>
      </c>
      <c r="I36" s="107" t="s">
        <v>475</v>
      </c>
      <c r="J36" s="128" t="s">
        <v>489</v>
      </c>
    </row>
    <row r="37" spans="1:10">
      <c r="A37" s="105"/>
      <c r="B37" s="122"/>
      <c r="C37" s="105" t="s">
        <v>490</v>
      </c>
      <c r="D37" s="125" t="s">
        <v>491</v>
      </c>
      <c r="E37" s="126" t="s">
        <v>556</v>
      </c>
      <c r="F37" s="107" t="s">
        <v>472</v>
      </c>
      <c r="G37" s="108" t="s">
        <v>557</v>
      </c>
      <c r="H37" s="107" t="s">
        <v>482</v>
      </c>
      <c r="I37" s="107" t="s">
        <v>495</v>
      </c>
      <c r="J37" s="128" t="s">
        <v>558</v>
      </c>
    </row>
    <row r="38" ht="58" customHeight="1" spans="1:10">
      <c r="A38" s="105"/>
      <c r="B38" s="122"/>
      <c r="C38" s="105" t="s">
        <v>497</v>
      </c>
      <c r="D38" s="125" t="s">
        <v>498</v>
      </c>
      <c r="E38" s="126" t="s">
        <v>559</v>
      </c>
      <c r="F38" s="107" t="s">
        <v>500</v>
      </c>
      <c r="G38" s="108" t="s">
        <v>501</v>
      </c>
      <c r="H38" s="107" t="s">
        <v>482</v>
      </c>
      <c r="I38" s="107" t="s">
        <v>475</v>
      </c>
      <c r="J38" s="128" t="s">
        <v>502</v>
      </c>
    </row>
    <row r="39" ht="262" customHeight="1" spans="1:10">
      <c r="A39" s="124" t="s">
        <v>376</v>
      </c>
      <c r="B39" s="122" t="s">
        <v>560</v>
      </c>
      <c r="C39" s="105"/>
      <c r="D39" s="105"/>
      <c r="E39" s="105"/>
      <c r="F39" s="105"/>
      <c r="G39" s="105"/>
      <c r="H39" s="105"/>
      <c r="I39" s="105"/>
      <c r="J39" s="129"/>
    </row>
    <row r="40" spans="1:10">
      <c r="A40" s="105"/>
      <c r="B40" s="122"/>
      <c r="C40" s="105" t="s">
        <v>469</v>
      </c>
      <c r="D40" s="125" t="s">
        <v>470</v>
      </c>
      <c r="E40" s="126" t="s">
        <v>561</v>
      </c>
      <c r="F40" s="107" t="s">
        <v>472</v>
      </c>
      <c r="G40" s="108" t="s">
        <v>562</v>
      </c>
      <c r="H40" s="107" t="s">
        <v>474</v>
      </c>
      <c r="I40" s="107" t="s">
        <v>475</v>
      </c>
      <c r="J40" s="128" t="s">
        <v>563</v>
      </c>
    </row>
    <row r="41" spans="1:10">
      <c r="A41" s="105"/>
      <c r="B41" s="122"/>
      <c r="C41" s="105" t="s">
        <v>469</v>
      </c>
      <c r="D41" s="125" t="s">
        <v>470</v>
      </c>
      <c r="E41" s="126" t="s">
        <v>564</v>
      </c>
      <c r="F41" s="107" t="s">
        <v>472</v>
      </c>
      <c r="G41" s="108" t="s">
        <v>222</v>
      </c>
      <c r="H41" s="107" t="s">
        <v>488</v>
      </c>
      <c r="I41" s="107" t="s">
        <v>475</v>
      </c>
      <c r="J41" s="128" t="s">
        <v>565</v>
      </c>
    </row>
    <row r="42" ht="30" customHeight="1" spans="1:10">
      <c r="A42" s="105"/>
      <c r="B42" s="122"/>
      <c r="C42" s="105" t="s">
        <v>469</v>
      </c>
      <c r="D42" s="125" t="s">
        <v>479</v>
      </c>
      <c r="E42" s="126" t="s">
        <v>566</v>
      </c>
      <c r="F42" s="107" t="s">
        <v>472</v>
      </c>
      <c r="G42" s="108" t="s">
        <v>481</v>
      </c>
      <c r="H42" s="107" t="s">
        <v>482</v>
      </c>
      <c r="I42" s="107" t="s">
        <v>475</v>
      </c>
      <c r="J42" s="128" t="s">
        <v>567</v>
      </c>
    </row>
    <row r="43" ht="37" customHeight="1" spans="1:10">
      <c r="A43" s="105"/>
      <c r="B43" s="122"/>
      <c r="C43" s="105" t="s">
        <v>469</v>
      </c>
      <c r="D43" s="125" t="s">
        <v>484</v>
      </c>
      <c r="E43" s="126" t="s">
        <v>508</v>
      </c>
      <c r="F43" s="107" t="s">
        <v>472</v>
      </c>
      <c r="G43" s="108" t="s">
        <v>481</v>
      </c>
      <c r="H43" s="107" t="s">
        <v>482</v>
      </c>
      <c r="I43" s="107" t="s">
        <v>475</v>
      </c>
      <c r="J43" s="128" t="s">
        <v>509</v>
      </c>
    </row>
    <row r="44" spans="1:10">
      <c r="A44" s="105"/>
      <c r="B44" s="122"/>
      <c r="C44" s="105" t="s">
        <v>490</v>
      </c>
      <c r="D44" s="125" t="s">
        <v>491</v>
      </c>
      <c r="E44" s="126" t="s">
        <v>535</v>
      </c>
      <c r="F44" s="107" t="s">
        <v>472</v>
      </c>
      <c r="G44" s="108" t="s">
        <v>536</v>
      </c>
      <c r="H44" s="107" t="s">
        <v>494</v>
      </c>
      <c r="I44" s="107" t="s">
        <v>495</v>
      </c>
      <c r="J44" s="128" t="s">
        <v>568</v>
      </c>
    </row>
    <row r="45" ht="40" customHeight="1" spans="1:10">
      <c r="A45" s="105"/>
      <c r="B45" s="122"/>
      <c r="C45" s="105" t="s">
        <v>497</v>
      </c>
      <c r="D45" s="125" t="s">
        <v>498</v>
      </c>
      <c r="E45" s="126" t="s">
        <v>538</v>
      </c>
      <c r="F45" s="107" t="s">
        <v>500</v>
      </c>
      <c r="G45" s="108" t="s">
        <v>501</v>
      </c>
      <c r="H45" s="107" t="s">
        <v>482</v>
      </c>
      <c r="I45" s="107" t="s">
        <v>475</v>
      </c>
      <c r="J45" s="128" t="s">
        <v>569</v>
      </c>
    </row>
    <row r="46" ht="40" customHeight="1" spans="1:10">
      <c r="A46" s="105"/>
      <c r="B46" s="122"/>
      <c r="C46" s="105" t="s">
        <v>497</v>
      </c>
      <c r="D46" s="125" t="s">
        <v>498</v>
      </c>
      <c r="E46" s="126" t="s">
        <v>570</v>
      </c>
      <c r="F46" s="107" t="s">
        <v>500</v>
      </c>
      <c r="G46" s="108" t="s">
        <v>501</v>
      </c>
      <c r="H46" s="107" t="s">
        <v>482</v>
      </c>
      <c r="I46" s="107" t="s">
        <v>475</v>
      </c>
      <c r="J46" s="128" t="s">
        <v>569</v>
      </c>
    </row>
    <row r="47" ht="299" customHeight="1" spans="1:10">
      <c r="A47" s="124" t="s">
        <v>370</v>
      </c>
      <c r="B47" s="122" t="s">
        <v>571</v>
      </c>
      <c r="C47" s="105"/>
      <c r="D47" s="105"/>
      <c r="E47" s="105"/>
      <c r="F47" s="105"/>
      <c r="G47" s="105"/>
      <c r="H47" s="105"/>
      <c r="I47" s="105"/>
      <c r="J47" s="129"/>
    </row>
    <row r="48" spans="1:10">
      <c r="A48" s="105"/>
      <c r="B48" s="122"/>
      <c r="C48" s="105" t="s">
        <v>469</v>
      </c>
      <c r="D48" s="125" t="s">
        <v>470</v>
      </c>
      <c r="E48" s="126" t="s">
        <v>572</v>
      </c>
      <c r="F48" s="107" t="s">
        <v>472</v>
      </c>
      <c r="G48" s="108" t="s">
        <v>515</v>
      </c>
      <c r="H48" s="107" t="s">
        <v>474</v>
      </c>
      <c r="I48" s="107" t="s">
        <v>475</v>
      </c>
      <c r="J48" s="128" t="s">
        <v>573</v>
      </c>
    </row>
    <row r="49" spans="1:10">
      <c r="A49" s="105"/>
      <c r="B49" s="122"/>
      <c r="C49" s="105" t="s">
        <v>469</v>
      </c>
      <c r="D49" s="125" t="s">
        <v>470</v>
      </c>
      <c r="E49" s="126" t="s">
        <v>574</v>
      </c>
      <c r="F49" s="107" t="s">
        <v>472</v>
      </c>
      <c r="G49" s="108" t="s">
        <v>575</v>
      </c>
      <c r="H49" s="107" t="s">
        <v>474</v>
      </c>
      <c r="I49" s="107" t="s">
        <v>475</v>
      </c>
      <c r="J49" s="128" t="s">
        <v>576</v>
      </c>
    </row>
    <row r="50" spans="1:10">
      <c r="A50" s="105"/>
      <c r="B50" s="122"/>
      <c r="C50" s="105" t="s">
        <v>469</v>
      </c>
      <c r="D50" s="125" t="s">
        <v>470</v>
      </c>
      <c r="E50" s="126" t="s">
        <v>577</v>
      </c>
      <c r="F50" s="107" t="s">
        <v>472</v>
      </c>
      <c r="G50" s="108" t="s">
        <v>578</v>
      </c>
      <c r="H50" s="107" t="s">
        <v>474</v>
      </c>
      <c r="I50" s="107" t="s">
        <v>475</v>
      </c>
      <c r="J50" s="128" t="s">
        <v>579</v>
      </c>
    </row>
    <row r="51" spans="1:10">
      <c r="A51" s="105"/>
      <c r="B51" s="122"/>
      <c r="C51" s="105" t="s">
        <v>469</v>
      </c>
      <c r="D51" s="125" t="s">
        <v>470</v>
      </c>
      <c r="E51" s="126" t="s">
        <v>580</v>
      </c>
      <c r="F51" s="107" t="s">
        <v>472</v>
      </c>
      <c r="G51" s="108" t="s">
        <v>519</v>
      </c>
      <c r="H51" s="107" t="s">
        <v>474</v>
      </c>
      <c r="I51" s="107" t="s">
        <v>475</v>
      </c>
      <c r="J51" s="128" t="s">
        <v>581</v>
      </c>
    </row>
    <row r="52" spans="1:10">
      <c r="A52" s="105"/>
      <c r="B52" s="122"/>
      <c r="C52" s="105" t="s">
        <v>469</v>
      </c>
      <c r="D52" s="125" t="s">
        <v>470</v>
      </c>
      <c r="E52" s="126" t="s">
        <v>582</v>
      </c>
      <c r="F52" s="107" t="s">
        <v>472</v>
      </c>
      <c r="G52" s="108" t="s">
        <v>221</v>
      </c>
      <c r="H52" s="107" t="s">
        <v>474</v>
      </c>
      <c r="I52" s="107" t="s">
        <v>475</v>
      </c>
      <c r="J52" s="128" t="s">
        <v>583</v>
      </c>
    </row>
    <row r="53" ht="47" customHeight="1" spans="1:10">
      <c r="A53" s="105"/>
      <c r="B53" s="122"/>
      <c r="C53" s="105" t="s">
        <v>469</v>
      </c>
      <c r="D53" s="125" t="s">
        <v>479</v>
      </c>
      <c r="E53" s="126" t="s">
        <v>584</v>
      </c>
      <c r="F53" s="107" t="s">
        <v>472</v>
      </c>
      <c r="G53" s="108" t="s">
        <v>481</v>
      </c>
      <c r="H53" s="107" t="s">
        <v>482</v>
      </c>
      <c r="I53" s="107" t="s">
        <v>475</v>
      </c>
      <c r="J53" s="128" t="s">
        <v>585</v>
      </c>
    </row>
    <row r="54" spans="1:10">
      <c r="A54" s="105"/>
      <c r="B54" s="122"/>
      <c r="C54" s="105" t="s">
        <v>469</v>
      </c>
      <c r="D54" s="125" t="s">
        <v>484</v>
      </c>
      <c r="E54" s="126" t="s">
        <v>586</v>
      </c>
      <c r="F54" s="107" t="s">
        <v>486</v>
      </c>
      <c r="G54" s="108" t="s">
        <v>532</v>
      </c>
      <c r="H54" s="107" t="s">
        <v>533</v>
      </c>
      <c r="I54" s="107" t="s">
        <v>475</v>
      </c>
      <c r="J54" s="128" t="s">
        <v>587</v>
      </c>
    </row>
    <row r="55" spans="1:10">
      <c r="A55" s="105"/>
      <c r="B55" s="122"/>
      <c r="C55" s="105" t="s">
        <v>490</v>
      </c>
      <c r="D55" s="125" t="s">
        <v>491</v>
      </c>
      <c r="E55" s="126" t="s">
        <v>535</v>
      </c>
      <c r="F55" s="107" t="s">
        <v>472</v>
      </c>
      <c r="G55" s="108" t="s">
        <v>536</v>
      </c>
      <c r="H55" s="107" t="s">
        <v>482</v>
      </c>
      <c r="I55" s="107" t="s">
        <v>495</v>
      </c>
      <c r="J55" s="128" t="s">
        <v>588</v>
      </c>
    </row>
    <row r="56" spans="1:10">
      <c r="A56" s="105"/>
      <c r="B56" s="122"/>
      <c r="C56" s="105" t="s">
        <v>497</v>
      </c>
      <c r="D56" s="125" t="s">
        <v>498</v>
      </c>
      <c r="E56" s="126" t="s">
        <v>538</v>
      </c>
      <c r="F56" s="107" t="s">
        <v>500</v>
      </c>
      <c r="G56" s="108" t="s">
        <v>501</v>
      </c>
      <c r="H56" s="107" t="s">
        <v>482</v>
      </c>
      <c r="I56" s="107" t="s">
        <v>475</v>
      </c>
      <c r="J56" s="128" t="s">
        <v>589</v>
      </c>
    </row>
    <row r="57" ht="238" customHeight="1" spans="1:10">
      <c r="A57" s="124" t="s">
        <v>410</v>
      </c>
      <c r="B57" s="122" t="s">
        <v>590</v>
      </c>
      <c r="C57" s="105"/>
      <c r="D57" s="105"/>
      <c r="E57" s="105"/>
      <c r="F57" s="105"/>
      <c r="G57" s="105"/>
      <c r="H57" s="105"/>
      <c r="I57" s="105"/>
      <c r="J57" s="129"/>
    </row>
    <row r="58" spans="1:10">
      <c r="A58" s="105"/>
      <c r="B58" s="122"/>
      <c r="C58" s="105" t="s">
        <v>469</v>
      </c>
      <c r="D58" s="125" t="s">
        <v>470</v>
      </c>
      <c r="E58" s="126" t="s">
        <v>591</v>
      </c>
      <c r="F58" s="107" t="s">
        <v>472</v>
      </c>
      <c r="G58" s="108" t="s">
        <v>592</v>
      </c>
      <c r="H58" s="107" t="s">
        <v>593</v>
      </c>
      <c r="I58" s="107" t="s">
        <v>475</v>
      </c>
      <c r="J58" s="128" t="s">
        <v>594</v>
      </c>
    </row>
    <row r="59" spans="1:10">
      <c r="A59" s="105"/>
      <c r="B59" s="122"/>
      <c r="C59" s="105" t="s">
        <v>469</v>
      </c>
      <c r="D59" s="125" t="s">
        <v>470</v>
      </c>
      <c r="E59" s="126" t="s">
        <v>595</v>
      </c>
      <c r="F59" s="107" t="s">
        <v>472</v>
      </c>
      <c r="G59" s="108" t="s">
        <v>592</v>
      </c>
      <c r="H59" s="107" t="s">
        <v>593</v>
      </c>
      <c r="I59" s="107" t="s">
        <v>475</v>
      </c>
      <c r="J59" s="128" t="s">
        <v>596</v>
      </c>
    </row>
    <row r="60" ht="40" customHeight="1" spans="1:10">
      <c r="A60" s="105"/>
      <c r="B60" s="122"/>
      <c r="C60" s="105" t="s">
        <v>469</v>
      </c>
      <c r="D60" s="125" t="s">
        <v>479</v>
      </c>
      <c r="E60" s="126" t="s">
        <v>597</v>
      </c>
      <c r="F60" s="107" t="s">
        <v>472</v>
      </c>
      <c r="G60" s="108" t="s">
        <v>481</v>
      </c>
      <c r="H60" s="107" t="s">
        <v>482</v>
      </c>
      <c r="I60" s="107" t="s">
        <v>475</v>
      </c>
      <c r="J60" s="128" t="s">
        <v>598</v>
      </c>
    </row>
    <row r="61" spans="1:10">
      <c r="A61" s="105"/>
      <c r="B61" s="122"/>
      <c r="C61" s="105" t="s">
        <v>469</v>
      </c>
      <c r="D61" s="125" t="s">
        <v>484</v>
      </c>
      <c r="E61" s="126" t="s">
        <v>599</v>
      </c>
      <c r="F61" s="107" t="s">
        <v>486</v>
      </c>
      <c r="G61" s="108" t="s">
        <v>487</v>
      </c>
      <c r="H61" s="107" t="s">
        <v>488</v>
      </c>
      <c r="I61" s="107" t="s">
        <v>475</v>
      </c>
      <c r="J61" s="128" t="s">
        <v>600</v>
      </c>
    </row>
    <row r="62" ht="22.5" spans="1:10">
      <c r="A62" s="105"/>
      <c r="B62" s="122"/>
      <c r="C62" s="105" t="s">
        <v>490</v>
      </c>
      <c r="D62" s="125" t="s">
        <v>491</v>
      </c>
      <c r="E62" s="126" t="s">
        <v>601</v>
      </c>
      <c r="F62" s="107" t="s">
        <v>472</v>
      </c>
      <c r="G62" s="108" t="s">
        <v>602</v>
      </c>
      <c r="H62" s="107" t="s">
        <v>494</v>
      </c>
      <c r="I62" s="107" t="s">
        <v>495</v>
      </c>
      <c r="J62" s="128" t="s">
        <v>603</v>
      </c>
    </row>
    <row r="63" ht="61" customHeight="1" spans="1:10">
      <c r="A63" s="105"/>
      <c r="B63" s="122"/>
      <c r="C63" s="105" t="s">
        <v>497</v>
      </c>
      <c r="D63" s="125" t="s">
        <v>498</v>
      </c>
      <c r="E63" s="126" t="s">
        <v>559</v>
      </c>
      <c r="F63" s="107" t="s">
        <v>500</v>
      </c>
      <c r="G63" s="108" t="s">
        <v>501</v>
      </c>
      <c r="H63" s="107" t="s">
        <v>482</v>
      </c>
      <c r="I63" s="107" t="s">
        <v>475</v>
      </c>
      <c r="J63" s="128" t="s">
        <v>604</v>
      </c>
    </row>
    <row r="64" ht="45" customHeight="1" spans="1:10">
      <c r="A64" s="124" t="s">
        <v>352</v>
      </c>
      <c r="B64" s="122" t="s">
        <v>605</v>
      </c>
      <c r="C64" s="105"/>
      <c r="D64" s="105"/>
      <c r="E64" s="105"/>
      <c r="F64" s="105"/>
      <c r="G64" s="105"/>
      <c r="H64" s="105"/>
      <c r="I64" s="105"/>
      <c r="J64" s="129"/>
    </row>
    <row r="65" spans="1:10">
      <c r="A65" s="105"/>
      <c r="B65" s="122"/>
      <c r="C65" s="105" t="s">
        <v>469</v>
      </c>
      <c r="D65" s="125" t="s">
        <v>470</v>
      </c>
      <c r="E65" s="126" t="s">
        <v>606</v>
      </c>
      <c r="F65" s="107" t="s">
        <v>472</v>
      </c>
      <c r="G65" s="108" t="s">
        <v>607</v>
      </c>
      <c r="H65" s="107" t="s">
        <v>608</v>
      </c>
      <c r="I65" s="107" t="s">
        <v>475</v>
      </c>
      <c r="J65" s="128" t="s">
        <v>609</v>
      </c>
    </row>
    <row r="66" spans="1:10">
      <c r="A66" s="105"/>
      <c r="B66" s="122"/>
      <c r="C66" s="105" t="s">
        <v>469</v>
      </c>
      <c r="D66" s="125" t="s">
        <v>479</v>
      </c>
      <c r="E66" s="126" t="s">
        <v>610</v>
      </c>
      <c r="F66" s="107" t="s">
        <v>472</v>
      </c>
      <c r="G66" s="108" t="s">
        <v>481</v>
      </c>
      <c r="H66" s="107" t="s">
        <v>482</v>
      </c>
      <c r="I66" s="107" t="s">
        <v>475</v>
      </c>
      <c r="J66" s="128" t="s">
        <v>611</v>
      </c>
    </row>
    <row r="67" ht="22.5" spans="1:10">
      <c r="A67" s="105"/>
      <c r="B67" s="122"/>
      <c r="C67" s="105" t="s">
        <v>469</v>
      </c>
      <c r="D67" s="125" t="s">
        <v>484</v>
      </c>
      <c r="E67" s="126" t="s">
        <v>612</v>
      </c>
      <c r="F67" s="107" t="s">
        <v>486</v>
      </c>
      <c r="G67" s="108" t="s">
        <v>222</v>
      </c>
      <c r="H67" s="107" t="s">
        <v>613</v>
      </c>
      <c r="I67" s="107" t="s">
        <v>475</v>
      </c>
      <c r="J67" s="128" t="s">
        <v>614</v>
      </c>
    </row>
    <row r="68" spans="1:10">
      <c r="A68" s="105"/>
      <c r="B68" s="122"/>
      <c r="C68" s="105" t="s">
        <v>490</v>
      </c>
      <c r="D68" s="125" t="s">
        <v>491</v>
      </c>
      <c r="E68" s="126" t="s">
        <v>615</v>
      </c>
      <c r="F68" s="107" t="s">
        <v>472</v>
      </c>
      <c r="G68" s="108" t="s">
        <v>616</v>
      </c>
      <c r="H68" s="107" t="s">
        <v>494</v>
      </c>
      <c r="I68" s="107" t="s">
        <v>495</v>
      </c>
      <c r="J68" s="128" t="s">
        <v>617</v>
      </c>
    </row>
    <row r="69" spans="1:10">
      <c r="A69" s="105"/>
      <c r="B69" s="122"/>
      <c r="C69" s="105" t="s">
        <v>497</v>
      </c>
      <c r="D69" s="125" t="s">
        <v>498</v>
      </c>
      <c r="E69" s="126" t="s">
        <v>559</v>
      </c>
      <c r="F69" s="107" t="s">
        <v>500</v>
      </c>
      <c r="G69" s="108" t="s">
        <v>501</v>
      </c>
      <c r="H69" s="107" t="s">
        <v>482</v>
      </c>
      <c r="I69" s="107" t="s">
        <v>475</v>
      </c>
      <c r="J69" s="128" t="s">
        <v>618</v>
      </c>
    </row>
    <row r="70" ht="304" customHeight="1" spans="1:10">
      <c r="A70" s="124" t="s">
        <v>412</v>
      </c>
      <c r="B70" s="122" t="s">
        <v>619</v>
      </c>
      <c r="C70" s="105"/>
      <c r="D70" s="105"/>
      <c r="E70" s="105"/>
      <c r="F70" s="105"/>
      <c r="G70" s="105"/>
      <c r="H70" s="105"/>
      <c r="I70" s="105"/>
      <c r="J70" s="129"/>
    </row>
    <row r="71" spans="1:10">
      <c r="A71" s="105"/>
      <c r="B71" s="122"/>
      <c r="C71" s="105" t="s">
        <v>469</v>
      </c>
      <c r="D71" s="125" t="s">
        <v>470</v>
      </c>
      <c r="E71" s="126" t="s">
        <v>620</v>
      </c>
      <c r="F71" s="107" t="s">
        <v>472</v>
      </c>
      <c r="G71" s="108" t="s">
        <v>222</v>
      </c>
      <c r="H71" s="107" t="s">
        <v>621</v>
      </c>
      <c r="I71" s="107" t="s">
        <v>475</v>
      </c>
      <c r="J71" s="128" t="s">
        <v>622</v>
      </c>
    </row>
    <row r="72" ht="56" customHeight="1" spans="1:10">
      <c r="A72" s="105"/>
      <c r="B72" s="122"/>
      <c r="C72" s="105" t="s">
        <v>469</v>
      </c>
      <c r="D72" s="125" t="s">
        <v>479</v>
      </c>
      <c r="E72" s="126" t="s">
        <v>623</v>
      </c>
      <c r="F72" s="107" t="s">
        <v>472</v>
      </c>
      <c r="G72" s="108" t="s">
        <v>481</v>
      </c>
      <c r="H72" s="107" t="s">
        <v>482</v>
      </c>
      <c r="I72" s="107" t="s">
        <v>475</v>
      </c>
      <c r="J72" s="128" t="s">
        <v>624</v>
      </c>
    </row>
    <row r="73" spans="1:10">
      <c r="A73" s="105"/>
      <c r="B73" s="122"/>
      <c r="C73" s="105" t="s">
        <v>469</v>
      </c>
      <c r="D73" s="125" t="s">
        <v>484</v>
      </c>
      <c r="E73" s="126" t="s">
        <v>599</v>
      </c>
      <c r="F73" s="107" t="s">
        <v>486</v>
      </c>
      <c r="G73" s="108" t="s">
        <v>487</v>
      </c>
      <c r="H73" s="107" t="s">
        <v>488</v>
      </c>
      <c r="I73" s="107" t="s">
        <v>475</v>
      </c>
      <c r="J73" s="128" t="s">
        <v>600</v>
      </c>
    </row>
    <row r="74" spans="1:10">
      <c r="A74" s="105"/>
      <c r="B74" s="122"/>
      <c r="C74" s="105" t="s">
        <v>490</v>
      </c>
      <c r="D74" s="125" t="s">
        <v>491</v>
      </c>
      <c r="E74" s="126" t="s">
        <v>625</v>
      </c>
      <c r="F74" s="107" t="s">
        <v>472</v>
      </c>
      <c r="G74" s="108" t="s">
        <v>602</v>
      </c>
      <c r="H74" s="107" t="s">
        <v>494</v>
      </c>
      <c r="I74" s="107" t="s">
        <v>495</v>
      </c>
      <c r="J74" s="128" t="s">
        <v>626</v>
      </c>
    </row>
    <row r="75" ht="52" customHeight="1" spans="1:10">
      <c r="A75" s="105"/>
      <c r="B75" s="122"/>
      <c r="C75" s="105" t="s">
        <v>497</v>
      </c>
      <c r="D75" s="125" t="s">
        <v>498</v>
      </c>
      <c r="E75" s="126" t="s">
        <v>559</v>
      </c>
      <c r="F75" s="107" t="s">
        <v>500</v>
      </c>
      <c r="G75" s="108" t="s">
        <v>501</v>
      </c>
      <c r="H75" s="107" t="s">
        <v>482</v>
      </c>
      <c r="I75" s="107" t="s">
        <v>475</v>
      </c>
      <c r="J75" s="128" t="s">
        <v>604</v>
      </c>
    </row>
    <row r="76" ht="216" customHeight="1" spans="1:10">
      <c r="A76" s="124" t="s">
        <v>391</v>
      </c>
      <c r="B76" s="122" t="s">
        <v>627</v>
      </c>
      <c r="C76" s="105"/>
      <c r="D76" s="105"/>
      <c r="E76" s="105"/>
      <c r="F76" s="105"/>
      <c r="G76" s="105"/>
      <c r="H76" s="105"/>
      <c r="I76" s="105"/>
      <c r="J76" s="129"/>
    </row>
    <row r="77" spans="1:10">
      <c r="A77" s="105"/>
      <c r="B77" s="122"/>
      <c r="C77" s="105" t="s">
        <v>469</v>
      </c>
      <c r="D77" s="125" t="s">
        <v>470</v>
      </c>
      <c r="E77" s="126" t="s">
        <v>628</v>
      </c>
      <c r="F77" s="107" t="s">
        <v>500</v>
      </c>
      <c r="G77" s="108" t="s">
        <v>629</v>
      </c>
      <c r="H77" s="107" t="s">
        <v>474</v>
      </c>
      <c r="I77" s="107" t="s">
        <v>475</v>
      </c>
      <c r="J77" s="128" t="s">
        <v>630</v>
      </c>
    </row>
    <row r="78" spans="1:10">
      <c r="A78" s="105"/>
      <c r="B78" s="122"/>
      <c r="C78" s="105" t="s">
        <v>469</v>
      </c>
      <c r="D78" s="125" t="s">
        <v>470</v>
      </c>
      <c r="E78" s="126" t="s">
        <v>631</v>
      </c>
      <c r="F78" s="107" t="s">
        <v>500</v>
      </c>
      <c r="G78" s="108" t="s">
        <v>632</v>
      </c>
      <c r="H78" s="107" t="s">
        <v>474</v>
      </c>
      <c r="I78" s="107" t="s">
        <v>475</v>
      </c>
      <c r="J78" s="128" t="s">
        <v>633</v>
      </c>
    </row>
    <row r="79" ht="43" customHeight="1" spans="1:10">
      <c r="A79" s="105"/>
      <c r="B79" s="122"/>
      <c r="C79" s="105" t="s">
        <v>469</v>
      </c>
      <c r="D79" s="125" t="s">
        <v>479</v>
      </c>
      <c r="E79" s="126" t="s">
        <v>634</v>
      </c>
      <c r="F79" s="107" t="s">
        <v>472</v>
      </c>
      <c r="G79" s="108" t="s">
        <v>481</v>
      </c>
      <c r="H79" s="107" t="s">
        <v>482</v>
      </c>
      <c r="I79" s="107" t="s">
        <v>475</v>
      </c>
      <c r="J79" s="128" t="s">
        <v>635</v>
      </c>
    </row>
    <row r="80" ht="36" customHeight="1" spans="1:10">
      <c r="A80" s="105"/>
      <c r="B80" s="122"/>
      <c r="C80" s="105" t="s">
        <v>469</v>
      </c>
      <c r="D80" s="125" t="s">
        <v>484</v>
      </c>
      <c r="E80" s="126" t="s">
        <v>636</v>
      </c>
      <c r="F80" s="107" t="s">
        <v>472</v>
      </c>
      <c r="G80" s="108" t="s">
        <v>481</v>
      </c>
      <c r="H80" s="107" t="s">
        <v>482</v>
      </c>
      <c r="I80" s="107" t="s">
        <v>475</v>
      </c>
      <c r="J80" s="128" t="s">
        <v>509</v>
      </c>
    </row>
    <row r="81" spans="1:10">
      <c r="A81" s="105"/>
      <c r="B81" s="122"/>
      <c r="C81" s="105" t="s">
        <v>490</v>
      </c>
      <c r="D81" s="125" t="s">
        <v>491</v>
      </c>
      <c r="E81" s="126" t="s">
        <v>637</v>
      </c>
      <c r="F81" s="107" t="s">
        <v>472</v>
      </c>
      <c r="G81" s="108" t="s">
        <v>616</v>
      </c>
      <c r="H81" s="107" t="s">
        <v>494</v>
      </c>
      <c r="I81" s="107" t="s">
        <v>495</v>
      </c>
      <c r="J81" s="128" t="s">
        <v>638</v>
      </c>
    </row>
    <row r="82" ht="48" customHeight="1" spans="1:10">
      <c r="A82" s="105"/>
      <c r="B82" s="122"/>
      <c r="C82" s="105" t="s">
        <v>497</v>
      </c>
      <c r="D82" s="125" t="s">
        <v>498</v>
      </c>
      <c r="E82" s="126" t="s">
        <v>499</v>
      </c>
      <c r="F82" s="107" t="s">
        <v>500</v>
      </c>
      <c r="G82" s="108" t="s">
        <v>501</v>
      </c>
      <c r="H82" s="107" t="s">
        <v>482</v>
      </c>
      <c r="I82" s="107" t="s">
        <v>475</v>
      </c>
      <c r="J82" s="128" t="s">
        <v>639</v>
      </c>
    </row>
    <row r="83" ht="409" customHeight="1" spans="1:10">
      <c r="A83" s="124" t="s">
        <v>379</v>
      </c>
      <c r="B83" s="122" t="s">
        <v>640</v>
      </c>
      <c r="C83" s="105"/>
      <c r="D83" s="105"/>
      <c r="E83" s="105"/>
      <c r="F83" s="105"/>
      <c r="G83" s="105"/>
      <c r="H83" s="105"/>
      <c r="I83" s="105"/>
      <c r="J83" s="129"/>
    </row>
    <row r="84" spans="1:10">
      <c r="A84" s="105"/>
      <c r="B84" s="122"/>
      <c r="C84" s="105" t="s">
        <v>469</v>
      </c>
      <c r="D84" s="125" t="s">
        <v>470</v>
      </c>
      <c r="E84" s="126" t="s">
        <v>641</v>
      </c>
      <c r="F84" s="107" t="s">
        <v>472</v>
      </c>
      <c r="G84" s="108" t="s">
        <v>642</v>
      </c>
      <c r="H84" s="107" t="s">
        <v>643</v>
      </c>
      <c r="I84" s="107" t="s">
        <v>475</v>
      </c>
      <c r="J84" s="128" t="s">
        <v>644</v>
      </c>
    </row>
    <row r="85" spans="1:10">
      <c r="A85" s="105"/>
      <c r="B85" s="122"/>
      <c r="C85" s="105" t="s">
        <v>469</v>
      </c>
      <c r="D85" s="125" t="s">
        <v>470</v>
      </c>
      <c r="E85" s="126" t="s">
        <v>645</v>
      </c>
      <c r="F85" s="107" t="s">
        <v>472</v>
      </c>
      <c r="G85" s="108" t="s">
        <v>646</v>
      </c>
      <c r="H85" s="107" t="s">
        <v>647</v>
      </c>
      <c r="I85" s="107" t="s">
        <v>475</v>
      </c>
      <c r="J85" s="128" t="s">
        <v>648</v>
      </c>
    </row>
    <row r="86" ht="27" customHeight="1" spans="1:10">
      <c r="A86" s="105"/>
      <c r="B86" s="122"/>
      <c r="C86" s="105" t="s">
        <v>469</v>
      </c>
      <c r="D86" s="125" t="s">
        <v>479</v>
      </c>
      <c r="E86" s="126" t="s">
        <v>554</v>
      </c>
      <c r="F86" s="107" t="s">
        <v>472</v>
      </c>
      <c r="G86" s="108" t="s">
        <v>481</v>
      </c>
      <c r="H86" s="107" t="s">
        <v>482</v>
      </c>
      <c r="I86" s="107" t="s">
        <v>475</v>
      </c>
      <c r="J86" s="128" t="s">
        <v>649</v>
      </c>
    </row>
    <row r="87" ht="27" customHeight="1" spans="1:10">
      <c r="A87" s="105"/>
      <c r="B87" s="122"/>
      <c r="C87" s="105" t="s">
        <v>469</v>
      </c>
      <c r="D87" s="125" t="s">
        <v>484</v>
      </c>
      <c r="E87" s="126" t="s">
        <v>508</v>
      </c>
      <c r="F87" s="107" t="s">
        <v>472</v>
      </c>
      <c r="G87" s="108" t="s">
        <v>481</v>
      </c>
      <c r="H87" s="107" t="s">
        <v>482</v>
      </c>
      <c r="I87" s="107" t="s">
        <v>475</v>
      </c>
      <c r="J87" s="128" t="s">
        <v>509</v>
      </c>
    </row>
    <row r="88" ht="27" customHeight="1" spans="1:10">
      <c r="A88" s="105"/>
      <c r="B88" s="122"/>
      <c r="C88" s="105" t="s">
        <v>490</v>
      </c>
      <c r="D88" s="125" t="s">
        <v>491</v>
      </c>
      <c r="E88" s="126" t="s">
        <v>510</v>
      </c>
      <c r="F88" s="107" t="s">
        <v>500</v>
      </c>
      <c r="G88" s="108" t="s">
        <v>501</v>
      </c>
      <c r="H88" s="107" t="s">
        <v>482</v>
      </c>
      <c r="I88" s="107" t="s">
        <v>475</v>
      </c>
      <c r="J88" s="128" t="s">
        <v>511</v>
      </c>
    </row>
    <row r="89" spans="1:10">
      <c r="A89" s="105"/>
      <c r="B89" s="122"/>
      <c r="C89" s="105" t="s">
        <v>497</v>
      </c>
      <c r="D89" s="125" t="s">
        <v>498</v>
      </c>
      <c r="E89" s="126" t="s">
        <v>499</v>
      </c>
      <c r="F89" s="107" t="s">
        <v>500</v>
      </c>
      <c r="G89" s="108" t="s">
        <v>501</v>
      </c>
      <c r="H89" s="107" t="s">
        <v>482</v>
      </c>
      <c r="I89" s="107" t="s">
        <v>475</v>
      </c>
      <c r="J89" s="128" t="s">
        <v>512</v>
      </c>
    </row>
    <row r="90" ht="299" customHeight="1" spans="1:10">
      <c r="A90" s="124" t="s">
        <v>372</v>
      </c>
      <c r="B90" s="122" t="s">
        <v>650</v>
      </c>
      <c r="C90" s="105"/>
      <c r="D90" s="105"/>
      <c r="E90" s="105"/>
      <c r="F90" s="105"/>
      <c r="G90" s="105"/>
      <c r="H90" s="105"/>
      <c r="I90" s="105"/>
      <c r="J90" s="129"/>
    </row>
    <row r="91" spans="1:10">
      <c r="A91" s="105"/>
      <c r="B91" s="122"/>
      <c r="C91" s="105" t="s">
        <v>469</v>
      </c>
      <c r="D91" s="125" t="s">
        <v>470</v>
      </c>
      <c r="E91" s="126" t="s">
        <v>651</v>
      </c>
      <c r="F91" s="107" t="s">
        <v>472</v>
      </c>
      <c r="G91" s="108" t="s">
        <v>519</v>
      </c>
      <c r="H91" s="107" t="s">
        <v>474</v>
      </c>
      <c r="I91" s="107" t="s">
        <v>475</v>
      </c>
      <c r="J91" s="128" t="s">
        <v>652</v>
      </c>
    </row>
    <row r="92" spans="1:10">
      <c r="A92" s="105"/>
      <c r="B92" s="122"/>
      <c r="C92" s="105" t="s">
        <v>469</v>
      </c>
      <c r="D92" s="125" t="s">
        <v>470</v>
      </c>
      <c r="E92" s="126" t="s">
        <v>653</v>
      </c>
      <c r="F92" s="107" t="s">
        <v>472</v>
      </c>
      <c r="G92" s="108" t="s">
        <v>519</v>
      </c>
      <c r="H92" s="107" t="s">
        <v>474</v>
      </c>
      <c r="I92" s="107" t="s">
        <v>475</v>
      </c>
      <c r="J92" s="128" t="s">
        <v>652</v>
      </c>
    </row>
    <row r="93" spans="1:10">
      <c r="A93" s="105"/>
      <c r="B93" s="122"/>
      <c r="C93" s="105" t="s">
        <v>469</v>
      </c>
      <c r="D93" s="125" t="s">
        <v>470</v>
      </c>
      <c r="E93" s="126" t="s">
        <v>654</v>
      </c>
      <c r="F93" s="107" t="s">
        <v>472</v>
      </c>
      <c r="G93" s="108" t="s">
        <v>578</v>
      </c>
      <c r="H93" s="107" t="s">
        <v>474</v>
      </c>
      <c r="I93" s="107" t="s">
        <v>475</v>
      </c>
      <c r="J93" s="128" t="s">
        <v>652</v>
      </c>
    </row>
    <row r="94" spans="1:10">
      <c r="A94" s="105"/>
      <c r="B94" s="122"/>
      <c r="C94" s="105" t="s">
        <v>469</v>
      </c>
      <c r="D94" s="125" t="s">
        <v>470</v>
      </c>
      <c r="E94" s="126" t="s">
        <v>655</v>
      </c>
      <c r="F94" s="107" t="s">
        <v>472</v>
      </c>
      <c r="G94" s="108" t="s">
        <v>656</v>
      </c>
      <c r="H94" s="107" t="s">
        <v>474</v>
      </c>
      <c r="I94" s="107" t="s">
        <v>475</v>
      </c>
      <c r="J94" s="128" t="s">
        <v>652</v>
      </c>
    </row>
    <row r="95" ht="36" customHeight="1" spans="1:10">
      <c r="A95" s="105"/>
      <c r="B95" s="122"/>
      <c r="C95" s="105" t="s">
        <v>469</v>
      </c>
      <c r="D95" s="125" t="s">
        <v>479</v>
      </c>
      <c r="E95" s="126" t="s">
        <v>584</v>
      </c>
      <c r="F95" s="107" t="s">
        <v>472</v>
      </c>
      <c r="G95" s="108" t="s">
        <v>481</v>
      </c>
      <c r="H95" s="107" t="s">
        <v>482</v>
      </c>
      <c r="I95" s="107" t="s">
        <v>475</v>
      </c>
      <c r="J95" s="128" t="s">
        <v>657</v>
      </c>
    </row>
    <row r="96" spans="1:10">
      <c r="A96" s="105"/>
      <c r="B96" s="122"/>
      <c r="C96" s="105" t="s">
        <v>469</v>
      </c>
      <c r="D96" s="125" t="s">
        <v>484</v>
      </c>
      <c r="E96" s="126" t="s">
        <v>531</v>
      </c>
      <c r="F96" s="107" t="s">
        <v>486</v>
      </c>
      <c r="G96" s="108" t="s">
        <v>532</v>
      </c>
      <c r="H96" s="107" t="s">
        <v>533</v>
      </c>
      <c r="I96" s="107" t="s">
        <v>475</v>
      </c>
      <c r="J96" s="128" t="s">
        <v>534</v>
      </c>
    </row>
    <row r="97" spans="1:10">
      <c r="A97" s="105"/>
      <c r="B97" s="122"/>
      <c r="C97" s="105" t="s">
        <v>490</v>
      </c>
      <c r="D97" s="125" t="s">
        <v>491</v>
      </c>
      <c r="E97" s="126" t="s">
        <v>535</v>
      </c>
      <c r="F97" s="107" t="s">
        <v>472</v>
      </c>
      <c r="G97" s="108" t="s">
        <v>536</v>
      </c>
      <c r="H97" s="107" t="s">
        <v>482</v>
      </c>
      <c r="I97" s="107" t="s">
        <v>475</v>
      </c>
      <c r="J97" s="128" t="s">
        <v>588</v>
      </c>
    </row>
    <row r="98" spans="1:10">
      <c r="A98" s="105"/>
      <c r="B98" s="122"/>
      <c r="C98" s="105" t="s">
        <v>497</v>
      </c>
      <c r="D98" s="125" t="s">
        <v>498</v>
      </c>
      <c r="E98" s="126" t="s">
        <v>538</v>
      </c>
      <c r="F98" s="107" t="s">
        <v>500</v>
      </c>
      <c r="G98" s="108" t="s">
        <v>501</v>
      </c>
      <c r="H98" s="107" t="s">
        <v>482</v>
      </c>
      <c r="I98" s="107" t="s">
        <v>475</v>
      </c>
      <c r="J98" s="128" t="s">
        <v>589</v>
      </c>
    </row>
    <row r="99" ht="227" customHeight="1" spans="1:10">
      <c r="A99" s="124" t="s">
        <v>404</v>
      </c>
      <c r="B99" s="122" t="s">
        <v>658</v>
      </c>
      <c r="C99" s="105"/>
      <c r="D99" s="105"/>
      <c r="E99" s="105"/>
      <c r="F99" s="105"/>
      <c r="G99" s="105"/>
      <c r="H99" s="105"/>
      <c r="I99" s="105"/>
      <c r="J99" s="129"/>
    </row>
    <row r="100" spans="1:10">
      <c r="A100" s="105"/>
      <c r="B100" s="122"/>
      <c r="C100" s="105" t="s">
        <v>469</v>
      </c>
      <c r="D100" s="125" t="s">
        <v>470</v>
      </c>
      <c r="E100" s="126" t="s">
        <v>659</v>
      </c>
      <c r="F100" s="107" t="s">
        <v>472</v>
      </c>
      <c r="G100" s="108" t="s">
        <v>473</v>
      </c>
      <c r="H100" s="107" t="s">
        <v>660</v>
      </c>
      <c r="I100" s="107" t="s">
        <v>475</v>
      </c>
      <c r="J100" s="128" t="s">
        <v>661</v>
      </c>
    </row>
    <row r="101" spans="1:10">
      <c r="A101" s="105"/>
      <c r="B101" s="122"/>
      <c r="C101" s="105" t="s">
        <v>469</v>
      </c>
      <c r="D101" s="125" t="s">
        <v>470</v>
      </c>
      <c r="E101" s="126" t="s">
        <v>662</v>
      </c>
      <c r="F101" s="107" t="s">
        <v>472</v>
      </c>
      <c r="G101" s="108" t="s">
        <v>223</v>
      </c>
      <c r="H101" s="107" t="s">
        <v>663</v>
      </c>
      <c r="I101" s="107" t="s">
        <v>475</v>
      </c>
      <c r="J101" s="128" t="s">
        <v>664</v>
      </c>
    </row>
    <row r="102" ht="54" customHeight="1" spans="1:10">
      <c r="A102" s="105"/>
      <c r="B102" s="122"/>
      <c r="C102" s="105" t="s">
        <v>469</v>
      </c>
      <c r="D102" s="125" t="s">
        <v>479</v>
      </c>
      <c r="E102" s="126" t="s">
        <v>634</v>
      </c>
      <c r="F102" s="107" t="s">
        <v>472</v>
      </c>
      <c r="G102" s="108" t="s">
        <v>481</v>
      </c>
      <c r="H102" s="107" t="s">
        <v>482</v>
      </c>
      <c r="I102" s="107" t="s">
        <v>475</v>
      </c>
      <c r="J102" s="128" t="s">
        <v>635</v>
      </c>
    </row>
    <row r="103" ht="30" customHeight="1" spans="1:10">
      <c r="A103" s="105"/>
      <c r="B103" s="122"/>
      <c r="C103" s="105" t="s">
        <v>469</v>
      </c>
      <c r="D103" s="125" t="s">
        <v>484</v>
      </c>
      <c r="E103" s="126" t="s">
        <v>636</v>
      </c>
      <c r="F103" s="107" t="s">
        <v>472</v>
      </c>
      <c r="G103" s="108" t="s">
        <v>481</v>
      </c>
      <c r="H103" s="107" t="s">
        <v>482</v>
      </c>
      <c r="I103" s="107" t="s">
        <v>475</v>
      </c>
      <c r="J103" s="128" t="s">
        <v>509</v>
      </c>
    </row>
    <row r="104" spans="1:10">
      <c r="A104" s="105"/>
      <c r="B104" s="122"/>
      <c r="C104" s="105" t="s">
        <v>490</v>
      </c>
      <c r="D104" s="125" t="s">
        <v>491</v>
      </c>
      <c r="E104" s="126" t="s">
        <v>665</v>
      </c>
      <c r="F104" s="107" t="s">
        <v>472</v>
      </c>
      <c r="G104" s="108" t="s">
        <v>616</v>
      </c>
      <c r="H104" s="107" t="s">
        <v>494</v>
      </c>
      <c r="I104" s="107" t="s">
        <v>495</v>
      </c>
      <c r="J104" s="128" t="s">
        <v>666</v>
      </c>
    </row>
    <row r="105" ht="35" customHeight="1" spans="1:10">
      <c r="A105" s="105"/>
      <c r="B105" s="122"/>
      <c r="C105" s="105" t="s">
        <v>497</v>
      </c>
      <c r="D105" s="125" t="s">
        <v>498</v>
      </c>
      <c r="E105" s="126" t="s">
        <v>499</v>
      </c>
      <c r="F105" s="107" t="s">
        <v>500</v>
      </c>
      <c r="G105" s="108" t="s">
        <v>501</v>
      </c>
      <c r="H105" s="107" t="s">
        <v>482</v>
      </c>
      <c r="I105" s="107" t="s">
        <v>475</v>
      </c>
      <c r="J105" s="128" t="s">
        <v>639</v>
      </c>
    </row>
    <row r="106" ht="118" customHeight="1" spans="1:10">
      <c r="A106" s="124" t="s">
        <v>408</v>
      </c>
      <c r="B106" s="122" t="s">
        <v>667</v>
      </c>
      <c r="C106" s="105"/>
      <c r="D106" s="105"/>
      <c r="E106" s="105"/>
      <c r="F106" s="105"/>
      <c r="G106" s="105"/>
      <c r="H106" s="105"/>
      <c r="I106" s="105"/>
      <c r="J106" s="129"/>
    </row>
    <row r="107" spans="1:10">
      <c r="A107" s="105"/>
      <c r="B107" s="122"/>
      <c r="C107" s="105" t="s">
        <v>469</v>
      </c>
      <c r="D107" s="125" t="s">
        <v>470</v>
      </c>
      <c r="E107" s="126" t="s">
        <v>668</v>
      </c>
      <c r="F107" s="107" t="s">
        <v>472</v>
      </c>
      <c r="G107" s="108" t="s">
        <v>552</v>
      </c>
      <c r="H107" s="107" t="s">
        <v>669</v>
      </c>
      <c r="I107" s="107" t="s">
        <v>475</v>
      </c>
      <c r="J107" s="128" t="s">
        <v>670</v>
      </c>
    </row>
    <row r="108" spans="1:10">
      <c r="A108" s="105"/>
      <c r="B108" s="122"/>
      <c r="C108" s="105" t="s">
        <v>469</v>
      </c>
      <c r="D108" s="125" t="s">
        <v>470</v>
      </c>
      <c r="E108" s="126" t="s">
        <v>671</v>
      </c>
      <c r="F108" s="107" t="s">
        <v>472</v>
      </c>
      <c r="G108" s="108" t="s">
        <v>672</v>
      </c>
      <c r="H108" s="107" t="s">
        <v>673</v>
      </c>
      <c r="I108" s="107" t="s">
        <v>475</v>
      </c>
      <c r="J108" s="128" t="s">
        <v>674</v>
      </c>
    </row>
    <row r="109" ht="31" customHeight="1" spans="1:10">
      <c r="A109" s="105"/>
      <c r="B109" s="122"/>
      <c r="C109" s="105" t="s">
        <v>469</v>
      </c>
      <c r="D109" s="125" t="s">
        <v>484</v>
      </c>
      <c r="E109" s="126" t="s">
        <v>636</v>
      </c>
      <c r="F109" s="107" t="s">
        <v>472</v>
      </c>
      <c r="G109" s="108" t="s">
        <v>481</v>
      </c>
      <c r="H109" s="107" t="s">
        <v>482</v>
      </c>
      <c r="I109" s="107" t="s">
        <v>475</v>
      </c>
      <c r="J109" s="128" t="s">
        <v>509</v>
      </c>
    </row>
    <row r="110" spans="1:10">
      <c r="A110" s="105"/>
      <c r="B110" s="122"/>
      <c r="C110" s="105" t="s">
        <v>490</v>
      </c>
      <c r="D110" s="125" t="s">
        <v>491</v>
      </c>
      <c r="E110" s="126" t="s">
        <v>675</v>
      </c>
      <c r="F110" s="107" t="s">
        <v>472</v>
      </c>
      <c r="G110" s="108" t="s">
        <v>493</v>
      </c>
      <c r="H110" s="107" t="s">
        <v>494</v>
      </c>
      <c r="I110" s="107" t="s">
        <v>495</v>
      </c>
      <c r="J110" s="128" t="s">
        <v>676</v>
      </c>
    </row>
    <row r="111" ht="35" customHeight="1" spans="1:10">
      <c r="A111" s="105"/>
      <c r="B111" s="122"/>
      <c r="C111" s="105" t="s">
        <v>497</v>
      </c>
      <c r="D111" s="125" t="s">
        <v>498</v>
      </c>
      <c r="E111" s="126" t="s">
        <v>499</v>
      </c>
      <c r="F111" s="107" t="s">
        <v>500</v>
      </c>
      <c r="G111" s="108" t="s">
        <v>501</v>
      </c>
      <c r="H111" s="107" t="s">
        <v>482</v>
      </c>
      <c r="I111" s="107" t="s">
        <v>475</v>
      </c>
      <c r="J111" s="128" t="s">
        <v>639</v>
      </c>
    </row>
    <row r="112" ht="182" customHeight="1" spans="1:10">
      <c r="A112" s="124" t="s">
        <v>454</v>
      </c>
      <c r="B112" s="122" t="s">
        <v>677</v>
      </c>
      <c r="C112" s="105"/>
      <c r="D112" s="105"/>
      <c r="E112" s="105"/>
      <c r="F112" s="105"/>
      <c r="G112" s="105"/>
      <c r="H112" s="105"/>
      <c r="I112" s="105"/>
      <c r="J112" s="129"/>
    </row>
    <row r="113" spans="1:10">
      <c r="A113" s="105"/>
      <c r="B113" s="122"/>
      <c r="C113" s="105" t="s">
        <v>469</v>
      </c>
      <c r="D113" s="125" t="s">
        <v>470</v>
      </c>
      <c r="E113" s="126" t="s">
        <v>678</v>
      </c>
      <c r="F113" s="107" t="s">
        <v>472</v>
      </c>
      <c r="G113" s="108" t="s">
        <v>679</v>
      </c>
      <c r="H113" s="107" t="s">
        <v>621</v>
      </c>
      <c r="I113" s="107" t="s">
        <v>475</v>
      </c>
      <c r="J113" s="128" t="s">
        <v>680</v>
      </c>
    </row>
    <row r="114" spans="1:10">
      <c r="A114" s="105"/>
      <c r="B114" s="122"/>
      <c r="C114" s="105" t="s">
        <v>469</v>
      </c>
      <c r="D114" s="125" t="s">
        <v>479</v>
      </c>
      <c r="E114" s="126" t="s">
        <v>597</v>
      </c>
      <c r="F114" s="107" t="s">
        <v>472</v>
      </c>
      <c r="G114" s="108" t="s">
        <v>481</v>
      </c>
      <c r="H114" s="107" t="s">
        <v>482</v>
      </c>
      <c r="I114" s="107" t="s">
        <v>475</v>
      </c>
      <c r="J114" s="128" t="s">
        <v>681</v>
      </c>
    </row>
    <row r="115" ht="35" customHeight="1" spans="1:10">
      <c r="A115" s="105"/>
      <c r="B115" s="122"/>
      <c r="C115" s="105" t="s">
        <v>469</v>
      </c>
      <c r="D115" s="125" t="s">
        <v>484</v>
      </c>
      <c r="E115" s="126" t="s">
        <v>636</v>
      </c>
      <c r="F115" s="107" t="s">
        <v>472</v>
      </c>
      <c r="G115" s="108" t="s">
        <v>481</v>
      </c>
      <c r="H115" s="107" t="s">
        <v>482</v>
      </c>
      <c r="I115" s="107" t="s">
        <v>475</v>
      </c>
      <c r="J115" s="128" t="s">
        <v>509</v>
      </c>
    </row>
    <row r="116" spans="1:10">
      <c r="A116" s="105"/>
      <c r="B116" s="122"/>
      <c r="C116" s="105" t="s">
        <v>490</v>
      </c>
      <c r="D116" s="125" t="s">
        <v>491</v>
      </c>
      <c r="E116" s="126" t="s">
        <v>682</v>
      </c>
      <c r="F116" s="107" t="s">
        <v>472</v>
      </c>
      <c r="G116" s="108" t="s">
        <v>616</v>
      </c>
      <c r="H116" s="107" t="s">
        <v>494</v>
      </c>
      <c r="I116" s="107" t="s">
        <v>475</v>
      </c>
      <c r="J116" s="128" t="s">
        <v>683</v>
      </c>
    </row>
    <row r="117" ht="33" customHeight="1" spans="1:10">
      <c r="A117" s="105"/>
      <c r="B117" s="122"/>
      <c r="C117" s="105" t="s">
        <v>497</v>
      </c>
      <c r="D117" s="125" t="s">
        <v>498</v>
      </c>
      <c r="E117" s="126" t="s">
        <v>499</v>
      </c>
      <c r="F117" s="107" t="s">
        <v>500</v>
      </c>
      <c r="G117" s="108" t="s">
        <v>501</v>
      </c>
      <c r="H117" s="107" t="s">
        <v>482</v>
      </c>
      <c r="I117" s="107" t="s">
        <v>475</v>
      </c>
      <c r="J117" s="128" t="s">
        <v>639</v>
      </c>
    </row>
    <row r="118" ht="313" customHeight="1" spans="1:10">
      <c r="A118" s="124" t="s">
        <v>684</v>
      </c>
      <c r="B118" s="122" t="s">
        <v>685</v>
      </c>
      <c r="C118" s="105"/>
      <c r="D118" s="105"/>
      <c r="E118" s="105"/>
      <c r="F118" s="105"/>
      <c r="G118" s="105"/>
      <c r="H118" s="105"/>
      <c r="I118" s="105"/>
      <c r="J118" s="129"/>
    </row>
    <row r="119" spans="1:10">
      <c r="A119" s="105"/>
      <c r="B119" s="122"/>
      <c r="C119" s="105" t="s">
        <v>469</v>
      </c>
      <c r="D119" s="125" t="s">
        <v>470</v>
      </c>
      <c r="E119" s="126" t="s">
        <v>686</v>
      </c>
      <c r="F119" s="107" t="s">
        <v>500</v>
      </c>
      <c r="G119" s="108" t="s">
        <v>487</v>
      </c>
      <c r="H119" s="107" t="s">
        <v>687</v>
      </c>
      <c r="I119" s="107" t="s">
        <v>475</v>
      </c>
      <c r="J119" s="128" t="s">
        <v>688</v>
      </c>
    </row>
    <row r="120" ht="18" customHeight="1" spans="1:10">
      <c r="A120" s="105"/>
      <c r="B120" s="122"/>
      <c r="C120" s="105" t="s">
        <v>469</v>
      </c>
      <c r="D120" s="125" t="s">
        <v>470</v>
      </c>
      <c r="E120" s="126" t="s">
        <v>689</v>
      </c>
      <c r="F120" s="107" t="s">
        <v>500</v>
      </c>
      <c r="G120" s="108" t="s">
        <v>642</v>
      </c>
      <c r="H120" s="107" t="s">
        <v>690</v>
      </c>
      <c r="I120" s="107" t="s">
        <v>475</v>
      </c>
      <c r="J120" s="128" t="s">
        <v>691</v>
      </c>
    </row>
    <row r="121" ht="46" customHeight="1" spans="1:10">
      <c r="A121" s="105"/>
      <c r="B121" s="122"/>
      <c r="C121" s="105" t="s">
        <v>469</v>
      </c>
      <c r="D121" s="125" t="s">
        <v>479</v>
      </c>
      <c r="E121" s="126" t="s">
        <v>692</v>
      </c>
      <c r="F121" s="107" t="s">
        <v>472</v>
      </c>
      <c r="G121" s="108" t="s">
        <v>481</v>
      </c>
      <c r="H121" s="107" t="s">
        <v>482</v>
      </c>
      <c r="I121" s="107" t="s">
        <v>475</v>
      </c>
      <c r="J121" s="128" t="s">
        <v>483</v>
      </c>
    </row>
    <row r="122" ht="29" customHeight="1" spans="1:10">
      <c r="A122" s="105"/>
      <c r="B122" s="122"/>
      <c r="C122" s="105" t="s">
        <v>469</v>
      </c>
      <c r="D122" s="125" t="s">
        <v>479</v>
      </c>
      <c r="E122" s="126" t="s">
        <v>693</v>
      </c>
      <c r="F122" s="107" t="s">
        <v>472</v>
      </c>
      <c r="G122" s="108" t="s">
        <v>481</v>
      </c>
      <c r="H122" s="107" t="s">
        <v>482</v>
      </c>
      <c r="I122" s="107" t="s">
        <v>475</v>
      </c>
      <c r="J122" s="128" t="s">
        <v>694</v>
      </c>
    </row>
    <row r="123" ht="41" customHeight="1" spans="1:10">
      <c r="A123" s="105"/>
      <c r="B123" s="122"/>
      <c r="C123" s="105" t="s">
        <v>469</v>
      </c>
      <c r="D123" s="125" t="s">
        <v>484</v>
      </c>
      <c r="E123" s="126" t="s">
        <v>695</v>
      </c>
      <c r="F123" s="107" t="s">
        <v>500</v>
      </c>
      <c r="G123" s="108" t="s">
        <v>501</v>
      </c>
      <c r="H123" s="107" t="s">
        <v>482</v>
      </c>
      <c r="I123" s="107" t="s">
        <v>475</v>
      </c>
      <c r="J123" s="128" t="s">
        <v>489</v>
      </c>
    </row>
    <row r="124" ht="30" customHeight="1" spans="1:10">
      <c r="A124" s="105"/>
      <c r="B124" s="122"/>
      <c r="C124" s="105" t="s">
        <v>490</v>
      </c>
      <c r="D124" s="125" t="s">
        <v>491</v>
      </c>
      <c r="E124" s="126" t="s">
        <v>510</v>
      </c>
      <c r="F124" s="107" t="s">
        <v>500</v>
      </c>
      <c r="G124" s="108" t="s">
        <v>501</v>
      </c>
      <c r="H124" s="107" t="s">
        <v>482</v>
      </c>
      <c r="I124" s="107" t="s">
        <v>475</v>
      </c>
      <c r="J124" s="128" t="s">
        <v>696</v>
      </c>
    </row>
    <row r="125" ht="44" customHeight="1" spans="1:10">
      <c r="A125" s="105"/>
      <c r="B125" s="122"/>
      <c r="C125" s="105" t="s">
        <v>497</v>
      </c>
      <c r="D125" s="125" t="s">
        <v>498</v>
      </c>
      <c r="E125" s="126" t="s">
        <v>697</v>
      </c>
      <c r="F125" s="107" t="s">
        <v>500</v>
      </c>
      <c r="G125" s="108" t="s">
        <v>501</v>
      </c>
      <c r="H125" s="107" t="s">
        <v>482</v>
      </c>
      <c r="I125" s="107" t="s">
        <v>475</v>
      </c>
      <c r="J125" s="128" t="s">
        <v>502</v>
      </c>
    </row>
    <row r="126" ht="313" customHeight="1" spans="1:10">
      <c r="A126" s="124" t="s">
        <v>389</v>
      </c>
      <c r="B126" s="122" t="s">
        <v>698</v>
      </c>
      <c r="C126" s="105"/>
      <c r="D126" s="105"/>
      <c r="E126" s="105"/>
      <c r="F126" s="105"/>
      <c r="G126" s="105"/>
      <c r="H126" s="105"/>
      <c r="I126" s="105"/>
      <c r="J126" s="129"/>
    </row>
    <row r="127" spans="1:10">
      <c r="A127" s="105"/>
      <c r="B127" s="122"/>
      <c r="C127" s="105" t="s">
        <v>469</v>
      </c>
      <c r="D127" s="125" t="s">
        <v>470</v>
      </c>
      <c r="E127" s="126" t="s">
        <v>699</v>
      </c>
      <c r="F127" s="107" t="s">
        <v>472</v>
      </c>
      <c r="G127" s="108" t="s">
        <v>224</v>
      </c>
      <c r="H127" s="107" t="s">
        <v>660</v>
      </c>
      <c r="I127" s="107" t="s">
        <v>475</v>
      </c>
      <c r="J127" s="128" t="s">
        <v>700</v>
      </c>
    </row>
    <row r="128" spans="1:10">
      <c r="A128" s="105"/>
      <c r="B128" s="122"/>
      <c r="C128" s="105" t="s">
        <v>469</v>
      </c>
      <c r="D128" s="125" t="s">
        <v>470</v>
      </c>
      <c r="E128" s="126" t="s">
        <v>701</v>
      </c>
      <c r="F128" s="107" t="s">
        <v>472</v>
      </c>
      <c r="G128" s="108" t="s">
        <v>592</v>
      </c>
      <c r="H128" s="107" t="s">
        <v>660</v>
      </c>
      <c r="I128" s="107" t="s">
        <v>475</v>
      </c>
      <c r="J128" s="128" t="s">
        <v>702</v>
      </c>
    </row>
    <row r="129" ht="22.5" spans="1:10">
      <c r="A129" s="105"/>
      <c r="B129" s="122"/>
      <c r="C129" s="105" t="s">
        <v>469</v>
      </c>
      <c r="D129" s="125" t="s">
        <v>470</v>
      </c>
      <c r="E129" s="126" t="s">
        <v>703</v>
      </c>
      <c r="F129" s="107" t="s">
        <v>472</v>
      </c>
      <c r="G129" s="108" t="s">
        <v>225</v>
      </c>
      <c r="H129" s="107" t="s">
        <v>690</v>
      </c>
      <c r="I129" s="107" t="s">
        <v>475</v>
      </c>
      <c r="J129" s="128" t="s">
        <v>704</v>
      </c>
    </row>
    <row r="130" ht="35" customHeight="1" spans="1:10">
      <c r="A130" s="105"/>
      <c r="B130" s="122"/>
      <c r="C130" s="105" t="s">
        <v>469</v>
      </c>
      <c r="D130" s="125" t="s">
        <v>479</v>
      </c>
      <c r="E130" s="126" t="s">
        <v>705</v>
      </c>
      <c r="F130" s="107" t="s">
        <v>472</v>
      </c>
      <c r="G130" s="108" t="s">
        <v>481</v>
      </c>
      <c r="H130" s="107" t="s">
        <v>482</v>
      </c>
      <c r="I130" s="107" t="s">
        <v>475</v>
      </c>
      <c r="J130" s="128" t="s">
        <v>706</v>
      </c>
    </row>
    <row r="131" ht="35" customHeight="1" spans="1:10">
      <c r="A131" s="105"/>
      <c r="B131" s="122"/>
      <c r="C131" s="105" t="s">
        <v>469</v>
      </c>
      <c r="D131" s="125" t="s">
        <v>484</v>
      </c>
      <c r="E131" s="126" t="s">
        <v>508</v>
      </c>
      <c r="F131" s="107" t="s">
        <v>472</v>
      </c>
      <c r="G131" s="108" t="s">
        <v>481</v>
      </c>
      <c r="H131" s="107" t="s">
        <v>482</v>
      </c>
      <c r="I131" s="107" t="s">
        <v>475</v>
      </c>
      <c r="J131" s="128" t="s">
        <v>509</v>
      </c>
    </row>
    <row r="132" spans="1:10">
      <c r="A132" s="105"/>
      <c r="B132" s="122"/>
      <c r="C132" s="105" t="s">
        <v>490</v>
      </c>
      <c r="D132" s="125" t="s">
        <v>491</v>
      </c>
      <c r="E132" s="126" t="s">
        <v>707</v>
      </c>
      <c r="F132" s="107" t="s">
        <v>472</v>
      </c>
      <c r="G132" s="108" t="s">
        <v>708</v>
      </c>
      <c r="H132" s="107" t="s">
        <v>494</v>
      </c>
      <c r="I132" s="107" t="s">
        <v>495</v>
      </c>
      <c r="J132" s="128" t="s">
        <v>709</v>
      </c>
    </row>
    <row r="133" spans="1:10">
      <c r="A133" s="105"/>
      <c r="B133" s="122"/>
      <c r="C133" s="105" t="s">
        <v>497</v>
      </c>
      <c r="D133" s="125" t="s">
        <v>498</v>
      </c>
      <c r="E133" s="126" t="s">
        <v>499</v>
      </c>
      <c r="F133" s="107" t="s">
        <v>500</v>
      </c>
      <c r="G133" s="108" t="s">
        <v>501</v>
      </c>
      <c r="H133" s="107" t="s">
        <v>482</v>
      </c>
      <c r="I133" s="107" t="s">
        <v>475</v>
      </c>
      <c r="J133" s="128" t="s">
        <v>512</v>
      </c>
    </row>
    <row r="134" ht="255" customHeight="1" spans="1:10">
      <c r="A134" s="124" t="s">
        <v>383</v>
      </c>
      <c r="B134" s="122" t="s">
        <v>710</v>
      </c>
      <c r="C134" s="105"/>
      <c r="D134" s="105"/>
      <c r="E134" s="105"/>
      <c r="F134" s="105"/>
      <c r="G134" s="105"/>
      <c r="H134" s="105"/>
      <c r="I134" s="105"/>
      <c r="J134" s="129"/>
    </row>
    <row r="135" spans="1:10">
      <c r="A135" s="105"/>
      <c r="B135" s="122"/>
      <c r="C135" s="105" t="s">
        <v>469</v>
      </c>
      <c r="D135" s="125" t="s">
        <v>470</v>
      </c>
      <c r="E135" s="126" t="s">
        <v>711</v>
      </c>
      <c r="F135" s="107" t="s">
        <v>472</v>
      </c>
      <c r="G135" s="108" t="s">
        <v>222</v>
      </c>
      <c r="H135" s="107" t="s">
        <v>660</v>
      </c>
      <c r="I135" s="107" t="s">
        <v>475</v>
      </c>
      <c r="J135" s="128" t="s">
        <v>712</v>
      </c>
    </row>
    <row r="136" spans="1:10">
      <c r="A136" s="105"/>
      <c r="B136" s="122"/>
      <c r="C136" s="105" t="s">
        <v>469</v>
      </c>
      <c r="D136" s="125" t="s">
        <v>470</v>
      </c>
      <c r="E136" s="126" t="s">
        <v>713</v>
      </c>
      <c r="F136" s="107" t="s">
        <v>472</v>
      </c>
      <c r="G136" s="108" t="s">
        <v>222</v>
      </c>
      <c r="H136" s="107" t="s">
        <v>660</v>
      </c>
      <c r="I136" s="107" t="s">
        <v>475</v>
      </c>
      <c r="J136" s="128" t="s">
        <v>714</v>
      </c>
    </row>
    <row r="137" ht="36" customHeight="1" spans="1:10">
      <c r="A137" s="105"/>
      <c r="B137" s="122"/>
      <c r="C137" s="105" t="s">
        <v>469</v>
      </c>
      <c r="D137" s="125" t="s">
        <v>479</v>
      </c>
      <c r="E137" s="126" t="s">
        <v>715</v>
      </c>
      <c r="F137" s="107" t="s">
        <v>500</v>
      </c>
      <c r="G137" s="108" t="s">
        <v>555</v>
      </c>
      <c r="H137" s="107" t="s">
        <v>482</v>
      </c>
      <c r="I137" s="107" t="s">
        <v>475</v>
      </c>
      <c r="J137" s="128" t="s">
        <v>716</v>
      </c>
    </row>
    <row r="138" ht="47" customHeight="1" spans="1:10">
      <c r="A138" s="105"/>
      <c r="B138" s="122"/>
      <c r="C138" s="105" t="s">
        <v>469</v>
      </c>
      <c r="D138" s="125" t="s">
        <v>484</v>
      </c>
      <c r="E138" s="126" t="s">
        <v>508</v>
      </c>
      <c r="F138" s="107" t="s">
        <v>472</v>
      </c>
      <c r="G138" s="108" t="s">
        <v>481</v>
      </c>
      <c r="H138" s="107" t="s">
        <v>482</v>
      </c>
      <c r="I138" s="107" t="s">
        <v>475</v>
      </c>
      <c r="J138" s="128" t="s">
        <v>509</v>
      </c>
    </row>
    <row r="139" spans="1:10">
      <c r="A139" s="105"/>
      <c r="B139" s="122"/>
      <c r="C139" s="105" t="s">
        <v>490</v>
      </c>
      <c r="D139" s="125" t="s">
        <v>491</v>
      </c>
      <c r="E139" s="126" t="s">
        <v>717</v>
      </c>
      <c r="F139" s="107" t="s">
        <v>472</v>
      </c>
      <c r="G139" s="108" t="s">
        <v>708</v>
      </c>
      <c r="H139" s="107" t="s">
        <v>494</v>
      </c>
      <c r="I139" s="107" t="s">
        <v>495</v>
      </c>
      <c r="J139" s="128" t="s">
        <v>718</v>
      </c>
    </row>
    <row r="140" spans="1:10">
      <c r="A140" s="105"/>
      <c r="B140" s="122"/>
      <c r="C140" s="105" t="s">
        <v>497</v>
      </c>
      <c r="D140" s="125" t="s">
        <v>498</v>
      </c>
      <c r="E140" s="126" t="s">
        <v>499</v>
      </c>
      <c r="F140" s="107" t="s">
        <v>500</v>
      </c>
      <c r="G140" s="108" t="s">
        <v>501</v>
      </c>
      <c r="H140" s="107" t="s">
        <v>482</v>
      </c>
      <c r="I140" s="107" t="s">
        <v>475</v>
      </c>
      <c r="J140" s="128" t="s">
        <v>719</v>
      </c>
    </row>
    <row r="141" ht="212" customHeight="1" spans="1:10">
      <c r="A141" s="124" t="s">
        <v>387</v>
      </c>
      <c r="B141" s="122" t="s">
        <v>720</v>
      </c>
      <c r="C141" s="105"/>
      <c r="D141" s="105"/>
      <c r="E141" s="105"/>
      <c r="F141" s="105"/>
      <c r="G141" s="105"/>
      <c r="H141" s="105"/>
      <c r="I141" s="105"/>
      <c r="J141" s="129"/>
    </row>
    <row r="142" spans="1:10">
      <c r="A142" s="105"/>
      <c r="B142" s="122"/>
      <c r="C142" s="105" t="s">
        <v>469</v>
      </c>
      <c r="D142" s="125" t="s">
        <v>470</v>
      </c>
      <c r="E142" s="126" t="s">
        <v>721</v>
      </c>
      <c r="F142" s="107" t="s">
        <v>500</v>
      </c>
      <c r="G142" s="108" t="s">
        <v>679</v>
      </c>
      <c r="H142" s="107" t="s">
        <v>660</v>
      </c>
      <c r="I142" s="107" t="s">
        <v>475</v>
      </c>
      <c r="J142" s="128" t="s">
        <v>722</v>
      </c>
    </row>
    <row r="143" spans="1:10">
      <c r="A143" s="105"/>
      <c r="B143" s="122"/>
      <c r="C143" s="105" t="s">
        <v>469</v>
      </c>
      <c r="D143" s="125" t="s">
        <v>470</v>
      </c>
      <c r="E143" s="126" t="s">
        <v>723</v>
      </c>
      <c r="F143" s="107" t="s">
        <v>472</v>
      </c>
      <c r="G143" s="108" t="s">
        <v>224</v>
      </c>
      <c r="H143" s="107" t="s">
        <v>660</v>
      </c>
      <c r="I143" s="107" t="s">
        <v>475</v>
      </c>
      <c r="J143" s="128" t="s">
        <v>724</v>
      </c>
    </row>
    <row r="144" spans="1:10">
      <c r="A144" s="105"/>
      <c r="B144" s="122"/>
      <c r="C144" s="105" t="s">
        <v>469</v>
      </c>
      <c r="D144" s="125" t="s">
        <v>470</v>
      </c>
      <c r="E144" s="126" t="s">
        <v>725</v>
      </c>
      <c r="F144" s="107" t="s">
        <v>472</v>
      </c>
      <c r="G144" s="108" t="s">
        <v>532</v>
      </c>
      <c r="H144" s="107" t="s">
        <v>660</v>
      </c>
      <c r="I144" s="107" t="s">
        <v>475</v>
      </c>
      <c r="J144" s="128" t="s">
        <v>724</v>
      </c>
    </row>
    <row r="145" spans="1:10">
      <c r="A145" s="105"/>
      <c r="B145" s="122"/>
      <c r="C145" s="105" t="s">
        <v>469</v>
      </c>
      <c r="D145" s="125" t="s">
        <v>470</v>
      </c>
      <c r="E145" s="126" t="s">
        <v>726</v>
      </c>
      <c r="F145" s="107" t="s">
        <v>472</v>
      </c>
      <c r="G145" s="108" t="s">
        <v>224</v>
      </c>
      <c r="H145" s="107" t="s">
        <v>660</v>
      </c>
      <c r="I145" s="107" t="s">
        <v>475</v>
      </c>
      <c r="J145" s="128" t="s">
        <v>722</v>
      </c>
    </row>
    <row r="146" ht="42" customHeight="1" spans="1:10">
      <c r="A146" s="105"/>
      <c r="B146" s="122"/>
      <c r="C146" s="105" t="s">
        <v>469</v>
      </c>
      <c r="D146" s="125" t="s">
        <v>479</v>
      </c>
      <c r="E146" s="126" t="s">
        <v>727</v>
      </c>
      <c r="F146" s="107" t="s">
        <v>500</v>
      </c>
      <c r="G146" s="108" t="s">
        <v>501</v>
      </c>
      <c r="H146" s="107" t="s">
        <v>482</v>
      </c>
      <c r="I146" s="107" t="s">
        <v>475</v>
      </c>
      <c r="J146" s="128" t="s">
        <v>728</v>
      </c>
    </row>
    <row r="147" spans="1:10">
      <c r="A147" s="105"/>
      <c r="B147" s="122"/>
      <c r="C147" s="105" t="s">
        <v>490</v>
      </c>
      <c r="D147" s="125" t="s">
        <v>491</v>
      </c>
      <c r="E147" s="126" t="s">
        <v>729</v>
      </c>
      <c r="F147" s="107" t="s">
        <v>472</v>
      </c>
      <c r="G147" s="108" t="s">
        <v>557</v>
      </c>
      <c r="H147" s="107" t="s">
        <v>494</v>
      </c>
      <c r="I147" s="107" t="s">
        <v>495</v>
      </c>
      <c r="J147" s="128" t="s">
        <v>730</v>
      </c>
    </row>
    <row r="148" ht="62" customHeight="1" spans="1:10">
      <c r="A148" s="105"/>
      <c r="B148" s="122"/>
      <c r="C148" s="105" t="s">
        <v>497</v>
      </c>
      <c r="D148" s="125" t="s">
        <v>498</v>
      </c>
      <c r="E148" s="126" t="s">
        <v>731</v>
      </c>
      <c r="F148" s="107" t="s">
        <v>500</v>
      </c>
      <c r="G148" s="108" t="s">
        <v>555</v>
      </c>
      <c r="H148" s="107" t="s">
        <v>482</v>
      </c>
      <c r="I148" s="107" t="s">
        <v>475</v>
      </c>
      <c r="J148" s="128" t="s">
        <v>732</v>
      </c>
    </row>
    <row r="149" ht="143" customHeight="1" spans="1:10">
      <c r="A149" s="124" t="s">
        <v>416</v>
      </c>
      <c r="B149" s="122" t="s">
        <v>733</v>
      </c>
      <c r="C149" s="105"/>
      <c r="D149" s="105"/>
      <c r="E149" s="105"/>
      <c r="F149" s="105"/>
      <c r="G149" s="105"/>
      <c r="H149" s="105"/>
      <c r="I149" s="105"/>
      <c r="J149" s="129"/>
    </row>
    <row r="150" spans="1:10">
      <c r="A150" s="105"/>
      <c r="B150" s="122"/>
      <c r="C150" s="105" t="s">
        <v>469</v>
      </c>
      <c r="D150" s="125" t="s">
        <v>470</v>
      </c>
      <c r="E150" s="126" t="s">
        <v>734</v>
      </c>
      <c r="F150" s="107" t="s">
        <v>472</v>
      </c>
      <c r="G150" s="108" t="s">
        <v>735</v>
      </c>
      <c r="H150" s="107" t="s">
        <v>543</v>
      </c>
      <c r="I150" s="107" t="s">
        <v>475</v>
      </c>
      <c r="J150" s="128" t="s">
        <v>736</v>
      </c>
    </row>
    <row r="151" ht="54" customHeight="1" spans="1:10">
      <c r="A151" s="105"/>
      <c r="B151" s="122"/>
      <c r="C151" s="105" t="s">
        <v>469</v>
      </c>
      <c r="D151" s="125" t="s">
        <v>479</v>
      </c>
      <c r="E151" s="126" t="s">
        <v>634</v>
      </c>
      <c r="F151" s="107" t="s">
        <v>472</v>
      </c>
      <c r="G151" s="108" t="s">
        <v>481</v>
      </c>
      <c r="H151" s="107" t="s">
        <v>482</v>
      </c>
      <c r="I151" s="107" t="s">
        <v>475</v>
      </c>
      <c r="J151" s="128" t="s">
        <v>635</v>
      </c>
    </row>
    <row r="152" ht="39" customHeight="1" spans="1:10">
      <c r="A152" s="105"/>
      <c r="B152" s="122"/>
      <c r="C152" s="105" t="s">
        <v>469</v>
      </c>
      <c r="D152" s="125" t="s">
        <v>484</v>
      </c>
      <c r="E152" s="126" t="s">
        <v>636</v>
      </c>
      <c r="F152" s="107" t="s">
        <v>472</v>
      </c>
      <c r="G152" s="108" t="s">
        <v>481</v>
      </c>
      <c r="H152" s="107" t="s">
        <v>482</v>
      </c>
      <c r="I152" s="107" t="s">
        <v>475</v>
      </c>
      <c r="J152" s="128" t="s">
        <v>509</v>
      </c>
    </row>
    <row r="153" spans="1:10">
      <c r="A153" s="105"/>
      <c r="B153" s="122"/>
      <c r="C153" s="105" t="s">
        <v>490</v>
      </c>
      <c r="D153" s="125" t="s">
        <v>491</v>
      </c>
      <c r="E153" s="126" t="s">
        <v>737</v>
      </c>
      <c r="F153" s="107" t="s">
        <v>472</v>
      </c>
      <c r="G153" s="108" t="s">
        <v>616</v>
      </c>
      <c r="H153" s="107" t="s">
        <v>494</v>
      </c>
      <c r="I153" s="107" t="s">
        <v>495</v>
      </c>
      <c r="J153" s="128" t="s">
        <v>738</v>
      </c>
    </row>
    <row r="154" ht="41" customHeight="1" spans="1:10">
      <c r="A154" s="105"/>
      <c r="B154" s="122"/>
      <c r="C154" s="105" t="s">
        <v>497</v>
      </c>
      <c r="D154" s="125" t="s">
        <v>498</v>
      </c>
      <c r="E154" s="126" t="s">
        <v>499</v>
      </c>
      <c r="F154" s="107" t="s">
        <v>500</v>
      </c>
      <c r="G154" s="108" t="s">
        <v>501</v>
      </c>
      <c r="H154" s="107" t="s">
        <v>482</v>
      </c>
      <c r="I154" s="107" t="s">
        <v>475</v>
      </c>
      <c r="J154" s="128" t="s">
        <v>639</v>
      </c>
    </row>
    <row r="155" ht="184" customHeight="1" spans="1:10">
      <c r="A155" s="124" t="s">
        <v>400</v>
      </c>
      <c r="B155" s="122" t="s">
        <v>739</v>
      </c>
      <c r="C155" s="105"/>
      <c r="D155" s="105"/>
      <c r="E155" s="105"/>
      <c r="F155" s="105"/>
      <c r="G155" s="105"/>
      <c r="H155" s="105"/>
      <c r="I155" s="105"/>
      <c r="J155" s="129"/>
    </row>
    <row r="156" spans="1:10">
      <c r="A156" s="105"/>
      <c r="B156" s="122"/>
      <c r="C156" s="105" t="s">
        <v>469</v>
      </c>
      <c r="D156" s="125" t="s">
        <v>470</v>
      </c>
      <c r="E156" s="126" t="s">
        <v>740</v>
      </c>
      <c r="F156" s="107" t="s">
        <v>500</v>
      </c>
      <c r="G156" s="108" t="s">
        <v>741</v>
      </c>
      <c r="H156" s="107" t="s">
        <v>474</v>
      </c>
      <c r="I156" s="107" t="s">
        <v>475</v>
      </c>
      <c r="J156" s="128" t="s">
        <v>742</v>
      </c>
    </row>
    <row r="157" ht="48" customHeight="1" spans="1:10">
      <c r="A157" s="105"/>
      <c r="B157" s="122"/>
      <c r="C157" s="105" t="s">
        <v>469</v>
      </c>
      <c r="D157" s="125" t="s">
        <v>479</v>
      </c>
      <c r="E157" s="126" t="s">
        <v>743</v>
      </c>
      <c r="F157" s="107" t="s">
        <v>500</v>
      </c>
      <c r="G157" s="108" t="s">
        <v>501</v>
      </c>
      <c r="H157" s="107" t="s">
        <v>482</v>
      </c>
      <c r="I157" s="107" t="s">
        <v>475</v>
      </c>
      <c r="J157" s="128" t="s">
        <v>744</v>
      </c>
    </row>
    <row r="158" spans="1:10">
      <c r="A158" s="105"/>
      <c r="B158" s="122"/>
      <c r="C158" s="105" t="s">
        <v>469</v>
      </c>
      <c r="D158" s="125" t="s">
        <v>479</v>
      </c>
      <c r="E158" s="126" t="s">
        <v>745</v>
      </c>
      <c r="F158" s="107" t="s">
        <v>486</v>
      </c>
      <c r="G158" s="108" t="s">
        <v>487</v>
      </c>
      <c r="H158" s="107" t="s">
        <v>746</v>
      </c>
      <c r="I158" s="107" t="s">
        <v>475</v>
      </c>
      <c r="J158" s="128" t="s">
        <v>747</v>
      </c>
    </row>
    <row r="159" ht="17" customHeight="1" spans="1:10">
      <c r="A159" s="105"/>
      <c r="B159" s="122"/>
      <c r="C159" s="105" t="s">
        <v>490</v>
      </c>
      <c r="D159" s="125" t="s">
        <v>491</v>
      </c>
      <c r="E159" s="126" t="s">
        <v>748</v>
      </c>
      <c r="F159" s="107" t="s">
        <v>472</v>
      </c>
      <c r="G159" s="108" t="s">
        <v>493</v>
      </c>
      <c r="H159" s="107" t="s">
        <v>494</v>
      </c>
      <c r="I159" s="107" t="s">
        <v>495</v>
      </c>
      <c r="J159" s="128" t="s">
        <v>749</v>
      </c>
    </row>
    <row r="160" ht="48" customHeight="1" spans="1:10">
      <c r="A160" s="105"/>
      <c r="B160" s="122"/>
      <c r="C160" s="105" t="s">
        <v>497</v>
      </c>
      <c r="D160" s="125" t="s">
        <v>498</v>
      </c>
      <c r="E160" s="126" t="s">
        <v>499</v>
      </c>
      <c r="F160" s="107" t="s">
        <v>500</v>
      </c>
      <c r="G160" s="108" t="s">
        <v>501</v>
      </c>
      <c r="H160" s="107" t="s">
        <v>482</v>
      </c>
      <c r="I160" s="107" t="s">
        <v>475</v>
      </c>
      <c r="J160" s="128" t="s">
        <v>569</v>
      </c>
    </row>
    <row r="161" ht="313" customHeight="1" spans="1:10">
      <c r="A161" s="124" t="s">
        <v>374</v>
      </c>
      <c r="B161" s="122" t="s">
        <v>750</v>
      </c>
      <c r="C161" s="105"/>
      <c r="D161" s="105"/>
      <c r="E161" s="105"/>
      <c r="F161" s="105"/>
      <c r="G161" s="105"/>
      <c r="H161" s="105"/>
      <c r="I161" s="105"/>
      <c r="J161" s="129"/>
    </row>
    <row r="162" spans="1:10">
      <c r="A162" s="105"/>
      <c r="B162" s="122"/>
      <c r="C162" s="105" t="s">
        <v>469</v>
      </c>
      <c r="D162" s="125" t="s">
        <v>470</v>
      </c>
      <c r="E162" s="126" t="s">
        <v>751</v>
      </c>
      <c r="F162" s="107" t="s">
        <v>500</v>
      </c>
      <c r="G162" s="108" t="s">
        <v>632</v>
      </c>
      <c r="H162" s="107" t="s">
        <v>474</v>
      </c>
      <c r="I162" s="107" t="s">
        <v>475</v>
      </c>
      <c r="J162" s="128" t="s">
        <v>752</v>
      </c>
    </row>
    <row r="163" ht="45" customHeight="1" spans="1:10">
      <c r="A163" s="105"/>
      <c r="B163" s="122"/>
      <c r="C163" s="105" t="s">
        <v>469</v>
      </c>
      <c r="D163" s="125" t="s">
        <v>479</v>
      </c>
      <c r="E163" s="126" t="s">
        <v>634</v>
      </c>
      <c r="F163" s="107" t="s">
        <v>500</v>
      </c>
      <c r="G163" s="108" t="s">
        <v>501</v>
      </c>
      <c r="H163" s="107" t="s">
        <v>482</v>
      </c>
      <c r="I163" s="107" t="s">
        <v>475</v>
      </c>
      <c r="J163" s="128" t="s">
        <v>635</v>
      </c>
    </row>
    <row r="164" spans="1:10">
      <c r="A164" s="105"/>
      <c r="B164" s="122"/>
      <c r="C164" s="105" t="s">
        <v>469</v>
      </c>
      <c r="D164" s="125" t="s">
        <v>484</v>
      </c>
      <c r="E164" s="126" t="s">
        <v>753</v>
      </c>
      <c r="F164" s="107" t="s">
        <v>486</v>
      </c>
      <c r="G164" s="108" t="s">
        <v>487</v>
      </c>
      <c r="H164" s="107" t="s">
        <v>488</v>
      </c>
      <c r="I164" s="107" t="s">
        <v>475</v>
      </c>
      <c r="J164" s="128" t="s">
        <v>754</v>
      </c>
    </row>
    <row r="165" spans="1:10">
      <c r="A165" s="105"/>
      <c r="B165" s="122"/>
      <c r="C165" s="105" t="s">
        <v>490</v>
      </c>
      <c r="D165" s="125" t="s">
        <v>491</v>
      </c>
      <c r="E165" s="126" t="s">
        <v>535</v>
      </c>
      <c r="F165" s="107" t="s">
        <v>472</v>
      </c>
      <c r="G165" s="108" t="s">
        <v>536</v>
      </c>
      <c r="H165" s="107" t="s">
        <v>494</v>
      </c>
      <c r="I165" s="107" t="s">
        <v>495</v>
      </c>
      <c r="J165" s="128" t="s">
        <v>568</v>
      </c>
    </row>
    <row r="166" ht="41" customHeight="1" spans="1:10">
      <c r="A166" s="105"/>
      <c r="B166" s="122"/>
      <c r="C166" s="105" t="s">
        <v>497</v>
      </c>
      <c r="D166" s="125" t="s">
        <v>498</v>
      </c>
      <c r="E166" s="126" t="s">
        <v>538</v>
      </c>
      <c r="F166" s="107" t="s">
        <v>500</v>
      </c>
      <c r="G166" s="108" t="s">
        <v>501</v>
      </c>
      <c r="H166" s="107" t="s">
        <v>482</v>
      </c>
      <c r="I166" s="107" t="s">
        <v>475</v>
      </c>
      <c r="J166" s="128" t="s">
        <v>569</v>
      </c>
    </row>
    <row r="167" ht="47" customHeight="1" spans="1:10">
      <c r="A167" s="105"/>
      <c r="B167" s="122"/>
      <c r="C167" s="105" t="s">
        <v>497</v>
      </c>
      <c r="D167" s="125" t="s">
        <v>498</v>
      </c>
      <c r="E167" s="126" t="s">
        <v>570</v>
      </c>
      <c r="F167" s="107" t="s">
        <v>500</v>
      </c>
      <c r="G167" s="108" t="s">
        <v>501</v>
      </c>
      <c r="H167" s="107" t="s">
        <v>482</v>
      </c>
      <c r="I167" s="107" t="s">
        <v>475</v>
      </c>
      <c r="J167" s="128" t="s">
        <v>569</v>
      </c>
    </row>
    <row r="168" ht="236" customHeight="1" spans="1:10">
      <c r="A168" s="124" t="s">
        <v>406</v>
      </c>
      <c r="B168" s="122" t="s">
        <v>755</v>
      </c>
      <c r="C168" s="105"/>
      <c r="D168" s="105"/>
      <c r="E168" s="105"/>
      <c r="F168" s="105"/>
      <c r="G168" s="105"/>
      <c r="H168" s="105"/>
      <c r="I168" s="105"/>
      <c r="J168" s="129"/>
    </row>
    <row r="169" spans="1:10">
      <c r="A169" s="105"/>
      <c r="B169" s="122"/>
      <c r="C169" s="105" t="s">
        <v>469</v>
      </c>
      <c r="D169" s="125" t="s">
        <v>470</v>
      </c>
      <c r="E169" s="126" t="s">
        <v>659</v>
      </c>
      <c r="F169" s="107" t="s">
        <v>472</v>
      </c>
      <c r="G169" s="108" t="s">
        <v>578</v>
      </c>
      <c r="H169" s="107" t="s">
        <v>756</v>
      </c>
      <c r="I169" s="107" t="s">
        <v>475</v>
      </c>
      <c r="J169" s="128" t="s">
        <v>757</v>
      </c>
    </row>
    <row r="170" spans="1:10">
      <c r="A170" s="105"/>
      <c r="B170" s="122"/>
      <c r="C170" s="105" t="s">
        <v>469</v>
      </c>
      <c r="D170" s="125" t="s">
        <v>470</v>
      </c>
      <c r="E170" s="126" t="s">
        <v>662</v>
      </c>
      <c r="F170" s="107" t="s">
        <v>472</v>
      </c>
      <c r="G170" s="108" t="s">
        <v>487</v>
      </c>
      <c r="H170" s="107" t="s">
        <v>663</v>
      </c>
      <c r="I170" s="107" t="s">
        <v>475</v>
      </c>
      <c r="J170" s="128" t="s">
        <v>758</v>
      </c>
    </row>
    <row r="171" ht="55" customHeight="1" spans="1:10">
      <c r="A171" s="105"/>
      <c r="B171" s="122"/>
      <c r="C171" s="105" t="s">
        <v>469</v>
      </c>
      <c r="D171" s="125" t="s">
        <v>479</v>
      </c>
      <c r="E171" s="126" t="s">
        <v>634</v>
      </c>
      <c r="F171" s="107" t="s">
        <v>472</v>
      </c>
      <c r="G171" s="108" t="s">
        <v>481</v>
      </c>
      <c r="H171" s="107" t="s">
        <v>482</v>
      </c>
      <c r="I171" s="107" t="s">
        <v>475</v>
      </c>
      <c r="J171" s="128" t="s">
        <v>635</v>
      </c>
    </row>
    <row r="172" ht="36" customHeight="1" spans="1:10">
      <c r="A172" s="105"/>
      <c r="B172" s="122"/>
      <c r="C172" s="105" t="s">
        <v>469</v>
      </c>
      <c r="D172" s="125" t="s">
        <v>484</v>
      </c>
      <c r="E172" s="126" t="s">
        <v>636</v>
      </c>
      <c r="F172" s="107" t="s">
        <v>472</v>
      </c>
      <c r="G172" s="108" t="s">
        <v>481</v>
      </c>
      <c r="H172" s="107" t="s">
        <v>482</v>
      </c>
      <c r="I172" s="107" t="s">
        <v>475</v>
      </c>
      <c r="J172" s="128" t="s">
        <v>509</v>
      </c>
    </row>
    <row r="173" spans="1:10">
      <c r="A173" s="105"/>
      <c r="B173" s="122"/>
      <c r="C173" s="105" t="s">
        <v>490</v>
      </c>
      <c r="D173" s="125" t="s">
        <v>491</v>
      </c>
      <c r="E173" s="126" t="s">
        <v>665</v>
      </c>
      <c r="F173" s="107" t="s">
        <v>472</v>
      </c>
      <c r="G173" s="108" t="s">
        <v>616</v>
      </c>
      <c r="H173" s="107" t="s">
        <v>494</v>
      </c>
      <c r="I173" s="107" t="s">
        <v>495</v>
      </c>
      <c r="J173" s="128" t="s">
        <v>666</v>
      </c>
    </row>
    <row r="174" ht="42" customHeight="1" spans="1:10">
      <c r="A174" s="105"/>
      <c r="B174" s="122"/>
      <c r="C174" s="105" t="s">
        <v>497</v>
      </c>
      <c r="D174" s="125" t="s">
        <v>498</v>
      </c>
      <c r="E174" s="126" t="s">
        <v>499</v>
      </c>
      <c r="F174" s="107" t="s">
        <v>500</v>
      </c>
      <c r="G174" s="108" t="s">
        <v>501</v>
      </c>
      <c r="H174" s="107" t="s">
        <v>482</v>
      </c>
      <c r="I174" s="107" t="s">
        <v>475</v>
      </c>
      <c r="J174" s="128" t="s">
        <v>639</v>
      </c>
    </row>
    <row r="175" ht="316" customHeight="1" spans="1:10">
      <c r="A175" s="124" t="s">
        <v>357</v>
      </c>
      <c r="B175" s="122" t="s">
        <v>759</v>
      </c>
      <c r="C175" s="105"/>
      <c r="D175" s="105"/>
      <c r="E175" s="105"/>
      <c r="F175" s="105"/>
      <c r="G175" s="105"/>
      <c r="H175" s="105"/>
      <c r="I175" s="105"/>
      <c r="J175" s="129"/>
    </row>
    <row r="176" spans="1:10">
      <c r="A176" s="105"/>
      <c r="B176" s="122"/>
      <c r="C176" s="105" t="s">
        <v>469</v>
      </c>
      <c r="D176" s="125" t="s">
        <v>470</v>
      </c>
      <c r="E176" s="126" t="s">
        <v>760</v>
      </c>
      <c r="F176" s="107" t="s">
        <v>472</v>
      </c>
      <c r="G176" s="108" t="s">
        <v>761</v>
      </c>
      <c r="H176" s="107" t="s">
        <v>474</v>
      </c>
      <c r="I176" s="107" t="s">
        <v>475</v>
      </c>
      <c r="J176" s="128" t="s">
        <v>762</v>
      </c>
    </row>
    <row r="177" spans="1:10">
      <c r="A177" s="105"/>
      <c r="B177" s="122"/>
      <c r="C177" s="105" t="s">
        <v>469</v>
      </c>
      <c r="D177" s="125" t="s">
        <v>470</v>
      </c>
      <c r="E177" s="126" t="s">
        <v>763</v>
      </c>
      <c r="F177" s="107" t="s">
        <v>472</v>
      </c>
      <c r="G177" s="108" t="s">
        <v>764</v>
      </c>
      <c r="H177" s="107" t="s">
        <v>516</v>
      </c>
      <c r="I177" s="107" t="s">
        <v>475</v>
      </c>
      <c r="J177" s="128" t="s">
        <v>765</v>
      </c>
    </row>
    <row r="178" spans="1:10">
      <c r="A178" s="105"/>
      <c r="B178" s="122"/>
      <c r="C178" s="105" t="s">
        <v>469</v>
      </c>
      <c r="D178" s="125" t="s">
        <v>470</v>
      </c>
      <c r="E178" s="126" t="s">
        <v>766</v>
      </c>
      <c r="F178" s="107" t="s">
        <v>472</v>
      </c>
      <c r="G178" s="108" t="s">
        <v>767</v>
      </c>
      <c r="H178" s="107" t="s">
        <v>516</v>
      </c>
      <c r="I178" s="107" t="s">
        <v>475</v>
      </c>
      <c r="J178" s="128" t="s">
        <v>768</v>
      </c>
    </row>
    <row r="179" ht="33.75" spans="1:10">
      <c r="A179" s="105"/>
      <c r="B179" s="122"/>
      <c r="C179" s="105" t="s">
        <v>469</v>
      </c>
      <c r="D179" s="125" t="s">
        <v>479</v>
      </c>
      <c r="E179" s="126" t="s">
        <v>769</v>
      </c>
      <c r="F179" s="107" t="s">
        <v>500</v>
      </c>
      <c r="G179" s="108" t="s">
        <v>501</v>
      </c>
      <c r="H179" s="107" t="s">
        <v>482</v>
      </c>
      <c r="I179" s="107" t="s">
        <v>475</v>
      </c>
      <c r="J179" s="128" t="s">
        <v>770</v>
      </c>
    </row>
    <row r="180" spans="1:10">
      <c r="A180" s="105"/>
      <c r="B180" s="122"/>
      <c r="C180" s="105" t="s">
        <v>490</v>
      </c>
      <c r="D180" s="125" t="s">
        <v>491</v>
      </c>
      <c r="E180" s="126" t="s">
        <v>535</v>
      </c>
      <c r="F180" s="107" t="s">
        <v>472</v>
      </c>
      <c r="G180" s="108" t="s">
        <v>536</v>
      </c>
      <c r="H180" s="107" t="s">
        <v>494</v>
      </c>
      <c r="I180" s="107" t="s">
        <v>495</v>
      </c>
      <c r="J180" s="128" t="s">
        <v>588</v>
      </c>
    </row>
    <row r="181" spans="1:10">
      <c r="A181" s="105"/>
      <c r="B181" s="122"/>
      <c r="C181" s="105" t="s">
        <v>490</v>
      </c>
      <c r="D181" s="125" t="s">
        <v>491</v>
      </c>
      <c r="E181" s="126" t="s">
        <v>771</v>
      </c>
      <c r="F181" s="107" t="s">
        <v>472</v>
      </c>
      <c r="G181" s="108" t="s">
        <v>616</v>
      </c>
      <c r="H181" s="107" t="s">
        <v>494</v>
      </c>
      <c r="I181" s="107" t="s">
        <v>495</v>
      </c>
      <c r="J181" s="128" t="s">
        <v>772</v>
      </c>
    </row>
    <row r="182" spans="1:10">
      <c r="A182" s="105"/>
      <c r="B182" s="122"/>
      <c r="C182" s="105" t="s">
        <v>497</v>
      </c>
      <c r="D182" s="125" t="s">
        <v>498</v>
      </c>
      <c r="E182" s="126" t="s">
        <v>499</v>
      </c>
      <c r="F182" s="107" t="s">
        <v>500</v>
      </c>
      <c r="G182" s="108" t="s">
        <v>501</v>
      </c>
      <c r="H182" s="107" t="s">
        <v>482</v>
      </c>
      <c r="I182" s="107" t="s">
        <v>475</v>
      </c>
      <c r="J182" s="128" t="s">
        <v>773</v>
      </c>
    </row>
  </sheetData>
  <mergeCells count="2">
    <mergeCell ref="A3:J3"/>
    <mergeCell ref="A4:H4"/>
  </mergeCells>
  <printOptions horizontalCentered="1"/>
  <pageMargins left="0.751388888888889" right="0.751388888888889" top="1" bottom="1" header="0.5" footer="0.5"/>
  <pageSetup paperSize="9" scale="3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杨玉霞</cp:lastModifiedBy>
  <dcterms:created xsi:type="dcterms:W3CDTF">2025-01-21T02:50:00Z</dcterms:created>
  <cp:lastPrinted>2025-02-13T02:07:00Z</cp:lastPrinted>
  <dcterms:modified xsi:type="dcterms:W3CDTF">2025-03-07T01:53:37Z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04927F4F866C4A608751E3EB9B7C31FB_13</vt:lpwstr>
  </property>
  <property fmtid="{D5CDD505-2E9C-101B-9397-08002B2CF9AE}" pid="3" name="KSOProductBuildVer">
    <vt:lpwstr>2052-11.1.0.14235</vt:lpwstr>
  </property>
</Properties>
</file>