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<sst xmlns="http://schemas.openxmlformats.org/spreadsheetml/2006/main" count="1621" uniqueCount="550">
  <si>
    <t>预算01-1表</t>
  </si>
  <si>
    <t>2025年财务收支预算总表</t>
  </si>
  <si>
    <t>单位名称：新平彝族傣族自治县财政局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</si>
  <si>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</si>
  <si>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</si>
  <si>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</si>
  <si>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</si>
  <si>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</si>
  <si>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</si>
  <si>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</si>
  <si>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</si>
  <si>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</si>
  <si>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</si>
  <si>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</si>
  <si>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</si>
  <si>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</si>
  <si>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</si>
  <si>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</si>
  <si>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</si>
  <si>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</si>
  <si>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</si>
  <si>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</si>
  <si>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</si>
  <si>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</si>
  <si>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</si>
  <si>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</si>
  <si>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</si>
  <si>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</si>
  <si>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</si>
  <si>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</si>
  <si>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</si>
  <si>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</si>
  <si>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</si>
  <si>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</si>
  <si>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</si>
  <si>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</si>
  <si>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</si>
  <si>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</si>
  <si>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</si>
  <si>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</si>
  <si>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</si>
  <si>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</si>
  <si>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</si>
  <si>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</si>
  <si>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</si>
  <si>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</si>
  <si>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119</t>
  </si>
  <si>
    <t>新平彝族傣族自治县财政局</t>
  </si>
  <si>
    <t>119001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</si>
  <si>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</si>
  <si>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</si>
  <si>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</si>
  <si>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</si>
  <si>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</si>
  <si>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</si>
  <si>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</si>
  <si>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</si>
  <si>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</si>
  <si>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</si>
  <si>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</si>
  <si>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</si>
  <si>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</si>
  <si>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</si>
  <si>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</si>
  <si>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20106</t>
  </si>
  <si>
    <t>财政事务</t>
  </si>
  <si>
    <t>2010601</t>
  </si>
  <si>
    <t>行政运行</t>
  </si>
  <si>
    <t>2010604</t>
  </si>
  <si>
    <t>预算改革业务</t>
  </si>
  <si>
    <t>2010605</t>
  </si>
  <si>
    <t>财政国库业务</t>
  </si>
  <si>
    <t>2010607</t>
  </si>
  <si>
    <t>信息化建设</t>
  </si>
  <si>
    <t>2010699</t>
  </si>
  <si>
    <t>其他财政事务支出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</si>
  <si>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</si>
  <si>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</si>
  <si>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</si>
  <si>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</si>
  <si>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</si>
  <si>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</si>
  <si>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</si>
  <si>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</si>
  <si>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</si>
  <si>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</si>
  <si>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</si>
  <si>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</si>
  <si>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</si>
  <si>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</si>
  <si>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</si>
  <si>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</si>
  <si>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</si>
  <si>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</si>
  <si>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</si>
  <si>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</si>
  <si>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</si>
  <si>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</si>
  <si>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</si>
  <si>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</si>
  <si>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</si>
  <si>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</si>
  <si>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</si>
  <si>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</si>
  <si>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</si>
  <si>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</si>
  <si>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</si>
  <si>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</si>
  <si>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</si>
  <si>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2130126</t>
  </si>
  <si>
    <t>农村社会事业</t>
  </si>
  <si>
    <t>普惠金融发展支出</t>
  </si>
  <si>
    <t>支持农村金融机构</t>
  </si>
  <si>
    <t>创业担保贷款贴息及奖补</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</si>
  <si>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</si>
  <si>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</si>
  <si>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</si>
  <si>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</si>
  <si>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</si>
  <si>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</si>
  <si>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</si>
  <si>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</si>
  <si>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</si>
  <si>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</si>
  <si>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</si>
  <si>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</si>
  <si>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</si>
  <si>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</si>
  <si>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</si>
  <si>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</si>
  <si>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</si>
  <si>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</si>
  <si>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</si>
  <si>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</si>
  <si>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</si>
  <si>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</si>
  <si>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</si>
  <si>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</si>
  <si>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</si>
  <si>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</si>
  <si>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</si>
  <si>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</si>
  <si>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</si>
  <si>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</si>
  <si>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</si>
  <si>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</si>
  <si>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</si>
  <si>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</si>
  <si>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</si>
  <si>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</si>
  <si>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</si>
  <si>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</si>
  <si>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</si>
  <si>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</si>
  <si>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</si>
  <si>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</si>
  <si>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</si>
  <si>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</si>
  <si>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</si>
  <si>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</si>
  <si>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</si>
  <si>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</si>
  <si>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</si>
  <si>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</si>
  <si>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</si>
  <si>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</si>
  <si>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</si>
  <si>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</si>
  <si>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</si>
  <si>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530427210000000015338</t>
  </si>
  <si>
    <t>行政人员工资支出</t>
  </si>
  <si>
    <t>30101</t>
  </si>
  <si>
    <t>基本工资</t>
  </si>
  <si>
    <t>30102</t>
  </si>
  <si>
    <t>津贴补贴</t>
  </si>
  <si>
    <t>530427210000000015339</t>
  </si>
  <si>
    <t>事业人员工资支出</t>
  </si>
  <si>
    <t>30107</t>
  </si>
  <si>
    <t>绩效工资</t>
  </si>
  <si>
    <t>530427210000000015340</t>
  </si>
  <si>
    <t>社会保障缴费</t>
  </si>
  <si>
    <t>30110</t>
  </si>
  <si>
    <t>职工基本医疗保险缴费</t>
  </si>
  <si>
    <t>530427210000000015341</t>
  </si>
  <si>
    <t>30113</t>
  </si>
  <si>
    <t>530427210000000015344</t>
  </si>
  <si>
    <t>公车购置及运维费</t>
  </si>
  <si>
    <t>30231</t>
  </si>
  <si>
    <t>公务用车运行维护费</t>
  </si>
  <si>
    <t>530427210000000015345</t>
  </si>
  <si>
    <t>行政人员公务交通补贴</t>
  </si>
  <si>
    <t>30239</t>
  </si>
  <si>
    <t>其他交通费用</t>
  </si>
  <si>
    <t>530427210000000015346</t>
  </si>
  <si>
    <t>工会经费</t>
  </si>
  <si>
    <t>30228</t>
  </si>
  <si>
    <t>530427210000000015347</t>
  </si>
  <si>
    <t>一般公用经费</t>
  </si>
  <si>
    <t>30201</t>
  </si>
  <si>
    <t>办公费</t>
  </si>
  <si>
    <t>30205</t>
  </si>
  <si>
    <t>水费</t>
  </si>
  <si>
    <t>30207</t>
  </si>
  <si>
    <t>邮电费</t>
  </si>
  <si>
    <t>30209</t>
  </si>
  <si>
    <t>物业管理费</t>
  </si>
  <si>
    <t>30229</t>
  </si>
  <si>
    <t>福利费</t>
  </si>
  <si>
    <t>30299</t>
  </si>
  <si>
    <t>其他商品和服务支出</t>
  </si>
  <si>
    <t>530427221100000356449</t>
  </si>
  <si>
    <t>30217</t>
  </si>
  <si>
    <t>530427231100001471372</t>
  </si>
  <si>
    <t>奖励性绩效工资(地方)</t>
  </si>
  <si>
    <t>530427231100001471373</t>
  </si>
  <si>
    <t>公务员基础绩效奖</t>
  </si>
  <si>
    <t>30103</t>
  </si>
  <si>
    <t>奖金</t>
  </si>
  <si>
    <t>530427231100001471375</t>
  </si>
  <si>
    <t>退休干部公用经费</t>
  </si>
  <si>
    <t>530427241100002151300</t>
  </si>
  <si>
    <t>部门临聘人员支出</t>
  </si>
  <si>
    <t>30199</t>
  </si>
  <si>
    <t>其他工资福利支出</t>
  </si>
  <si>
    <t>530427241100002152783</t>
  </si>
  <si>
    <t>社会保险缴费资金</t>
  </si>
  <si>
    <t>30112</t>
  </si>
  <si>
    <t>其他社会保障缴费</t>
  </si>
  <si>
    <t>30108</t>
  </si>
  <si>
    <t>机关事业单位基本养老保险缴费</t>
  </si>
  <si>
    <t>30111</t>
  </si>
  <si>
    <t>公务员医疗补助缴费</t>
  </si>
  <si>
    <t>530427241100002161362</t>
  </si>
  <si>
    <t>邮电费资金</t>
  </si>
  <si>
    <t>530427210000000019848</t>
  </si>
  <si>
    <t>驻村工作队员生活补助</t>
  </si>
  <si>
    <t>生活补助</t>
  </si>
  <si>
    <t>预算05-1表</t>
  </si>
  <si>
    <t>2025年部门项目支出预算表</t>
  </si>
  <si>
    <t>项目分类</t>
  </si>
  <si>
    <t>项目单位</t>
  </si>
  <si>
    <t>本年拨款</t>
  </si>
  <si>
    <t>其中：本次下达</t>
  </si>
  <si>
    <t>2023—2025年计算机更新项目专项经费</t>
  </si>
  <si>
    <t>313 事业发展类</t>
  </si>
  <si>
    <t>530427241100003190102</t>
  </si>
  <si>
    <t>31002</t>
  </si>
  <si>
    <t>办公设备购置</t>
  </si>
  <si>
    <t>财政信息化建设及运维经费</t>
  </si>
  <si>
    <t>530427210000000014456</t>
  </si>
  <si>
    <t>30206</t>
  </si>
  <si>
    <t>电费</t>
  </si>
  <si>
    <t>30213</t>
  </si>
  <si>
    <t>维修（护）费</t>
  </si>
  <si>
    <t>30214</t>
  </si>
  <si>
    <t>租赁费</t>
  </si>
  <si>
    <t>30227</t>
  </si>
  <si>
    <t>委托业务费</t>
  </si>
  <si>
    <t>机关事业单位职工及军人抚恤补助资金</t>
  </si>
  <si>
    <t>312 民生类</t>
  </si>
  <si>
    <t>530427231100001362545</t>
  </si>
  <si>
    <t>30305</t>
  </si>
  <si>
    <t>农房保险保费财政补助项目资金</t>
  </si>
  <si>
    <t>530427231100001545502</t>
  </si>
  <si>
    <t>深化财税体制改革项目专项经费</t>
  </si>
  <si>
    <t>530427221100000510804</t>
  </si>
  <si>
    <t>30211</t>
  </si>
  <si>
    <t>差旅费</t>
  </si>
  <si>
    <t>30215</t>
  </si>
  <si>
    <t>会议费</t>
  </si>
  <si>
    <t>30216</t>
  </si>
  <si>
    <t>培训费</t>
  </si>
  <si>
    <t>新平县财政局公共服务能力提升专项资金</t>
  </si>
  <si>
    <t>311 专项业务类</t>
  </si>
  <si>
    <t>530427231100002425780</t>
  </si>
  <si>
    <t>新平县财政局机关委员会党建工作经费</t>
  </si>
  <si>
    <t>530427221100000510835</t>
  </si>
  <si>
    <t>311专项业务类</t>
  </si>
  <si>
    <t xml:space="preserve">30216 </t>
  </si>
  <si>
    <t>普惠金融发展专项资金</t>
  </si>
  <si>
    <t>313事业发展类</t>
  </si>
  <si>
    <t>530427210000000014904</t>
  </si>
  <si>
    <t xml:space="preserve">31204 </t>
  </si>
  <si>
    <t>费用补贴</t>
  </si>
  <si>
    <t xml:space="preserve">30201 </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</si>
  <si>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</si>
  <si>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</si>
  <si>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</si>
  <si>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</si>
  <si>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</si>
  <si>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</si>
  <si>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</si>
  <si>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</si>
  <si>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</si>
  <si>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</si>
  <si>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</si>
  <si>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</si>
  <si>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年初预算，与财政协调沟通，按时按标准发放遗属补助。根据民发【1980】5号及玉民发【2022】16号规定，按照标准补助遗属生活补助补助，本单位涉及城镇居民户口补助1人，月补助标准947元。总计11364元，纳入本级财政预算。</t>
  </si>
  <si>
    <t>产出指标</t>
  </si>
  <si>
    <t>数量指标</t>
  </si>
  <si>
    <t>获补对象数</t>
  </si>
  <si>
    <t>=</t>
  </si>
  <si>
    <t>人</t>
  </si>
  <si>
    <t>定量指标</t>
  </si>
  <si>
    <t>反映获补助人员数量情况</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</si>
  <si>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</si>
  <si>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</si>
  <si>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</si>
  <si>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</si>
  <si>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</si>
  <si>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</si>
  <si>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</si>
  <si>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</si>
  <si>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&gt;=</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</si>
  <si>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</si>
  <si>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</si>
  <si>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</si>
  <si>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</si>
  <si>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</si>
  <si>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社会效益</t>
  </si>
  <si>
    <t>政策知晓率</t>
  </si>
  <si>
    <t>80</t>
  </si>
  <si>
    <t>反映补助政策的宣传效果情况。
政策知晓率=调查中补助政策知晓人数/调查总人数*100%</t>
  </si>
  <si>
    <t>生活状况改善</t>
  </si>
  <si>
    <t>有一定改善</t>
  </si>
  <si>
    <t>定性指标</t>
  </si>
  <si>
    <t>反映补助促进受助对象生活状况改善的情况。</t>
  </si>
  <si>
    <t>满意度指标</t>
  </si>
  <si>
    <t>服务对象满意度</t>
  </si>
  <si>
    <t>受益对象满意度</t>
  </si>
  <si>
    <t>反映获补助受益对象的满意程度。</t>
  </si>
  <si>
    <t>2024年预算农房保险保费补助资金25万元，完成补助农户42466户，其中脱贫户3766户，普通农户38700。按投保公司分：贫困户人寿财保投保户1043户，人民财保投保户2723户。普通农户人寿财保投保户15637户，人民财保投保户23063户。通过实施农房保险保费补助，更好地保障和改善民生，创新政府减灾救灾模式，充分发挥保险机制在减灾救灾工作中的作用，确保全县政策性农村住房保险工作顺利开展，推进农房保险工作落实。</t>
  </si>
  <si>
    <t>补助脱贫户数</t>
  </si>
  <si>
    <t>3766</t>
  </si>
  <si>
    <t>户</t>
  </si>
  <si>
    <t>2023年预算农房保险保费补助资金25万元，完成补助农户42466户，其中脱贫户3766户。</t>
  </si>
  <si>
    <t>补助普通农户数</t>
  </si>
  <si>
    <t>38700</t>
  </si>
  <si>
    <t>2023年预算农房保险保费补助资金25万元，完成补助农户42466户，其中普通农户38700户。</t>
  </si>
  <si>
    <t>95</t>
  </si>
  <si>
    <t>补助事项公示率</t>
  </si>
  <si>
    <t>在村社区、小组公示
补助事项公示度=按规定公布事项/按规定应公布事项*100%</t>
  </si>
  <si>
    <t>资金发放及时率</t>
  </si>
  <si>
    <t>保障农村住房安全情况</t>
  </si>
  <si>
    <t>保障</t>
  </si>
  <si>
    <t>是/否</t>
  </si>
  <si>
    <t>反映补助促进受助对象生产生活能力提高的情况。</t>
  </si>
  <si>
    <t>90</t>
  </si>
  <si>
    <t>反映获补助受益对象的满意程度。
受益对象满意度=调查中满意和较满意的受益对象数/调查总人数*100%</t>
  </si>
  <si>
    <t>2025年的财政信息化建设及运维项目预算资金50.696万元，共分为4个内容，全部申请本级财政年初预算安排，分别是：
（1）根据合同完成支付网络电脑设备维护及网络信息技术服务费，其中光缆传输电路租用费4.32万元，办公设备租赁服务费2.376元，合计6.696万元。
（2）政府采购股27万元：新平县县本级政府采购云平台服务费15万元，云南省政府采购管理信息系统新平县运维服务费2万元、新平县政府采购限额标准以下服务工程市场服务费10万元。
（3）资产管理股债务股3万元：债务系统2023-2024年运维费3万元。
（4）新平县财政一体化基础网络设施运维14万元。通过项目实施，提高财政一体化综合使用率。</t>
  </si>
  <si>
    <t>维护财政一体化基础网络设施</t>
  </si>
  <si>
    <t>项</t>
  </si>
  <si>
    <t>完成新平县财政一体化基础网络设施升级改造建设</t>
  </si>
  <si>
    <t>租赁办公设备及相关服务</t>
  </si>
  <si>
    <t>套</t>
  </si>
  <si>
    <t>租赁一套办公设备</t>
  </si>
  <si>
    <t>涉及运营维护平台数量</t>
  </si>
  <si>
    <t>个</t>
  </si>
  <si>
    <t>包含县本级政府采购云平台、云南省政府采购管理信息系统（新平县）、政府采购全流程电子化系统、“债务系统”平台运营与维护三个平台、新平县政府采购限额标准以下服务工程市场服务</t>
  </si>
  <si>
    <t>网络设施更换设备验收合格率</t>
  </si>
  <si>
    <t>反映购置设备验收合格情况，验收合格率=验收合格数/验收总数*100%</t>
  </si>
  <si>
    <t>购置设备利用率</t>
  </si>
  <si>
    <t>98</t>
  </si>
  <si>
    <t>反映购置设备利用率情况，购置设备利用率=购置设备在用数/购置总数*100%。</t>
  </si>
  <si>
    <t>资金到位后支付时限</t>
  </si>
  <si>
    <t>&lt;=</t>
  </si>
  <si>
    <t>30</t>
  </si>
  <si>
    <t>天</t>
  </si>
  <si>
    <t>按照合同约定支付时间，资金到位30天内支付。</t>
  </si>
  <si>
    <t>财政一体化基础网络设施综合使用率</t>
  </si>
  <si>
    <t>反映财政一体化基础网络设施综合使用情况，综合使用率=实际使用户数/应使用总户数*100%。</t>
  </si>
  <si>
    <t>受益职工满意度</t>
  </si>
  <si>
    <t>抽样调查职工中对设施建设或设施运行的满意度。满意度=满意问卷数/问卷总数*100%。</t>
  </si>
  <si>
    <t>为确实提升财政公共服务能力，结合我单位实际，2025年重点从改善公共服务环境着手，充分利用现有资源，厉行节约，对现有的办公场所进行必要的维修改造。加强现有空间的充分利用，进行文化墙建设营造良好的办公、政策宣传氛围等。</t>
  </si>
  <si>
    <t>组织培训期数</t>
  </si>
  <si>
    <t>组</t>
  </si>
  <si>
    <t>反映单位改善公共服务能力的情况。</t>
  </si>
  <si>
    <t>培训出勤率</t>
  </si>
  <si>
    <t>反映单位维修维护、文化墙建设等的验收情况。</t>
  </si>
  <si>
    <t>成本指标</t>
  </si>
  <si>
    <t>经济成本指标</t>
  </si>
  <si>
    <t>66276</t>
  </si>
  <si>
    <t>元</t>
  </si>
  <si>
    <t>反映改善公共服务能力的成本指标控制</t>
  </si>
  <si>
    <t>乡镇财政干部整体素质有所提升</t>
  </si>
  <si>
    <t>改善</t>
  </si>
  <si>
    <t>反映公共服务环境改善情况</t>
  </si>
  <si>
    <t>参训人员满意度</t>
  </si>
  <si>
    <t>反映服务对象对公共服务环境的满意度。</t>
  </si>
  <si>
    <t>按照计划任务分年度完成计算机更新项目，合计24台，每台2300.00元，金额为55200.00元。</t>
  </si>
  <si>
    <t>购置设备数量</t>
  </si>
  <si>
    <t>24</t>
  </si>
  <si>
    <t>台（套）</t>
  </si>
  <si>
    <t>反映购置数量完成情况。</t>
  </si>
  <si>
    <t>验收通过率</t>
  </si>
  <si>
    <t>反映设备购置的产品质量情况。
验收通过率=（通过验收的购置数量/购置总数量）*100%。</t>
  </si>
  <si>
    <t>经济效益</t>
  </si>
  <si>
    <t>设备采购经济性</t>
  </si>
  <si>
    <t>5.52</t>
  </si>
  <si>
    <t>万元</t>
  </si>
  <si>
    <t>反映设备采购成本低于计划数所获得的经济效益。</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</si>
  <si>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</si>
  <si>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</si>
  <si>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</si>
  <si>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</si>
  <si>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</si>
  <si>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</si>
  <si>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（一）2024年12月31日前，完成2025年县级部门预算绩
效管理工作专项经费项目申报及评审入库工作。
（二）2025年5月30日前，通过招标与符合条件的第三方签订项目入库评审及相关服务合同1份（总价包干），完成部门对2025年项目已申报入库评审工作。
（三）2025年12月31日前，通过招标与符合条件的第三方签订重大项目事前评估相关服务合同1份（总价包干），完成部门申报2026年年初预算重大项目事前评估工作。
（四）2025年11月30日前，通过招标与符合条件的第三方签订项目绩效评价相关服务合同1份（总价包干），完成2024年财政绩效评价工作。
（五）2025年12月31日以前完成代理银行手续费、财政管理软件运维费、预算系统技术服务费、非税收入系统运维费兑付。
（六）2025年10月以前召开预算布置会，12月以前召开财政业务培训会。
（七）2025年10月以前完成打印纸的采购，12月之前完成各种账本的装订。
（八）2025年12月以前完成租赁车辆相关费用支出。</t>
  </si>
  <si>
    <t>签订财税体制改革服务合同</t>
  </si>
  <si>
    <t>份</t>
  </si>
  <si>
    <t>签订深化财税体制改革服务合同不少于4份</t>
  </si>
  <si>
    <t>会议培训次数</t>
  </si>
  <si>
    <t>次</t>
  </si>
  <si>
    <t>全年预计完成相关培训6次</t>
  </si>
  <si>
    <t>涉及系统运营维护平台数量</t>
  </si>
  <si>
    <t>系统运营维护平台数量</t>
  </si>
  <si>
    <t>保障一体化系统正常运行</t>
  </si>
  <si>
    <t>一体化系统持续运营时间</t>
  </si>
  <si>
    <t>12</t>
  </si>
  <si>
    <t>月</t>
  </si>
  <si>
    <t>财政预算工作效率</t>
  </si>
  <si>
    <t>提高</t>
  </si>
  <si>
    <t>反映财政预算工作效率，财政预算工作效率=工作总量/工作时间*100%。2024年工作效率—2023年工作效率大于0则为提高，2024年工作效率—2023年工作效率小于0则为降低。</t>
  </si>
  <si>
    <t>反映服务对象满意度，满意度=满意问卷数/问卷总数*100%</t>
  </si>
  <si>
    <t>2025年，新平县财政局党总支将深入贯彻落实党的十九大和十九届三中、四中、五中全会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常态化制度化、深入开展“不忘初心、牢记使命”主题教育为抓手，认真开展“三会一课”、主题党日活动，深入推进“党员积分制”工作和结对共建工作。2024年的新平县财政局机关委员会党建工作经费项目预算资金2.612万元，共分为5个内容：1.购买学习书籍，每本40元，40元/本×325本=13000元；2.党员活动经费，退休支部外出开展党员活动每个季度1次，每次10人，全年40人次，（每次70%参与率）；机关党委组织一次外出学习，70人次左右测算(50%参与率)。全年合计110人次，每次活动餐费、路费人均50元测算。根据新组通〔2022〕20号关于进一步规范全县机关事业单位离退休干部工作有关具体事项的通知中举办活动相关经费标准测算。3.召开党内会议，打印宣传学习资料，30元一份，150份，30元×150份=4500元。4、离退休支部班子成员补助经费书记1名、每月100元，小计1200元/年，委员2名，每人每月80元，小计1920元/年，合计3120元/年。全部申请本级财政年初预算安排。该项目实施后，各支部各项党的活动得以正常开展，支部活动、党员学习积极性将进一步提高，基层党组织战斗堡垒作用和党员先锋模范作用得到充分发挥，为新平经济社会发展提供强有力的组治保障。</t>
  </si>
  <si>
    <t>购买书籍数量</t>
  </si>
  <si>
    <t>325</t>
  </si>
  <si>
    <t>本</t>
  </si>
  <si>
    <t>购买书籍数量,本着厉行节约的原则，严控支出。</t>
  </si>
  <si>
    <t>宣传学习资料数量</t>
  </si>
  <si>
    <t>150</t>
  </si>
  <si>
    <t>装订复印会议宣传资料数量，本着厉行节约的原则严控支出。</t>
  </si>
  <si>
    <t>开展党员活动</t>
  </si>
  <si>
    <t>开展活动次数</t>
  </si>
  <si>
    <t>购买党建书籍报刊及相关资料验收合格率</t>
  </si>
  <si>
    <t>反映购买资料验收合格率，验收合格率=验收合格数/验收总数*100%。</t>
  </si>
  <si>
    <t>持续开展党务工作时间</t>
  </si>
  <si>
    <t>党建工作宣传力度</t>
  </si>
  <si>
    <t>提高党建工作宣传力度</t>
  </si>
  <si>
    <t>党组织、党员满意度</t>
  </si>
  <si>
    <t>反映党组织、党员对党建工作的满意度，满意度=满意问卷数/问卷总数*100%</t>
  </si>
  <si>
    <t>全年预计举办4次针对乡镇财政工作人员的培训，最新出台的财税政策法规培训1次、部门预算和中期财政规划编制培训1次、高层次预算绩效专家及乡镇公共服务提升培训1次，政府采购、绩效管理改革、资产管理等财政相关业务培训1次。</t>
  </si>
  <si>
    <t>反映单位组织开展各类培训的期数。</t>
  </si>
  <si>
    <t>培训参加人次</t>
  </si>
  <si>
    <t>50</t>
  </si>
  <si>
    <t>人次</t>
  </si>
  <si>
    <t>反映单位组织开展各类培训的人次。</t>
  </si>
  <si>
    <t>反映单位组织开展各类培训中参训人员的出勤情况。
培训出勤率=（实际出勤学员数量/参加培训学员数量）*100%。</t>
  </si>
  <si>
    <t>人均培训标准</t>
  </si>
  <si>
    <t>250</t>
  </si>
  <si>
    <t>元/人</t>
  </si>
  <si>
    <t>反映单位开展各类培训中除师资费以外的人均培训费控制情况。</t>
  </si>
  <si>
    <t>培训师资费标准</t>
  </si>
  <si>
    <t>12000</t>
  </si>
  <si>
    <t>元/天</t>
  </si>
  <si>
    <t>反映单位组织开展各类培训中平均师资费用控制情况。</t>
  </si>
  <si>
    <t>社会效益指标</t>
  </si>
  <si>
    <t>提升</t>
  </si>
  <si>
    <t>反映乡镇财政干部整体素质提升情况</t>
  </si>
  <si>
    <t>服务对象满意度指标</t>
  </si>
  <si>
    <t>反映参训人员对培训内容、讲师授课、课程设置和培训效果等的满意度。
参训人员满意度=（对培训整体满意的参训人数/参训总人数）*100%</t>
  </si>
  <si>
    <t>本项目申请资金366.63万元（其中2023年1-3季度创业担保贷款奖补资金6.83万元；欠拨2021-2022年农村金融机构定制费用补贴资金359.8万元）。实施方案中提出普惠金融发展专项资金补助目标：新平县财政局、云南新平农村商业银行股份有限公司、农业银行新平县支行等管理机构和经办银行。具体为新平县财政局5.46万元、云南新平农村商业银行股份有限公司1.1万元、农业银行新平县支行0.26万元；北银村镇银行359.8万元。</t>
  </si>
  <si>
    <t>获得补贴银行数量</t>
  </si>
  <si>
    <t>家</t>
  </si>
  <si>
    <t>反映获补助银行数量</t>
  </si>
  <si>
    <t>批</t>
  </si>
  <si>
    <t>反映办公费使用情况</t>
  </si>
  <si>
    <t>经济效益指标</t>
  </si>
  <si>
    <t>撬动农村金融机构发放贷款</t>
  </si>
  <si>
    <t>1.6</t>
  </si>
  <si>
    <t>亿元</t>
  </si>
  <si>
    <t>反映获得补贴银行贷款发放情况</t>
  </si>
  <si>
    <t>涉农、小微企业贷款平均余额占全部贷款平均余额的比例</t>
  </si>
  <si>
    <t>70</t>
  </si>
  <si>
    <t>反映获得补贴银行涉农、小微企业贷款平均余额占比情况</t>
  </si>
  <si>
    <t>申报农村金融机构定向费用补贴的金融机构满意度</t>
  </si>
  <si>
    <t>反映获得补贴银行满意情况</t>
  </si>
  <si>
    <t>预算06表</t>
  </si>
  <si>
    <t>2025年部门政府性基金预算支出预算表</t>
  </si>
  <si>
    <t>政府性基金预算支出</t>
  </si>
  <si>
    <t>说明：我部门无此事项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</si>
  <si>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</si>
  <si>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</si>
  <si>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</si>
  <si>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</si>
  <si>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</si>
  <si>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</si>
  <si>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</si>
  <si>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</si>
  <si>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</si>
  <si>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</si>
  <si>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</si>
  <si>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</si>
  <si>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车辆运行维护费</t>
  </si>
  <si>
    <t>升</t>
  </si>
  <si>
    <t>办公用柜子</t>
  </si>
  <si>
    <t>租用车辆加油</t>
  </si>
  <si>
    <t>办公椅</t>
  </si>
  <si>
    <t>把</t>
  </si>
  <si>
    <t>办公桌</t>
  </si>
  <si>
    <t>张</t>
  </si>
  <si>
    <t>租用车辆修理</t>
  </si>
  <si>
    <t>预算08表</t>
  </si>
  <si>
    <t>2025年部门政府购买服务预算表</t>
  </si>
  <si>
    <t>政府购买服务项目</t>
  </si>
  <si>
    <t>政府购买服务目录</t>
  </si>
  <si>
    <t>物业管理</t>
  </si>
  <si>
    <t>B1102 物业管理服务</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</si>
  <si>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</si>
  <si>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</si>
  <si>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</si>
  <si>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</si>
  <si>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</si>
  <si>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</si>
  <si>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</si>
  <si>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</si>
  <si>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</si>
  <si>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</si>
  <si>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</si>
  <si>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</si>
  <si>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</si>
  <si>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</si>
  <si>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</si>
  <si>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</si>
  <si>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</si>
  <si>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</si>
  <si>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</si>
  <si>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</si>
  <si>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</si>
  <si>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</si>
  <si>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</si>
  <si>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</si>
  <si>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</si>
  <si>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</si>
  <si>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</si>
  <si>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</si>
  <si>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</si>
  <si>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</si>
  <si>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</si>
  <si>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2025年上级转移支付补助项目支出预算表</t>
  </si>
  <si>
    <t>上级补助</t>
  </si>
  <si>
    <t>预算12表</t>
  </si>
  <si>
    <t>2025年部门项目支出中期规划预算表</t>
  </si>
  <si>
    <t>项目级次</t>
  </si>
  <si>
    <t>2025年</t>
  </si>
  <si>
    <t>2026年</t>
  </si>
  <si>
    <t>2027年</t>
  </si>
  <si>
    <t>本级</t>
  </si>
  <si>
    <t>上级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</si>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</sst>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00_ "/>
  </numFmts>
  <fonts count="46">
    <font>
      <sz val="11"/>
      <color theme="1"/>
      <name val="宋体"/>
      <charset val="134"/>
      <scheme val="minor"/>
    </font>
    <font>
      <sz val="11"/>
      <name val="宋体"/>
      <charset val="134"/>
      <scheme val="minor"/>
    </font>
    <font>
      <sz val="10"/>
      <name val="宋体"/>
      <charset val="134"/>
    </font>
    <font>
      <b/>
      <sz val="21"/>
      <name val="宋体"/>
      <charset val="134"/>
    </font>
    <font>
      <sz val="9"/>
      <name val="宋体"/>
      <charset val="134"/>
    </font>
    <font>
      <sz val="11"/>
      <name val="宋体"/>
      <charset val="134"/>
    </font>
    <font>
      <sz val="9"/>
      <name val="SimSun"/>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1"/>
      <color rgb="FF000000"/>
      <name val="宋体"/>
      <charset val="134"/>
      <scheme val="minor"/>
    </font>
    <font>
      <b/>
      <sz val="19.5"/>
      <name val="宋体"/>
      <charset val="134"/>
    </font>
    <font>
      <sz val="10.5"/>
      <name val="宋体"/>
      <charset val="134"/>
    </font>
    <font>
      <b/>
      <sz val="22"/>
      <color rgb="FF000000"/>
      <name val="宋体"/>
      <charset val="134"/>
    </font>
    <font>
      <sz val="10.5"/>
      <color rgb="FF000000"/>
      <name val="宋体"/>
      <charset val="134"/>
    </font>
    <font>
      <b/>
      <sz val="22"/>
      <name val="宋体"/>
      <charset val="134"/>
    </font>
    <font>
      <b/>
      <sz val="23"/>
      <name val="宋体"/>
      <charset val="134"/>
    </font>
    <font>
      <sz val="9.75"/>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3" borderId="21" applyNumberFormat="0" applyAlignment="0" applyProtection="0">
      <alignment vertical="center"/>
    </xf>
    <xf numFmtId="0" fontId="36" fillId="4" borderId="22" applyNumberFormat="0" applyAlignment="0" applyProtection="0">
      <alignment vertical="center"/>
    </xf>
    <xf numFmtId="0" fontId="37" fillId="4" borderId="21" applyNumberFormat="0" applyAlignment="0" applyProtection="0">
      <alignment vertical="center"/>
    </xf>
    <xf numFmtId="0" fontId="38" fillId="5"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176" fontId="4" fillId="0" borderId="7">
      <alignment horizontal="right" vertical="center"/>
    </xf>
    <xf numFmtId="177" fontId="4" fillId="0" borderId="7">
      <alignment horizontal="right" vertical="center"/>
    </xf>
    <xf numFmtId="10" fontId="4" fillId="0" borderId="7">
      <alignment horizontal="right" vertical="center"/>
    </xf>
    <xf numFmtId="178" fontId="4" fillId="0" borderId="7">
      <alignment horizontal="right" vertical="center"/>
    </xf>
    <xf numFmtId="179" fontId="4" fillId="0" borderId="7">
      <alignment horizontal="right" vertical="center"/>
    </xf>
    <xf numFmtId="179" fontId="4" fillId="0" borderId="7">
      <alignment horizontal="right" vertical="center"/>
    </xf>
    <xf numFmtId="49" fontId="4" fillId="0" borderId="7">
      <alignment horizontal="left" vertical="center" wrapText="1"/>
    </xf>
    <xf numFmtId="180" fontId="4" fillId="0" borderId="7">
      <alignment horizontal="right" vertical="center"/>
    </xf>
    <xf numFmtId="0" fontId="4" fillId="0" borderId="0">
      <alignment vertical="top"/>
      <protection locked="0"/>
    </xf>
  </cellStyleXfs>
  <cellXfs count="266">
    <xf numFmtId="0" fontId="0" fillId="0" borderId="0" xfId="0"/>
    <xf numFmtId="0" fontId="1" fillId="0" borderId="0" xfId="0" applyFont="1" applyFill="1" applyAlignment="1">
      <alignment vertical="top"/>
    </xf>
    <xf numFmtId="0" fontId="1" fillId="0" borderId="0" xfId="0" applyFont="1" applyFill="1"/>
    <xf numFmtId="0" fontId="1" fillId="0" borderId="0" xfId="0" applyFont="1" applyFill="1" applyAlignment="1">
      <alignment horizontal="center" vertical="center"/>
    </xf>
    <xf numFmtId="49" fontId="2" fillId="0" borderId="0" xfId="0" applyNumberFormat="1" applyFont="1" applyFill="1"/>
    <xf numFmtId="0" fontId="2" fillId="0" borderId="0" xfId="0" applyFont="1" applyFill="1" applyAlignment="1" applyProtection="1">
      <alignment horizontal="right" vertical="center"/>
      <protection locked="0"/>
    </xf>
    <xf numFmtId="0" fontId="3" fillId="0" borderId="0" xfId="0" applyFont="1" applyFill="1" applyAlignment="1">
      <alignment horizontal="center" vertical="center"/>
    </xf>
    <xf numFmtId="0" fontId="4" fillId="0" borderId="0" xfId="0" applyFont="1" applyFill="1" applyAlignment="1" applyProtection="1">
      <alignment horizontal="left" vertical="center"/>
      <protection locked="0"/>
    </xf>
    <xf numFmtId="0" fontId="5" fillId="0" borderId="0" xfId="0" applyFont="1" applyFill="1" applyAlignment="1">
      <alignment horizontal="left" vertical="center"/>
    </xf>
    <xf numFmtId="0" fontId="5" fillId="0" borderId="0" xfId="0" applyFont="1" applyFill="1"/>
    <xf numFmtId="0" fontId="2" fillId="0" borderId="0" xfId="0" applyFont="1" applyFill="1" applyAlignment="1" applyProtection="1">
      <alignment horizontal="right"/>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179" fontId="4" fillId="0" borderId="7" xfId="53" applyFont="1" applyFill="1">
      <alignment horizontal="right" vertical="center"/>
    </xf>
    <xf numFmtId="0" fontId="0" fillId="0" borderId="0" xfId="0" applyAlignment="1">
      <alignment horizontal="center" vertical="center"/>
    </xf>
    <xf numFmtId="49" fontId="7" fillId="0" borderId="0" xfId="0" applyNumberFormat="1" applyFont="1"/>
    <xf numFmtId="0" fontId="8" fillId="0" borderId="0" xfId="0" applyFont="1" applyAlignment="1">
      <alignment horizontal="center"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0" fillId="0" borderId="0" xfId="0" applyFont="1"/>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7" fillId="0" borderId="7"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pplyProtection="1">
      <alignment horizontal="left" vertical="center" wrapText="1"/>
      <protection locked="0"/>
    </xf>
    <xf numFmtId="179" fontId="11" fillId="0" borderId="7" xfId="0" applyNumberFormat="1" applyFont="1" applyBorder="1" applyAlignment="1">
      <alignment horizontal="right" vertical="center"/>
    </xf>
    <xf numFmtId="0" fontId="7" fillId="0" borderId="2" xfId="0" applyFont="1" applyBorder="1" applyAlignment="1" applyProtection="1">
      <alignment horizontal="center" vertical="center" wrapText="1"/>
      <protection locked="0"/>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2" fillId="0" borderId="0" xfId="0" applyFont="1" applyFill="1" applyAlignment="1">
      <alignment vertical="top"/>
    </xf>
    <xf numFmtId="0" fontId="7" fillId="0" borderId="0" xfId="0" applyFont="1" applyAlignment="1" applyProtection="1">
      <alignment horizontal="right" vertical="center"/>
      <protection locked="0"/>
    </xf>
    <xf numFmtId="0" fontId="7" fillId="0" borderId="0" xfId="0" applyFont="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0" borderId="7" xfId="0" applyFont="1" applyBorder="1" applyAlignment="1" applyProtection="1">
      <alignment horizontal="center" vertical="center"/>
      <protection locked="0"/>
    </xf>
    <xf numFmtId="0" fontId="1" fillId="0" borderId="0" xfId="0" applyFont="1" applyAlignment="1">
      <alignment horizontal="center" vertical="center"/>
    </xf>
    <xf numFmtId="49" fontId="4" fillId="0" borderId="0" xfId="55" applyBorder="1">
      <alignment horizontal="left" vertical="center" wrapText="1"/>
    </xf>
    <xf numFmtId="49" fontId="4" fillId="0" borderId="0" xfId="55" applyBorder="1" applyAlignment="1">
      <alignment horizontal="right" vertical="center" wrapText="1"/>
    </xf>
    <xf numFmtId="49" fontId="13" fillId="0" borderId="0" xfId="55" applyFont="1" applyBorder="1" applyAlignment="1">
      <alignment horizontal="center" vertical="center" wrapText="1"/>
    </xf>
    <xf numFmtId="0" fontId="4" fillId="0" borderId="0" xfId="55" applyNumberFormat="1" applyBorder="1">
      <alignment horizontal="left" vertical="center" wrapText="1"/>
    </xf>
    <xf numFmtId="49" fontId="14" fillId="0" borderId="7" xfId="55" applyFont="1" applyAlignment="1">
      <alignment horizontal="center" vertical="center" wrapText="1"/>
    </xf>
    <xf numFmtId="49" fontId="6" fillId="0" borderId="7" xfId="55" applyFont="1" applyAlignment="1">
      <alignment horizontal="center" vertical="center" wrapText="1"/>
    </xf>
    <xf numFmtId="49" fontId="14" fillId="0" borderId="7" xfId="55" applyFont="1">
      <alignment horizontal="left" vertical="center" wrapText="1"/>
    </xf>
    <xf numFmtId="178" fontId="4" fillId="0" borderId="7" xfId="52">
      <alignment horizontal="right" vertical="center"/>
    </xf>
    <xf numFmtId="179" fontId="4" fillId="0" borderId="7" xfId="53">
      <alignment horizontal="right" vertical="center"/>
    </xf>
    <xf numFmtId="0" fontId="15" fillId="0" borderId="0" xfId="0" applyFont="1" applyAlignment="1">
      <alignment horizontal="center" vertical="center"/>
    </xf>
    <xf numFmtId="0" fontId="8" fillId="0" borderId="0" xfId="0" applyFont="1" applyAlignment="1" applyProtection="1">
      <alignment horizontal="center" vertical="center"/>
      <protection locked="0"/>
    </xf>
    <xf numFmtId="0" fontId="10" fillId="0" borderId="7" xfId="0" applyFont="1" applyBorder="1" applyAlignment="1">
      <alignment horizontal="center" vertical="center" wrapText="1"/>
    </xf>
    <xf numFmtId="0" fontId="10" fillId="0" borderId="7" xfId="0" applyFont="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9" fillId="0" borderId="0" xfId="0" applyFont="1" applyAlignment="1" applyProtection="1">
      <alignment horizontal="right" vertical="center"/>
      <protection locked="0"/>
    </xf>
    <xf numFmtId="0" fontId="7" fillId="0" borderId="0" xfId="0" applyFont="1" applyAlignment="1">
      <alignment horizontal="right" vertical="center"/>
    </xf>
    <xf numFmtId="0" fontId="15"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wrapText="1"/>
    </xf>
    <xf numFmtId="0" fontId="7" fillId="0" borderId="0" xfId="0" applyFont="1" applyAlignment="1">
      <alignment horizontal="right" wrapText="1"/>
    </xf>
    <xf numFmtId="0" fontId="10" fillId="0" borderId="8" xfId="0" applyFont="1" applyBorder="1" applyAlignment="1">
      <alignment horizontal="center" vertical="center"/>
    </xf>
    <xf numFmtId="0" fontId="10" fillId="0" borderId="9" xfId="0" applyFont="1" applyBorder="1" applyAlignment="1">
      <alignment horizontal="center" vertical="center" wrapText="1"/>
    </xf>
    <xf numFmtId="0" fontId="10" fillId="0" borderId="7" xfId="57" applyFont="1" applyFill="1" applyBorder="1" applyAlignment="1" applyProtection="1">
      <alignment horizontal="center" vertical="center"/>
    </xf>
    <xf numFmtId="0" fontId="10" fillId="0" borderId="7" xfId="0" applyFont="1" applyBorder="1" applyAlignment="1">
      <alignment horizontal="center" vertical="center"/>
    </xf>
    <xf numFmtId="179" fontId="11" fillId="0" borderId="7" xfId="53" applyFont="1">
      <alignment horizontal="right" vertical="center"/>
    </xf>
    <xf numFmtId="0" fontId="9" fillId="0" borderId="0" xfId="0" applyFont="1" applyAlignment="1" applyProtection="1">
      <alignment horizontal="right"/>
      <protection locked="0"/>
    </xf>
    <xf numFmtId="0" fontId="10" fillId="0" borderId="10" xfId="0" applyFont="1" applyBorder="1" applyAlignment="1">
      <alignment horizontal="center" vertical="center"/>
    </xf>
    <xf numFmtId="0" fontId="7" fillId="0" borderId="0" xfId="0" applyFont="1" applyAlignment="1">
      <alignment wrapText="1"/>
    </xf>
    <xf numFmtId="0" fontId="9"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12" xfId="0" applyFont="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wrapText="1"/>
      <protection locked="0"/>
    </xf>
    <xf numFmtId="49" fontId="4" fillId="0" borderId="7" xfId="55" applyNumberFormat="1" applyFont="1" applyBorder="1">
      <alignment horizontal="left" vertical="center" wrapText="1"/>
    </xf>
    <xf numFmtId="179" fontId="4" fillId="0" borderId="7" xfId="0" applyNumberFormat="1" applyFont="1" applyFill="1" applyBorder="1" applyAlignment="1">
      <alignment horizontal="right" vertical="center" wrapText="1"/>
    </xf>
    <xf numFmtId="4" fontId="9" fillId="0" borderId="13" xfId="0" applyNumberFormat="1" applyFont="1" applyBorder="1" applyAlignment="1" applyProtection="1">
      <alignment horizontal="right" vertical="center"/>
      <protection locked="0"/>
    </xf>
    <xf numFmtId="0" fontId="9" fillId="0" borderId="14" xfId="0" applyFont="1" applyBorder="1" applyAlignment="1">
      <alignment horizontal="center" vertical="center"/>
    </xf>
    <xf numFmtId="0" fontId="9" fillId="0" borderId="15" xfId="0" applyFont="1" applyBorder="1" applyAlignment="1">
      <alignment horizontal="left" vertical="center"/>
    </xf>
    <xf numFmtId="0" fontId="9" fillId="0" borderId="13" xfId="0" applyFont="1" applyBorder="1" applyAlignment="1">
      <alignment horizontal="left" vertical="center"/>
    </xf>
    <xf numFmtId="0" fontId="9" fillId="0" borderId="0" xfId="0" applyFont="1" applyAlignment="1" applyProtection="1">
      <alignment horizontal="right" vertical="center" wrapText="1"/>
      <protection locked="0"/>
    </xf>
    <xf numFmtId="0" fontId="9" fillId="0" borderId="0" xfId="0" applyFont="1" applyAlignment="1">
      <alignment horizontal="right" vertical="center" wrapText="1"/>
    </xf>
    <xf numFmtId="0" fontId="9" fillId="0" borderId="0" xfId="0" applyFont="1" applyAlignment="1" applyProtection="1">
      <alignment horizontal="right" wrapText="1"/>
      <protection locked="0"/>
    </xf>
    <xf numFmtId="0" fontId="9" fillId="0" borderId="0" xfId="0" applyFont="1" applyAlignment="1">
      <alignment horizontal="right" wrapText="1"/>
    </xf>
    <xf numFmtId="0" fontId="10" fillId="0" borderId="3" xfId="0" applyFont="1" applyBorder="1" applyAlignment="1" applyProtection="1">
      <alignment horizontal="center" vertical="center"/>
      <protection locked="0"/>
    </xf>
    <xf numFmtId="0" fontId="10" fillId="0" borderId="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pplyProtection="1">
      <alignment horizontal="center" vertical="center"/>
      <protection locked="0"/>
    </xf>
    <xf numFmtId="0" fontId="10" fillId="0" borderId="1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4" fontId="9" fillId="0" borderId="7" xfId="0" applyNumberFormat="1" applyFont="1" applyBorder="1" applyAlignment="1" applyProtection="1">
      <alignment horizontal="right" vertical="center"/>
      <protection locked="0"/>
    </xf>
    <xf numFmtId="0" fontId="9" fillId="0" borderId="0" xfId="0" applyFont="1" applyAlignment="1">
      <alignment horizontal="left" vertical="center"/>
    </xf>
    <xf numFmtId="0" fontId="10" fillId="0" borderId="13" xfId="0" applyFont="1" applyBorder="1" applyAlignment="1">
      <alignment horizontal="center" vertical="center"/>
    </xf>
    <xf numFmtId="0" fontId="10" fillId="0" borderId="13" xfId="0" applyFont="1" applyBorder="1" applyAlignment="1" applyProtection="1">
      <alignment horizontal="center" vertical="center"/>
      <protection locked="0"/>
    </xf>
    <xf numFmtId="0" fontId="4" fillId="0" borderId="7" xfId="55" applyNumberFormat="1" applyFont="1" applyBorder="1">
      <alignment horizontal="left" vertical="center" wrapText="1"/>
    </xf>
    <xf numFmtId="179" fontId="4" fillId="0" borderId="7" xfId="55" applyNumberFormat="1" applyFont="1" applyBorder="1" applyAlignment="1">
      <alignment horizontal="right" vertical="center" wrapText="1"/>
    </xf>
    <xf numFmtId="179" fontId="4" fillId="0" borderId="7" xfId="55" applyNumberFormat="1" applyFont="1" applyBorder="1" applyAlignment="1">
      <alignment horizontal="center" vertical="center" wrapText="1"/>
    </xf>
    <xf numFmtId="49" fontId="4" fillId="0" borderId="7" xfId="55" applyNumberFormat="1" applyFont="1" applyBorder="1" applyAlignment="1">
      <alignment horizontal="center" vertical="center" wrapText="1"/>
    </xf>
    <xf numFmtId="0" fontId="9" fillId="0" borderId="13" xfId="0"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horizontal="right"/>
    </xf>
    <xf numFmtId="0" fontId="9" fillId="0" borderId="0" xfId="0" applyFont="1" applyAlignment="1" applyProtection="1">
      <alignment horizontal="left" vertical="center" wrapText="1"/>
      <protection locked="0"/>
    </xf>
    <xf numFmtId="0" fontId="10" fillId="0" borderId="0" xfId="0" applyFont="1" applyAlignment="1">
      <alignment horizontal="left" vertical="center" wrapText="1"/>
    </xf>
    <xf numFmtId="0" fontId="7" fillId="0" borderId="0" xfId="0" applyFont="1" applyAlignment="1">
      <alignment horizontal="right"/>
    </xf>
    <xf numFmtId="0" fontId="7" fillId="0" borderId="7" xfId="0" applyFont="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1" fillId="0" borderId="0" xfId="0" applyFont="1"/>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49" fontId="4" fillId="0" borderId="7" xfId="55" applyNumberFormat="1" applyFont="1" applyBorder="1" applyAlignment="1">
      <alignment horizontal="justify" vertical="center" wrapText="1"/>
    </xf>
    <xf numFmtId="179" fontId="4" fillId="0" borderId="7" xfId="0" applyNumberFormat="1" applyFont="1" applyFill="1" applyBorder="1" applyAlignment="1">
      <alignment horizontal="left" vertical="center" wrapText="1"/>
    </xf>
    <xf numFmtId="179" fontId="4" fillId="0" borderId="7" xfId="55" applyNumberFormat="1" applyFont="1" applyBorder="1">
      <alignment horizontal="left" vertical="center" wrapText="1"/>
    </xf>
    <xf numFmtId="49" fontId="4" fillId="0" borderId="1" xfId="55" applyNumberFormat="1" applyFont="1" applyBorder="1" applyAlignment="1">
      <alignment horizontal="center" vertical="center" wrapText="1"/>
    </xf>
    <xf numFmtId="49" fontId="4" fillId="0" borderId="1" xfId="55" applyNumberFormat="1" applyFont="1" applyBorder="1" applyAlignment="1">
      <alignment horizontal="justify" vertical="center" wrapText="1"/>
    </xf>
    <xf numFmtId="49" fontId="4" fillId="0" borderId="16" xfId="55" applyNumberFormat="1" applyFont="1" applyBorder="1" applyAlignment="1">
      <alignment horizontal="center" vertical="center" wrapText="1"/>
    </xf>
    <xf numFmtId="49" fontId="4" fillId="0" borderId="16" xfId="55" applyNumberFormat="1" applyFont="1" applyBorder="1" applyAlignment="1">
      <alignment horizontal="justify" vertical="center" wrapText="1"/>
    </xf>
    <xf numFmtId="49" fontId="4" fillId="0" borderId="4" xfId="55" applyNumberFormat="1" applyFont="1" applyBorder="1">
      <alignment horizontal="left" vertical="center" wrapText="1"/>
    </xf>
    <xf numFmtId="49" fontId="4" fillId="0" borderId="11" xfId="55" applyNumberFormat="1" applyFont="1" applyBorder="1">
      <alignment horizontal="left" vertical="center" wrapText="1"/>
    </xf>
    <xf numFmtId="49" fontId="4" fillId="0" borderId="1" xfId="55" applyNumberFormat="1" applyFont="1" applyBorder="1">
      <alignment horizontal="left" vertical="center" wrapText="1"/>
    </xf>
    <xf numFmtId="49" fontId="4" fillId="0" borderId="4" xfId="55" applyNumberFormat="1" applyFont="1" applyBorder="1" applyAlignment="1">
      <alignment horizontal="center" vertical="center" wrapText="1"/>
    </xf>
    <xf numFmtId="0" fontId="4" fillId="0" borderId="0" xfId="0" applyFont="1" applyAlignment="1" applyProtection="1">
      <alignment horizontal="right" vertical="center"/>
      <protection locked="0"/>
    </xf>
    <xf numFmtId="49" fontId="2" fillId="0" borderId="0" xfId="0" applyNumberFormat="1" applyFont="1"/>
    <xf numFmtId="0" fontId="4" fillId="0" borderId="0" xfId="0" applyFont="1" applyAlignment="1">
      <alignment horizontal="left"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xf numFmtId="0" fontId="5" fillId="0" borderId="7" xfId="0" applyFont="1" applyBorder="1" applyAlignment="1">
      <alignment horizontal="center" vertical="center"/>
    </xf>
    <xf numFmtId="4" fontId="4" fillId="0" borderId="7" xfId="0" applyNumberFormat="1" applyFont="1" applyBorder="1" applyAlignment="1" applyProtection="1">
      <alignment horizontal="right" vertical="center" wrapText="1"/>
      <protection locked="0"/>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right"/>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4" fontId="4" fillId="0" borderId="7" xfId="0" applyNumberFormat="1" applyFont="1" applyBorder="1" applyAlignment="1" applyProtection="1">
      <alignment horizontal="right" vertical="center"/>
      <protection locked="0"/>
    </xf>
    <xf numFmtId="0" fontId="5" fillId="0" borderId="0" xfId="0" applyFont="1" applyAlignment="1">
      <alignment horizontal="left" vertical="center"/>
    </xf>
    <xf numFmtId="0" fontId="19" fillId="0" borderId="7" xfId="0" applyFont="1" applyBorder="1" applyAlignment="1">
      <alignment horizontal="center"/>
    </xf>
    <xf numFmtId="0" fontId="19" fillId="0" borderId="1" xfId="0" applyFont="1" applyBorder="1" applyAlignment="1">
      <alignment horizontal="center"/>
    </xf>
    <xf numFmtId="0" fontId="6" fillId="0" borderId="2" xfId="0" applyFont="1" applyFill="1" applyBorder="1" applyAlignment="1">
      <alignment horizontal="left" vertical="center"/>
    </xf>
    <xf numFmtId="181" fontId="19" fillId="0" borderId="16" xfId="0" applyNumberFormat="1" applyFont="1" applyBorder="1" applyAlignment="1">
      <alignment horizontal="right"/>
    </xf>
    <xf numFmtId="0" fontId="6" fillId="0" borderId="7" xfId="0" applyFont="1" applyFill="1" applyBorder="1" applyAlignment="1">
      <alignment horizontal="left" vertical="center" indent="1"/>
    </xf>
    <xf numFmtId="179" fontId="4" fillId="0" borderId="6" xfId="53" applyFont="1" applyBorder="1">
      <alignment horizontal="right" vertical="center"/>
    </xf>
    <xf numFmtId="181" fontId="19" fillId="0" borderId="16" xfId="0" applyNumberFormat="1" applyFont="1" applyBorder="1" applyAlignment="1">
      <alignment horizontal="center"/>
    </xf>
    <xf numFmtId="0" fontId="19" fillId="0" borderId="17" xfId="0" applyFont="1" applyBorder="1" applyAlignment="1">
      <alignment horizontal="center"/>
    </xf>
    <xf numFmtId="0" fontId="19" fillId="0" borderId="16" xfId="0" applyFont="1" applyBorder="1" applyAlignment="1">
      <alignment horizontal="center"/>
    </xf>
    <xf numFmtId="0" fontId="7" fillId="0" borderId="0" xfId="0" applyFont="1" applyAlignment="1">
      <alignment horizontal="center" wrapText="1"/>
    </xf>
    <xf numFmtId="0" fontId="20"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4" fontId="9" fillId="0" borderId="7" xfId="0" applyNumberFormat="1" applyFont="1" applyBorder="1" applyAlignment="1">
      <alignment horizontal="right" vertical="center"/>
    </xf>
    <xf numFmtId="4" fontId="9" fillId="0" borderId="2" xfId="0" applyNumberFormat="1" applyFont="1" applyBorder="1" applyAlignment="1">
      <alignment horizontal="right" vertical="center"/>
    </xf>
    <xf numFmtId="0" fontId="3" fillId="0" borderId="0" xfId="0" applyFont="1" applyAlignment="1">
      <alignment horizontal="center"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49" fontId="5" fillId="0" borderId="7" xfId="0" applyNumberFormat="1" applyFont="1" applyBorder="1" applyAlignment="1">
      <alignment horizontal="center" vertical="center"/>
    </xf>
    <xf numFmtId="0" fontId="4" fillId="0" borderId="7" xfId="0" applyFont="1" applyFill="1" applyBorder="1" applyAlignment="1">
      <alignment horizontal="left" vertical="center" wrapText="1"/>
    </xf>
    <xf numFmtId="179" fontId="4" fillId="0" borderId="7" xfId="53" applyFont="1">
      <alignment horizontal="right" vertical="center"/>
    </xf>
    <xf numFmtId="0" fontId="4" fillId="0" borderId="7" xfId="0" applyFont="1" applyFill="1" applyBorder="1" applyAlignment="1">
      <alignment horizontal="left" vertical="center" wrapText="1" indent="1"/>
    </xf>
    <xf numFmtId="0" fontId="4" fillId="0" borderId="7" xfId="0" applyFont="1" applyFill="1" applyBorder="1" applyAlignment="1">
      <alignment horizontal="left" vertical="center" wrapText="1" indent="2"/>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24" fillId="0" borderId="7" xfId="0" applyFont="1" applyBorder="1" applyAlignment="1">
      <alignment vertical="center"/>
    </xf>
    <xf numFmtId="179" fontId="4" fillId="0" borderId="7" xfId="53" applyNumberFormat="1" applyFont="1" applyBorder="1">
      <alignment horizontal="right" vertical="center"/>
    </xf>
    <xf numFmtId="0" fontId="4" fillId="0" borderId="7" xfId="0" applyFont="1" applyFill="1" applyBorder="1" applyAlignment="1">
      <alignment horizontal="left" vertical="center"/>
    </xf>
    <xf numFmtId="0" fontId="11" fillId="0" borderId="7" xfId="0" applyFont="1" applyBorder="1" applyAlignment="1">
      <alignment vertical="center"/>
    </xf>
    <xf numFmtId="0" fontId="9" fillId="0" borderId="7" xfId="0" applyFont="1" applyBorder="1" applyAlignment="1">
      <alignment vertical="center"/>
    </xf>
    <xf numFmtId="4" fontId="24" fillId="0" borderId="7" xfId="0" applyNumberFormat="1" applyFont="1" applyBorder="1" applyAlignment="1">
      <alignment horizontal="right" vertical="center"/>
    </xf>
    <xf numFmtId="0" fontId="11" fillId="0" borderId="7" xfId="0" applyFont="1" applyBorder="1" applyAlignment="1">
      <alignment horizontal="left" vertical="center"/>
    </xf>
    <xf numFmtId="0" fontId="24" fillId="0" borderId="7" xfId="0" applyFont="1" applyBorder="1" applyAlignment="1">
      <alignment horizontal="center" vertical="center"/>
    </xf>
    <xf numFmtId="0" fontId="24" fillId="0" borderId="7" xfId="0" applyFont="1" applyBorder="1" applyAlignment="1" applyProtection="1">
      <alignment horizontal="center" vertical="center"/>
      <protection locked="0"/>
    </xf>
    <xf numFmtId="0" fontId="9" fillId="0" borderId="7" xfId="0" applyFont="1" applyBorder="1" applyAlignment="1">
      <alignment horizontal="left" vertical="center"/>
    </xf>
    <xf numFmtId="179" fontId="25" fillId="0" borderId="7" xfId="0" applyNumberFormat="1" applyFont="1" applyFill="1" applyBorder="1" applyAlignment="1">
      <alignment horizontal="right" vertical="center"/>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wrapText="1"/>
    </xf>
    <xf numFmtId="0" fontId="5" fillId="0" borderId="1" xfId="0" applyFont="1" applyBorder="1" applyAlignment="1">
      <alignment horizontal="center" vertical="center"/>
    </xf>
    <xf numFmtId="0" fontId="2" fillId="0" borderId="1" xfId="0" applyFont="1" applyBorder="1" applyAlignment="1">
      <alignment horizontal="center" vertical="center" wrapText="1"/>
    </xf>
    <xf numFmtId="179" fontId="4" fillId="0" borderId="7" xfId="53" applyNumberFormat="1" applyFont="1" applyFill="1" applyBorder="1">
      <alignment horizontal="right" vertical="center"/>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4" fontId="4" fillId="0" borderId="7" xfId="0" applyNumberFormat="1" applyFont="1" applyBorder="1" applyAlignment="1">
      <alignment horizontal="righ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pplyProtection="1">
      <alignment horizontal="center" vertical="center" wrapText="1"/>
      <protection locked="0"/>
    </xf>
    <xf numFmtId="179" fontId="11"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9" fillId="0" borderId="7" xfId="0" applyFont="1" applyBorder="1" applyAlignment="1" applyProtection="1">
      <alignment horizontal="center" vertical="center"/>
      <protection locked="0"/>
    </xf>
    <xf numFmtId="0" fontId="9" fillId="0" borderId="7" xfId="0" applyFont="1" applyBorder="1" applyAlignment="1" applyProtection="1">
      <alignment horizontal="right" vertical="center"/>
      <protection locked="0"/>
    </xf>
    <xf numFmtId="0" fontId="7" fillId="0" borderId="0" xfId="0" applyFont="1" applyProtection="1">
      <protection locked="0"/>
    </xf>
    <xf numFmtId="0" fontId="10" fillId="0" borderId="0" xfId="0" applyFont="1" applyProtection="1">
      <protection locked="0"/>
    </xf>
    <xf numFmtId="0" fontId="7" fillId="0" borderId="3" xfId="0" applyFont="1" applyBorder="1" applyAlignment="1" applyProtection="1">
      <alignment horizontal="center" vertical="center"/>
      <protection locked="0"/>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applyFont="1" applyBorder="1" applyAlignment="1" applyProtection="1">
      <alignment horizontal="center" vertical="center"/>
      <protection locked="0"/>
    </xf>
    <xf numFmtId="0" fontId="7"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8" fillId="0" borderId="0" xfId="0" applyFont="1" applyAlignment="1">
      <alignment horizontal="center" vertical="top"/>
    </xf>
    <xf numFmtId="49" fontId="11" fillId="0" borderId="7" xfId="55" applyFont="1">
      <alignment horizontal="left" vertical="center" wrapText="1"/>
    </xf>
    <xf numFmtId="4" fontId="9" fillId="0" borderId="6" xfId="0" applyNumberFormat="1" applyFont="1" applyBorder="1" applyAlignment="1">
      <alignment horizontal="right" vertical="center"/>
    </xf>
    <xf numFmtId="0" fontId="9" fillId="0" borderId="6" xfId="0" applyFont="1" applyBorder="1" applyAlignment="1">
      <alignment horizontal="left" vertical="center"/>
    </xf>
    <xf numFmtId="0" fontId="24" fillId="0" borderId="6" xfId="0" applyFont="1" applyBorder="1" applyAlignment="1">
      <alignment horizontal="center"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179" fontId="24" fillId="0" borderId="7" xfId="0" applyNumberFormat="1" applyFont="1" applyBorder="1" applyAlignment="1">
      <alignment horizontal="right" vertical="center"/>
    </xf>
    <xf numFmtId="0" fontId="11" fillId="0" borderId="6" xfId="0" applyFont="1" applyBorder="1" applyAlignment="1">
      <alignment horizontal="left" vertical="center"/>
    </xf>
    <xf numFmtId="0" fontId="24" fillId="0" borderId="6" xfId="0" applyFont="1" applyBorder="1" applyAlignment="1" applyProtection="1">
      <alignment horizontal="center" vertical="center"/>
      <protection locked="0"/>
    </xf>
    <xf numFmtId="4" fontId="24" fillId="0" borderId="7" xfId="0" applyNumberFormat="1" applyFont="1" applyBorder="1" applyAlignment="1" applyProtection="1">
      <alignment horizontal="right" vertical="center"/>
      <protection locked="0"/>
    </xf>
    <xf numFmtId="0" fontId="6" fillId="0" borderId="7"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zoomScale="85" zoomScaleNormal="85" workbookViewId="0">
      <pane ySplit="1" topLeftCell="A2" activePane="bottomLeft" state="frozen"/>
      <selection/>
      <selection pane="bottomLeft" activeCell="B8" sqref="B8"/>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30"/>
      <c r="B1" s="30"/>
      <c r="C1" s="30"/>
      <c r="D1" s="30"/>
    </row>
    <row r="2" ht="11.95" customHeight="1" spans="4:4">
      <c r="D2" s="128" t="s">
        <v>0</v>
      </c>
    </row>
    <row r="3" ht="36" customHeight="1" spans="1:4">
      <c r="A3" s="69" t="s">
        <v>1</v>
      </c>
      <c r="B3" s="255"/>
      <c r="C3" s="255"/>
      <c r="D3" s="255"/>
    </row>
    <row r="4" ht="20.95" customHeight="1" spans="1:4">
      <c r="A4" s="119" t="s">
        <v>2</v>
      </c>
      <c r="B4" s="207"/>
      <c r="C4" s="207"/>
      <c r="D4" s="127" t="s">
        <v>3</v>
      </c>
    </row>
    <row r="5" ht="19.5" customHeight="1" spans="1:4">
      <c r="A5" s="55" t="s">
        <v>4</v>
      </c>
      <c r="B5" s="57"/>
      <c r="C5" s="55" t="s">
        <v>5</v>
      </c>
      <c r="D5" s="57"/>
    </row>
    <row r="6" ht="19.5" customHeight="1" spans="1:4">
      <c r="A6" s="38" t="s">
        <v>6</v>
      </c>
      <c r="B6" s="38" t="s">
        <v>7</v>
      </c>
      <c r="C6" s="38" t="s">
        <v>8</v>
      </c>
      <c r="D6" s="38" t="s">
        <v>7</v>
      </c>
    </row>
    <row r="7" ht="19.5" customHeight="1" spans="1:4">
      <c r="A7" s="44"/>
      <c r="B7" s="44"/>
      <c r="C7" s="44"/>
      <c r="D7" s="41"/>
    </row>
    <row r="8" ht="25.4" customHeight="1" spans="1:4">
      <c r="A8" s="218" t="s">
        <v>9</v>
      </c>
      <c r="B8" s="190">
        <v>16287806.47</v>
      </c>
      <c r="C8" s="218" t="str">
        <f>"一"&amp;"、"&amp;"一般公共服务支出"</f>
        <v>一、一般公共服务支出</v>
      </c>
      <c r="D8" s="190">
        <v>9783882.8</v>
      </c>
    </row>
    <row r="9" ht="25.4" customHeight="1" spans="1:4">
      <c r="A9" s="218" t="s">
        <v>10</v>
      </c>
      <c r="B9" s="190"/>
      <c r="C9" s="218" t="str">
        <f>"二"&amp;"、"&amp;"社会保障和就业支出"</f>
        <v>二、社会保障和就业支出</v>
      </c>
      <c r="D9" s="190">
        <v>1396038</v>
      </c>
    </row>
    <row r="10" ht="25.4" customHeight="1" spans="1:4">
      <c r="A10" s="218" t="s">
        <v>11</v>
      </c>
      <c r="B10" s="190"/>
      <c r="C10" s="218" t="str">
        <f>"三"&amp;"、"&amp;"卫生健康支出"</f>
        <v>三、卫生健康支出</v>
      </c>
      <c r="D10" s="190">
        <v>1025306.2</v>
      </c>
    </row>
    <row r="11" ht="25.4" customHeight="1" spans="1:4">
      <c r="A11" s="218" t="s">
        <v>12</v>
      </c>
      <c r="B11" s="118"/>
      <c r="C11" s="218" t="str">
        <f>"四"&amp;"、"&amp;"农林水支出"</f>
        <v>四、农林水支出</v>
      </c>
      <c r="D11" s="190">
        <v>2707451.47</v>
      </c>
    </row>
    <row r="12" ht="25.4" customHeight="1" spans="1:4">
      <c r="A12" s="218" t="s">
        <v>13</v>
      </c>
      <c r="B12" s="190"/>
      <c r="C12" s="218" t="str">
        <f>"五"&amp;"、"&amp;"住房保障支出"</f>
        <v>五、住房保障支出</v>
      </c>
      <c r="D12" s="190">
        <v>1375128</v>
      </c>
    </row>
    <row r="13" ht="25.4" customHeight="1" spans="1:4">
      <c r="A13" s="218" t="s">
        <v>14</v>
      </c>
      <c r="B13" s="118"/>
      <c r="C13" s="256"/>
      <c r="D13" s="257"/>
    </row>
    <row r="14" ht="25.4" customHeight="1" spans="1:4">
      <c r="A14" s="218" t="s">
        <v>15</v>
      </c>
      <c r="B14" s="118"/>
      <c r="C14" s="256"/>
      <c r="D14" s="190"/>
    </row>
    <row r="15" ht="25.4" customHeight="1" spans="1:4">
      <c r="A15" s="218" t="s">
        <v>16</v>
      </c>
      <c r="B15" s="118"/>
      <c r="C15" s="256"/>
      <c r="D15" s="190"/>
    </row>
    <row r="16" ht="25.4" customHeight="1" spans="1:4">
      <c r="A16" s="258" t="s">
        <v>17</v>
      </c>
      <c r="B16" s="118"/>
      <c r="C16" s="256"/>
      <c r="D16" s="190"/>
    </row>
    <row r="17" ht="25.4" customHeight="1" spans="1:4">
      <c r="A17" s="258" t="s">
        <v>18</v>
      </c>
      <c r="B17" s="190"/>
      <c r="C17" s="256"/>
      <c r="D17" s="190"/>
    </row>
    <row r="18" ht="25.4" customHeight="1" spans="1:4">
      <c r="A18" s="259" t="s">
        <v>19</v>
      </c>
      <c r="B18" s="214">
        <v>16287806.47</v>
      </c>
      <c r="C18" s="216" t="s">
        <v>20</v>
      </c>
      <c r="D18" s="214">
        <v>16287806.47</v>
      </c>
    </row>
    <row r="19" ht="25.4" customHeight="1" spans="1:4">
      <c r="A19" s="260" t="s">
        <v>21</v>
      </c>
      <c r="B19" s="214"/>
      <c r="C19" s="261" t="s">
        <v>22</v>
      </c>
      <c r="D19" s="262"/>
    </row>
    <row r="20" ht="25.4" customHeight="1" spans="1:4">
      <c r="A20" s="263" t="s">
        <v>23</v>
      </c>
      <c r="B20" s="190"/>
      <c r="C20" s="215" t="s">
        <v>23</v>
      </c>
      <c r="D20" s="118"/>
    </row>
    <row r="21" ht="25.4" customHeight="1" spans="1:4">
      <c r="A21" s="263" t="s">
        <v>24</v>
      </c>
      <c r="B21" s="190"/>
      <c r="C21" s="215" t="s">
        <v>25</v>
      </c>
      <c r="D21" s="118"/>
    </row>
    <row r="22" ht="25.4" customHeight="1" spans="1:4">
      <c r="A22" s="264" t="s">
        <v>26</v>
      </c>
      <c r="B22" s="214">
        <v>16287806.47</v>
      </c>
      <c r="C22" s="216" t="s">
        <v>27</v>
      </c>
      <c r="D22" s="265">
        <v>16287806.47</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B8" sqref="B8"/>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30"/>
      <c r="B1" s="30"/>
      <c r="C1" s="30"/>
      <c r="D1" s="30"/>
      <c r="E1" s="30"/>
      <c r="F1" s="30"/>
    </row>
    <row r="2" ht="15.75" customHeight="1" spans="6:6">
      <c r="F2" s="79" t="s">
        <v>477</v>
      </c>
    </row>
    <row r="3" ht="28.5" customHeight="1" spans="1:6">
      <c r="A3" s="32" t="s">
        <v>478</v>
      </c>
      <c r="B3" s="32"/>
      <c r="C3" s="32"/>
      <c r="D3" s="32"/>
      <c r="E3" s="32"/>
      <c r="F3" s="32"/>
    </row>
    <row r="4" ht="15.05" customHeight="1" spans="1:6">
      <c r="A4" s="129" t="str">
        <f>'部门财务收支预算总表01-1'!A4</f>
        <v>单位名称：新平彝族傣族自治县财政局</v>
      </c>
      <c r="B4" s="130"/>
      <c r="C4" s="130"/>
      <c r="D4" s="82"/>
      <c r="E4" s="82"/>
      <c r="F4" s="131" t="s">
        <v>3</v>
      </c>
    </row>
    <row r="5" ht="18.85" customHeight="1" spans="1:6">
      <c r="A5" s="37" t="s">
        <v>154</v>
      </c>
      <c r="B5" s="37" t="s">
        <v>51</v>
      </c>
      <c r="C5" s="37" t="s">
        <v>52</v>
      </c>
      <c r="D5" s="38" t="s">
        <v>479</v>
      </c>
      <c r="E5" s="87"/>
      <c r="F5" s="87"/>
    </row>
    <row r="6" ht="29.95" customHeight="1" spans="1:6">
      <c r="A6" s="44"/>
      <c r="B6" s="44"/>
      <c r="C6" s="44"/>
      <c r="D6" s="38" t="s">
        <v>32</v>
      </c>
      <c r="E6" s="87" t="s">
        <v>60</v>
      </c>
      <c r="F6" s="87" t="s">
        <v>61</v>
      </c>
    </row>
    <row r="7" ht="16.55" customHeight="1" spans="1:6">
      <c r="A7" s="87">
        <v>1</v>
      </c>
      <c r="B7" s="87">
        <v>2</v>
      </c>
      <c r="C7" s="87">
        <v>3</v>
      </c>
      <c r="D7" s="87">
        <v>4</v>
      </c>
      <c r="E7" s="87">
        <v>5</v>
      </c>
      <c r="F7" s="87">
        <v>6</v>
      </c>
    </row>
    <row r="8" ht="20.3" customHeight="1" spans="1:6">
      <c r="A8" s="46"/>
      <c r="B8" s="46"/>
      <c r="C8" s="46"/>
      <c r="D8" s="88"/>
      <c r="E8" s="88"/>
      <c r="F8" s="88"/>
    </row>
    <row r="9" ht="17.2" customHeight="1" spans="1:6">
      <c r="A9" s="132" t="s">
        <v>120</v>
      </c>
      <c r="B9" s="133"/>
      <c r="C9" s="133"/>
      <c r="D9" s="88"/>
      <c r="E9" s="88"/>
      <c r="F9" s="88"/>
    </row>
    <row r="10" customHeight="1" spans="1:1">
      <c r="A10" s="52" t="s">
        <v>480</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2"/>
  <sheetViews>
    <sheetView showZeros="0" zoomScale="85" zoomScaleNormal="85" workbookViewId="0">
      <pane ySplit="1" topLeftCell="A2" activePane="bottomLeft" state="frozen"/>
      <selection/>
      <selection pane="bottomLeft" activeCell="B8" sqref="B8"/>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30"/>
      <c r="B1" s="30"/>
      <c r="C1" s="30"/>
      <c r="D1" s="30"/>
      <c r="E1" s="30"/>
      <c r="F1" s="30"/>
      <c r="G1" s="30"/>
      <c r="H1" s="30"/>
      <c r="I1" s="30"/>
      <c r="J1" s="30"/>
      <c r="K1" s="30"/>
      <c r="L1" s="30"/>
      <c r="M1" s="30"/>
      <c r="N1" s="30"/>
      <c r="O1" s="30"/>
      <c r="P1" s="30"/>
      <c r="Q1" s="30"/>
    </row>
    <row r="2" ht="13.6" customHeight="1" spans="15:17">
      <c r="O2" s="78"/>
      <c r="P2" s="78"/>
      <c r="Q2" s="127" t="s">
        <v>481</v>
      </c>
    </row>
    <row r="3" ht="27.85" customHeight="1" spans="1:17">
      <c r="A3" s="80" t="s">
        <v>482</v>
      </c>
      <c r="B3" s="32"/>
      <c r="C3" s="32"/>
      <c r="D3" s="32"/>
      <c r="E3" s="32"/>
      <c r="F3" s="32"/>
      <c r="G3" s="32"/>
      <c r="H3" s="32"/>
      <c r="I3" s="32"/>
      <c r="J3" s="32"/>
      <c r="K3" s="70"/>
      <c r="L3" s="32"/>
      <c r="M3" s="32"/>
      <c r="N3" s="32"/>
      <c r="O3" s="70"/>
      <c r="P3" s="70"/>
      <c r="Q3" s="32"/>
    </row>
    <row r="4" ht="18.85" customHeight="1" spans="1:17">
      <c r="A4" s="119" t="str">
        <f>'部门财务收支预算总表01-1'!A4</f>
        <v>单位名称：新平彝族傣族自治县财政局</v>
      </c>
      <c r="B4" s="35"/>
      <c r="C4" s="35"/>
      <c r="D4" s="35"/>
      <c r="E4" s="35"/>
      <c r="F4" s="35"/>
      <c r="G4" s="35"/>
      <c r="H4" s="35"/>
      <c r="I4" s="35"/>
      <c r="J4" s="35"/>
      <c r="O4" s="89"/>
      <c r="P4" s="89"/>
      <c r="Q4" s="128" t="s">
        <v>145</v>
      </c>
    </row>
    <row r="5" ht="15.75" customHeight="1" spans="1:17">
      <c r="A5" s="37" t="s">
        <v>483</v>
      </c>
      <c r="B5" s="95" t="s">
        <v>484</v>
      </c>
      <c r="C5" s="95" t="s">
        <v>485</v>
      </c>
      <c r="D5" s="95" t="s">
        <v>486</v>
      </c>
      <c r="E5" s="95" t="s">
        <v>487</v>
      </c>
      <c r="F5" s="95" t="s">
        <v>488</v>
      </c>
      <c r="G5" s="96" t="s">
        <v>161</v>
      </c>
      <c r="H5" s="96"/>
      <c r="I5" s="96"/>
      <c r="J5" s="96"/>
      <c r="K5" s="97"/>
      <c r="L5" s="96"/>
      <c r="M5" s="96"/>
      <c r="N5" s="96"/>
      <c r="O5" s="112"/>
      <c r="P5" s="97"/>
      <c r="Q5" s="113"/>
    </row>
    <row r="6" ht="17.2" customHeight="1" spans="1:17">
      <c r="A6" s="40"/>
      <c r="B6" s="98"/>
      <c r="C6" s="98"/>
      <c r="D6" s="98"/>
      <c r="E6" s="98"/>
      <c r="F6" s="98"/>
      <c r="G6" s="98" t="s">
        <v>32</v>
      </c>
      <c r="H6" s="98" t="s">
        <v>35</v>
      </c>
      <c r="I6" s="98" t="s">
        <v>489</v>
      </c>
      <c r="J6" s="98" t="s">
        <v>490</v>
      </c>
      <c r="K6" s="99" t="s">
        <v>491</v>
      </c>
      <c r="L6" s="114" t="s">
        <v>492</v>
      </c>
      <c r="M6" s="114"/>
      <c r="N6" s="114"/>
      <c r="O6" s="115"/>
      <c r="P6" s="116"/>
      <c r="Q6" s="100"/>
    </row>
    <row r="7" ht="54" customHeight="1" spans="1:17">
      <c r="A7" s="43"/>
      <c r="B7" s="100"/>
      <c r="C7" s="100"/>
      <c r="D7" s="100"/>
      <c r="E7" s="100"/>
      <c r="F7" s="100"/>
      <c r="G7" s="100"/>
      <c r="H7" s="100" t="s">
        <v>34</v>
      </c>
      <c r="I7" s="100"/>
      <c r="J7" s="100"/>
      <c r="K7" s="101"/>
      <c r="L7" s="100" t="s">
        <v>34</v>
      </c>
      <c r="M7" s="100" t="s">
        <v>45</v>
      </c>
      <c r="N7" s="100" t="s">
        <v>168</v>
      </c>
      <c r="O7" s="117" t="s">
        <v>41</v>
      </c>
      <c r="P7" s="101" t="s">
        <v>42</v>
      </c>
      <c r="Q7" s="100" t="s">
        <v>43</v>
      </c>
    </row>
    <row r="8" ht="15.05" customHeight="1" spans="1:17">
      <c r="A8" s="44">
        <v>1</v>
      </c>
      <c r="B8" s="120">
        <v>2</v>
      </c>
      <c r="C8" s="120">
        <v>3</v>
      </c>
      <c r="D8" s="120">
        <v>4</v>
      </c>
      <c r="E8" s="120">
        <v>5</v>
      </c>
      <c r="F8" s="120">
        <v>6</v>
      </c>
      <c r="G8" s="121">
        <v>7</v>
      </c>
      <c r="H8" s="121">
        <v>8</v>
      </c>
      <c r="I8" s="121">
        <v>9</v>
      </c>
      <c r="J8" s="121">
        <v>10</v>
      </c>
      <c r="K8" s="121">
        <v>11</v>
      </c>
      <c r="L8" s="121">
        <v>12</v>
      </c>
      <c r="M8" s="121">
        <v>13</v>
      </c>
      <c r="N8" s="121">
        <v>14</v>
      </c>
      <c r="O8" s="121">
        <v>15</v>
      </c>
      <c r="P8" s="121">
        <v>16</v>
      </c>
      <c r="Q8" s="121">
        <v>17</v>
      </c>
    </row>
    <row r="9" ht="20.95" customHeight="1" spans="1:17">
      <c r="A9" s="122" t="s">
        <v>197</v>
      </c>
      <c r="B9" s="102"/>
      <c r="C9" s="102"/>
      <c r="D9" s="123"/>
      <c r="E9" s="123"/>
      <c r="F9" s="123">
        <v>132000</v>
      </c>
      <c r="G9" s="123">
        <v>132000</v>
      </c>
      <c r="H9" s="123">
        <v>132000</v>
      </c>
      <c r="I9" s="88"/>
      <c r="J9" s="88"/>
      <c r="K9" s="88"/>
      <c r="L9" s="88"/>
      <c r="M9" s="88"/>
      <c r="N9" s="88"/>
      <c r="O9" s="88"/>
      <c r="P9" s="88"/>
      <c r="Q9" s="88"/>
    </row>
    <row r="10" ht="20.95" customHeight="1" spans="1:17">
      <c r="A10" s="102"/>
      <c r="B10" s="102" t="s">
        <v>205</v>
      </c>
      <c r="C10" s="102" t="str">
        <f>"C21040001"&amp;"  "&amp;"物业管理服务"</f>
        <v>C21040001  物业管理服务</v>
      </c>
      <c r="D10" s="124" t="s">
        <v>419</v>
      </c>
      <c r="E10" s="125">
        <v>12</v>
      </c>
      <c r="F10" s="123">
        <v>132000</v>
      </c>
      <c r="G10" s="123">
        <v>132000</v>
      </c>
      <c r="H10" s="103">
        <v>132000</v>
      </c>
      <c r="I10" s="88"/>
      <c r="J10" s="88"/>
      <c r="K10" s="88"/>
      <c r="L10" s="88"/>
      <c r="M10" s="88"/>
      <c r="N10" s="88"/>
      <c r="O10" s="88"/>
      <c r="P10" s="88"/>
      <c r="Q10" s="88"/>
    </row>
    <row r="11" ht="20.95" customHeight="1" spans="1:17">
      <c r="A11" s="122" t="s">
        <v>186</v>
      </c>
      <c r="B11" s="102"/>
      <c r="C11" s="102"/>
      <c r="D11" s="102"/>
      <c r="E11" s="102"/>
      <c r="F11" s="123">
        <v>26000</v>
      </c>
      <c r="G11" s="123">
        <v>26000</v>
      </c>
      <c r="H11" s="123">
        <v>26000</v>
      </c>
      <c r="I11" s="88"/>
      <c r="J11" s="88"/>
      <c r="K11" s="88"/>
      <c r="L11" s="88"/>
      <c r="M11" s="88"/>
      <c r="N11" s="88"/>
      <c r="O11" s="88"/>
      <c r="P11" s="88"/>
      <c r="Q11" s="88"/>
    </row>
    <row r="12" ht="20.95" customHeight="1" spans="1:17">
      <c r="A12" s="102"/>
      <c r="B12" s="102" t="s">
        <v>493</v>
      </c>
      <c r="C12" s="102" t="str">
        <f>"C1804010201"&amp;"  "&amp;"机动车保险服务"</f>
        <v>C1804010201  机动车保险服务</v>
      </c>
      <c r="D12" s="124" t="s">
        <v>409</v>
      </c>
      <c r="E12" s="125">
        <v>1</v>
      </c>
      <c r="F12" s="123">
        <v>4000</v>
      </c>
      <c r="G12" s="123">
        <v>4000</v>
      </c>
      <c r="H12" s="103">
        <v>4000</v>
      </c>
      <c r="I12" s="88"/>
      <c r="J12" s="88"/>
      <c r="K12" s="88"/>
      <c r="L12" s="88"/>
      <c r="M12" s="88"/>
      <c r="N12" s="88"/>
      <c r="O12" s="88"/>
      <c r="P12" s="88"/>
      <c r="Q12" s="88"/>
    </row>
    <row r="13" ht="20.95" customHeight="1" spans="1:17">
      <c r="A13" s="102"/>
      <c r="B13" s="102" t="s">
        <v>493</v>
      </c>
      <c r="C13" s="102" t="str">
        <f>"C23120301"&amp;"  "&amp;"车辆维修和保养服务"</f>
        <v>C23120301  车辆维修和保养服务</v>
      </c>
      <c r="D13" s="124" t="s">
        <v>465</v>
      </c>
      <c r="E13" s="125">
        <v>1</v>
      </c>
      <c r="F13" s="123">
        <v>12000</v>
      </c>
      <c r="G13" s="123">
        <v>12000</v>
      </c>
      <c r="H13" s="103">
        <v>12000</v>
      </c>
      <c r="I13" s="88"/>
      <c r="J13" s="88"/>
      <c r="K13" s="88"/>
      <c r="L13" s="88"/>
      <c r="M13" s="88"/>
      <c r="N13" s="88"/>
      <c r="O13" s="88"/>
      <c r="P13" s="88"/>
      <c r="Q13" s="88"/>
    </row>
    <row r="14" ht="20.95" customHeight="1" spans="1:17">
      <c r="A14" s="102"/>
      <c r="B14" s="102" t="s">
        <v>493</v>
      </c>
      <c r="C14" s="102" t="str">
        <f>"C23120302"&amp;"  "&amp;"车辆加油、添加燃料服务"</f>
        <v>C23120302  车辆加油、添加燃料服务</v>
      </c>
      <c r="D14" s="124" t="s">
        <v>494</v>
      </c>
      <c r="E14" s="125">
        <v>1250</v>
      </c>
      <c r="F14" s="123">
        <v>10000</v>
      </c>
      <c r="G14" s="123">
        <v>10000</v>
      </c>
      <c r="H14" s="103">
        <v>10000</v>
      </c>
      <c r="I14" s="88"/>
      <c r="J14" s="88"/>
      <c r="K14" s="88"/>
      <c r="L14" s="88"/>
      <c r="M14" s="88"/>
      <c r="N14" s="88"/>
      <c r="O14" s="88"/>
      <c r="P14" s="88"/>
      <c r="Q14" s="88"/>
    </row>
    <row r="15" ht="20.95" customHeight="1" spans="1:17">
      <c r="A15" s="122" t="s">
        <v>272</v>
      </c>
      <c r="B15" s="102"/>
      <c r="C15" s="102"/>
      <c r="D15" s="102"/>
      <c r="E15" s="102"/>
      <c r="F15" s="123">
        <v>9000</v>
      </c>
      <c r="G15" s="123">
        <v>9000</v>
      </c>
      <c r="H15" s="123">
        <v>9000</v>
      </c>
      <c r="I15" s="88"/>
      <c r="J15" s="88"/>
      <c r="K15" s="88"/>
      <c r="L15" s="88"/>
      <c r="M15" s="88"/>
      <c r="N15" s="88"/>
      <c r="O15" s="88"/>
      <c r="P15" s="88"/>
      <c r="Q15" s="88"/>
    </row>
    <row r="16" ht="20.95" customHeight="1" spans="1:17">
      <c r="A16" s="102"/>
      <c r="B16" s="102" t="s">
        <v>495</v>
      </c>
      <c r="C16" s="102" t="str">
        <f>"A05010501"&amp;"  "&amp;"书柜"</f>
        <v>A05010501  书柜</v>
      </c>
      <c r="D16" s="124" t="s">
        <v>375</v>
      </c>
      <c r="E16" s="125">
        <v>3</v>
      </c>
      <c r="F16" s="123">
        <v>9000</v>
      </c>
      <c r="G16" s="123">
        <v>9000</v>
      </c>
      <c r="H16" s="103">
        <v>9000</v>
      </c>
      <c r="I16" s="88"/>
      <c r="J16" s="88"/>
      <c r="K16" s="88"/>
      <c r="L16" s="88"/>
      <c r="M16" s="88"/>
      <c r="N16" s="88"/>
      <c r="O16" s="88"/>
      <c r="P16" s="88"/>
      <c r="Q16" s="88"/>
    </row>
    <row r="17" ht="20.95" customHeight="1" spans="1:17">
      <c r="A17" s="122" t="s">
        <v>264</v>
      </c>
      <c r="B17" s="102"/>
      <c r="C17" s="102"/>
      <c r="D17" s="102"/>
      <c r="E17" s="102"/>
      <c r="F17" s="123">
        <v>55000</v>
      </c>
      <c r="G17" s="123">
        <v>55000</v>
      </c>
      <c r="H17" s="123">
        <v>55000</v>
      </c>
      <c r="I17" s="88"/>
      <c r="J17" s="88"/>
      <c r="K17" s="88"/>
      <c r="L17" s="88"/>
      <c r="M17" s="88"/>
      <c r="N17" s="88"/>
      <c r="O17" s="88"/>
      <c r="P17" s="88"/>
      <c r="Q17" s="88"/>
    </row>
    <row r="18" ht="20.95" customHeight="1" spans="1:17">
      <c r="A18" s="102"/>
      <c r="B18" s="102" t="s">
        <v>496</v>
      </c>
      <c r="C18" s="102" t="str">
        <f>"C23120302"&amp;"  "&amp;"车辆加油、添加燃料服务"</f>
        <v>C23120302  车辆加油、添加燃料服务</v>
      </c>
      <c r="D18" s="124" t="s">
        <v>494</v>
      </c>
      <c r="E18" s="125">
        <v>2500</v>
      </c>
      <c r="F18" s="123">
        <v>20000</v>
      </c>
      <c r="G18" s="123">
        <v>20000</v>
      </c>
      <c r="H18" s="103">
        <v>20000</v>
      </c>
      <c r="I18" s="88"/>
      <c r="J18" s="88"/>
      <c r="K18" s="88"/>
      <c r="L18" s="88"/>
      <c r="M18" s="88"/>
      <c r="N18" s="88"/>
      <c r="O18" s="88"/>
      <c r="P18" s="88"/>
      <c r="Q18" s="88"/>
    </row>
    <row r="19" ht="20.95" customHeight="1" spans="1:17">
      <c r="A19" s="102"/>
      <c r="B19" s="102" t="s">
        <v>497</v>
      </c>
      <c r="C19" s="102" t="str">
        <f>"A05010301"&amp;"  "&amp;"办公椅"</f>
        <v>A05010301  办公椅</v>
      </c>
      <c r="D19" s="124" t="s">
        <v>498</v>
      </c>
      <c r="E19" s="125">
        <v>20</v>
      </c>
      <c r="F19" s="123">
        <v>3000</v>
      </c>
      <c r="G19" s="123">
        <v>3000</v>
      </c>
      <c r="H19" s="103">
        <v>3000</v>
      </c>
      <c r="I19" s="88"/>
      <c r="J19" s="88"/>
      <c r="K19" s="88"/>
      <c r="L19" s="88"/>
      <c r="M19" s="88"/>
      <c r="N19" s="88"/>
      <c r="O19" s="88"/>
      <c r="P19" s="88"/>
      <c r="Q19" s="88"/>
    </row>
    <row r="20" ht="20.95" customHeight="1" spans="1:17">
      <c r="A20" s="102"/>
      <c r="B20" s="102" t="s">
        <v>499</v>
      </c>
      <c r="C20" s="102" t="str">
        <f>"A05010201"&amp;"  "&amp;"办公桌"</f>
        <v>A05010201  办公桌</v>
      </c>
      <c r="D20" s="124" t="s">
        <v>500</v>
      </c>
      <c r="E20" s="125">
        <v>20</v>
      </c>
      <c r="F20" s="123">
        <v>12000</v>
      </c>
      <c r="G20" s="123">
        <v>12000</v>
      </c>
      <c r="H20" s="103">
        <v>12000</v>
      </c>
      <c r="I20" s="88"/>
      <c r="J20" s="88"/>
      <c r="K20" s="88"/>
      <c r="L20" s="88"/>
      <c r="M20" s="88"/>
      <c r="N20" s="88"/>
      <c r="O20" s="88"/>
      <c r="P20" s="88"/>
      <c r="Q20" s="88"/>
    </row>
    <row r="21" ht="20.95" customHeight="1" spans="1:17">
      <c r="A21" s="102"/>
      <c r="B21" s="102" t="s">
        <v>501</v>
      </c>
      <c r="C21" s="102" t="str">
        <f>"C23120301"&amp;"  "&amp;"车辆维修和保养服务"</f>
        <v>C23120301  车辆维修和保养服务</v>
      </c>
      <c r="D21" s="124" t="s">
        <v>403</v>
      </c>
      <c r="E21" s="125">
        <v>1</v>
      </c>
      <c r="F21" s="123">
        <v>20000</v>
      </c>
      <c r="G21" s="123">
        <v>20000</v>
      </c>
      <c r="H21" s="103">
        <v>20000</v>
      </c>
      <c r="I21" s="88"/>
      <c r="J21" s="88"/>
      <c r="K21" s="88"/>
      <c r="L21" s="88"/>
      <c r="M21" s="88"/>
      <c r="N21" s="88"/>
      <c r="O21" s="88"/>
      <c r="P21" s="88"/>
      <c r="Q21" s="88"/>
    </row>
    <row r="22" ht="20.95" customHeight="1" spans="1:17">
      <c r="A22" s="105" t="s">
        <v>120</v>
      </c>
      <c r="B22" s="106"/>
      <c r="C22" s="106"/>
      <c r="D22" s="106"/>
      <c r="E22" s="126"/>
      <c r="F22" s="123">
        <v>222000</v>
      </c>
      <c r="G22" s="123">
        <v>222000</v>
      </c>
      <c r="H22" s="123">
        <v>222000</v>
      </c>
      <c r="I22" s="88"/>
      <c r="J22" s="88"/>
      <c r="K22" s="88"/>
      <c r="L22" s="88"/>
      <c r="M22" s="88"/>
      <c r="N22" s="88"/>
      <c r="O22" s="88"/>
      <c r="P22" s="88"/>
      <c r="Q22" s="88"/>
    </row>
  </sheetData>
  <mergeCells count="16">
    <mergeCell ref="A3:Q3"/>
    <mergeCell ref="A4:F4"/>
    <mergeCell ref="G5:Q5"/>
    <mergeCell ref="L6:Q6"/>
    <mergeCell ref="A22:E2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B8" sqref="B8"/>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30"/>
      <c r="B1" s="30"/>
      <c r="C1" s="30"/>
      <c r="D1" s="30"/>
      <c r="E1" s="30"/>
      <c r="F1" s="30"/>
      <c r="G1" s="30"/>
      <c r="H1" s="30"/>
      <c r="I1" s="30"/>
      <c r="J1" s="30"/>
      <c r="K1" s="30"/>
      <c r="L1" s="30"/>
      <c r="M1" s="30"/>
      <c r="N1" s="30"/>
    </row>
    <row r="2" ht="13.6" customHeight="1" spans="1:14">
      <c r="A2" s="91"/>
      <c r="B2" s="91"/>
      <c r="C2" s="91"/>
      <c r="D2" s="91"/>
      <c r="E2" s="91"/>
      <c r="F2" s="91"/>
      <c r="G2" s="91"/>
      <c r="H2" s="92"/>
      <c r="I2" s="91"/>
      <c r="J2" s="91"/>
      <c r="K2" s="91"/>
      <c r="L2" s="78"/>
      <c r="M2" s="108"/>
      <c r="N2" s="109" t="s">
        <v>502</v>
      </c>
    </row>
    <row r="3" ht="27.85" customHeight="1" spans="1:14">
      <c r="A3" s="80" t="s">
        <v>503</v>
      </c>
      <c r="B3" s="93"/>
      <c r="C3" s="93"/>
      <c r="D3" s="93"/>
      <c r="E3" s="93"/>
      <c r="F3" s="93"/>
      <c r="G3" s="93"/>
      <c r="H3" s="94"/>
      <c r="I3" s="93"/>
      <c r="J3" s="93"/>
      <c r="K3" s="93"/>
      <c r="L3" s="70"/>
      <c r="M3" s="94"/>
      <c r="N3" s="93"/>
    </row>
    <row r="4" ht="18.85" customHeight="1" spans="1:14">
      <c r="A4" s="81" t="str">
        <f>'部门财务收支预算总表01-1'!A4</f>
        <v>单位名称：新平彝族傣族自治县财政局</v>
      </c>
      <c r="B4" s="82"/>
      <c r="C4" s="82"/>
      <c r="D4" s="82"/>
      <c r="E4" s="82"/>
      <c r="F4" s="82"/>
      <c r="G4" s="82"/>
      <c r="H4" s="92"/>
      <c r="I4" s="91"/>
      <c r="J4" s="91"/>
      <c r="K4" s="91"/>
      <c r="L4" s="89"/>
      <c r="M4" s="110"/>
      <c r="N4" s="111" t="s">
        <v>145</v>
      </c>
    </row>
    <row r="5" ht="15.75" customHeight="1" spans="1:14">
      <c r="A5" s="37" t="s">
        <v>483</v>
      </c>
      <c r="B5" s="95" t="s">
        <v>504</v>
      </c>
      <c r="C5" s="95" t="s">
        <v>505</v>
      </c>
      <c r="D5" s="96" t="s">
        <v>161</v>
      </c>
      <c r="E5" s="96"/>
      <c r="F5" s="96"/>
      <c r="G5" s="96"/>
      <c r="H5" s="97"/>
      <c r="I5" s="96"/>
      <c r="J5" s="96"/>
      <c r="K5" s="96"/>
      <c r="L5" s="112"/>
      <c r="M5" s="97"/>
      <c r="N5" s="113"/>
    </row>
    <row r="6" ht="17.2" customHeight="1" spans="1:14">
      <c r="A6" s="40"/>
      <c r="B6" s="98"/>
      <c r="C6" s="98"/>
      <c r="D6" s="98" t="s">
        <v>32</v>
      </c>
      <c r="E6" s="98" t="s">
        <v>35</v>
      </c>
      <c r="F6" s="98" t="s">
        <v>489</v>
      </c>
      <c r="G6" s="98" t="s">
        <v>490</v>
      </c>
      <c r="H6" s="99" t="s">
        <v>491</v>
      </c>
      <c r="I6" s="114" t="s">
        <v>492</v>
      </c>
      <c r="J6" s="114"/>
      <c r="K6" s="114"/>
      <c r="L6" s="115"/>
      <c r="M6" s="116"/>
      <c r="N6" s="100"/>
    </row>
    <row r="7" ht="54" customHeight="1" spans="1:14">
      <c r="A7" s="43"/>
      <c r="B7" s="100"/>
      <c r="C7" s="100"/>
      <c r="D7" s="100"/>
      <c r="E7" s="100"/>
      <c r="F7" s="100"/>
      <c r="G7" s="100"/>
      <c r="H7" s="101"/>
      <c r="I7" s="100" t="s">
        <v>34</v>
      </c>
      <c r="J7" s="100" t="s">
        <v>45</v>
      </c>
      <c r="K7" s="100" t="s">
        <v>168</v>
      </c>
      <c r="L7" s="117" t="s">
        <v>41</v>
      </c>
      <c r="M7" s="101" t="s">
        <v>42</v>
      </c>
      <c r="N7" s="100" t="s">
        <v>43</v>
      </c>
    </row>
    <row r="8" ht="15.05" customHeight="1" spans="1:14">
      <c r="A8" s="43">
        <v>1</v>
      </c>
      <c r="B8" s="100">
        <v>2</v>
      </c>
      <c r="C8" s="100">
        <v>3</v>
      </c>
      <c r="D8" s="101">
        <v>4</v>
      </c>
      <c r="E8" s="101">
        <v>5</v>
      </c>
      <c r="F8" s="101">
        <v>6</v>
      </c>
      <c r="G8" s="101">
        <v>7</v>
      </c>
      <c r="H8" s="101">
        <v>8</v>
      </c>
      <c r="I8" s="101">
        <v>9</v>
      </c>
      <c r="J8" s="101">
        <v>10</v>
      </c>
      <c r="K8" s="101">
        <v>11</v>
      </c>
      <c r="L8" s="101">
        <v>12</v>
      </c>
      <c r="M8" s="101">
        <v>13</v>
      </c>
      <c r="N8" s="101">
        <v>14</v>
      </c>
    </row>
    <row r="9" ht="20.95" customHeight="1" spans="1:14">
      <c r="A9" s="102" t="s">
        <v>197</v>
      </c>
      <c r="B9" s="102"/>
      <c r="C9" s="102"/>
      <c r="D9" s="103">
        <v>132000</v>
      </c>
      <c r="E9" s="103">
        <v>132000</v>
      </c>
      <c r="F9" s="104"/>
      <c r="G9" s="104"/>
      <c r="H9" s="104"/>
      <c r="I9" s="104"/>
      <c r="J9" s="104"/>
      <c r="K9" s="104"/>
      <c r="L9" s="118"/>
      <c r="M9" s="104"/>
      <c r="N9" s="104"/>
    </row>
    <row r="10" ht="20.95" customHeight="1" spans="1:14">
      <c r="A10" s="102"/>
      <c r="B10" s="102" t="s">
        <v>506</v>
      </c>
      <c r="C10" s="102" t="s">
        <v>507</v>
      </c>
      <c r="D10" s="103">
        <v>132000</v>
      </c>
      <c r="E10" s="103">
        <v>132000</v>
      </c>
      <c r="F10" s="104"/>
      <c r="G10" s="104"/>
      <c r="H10" s="104"/>
      <c r="I10" s="104"/>
      <c r="J10" s="104"/>
      <c r="K10" s="104"/>
      <c r="L10" s="118"/>
      <c r="M10" s="104"/>
      <c r="N10" s="104"/>
    </row>
    <row r="11" ht="20.95" customHeight="1" spans="1:14">
      <c r="A11" s="105" t="s">
        <v>120</v>
      </c>
      <c r="B11" s="106"/>
      <c r="C11" s="107"/>
      <c r="D11" s="103">
        <v>132000</v>
      </c>
      <c r="E11" s="103">
        <v>132000</v>
      </c>
      <c r="F11" s="104"/>
      <c r="G11" s="104"/>
      <c r="H11" s="104"/>
      <c r="I11" s="104"/>
      <c r="J11" s="104"/>
      <c r="K11" s="104"/>
      <c r="L11" s="118"/>
      <c r="M11" s="104"/>
      <c r="N11" s="104"/>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B8" sqref="B8"/>
    </sheetView>
  </sheetViews>
  <sheetFormatPr defaultColWidth="9.10833333333333" defaultRowHeight="14.25" customHeight="1"/>
  <cols>
    <col min="1" max="1" width="42" customWidth="1"/>
    <col min="2" max="8" width="17.2166666666667" customWidth="1"/>
    <col min="9" max="16" width="17" customWidth="1"/>
  </cols>
  <sheetData>
    <row r="1" customHeight="1" spans="1:16">
      <c r="A1" s="30"/>
      <c r="B1" s="30"/>
      <c r="C1" s="30"/>
      <c r="D1" s="30"/>
      <c r="E1" s="30"/>
      <c r="F1" s="30"/>
      <c r="G1" s="30"/>
      <c r="H1" s="30"/>
      <c r="I1" s="30"/>
      <c r="J1" s="30"/>
      <c r="K1" s="30"/>
      <c r="L1" s="30"/>
      <c r="M1" s="30"/>
      <c r="N1" s="30"/>
      <c r="O1" s="30"/>
      <c r="P1" s="30"/>
    </row>
    <row r="2" ht="13.6" customHeight="1" spans="4:16">
      <c r="D2" s="79"/>
      <c r="P2" s="78" t="s">
        <v>508</v>
      </c>
    </row>
    <row r="3" ht="27.85" customHeight="1" spans="1:16">
      <c r="A3" s="80" t="s">
        <v>509</v>
      </c>
      <c r="B3" s="32"/>
      <c r="C3" s="32"/>
      <c r="D3" s="32"/>
      <c r="E3" s="32"/>
      <c r="F3" s="32"/>
      <c r="G3" s="32"/>
      <c r="H3" s="32"/>
      <c r="I3" s="32"/>
      <c r="J3" s="32"/>
      <c r="K3" s="32"/>
      <c r="L3" s="32"/>
      <c r="M3" s="32"/>
      <c r="N3" s="32"/>
      <c r="O3" s="32"/>
      <c r="P3" s="32"/>
    </row>
    <row r="4" ht="18" customHeight="1" spans="1:16">
      <c r="A4" s="81" t="str">
        <f>'部门财务收支预算总表01-1'!A4</f>
        <v>单位名称：新平彝族傣族自治县财政局</v>
      </c>
      <c r="B4" s="82"/>
      <c r="C4" s="82"/>
      <c r="D4" s="83"/>
      <c r="P4" s="89" t="s">
        <v>145</v>
      </c>
    </row>
    <row r="5" ht="19.5" customHeight="1" spans="1:16">
      <c r="A5" s="38" t="s">
        <v>510</v>
      </c>
      <c r="B5" s="55" t="s">
        <v>161</v>
      </c>
      <c r="C5" s="56"/>
      <c r="D5" s="56"/>
      <c r="E5" s="84" t="s">
        <v>511</v>
      </c>
      <c r="F5" s="84"/>
      <c r="G5" s="84"/>
      <c r="H5" s="84"/>
      <c r="I5" s="84"/>
      <c r="J5" s="84"/>
      <c r="K5" s="84"/>
      <c r="L5" s="84"/>
      <c r="M5" s="84"/>
      <c r="N5" s="84"/>
      <c r="O5" s="84"/>
      <c r="P5" s="84"/>
    </row>
    <row r="6" ht="40.6" customHeight="1" spans="1:16">
      <c r="A6" s="44"/>
      <c r="B6" s="41" t="s">
        <v>32</v>
      </c>
      <c r="C6" s="37" t="s">
        <v>35</v>
      </c>
      <c r="D6" s="85" t="s">
        <v>512</v>
      </c>
      <c r="E6" s="86" t="s">
        <v>513</v>
      </c>
      <c r="F6" s="86" t="s">
        <v>514</v>
      </c>
      <c r="G6" s="86" t="s">
        <v>515</v>
      </c>
      <c r="H6" s="86" t="s">
        <v>516</v>
      </c>
      <c r="I6" s="86" t="s">
        <v>517</v>
      </c>
      <c r="J6" s="86" t="s">
        <v>518</v>
      </c>
      <c r="K6" s="86" t="s">
        <v>519</v>
      </c>
      <c r="L6" s="86" t="s">
        <v>520</v>
      </c>
      <c r="M6" s="86" t="s">
        <v>521</v>
      </c>
      <c r="N6" s="86" t="s">
        <v>522</v>
      </c>
      <c r="O6" s="86" t="s">
        <v>523</v>
      </c>
      <c r="P6" s="86" t="s">
        <v>524</v>
      </c>
    </row>
    <row r="7" ht="19.5" customHeight="1" spans="1:16">
      <c r="A7" s="87">
        <v>1</v>
      </c>
      <c r="B7" s="87">
        <v>2</v>
      </c>
      <c r="C7" s="87">
        <v>3</v>
      </c>
      <c r="D7" s="55">
        <v>4</v>
      </c>
      <c r="E7" s="87">
        <v>5</v>
      </c>
      <c r="F7" s="55">
        <v>6</v>
      </c>
      <c r="G7" s="87">
        <v>7</v>
      </c>
      <c r="H7" s="55">
        <v>8</v>
      </c>
      <c r="I7" s="87">
        <v>9</v>
      </c>
      <c r="J7" s="55">
        <v>10</v>
      </c>
      <c r="K7" s="87">
        <v>11</v>
      </c>
      <c r="L7" s="55">
        <v>12</v>
      </c>
      <c r="M7" s="87">
        <v>13</v>
      </c>
      <c r="N7" s="55">
        <v>14</v>
      </c>
      <c r="O7" s="87">
        <v>15</v>
      </c>
      <c r="P7" s="90">
        <v>16</v>
      </c>
    </row>
    <row r="8" ht="28.5" customHeight="1" spans="1:16">
      <c r="A8" s="46"/>
      <c r="B8" s="88"/>
      <c r="C8" s="88"/>
      <c r="D8" s="88"/>
      <c r="E8" s="88"/>
      <c r="F8" s="88"/>
      <c r="G8" s="88"/>
      <c r="H8" s="88"/>
      <c r="I8" s="88"/>
      <c r="J8" s="88"/>
      <c r="K8" s="88"/>
      <c r="L8" s="88"/>
      <c r="M8" s="88"/>
      <c r="N8" s="88"/>
      <c r="O8" s="88"/>
      <c r="P8" s="88"/>
    </row>
    <row r="9" ht="29.95" customHeight="1" spans="1:16">
      <c r="A9" s="46"/>
      <c r="B9" s="88"/>
      <c r="C9" s="88"/>
      <c r="D9" s="88"/>
      <c r="E9" s="88"/>
      <c r="F9" s="88"/>
      <c r="G9" s="88"/>
      <c r="H9" s="88"/>
      <c r="I9" s="88"/>
      <c r="J9" s="88"/>
      <c r="K9" s="88"/>
      <c r="L9" s="88"/>
      <c r="M9" s="88"/>
      <c r="N9" s="88"/>
      <c r="O9" s="88"/>
      <c r="P9" s="88"/>
    </row>
    <row r="10" customHeight="1" spans="1:1">
      <c r="A10" s="52" t="s">
        <v>480</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8" sqref="B8"/>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30"/>
      <c r="B1" s="30"/>
      <c r="C1" s="30"/>
      <c r="D1" s="30"/>
      <c r="E1" s="30"/>
      <c r="F1" s="30"/>
      <c r="G1" s="30"/>
      <c r="H1" s="30"/>
      <c r="I1" s="30"/>
      <c r="J1" s="30"/>
    </row>
    <row r="2" customHeight="1" spans="10:10">
      <c r="J2" s="78" t="s">
        <v>525</v>
      </c>
    </row>
    <row r="3" ht="28.5" customHeight="1" spans="1:10">
      <c r="A3" s="69" t="s">
        <v>526</v>
      </c>
      <c r="B3" s="32"/>
      <c r="C3" s="32"/>
      <c r="D3" s="32"/>
      <c r="E3" s="32"/>
      <c r="F3" s="70"/>
      <c r="G3" s="32"/>
      <c r="H3" s="70"/>
      <c r="I3" s="70"/>
      <c r="J3" s="32"/>
    </row>
    <row r="4" ht="17.2" customHeight="1" spans="1:1">
      <c r="A4" s="33" t="str">
        <f>'部门财务收支预算总表01-1'!A4</f>
        <v>单位名称：新平彝族傣族自治县财政局</v>
      </c>
    </row>
    <row r="5" ht="44.2" customHeight="1" spans="1:10">
      <c r="A5" s="71" t="s">
        <v>287</v>
      </c>
      <c r="B5" s="71" t="s">
        <v>288</v>
      </c>
      <c r="C5" s="71" t="s">
        <v>289</v>
      </c>
      <c r="D5" s="71" t="s">
        <v>290</v>
      </c>
      <c r="E5" s="71" t="s">
        <v>291</v>
      </c>
      <c r="F5" s="72" t="s">
        <v>292</v>
      </c>
      <c r="G5" s="71" t="s">
        <v>293</v>
      </c>
      <c r="H5" s="72" t="s">
        <v>294</v>
      </c>
      <c r="I5" s="72" t="s">
        <v>295</v>
      </c>
      <c r="J5" s="71" t="s">
        <v>296</v>
      </c>
    </row>
    <row r="6" ht="14.25" customHeight="1" spans="1:10">
      <c r="A6" s="71">
        <v>1</v>
      </c>
      <c r="B6" s="71">
        <v>2</v>
      </c>
      <c r="C6" s="71">
        <v>3</v>
      </c>
      <c r="D6" s="71">
        <v>4</v>
      </c>
      <c r="E6" s="71">
        <v>5</v>
      </c>
      <c r="F6" s="72">
        <v>6</v>
      </c>
      <c r="G6" s="71">
        <v>7</v>
      </c>
      <c r="H6" s="72">
        <v>8</v>
      </c>
      <c r="I6" s="72">
        <v>9</v>
      </c>
      <c r="J6" s="71">
        <v>10</v>
      </c>
    </row>
    <row r="7" ht="42.05" customHeight="1" spans="1:10">
      <c r="A7" s="73"/>
      <c r="B7" s="74"/>
      <c r="C7" s="74"/>
      <c r="D7" s="74"/>
      <c r="E7" s="75"/>
      <c r="F7" s="76"/>
      <c r="G7" s="75"/>
      <c r="H7" s="76"/>
      <c r="I7" s="76"/>
      <c r="J7" s="75"/>
    </row>
    <row r="8" ht="42.05" customHeight="1" spans="1:10">
      <c r="A8" s="73"/>
      <c r="B8" s="77"/>
      <c r="C8" s="77"/>
      <c r="D8" s="77"/>
      <c r="E8" s="73"/>
      <c r="F8" s="77"/>
      <c r="G8" s="73"/>
      <c r="H8" s="77"/>
      <c r="I8" s="77"/>
      <c r="J8" s="73"/>
    </row>
    <row r="9" ht="13.5" spans="1:1">
      <c r="A9" s="52" t="s">
        <v>480</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B8" sqref="B8"/>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59"/>
      <c r="B1" s="59"/>
      <c r="C1" s="59"/>
      <c r="D1" s="59"/>
      <c r="E1" s="59"/>
      <c r="F1" s="59"/>
      <c r="G1" s="59"/>
      <c r="H1" s="59"/>
    </row>
    <row r="2" ht="18.85" customHeight="1" spans="1:8">
      <c r="A2" s="60"/>
      <c r="B2" s="60"/>
      <c r="C2" s="60"/>
      <c r="D2" s="60"/>
      <c r="E2" s="60"/>
      <c r="F2" s="60"/>
      <c r="G2" s="60"/>
      <c r="H2" s="61" t="s">
        <v>527</v>
      </c>
    </row>
    <row r="3" ht="30.6" customHeight="1" spans="1:8">
      <c r="A3" s="62" t="s">
        <v>528</v>
      </c>
      <c r="B3" s="62"/>
      <c r="C3" s="62"/>
      <c r="D3" s="62"/>
      <c r="E3" s="62"/>
      <c r="F3" s="62"/>
      <c r="G3" s="62"/>
      <c r="H3" s="62"/>
    </row>
    <row r="4" ht="18.85" customHeight="1" spans="1:8">
      <c r="A4" s="63" t="str">
        <f>'部门财务收支预算总表01-1'!A4</f>
        <v>单位名称：新平彝族傣族自治县财政局</v>
      </c>
      <c r="B4" s="60"/>
      <c r="C4" s="60"/>
      <c r="D4" s="60"/>
      <c r="E4" s="60"/>
      <c r="F4" s="60"/>
      <c r="G4" s="60"/>
      <c r="H4" s="60"/>
    </row>
    <row r="5" ht="18.85" customHeight="1" spans="1:8">
      <c r="A5" s="64" t="s">
        <v>154</v>
      </c>
      <c r="B5" s="64" t="s">
        <v>529</v>
      </c>
      <c r="C5" s="64" t="s">
        <v>530</v>
      </c>
      <c r="D5" s="64" t="s">
        <v>531</v>
      </c>
      <c r="E5" s="64" t="s">
        <v>532</v>
      </c>
      <c r="F5" s="64" t="s">
        <v>533</v>
      </c>
      <c r="G5" s="64"/>
      <c r="H5" s="64"/>
    </row>
    <row r="6" ht="18.85" customHeight="1" spans="1:8">
      <c r="A6" s="64"/>
      <c r="B6" s="64"/>
      <c r="C6" s="64"/>
      <c r="D6" s="64"/>
      <c r="E6" s="64"/>
      <c r="F6" s="64" t="s">
        <v>487</v>
      </c>
      <c r="G6" s="64" t="s">
        <v>534</v>
      </c>
      <c r="H6" s="64" t="s">
        <v>535</v>
      </c>
    </row>
    <row r="7" ht="18.85" customHeight="1" spans="1:8">
      <c r="A7" s="65" t="s">
        <v>137</v>
      </c>
      <c r="B7" s="65" t="s">
        <v>138</v>
      </c>
      <c r="C7" s="65" t="s">
        <v>139</v>
      </c>
      <c r="D7" s="65" t="s">
        <v>140</v>
      </c>
      <c r="E7" s="65" t="s">
        <v>141</v>
      </c>
      <c r="F7" s="65" t="s">
        <v>142</v>
      </c>
      <c r="G7" s="65" t="s">
        <v>536</v>
      </c>
      <c r="H7" s="65" t="s">
        <v>537</v>
      </c>
    </row>
    <row r="8" ht="29.95" customHeight="1" spans="1:8">
      <c r="A8" s="66"/>
      <c r="B8" s="66"/>
      <c r="C8" s="66"/>
      <c r="D8" s="66"/>
      <c r="E8" s="64"/>
      <c r="F8" s="67"/>
      <c r="G8" s="68"/>
      <c r="H8" s="68"/>
    </row>
    <row r="9" ht="20.15" customHeight="1" spans="1:8">
      <c r="A9" s="64" t="s">
        <v>32</v>
      </c>
      <c r="B9" s="64"/>
      <c r="C9" s="64"/>
      <c r="D9" s="64"/>
      <c r="E9" s="64"/>
      <c r="F9" s="67"/>
      <c r="G9" s="68"/>
      <c r="H9" s="68"/>
    </row>
    <row r="10" customHeight="1" spans="1:1">
      <c r="A10" s="52" t="s">
        <v>480</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8" sqref="B8"/>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30"/>
      <c r="B1" s="30"/>
      <c r="C1" s="30"/>
      <c r="D1" s="30"/>
      <c r="E1" s="30"/>
      <c r="F1" s="30"/>
      <c r="G1" s="30"/>
      <c r="H1" s="30"/>
      <c r="I1" s="30"/>
      <c r="J1" s="30"/>
      <c r="K1" s="30"/>
    </row>
    <row r="2" ht="13.6" customHeight="1" spans="4:11">
      <c r="D2" s="31"/>
      <c r="E2" s="31"/>
      <c r="F2" s="31"/>
      <c r="G2" s="31"/>
      <c r="K2" s="53" t="s">
        <v>538</v>
      </c>
    </row>
    <row r="3" ht="27.85" customHeight="1" spans="1:11">
      <c r="A3" s="32" t="s">
        <v>539</v>
      </c>
      <c r="B3" s="32"/>
      <c r="C3" s="32"/>
      <c r="D3" s="32"/>
      <c r="E3" s="32"/>
      <c r="F3" s="32"/>
      <c r="G3" s="32"/>
      <c r="H3" s="32"/>
      <c r="I3" s="32"/>
      <c r="J3" s="32"/>
      <c r="K3" s="32"/>
    </row>
    <row r="4" ht="13.6" customHeight="1" spans="1:11">
      <c r="A4" s="33" t="str">
        <f>'部门财务收支预算总表01-1'!A4</f>
        <v>单位名称：新平彝族傣族自治县财政局</v>
      </c>
      <c r="B4" s="34"/>
      <c r="C4" s="34"/>
      <c r="D4" s="34"/>
      <c r="E4" s="34"/>
      <c r="F4" s="34"/>
      <c r="G4" s="34"/>
      <c r="H4" s="35"/>
      <c r="I4" s="35"/>
      <c r="J4" s="35"/>
      <c r="K4" s="54" t="s">
        <v>145</v>
      </c>
    </row>
    <row r="5" ht="21.8" customHeight="1" spans="1:11">
      <c r="A5" s="36" t="s">
        <v>239</v>
      </c>
      <c r="B5" s="36" t="s">
        <v>156</v>
      </c>
      <c r="C5" s="36" t="s">
        <v>240</v>
      </c>
      <c r="D5" s="37" t="s">
        <v>157</v>
      </c>
      <c r="E5" s="37" t="s">
        <v>158</v>
      </c>
      <c r="F5" s="37" t="s">
        <v>159</v>
      </c>
      <c r="G5" s="37" t="s">
        <v>160</v>
      </c>
      <c r="H5" s="38" t="s">
        <v>32</v>
      </c>
      <c r="I5" s="55" t="s">
        <v>540</v>
      </c>
      <c r="J5" s="56"/>
      <c r="K5" s="57"/>
    </row>
    <row r="6" ht="21.8" customHeight="1" spans="1:11">
      <c r="A6" s="39"/>
      <c r="B6" s="39"/>
      <c r="C6" s="39"/>
      <c r="D6" s="40"/>
      <c r="E6" s="40"/>
      <c r="F6" s="40"/>
      <c r="G6" s="40"/>
      <c r="H6" s="41"/>
      <c r="I6" s="37" t="s">
        <v>35</v>
      </c>
      <c r="J6" s="37" t="s">
        <v>36</v>
      </c>
      <c r="K6" s="37" t="s">
        <v>37</v>
      </c>
    </row>
    <row r="7" ht="40.6" customHeight="1" spans="1:11">
      <c r="A7" s="42"/>
      <c r="B7" s="42"/>
      <c r="C7" s="42"/>
      <c r="D7" s="43"/>
      <c r="E7" s="43"/>
      <c r="F7" s="43"/>
      <c r="G7" s="43"/>
      <c r="H7" s="44"/>
      <c r="I7" s="43" t="s">
        <v>34</v>
      </c>
      <c r="J7" s="43"/>
      <c r="K7" s="43"/>
    </row>
    <row r="8" ht="15.05" customHeight="1" spans="1:11">
      <c r="A8" s="45">
        <v>1</v>
      </c>
      <c r="B8" s="45">
        <v>2</v>
      </c>
      <c r="C8" s="45">
        <v>3</v>
      </c>
      <c r="D8" s="45">
        <v>4</v>
      </c>
      <c r="E8" s="45">
        <v>5</v>
      </c>
      <c r="F8" s="45">
        <v>6</v>
      </c>
      <c r="G8" s="45">
        <v>7</v>
      </c>
      <c r="H8" s="45">
        <v>8</v>
      </c>
      <c r="I8" s="45">
        <v>9</v>
      </c>
      <c r="J8" s="58">
        <v>10</v>
      </c>
      <c r="K8" s="58">
        <v>11</v>
      </c>
    </row>
    <row r="9" ht="30.6" customHeight="1" spans="1:11">
      <c r="A9" s="46"/>
      <c r="B9" s="47"/>
      <c r="C9" s="46"/>
      <c r="D9" s="46"/>
      <c r="E9" s="46"/>
      <c r="F9" s="46"/>
      <c r="G9" s="46"/>
      <c r="H9" s="48"/>
      <c r="I9" s="48"/>
      <c r="J9" s="48"/>
      <c r="K9" s="48"/>
    </row>
    <row r="10" ht="30.6" customHeight="1" spans="1:11">
      <c r="A10" s="47"/>
      <c r="B10" s="47"/>
      <c r="C10" s="47"/>
      <c r="D10" s="47"/>
      <c r="E10" s="47"/>
      <c r="F10" s="47"/>
      <c r="G10" s="47"/>
      <c r="H10" s="48"/>
      <c r="I10" s="48"/>
      <c r="J10" s="48"/>
      <c r="K10" s="48"/>
    </row>
    <row r="11" ht="18.85" customHeight="1" spans="1:11">
      <c r="A11" s="49" t="s">
        <v>120</v>
      </c>
      <c r="B11" s="50"/>
      <c r="C11" s="50"/>
      <c r="D11" s="50"/>
      <c r="E11" s="50"/>
      <c r="F11" s="50"/>
      <c r="G11" s="51"/>
      <c r="H11" s="48"/>
      <c r="I11" s="48"/>
      <c r="J11" s="48"/>
      <c r="K11" s="48"/>
    </row>
    <row r="12" customHeight="1" spans="1:1">
      <c r="A12" s="52" t="s">
        <v>480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B8" sqref="B8"/>
    </sheetView>
  </sheetViews>
  <sheetFormatPr defaultColWidth="9.10833333333333" defaultRowHeight="14.25" customHeight="1" outlineLevelCol="6"/>
  <cols>
    <col min="1" max="1" width="37.7833333333333" style="2" customWidth="1"/>
    <col min="2" max="2" width="28" style="2" customWidth="1"/>
    <col min="3" max="3" width="37.55" style="2" customWidth="1"/>
    <col min="4" max="4" width="17" style="2" customWidth="1"/>
    <col min="5" max="7" width="27" style="2" customWidth="1"/>
    <col min="8" max="16384" width="9.10833333333333" style="2"/>
  </cols>
  <sheetData>
    <row r="1" customHeight="1" spans="1:7">
      <c r="A1" s="3"/>
      <c r="B1" s="3"/>
      <c r="C1" s="3"/>
      <c r="D1" s="3"/>
      <c r="E1" s="3"/>
      <c r="F1" s="3"/>
      <c r="G1" s="3"/>
    </row>
    <row r="2" ht="13.6" customHeight="1" spans="4:7">
      <c r="D2" s="4"/>
      <c r="G2" s="5" t="s">
        <v>541</v>
      </c>
    </row>
    <row r="3" ht="27.85" customHeight="1" spans="1:7">
      <c r="A3" s="6" t="s">
        <v>542</v>
      </c>
      <c r="B3" s="6"/>
      <c r="C3" s="6"/>
      <c r="D3" s="6"/>
      <c r="E3" s="6"/>
      <c r="F3" s="6"/>
      <c r="G3" s="6"/>
    </row>
    <row r="4" ht="13.6" customHeight="1" spans="1:7">
      <c r="A4" s="7" t="str">
        <f>'部门财务收支预算总表01-1'!A4</f>
        <v>单位名称：新平彝族傣族自治县财政局</v>
      </c>
      <c r="B4" s="8"/>
      <c r="C4" s="8"/>
      <c r="D4" s="8"/>
      <c r="E4" s="9"/>
      <c r="F4" s="9"/>
      <c r="G4" s="10" t="s">
        <v>145</v>
      </c>
    </row>
    <row r="5" ht="21.8" customHeight="1" spans="1:7">
      <c r="A5" s="11" t="s">
        <v>240</v>
      </c>
      <c r="B5" s="11" t="s">
        <v>239</v>
      </c>
      <c r="C5" s="11" t="s">
        <v>156</v>
      </c>
      <c r="D5" s="12" t="s">
        <v>543</v>
      </c>
      <c r="E5" s="13" t="s">
        <v>35</v>
      </c>
      <c r="F5" s="14"/>
      <c r="G5" s="15"/>
    </row>
    <row r="6" ht="21.8" customHeight="1" spans="1:7">
      <c r="A6" s="16"/>
      <c r="B6" s="16"/>
      <c r="C6" s="16"/>
      <c r="D6" s="17"/>
      <c r="E6" s="18" t="s">
        <v>544</v>
      </c>
      <c r="F6" s="12" t="s">
        <v>545</v>
      </c>
      <c r="G6" s="12" t="s">
        <v>546</v>
      </c>
    </row>
    <row r="7" ht="40.6" customHeight="1" spans="1:7">
      <c r="A7" s="19"/>
      <c r="B7" s="19"/>
      <c r="C7" s="19"/>
      <c r="D7" s="20"/>
      <c r="E7" s="21"/>
      <c r="F7" s="20" t="s">
        <v>34</v>
      </c>
      <c r="G7" s="20"/>
    </row>
    <row r="8" ht="15.05" customHeight="1" spans="1:7">
      <c r="A8" s="22">
        <v>1</v>
      </c>
      <c r="B8" s="22">
        <v>2</v>
      </c>
      <c r="C8" s="22">
        <v>3</v>
      </c>
      <c r="D8" s="22">
        <v>4</v>
      </c>
      <c r="E8" s="22">
        <v>5</v>
      </c>
      <c r="F8" s="22">
        <v>6</v>
      </c>
      <c r="G8" s="22">
        <v>7</v>
      </c>
    </row>
    <row r="9" s="1" customFormat="1" ht="20.25" customHeight="1" spans="1:7">
      <c r="A9" s="23" t="s">
        <v>47</v>
      </c>
      <c r="B9" s="23" t="s">
        <v>244</v>
      </c>
      <c r="C9" s="24" t="s">
        <v>243</v>
      </c>
      <c r="D9" s="23" t="s">
        <v>547</v>
      </c>
      <c r="E9" s="25">
        <v>55200</v>
      </c>
      <c r="F9" s="25"/>
      <c r="G9" s="25"/>
    </row>
    <row r="10" s="1" customFormat="1" ht="20.25" customHeight="1" spans="1:7">
      <c r="A10" s="23" t="s">
        <v>47</v>
      </c>
      <c r="B10" s="23" t="s">
        <v>244</v>
      </c>
      <c r="C10" s="24" t="s">
        <v>248</v>
      </c>
      <c r="D10" s="23" t="s">
        <v>547</v>
      </c>
      <c r="E10" s="25">
        <v>506960</v>
      </c>
      <c r="F10" s="25">
        <v>506960</v>
      </c>
      <c r="G10" s="25">
        <v>506960</v>
      </c>
    </row>
    <row r="11" s="1" customFormat="1" ht="20.25" customHeight="1" spans="1:7">
      <c r="A11" s="23" t="s">
        <v>47</v>
      </c>
      <c r="B11" s="23" t="s">
        <v>259</v>
      </c>
      <c r="C11" s="24" t="s">
        <v>258</v>
      </c>
      <c r="D11" s="23" t="s">
        <v>547</v>
      </c>
      <c r="E11" s="25">
        <v>11364</v>
      </c>
      <c r="F11" s="25">
        <v>11472</v>
      </c>
      <c r="G11" s="25">
        <v>11472</v>
      </c>
    </row>
    <row r="12" s="1" customFormat="1" ht="20.25" customHeight="1" spans="1:7">
      <c r="A12" s="23" t="s">
        <v>47</v>
      </c>
      <c r="B12" s="23" t="s">
        <v>259</v>
      </c>
      <c r="C12" s="24" t="s">
        <v>262</v>
      </c>
      <c r="D12" s="23" t="s">
        <v>547</v>
      </c>
      <c r="E12" s="25">
        <v>249990</v>
      </c>
      <c r="F12" s="25">
        <v>249990</v>
      </c>
      <c r="G12" s="25">
        <v>249990</v>
      </c>
    </row>
    <row r="13" s="1" customFormat="1" ht="20.25" customHeight="1" spans="1:7">
      <c r="A13" s="23" t="s">
        <v>47</v>
      </c>
      <c r="B13" s="23" t="s">
        <v>244</v>
      </c>
      <c r="C13" s="24" t="s">
        <v>264</v>
      </c>
      <c r="D13" s="23" t="s">
        <v>547</v>
      </c>
      <c r="E13" s="25">
        <v>1279900</v>
      </c>
      <c r="F13" s="25">
        <v>1279900</v>
      </c>
      <c r="G13" s="25">
        <v>1279900</v>
      </c>
    </row>
    <row r="14" s="1" customFormat="1" ht="20.25" customHeight="1" spans="1:7">
      <c r="A14" s="23" t="s">
        <v>47</v>
      </c>
      <c r="B14" s="23" t="s">
        <v>273</v>
      </c>
      <c r="C14" s="24" t="s">
        <v>272</v>
      </c>
      <c r="D14" s="23" t="s">
        <v>547</v>
      </c>
      <c r="E14" s="25">
        <v>66276</v>
      </c>
      <c r="F14" s="25">
        <v>0</v>
      </c>
      <c r="G14" s="25">
        <v>0</v>
      </c>
    </row>
    <row r="15" s="1" customFormat="1" ht="20.25" customHeight="1" spans="1:7">
      <c r="A15" s="23" t="s">
        <v>47</v>
      </c>
      <c r="B15" s="23" t="s">
        <v>244</v>
      </c>
      <c r="C15" s="24" t="s">
        <v>275</v>
      </c>
      <c r="D15" s="23" t="s">
        <v>547</v>
      </c>
      <c r="E15" s="25">
        <v>26120</v>
      </c>
      <c r="F15" s="25">
        <v>26120</v>
      </c>
      <c r="G15" s="25">
        <v>26120</v>
      </c>
    </row>
    <row r="16" s="1" customFormat="1" ht="20.25" customHeight="1" spans="1:7">
      <c r="A16" s="23" t="s">
        <v>47</v>
      </c>
      <c r="B16" s="23" t="s">
        <v>277</v>
      </c>
      <c r="C16" s="24" t="s">
        <v>272</v>
      </c>
      <c r="D16" s="23" t="s">
        <v>548</v>
      </c>
      <c r="E16" s="25">
        <v>66276</v>
      </c>
      <c r="F16" s="25"/>
      <c r="G16" s="25"/>
    </row>
    <row r="17" s="1" customFormat="1" ht="20.25" customHeight="1" spans="1:7">
      <c r="A17" s="23" t="s">
        <v>47</v>
      </c>
      <c r="B17" s="23" t="s">
        <v>280</v>
      </c>
      <c r="C17" s="24" t="s">
        <v>279</v>
      </c>
      <c r="D17" s="23" t="s">
        <v>548</v>
      </c>
      <c r="E17" s="25">
        <v>2443800</v>
      </c>
      <c r="F17" s="25"/>
      <c r="G17" s="25"/>
    </row>
    <row r="18" s="1" customFormat="1" ht="20.25" customHeight="1" spans="1:7">
      <c r="A18" s="23" t="s">
        <v>47</v>
      </c>
      <c r="B18" s="23" t="s">
        <v>280</v>
      </c>
      <c r="C18" s="24" t="s">
        <v>279</v>
      </c>
      <c r="D18" s="23" t="s">
        <v>548</v>
      </c>
      <c r="E18" s="25">
        <v>11026.95</v>
      </c>
      <c r="F18" s="25"/>
      <c r="G18" s="25"/>
    </row>
    <row r="19" s="1" customFormat="1" ht="20.25" customHeight="1" spans="1:7">
      <c r="A19" s="23" t="s">
        <v>47</v>
      </c>
      <c r="B19" s="23" t="s">
        <v>280</v>
      </c>
      <c r="C19" s="24" t="s">
        <v>279</v>
      </c>
      <c r="D19" s="23" t="s">
        <v>548</v>
      </c>
      <c r="E19" s="25">
        <v>2634.52</v>
      </c>
      <c r="F19" s="25"/>
      <c r="G19" s="25"/>
    </row>
    <row r="20" ht="18.85" customHeight="1" spans="1:7">
      <c r="A20" s="26" t="s">
        <v>32</v>
      </c>
      <c r="B20" s="27" t="s">
        <v>549</v>
      </c>
      <c r="C20" s="27"/>
      <c r="D20" s="28"/>
      <c r="E20" s="25">
        <f>SUM(E9:E19)</f>
        <v>4719547.47</v>
      </c>
      <c r="F20" s="29">
        <f>SUM(F9:F19)</f>
        <v>2074442</v>
      </c>
      <c r="G20" s="29">
        <f>SUM(G9:G19)</f>
        <v>2074442</v>
      </c>
    </row>
  </sheetData>
  <mergeCells count="11">
    <mergeCell ref="A3:G3"/>
    <mergeCell ref="A4:D4"/>
    <mergeCell ref="E5:G5"/>
    <mergeCell ref="A20:D20"/>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zoomScale="85" zoomScaleNormal="85" workbookViewId="0">
      <pane ySplit="1" topLeftCell="A2" activePane="bottomLeft" state="frozen"/>
      <selection/>
      <selection pane="bottomLeft" activeCell="B8" sqref="B8"/>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30"/>
      <c r="B1" s="30"/>
      <c r="C1" s="30"/>
      <c r="D1" s="30"/>
      <c r="E1" s="30"/>
      <c r="F1" s="30"/>
      <c r="G1" s="30"/>
      <c r="H1" s="30"/>
      <c r="I1" s="30"/>
      <c r="J1" s="30"/>
      <c r="K1" s="30"/>
      <c r="L1" s="30"/>
      <c r="M1" s="30"/>
      <c r="N1" s="30"/>
      <c r="O1" s="30"/>
      <c r="P1" s="30"/>
      <c r="Q1" s="30"/>
      <c r="R1" s="30"/>
      <c r="S1" s="30"/>
    </row>
    <row r="2" ht="11.95" customHeight="1" spans="1:18">
      <c r="A2" s="232"/>
      <c r="J2" s="245"/>
      <c r="R2" s="53" t="s">
        <v>28</v>
      </c>
    </row>
    <row r="3" ht="36" customHeight="1" spans="1:19">
      <c r="A3" s="233" t="s">
        <v>29</v>
      </c>
      <c r="B3" s="32"/>
      <c r="C3" s="32"/>
      <c r="D3" s="32"/>
      <c r="E3" s="32"/>
      <c r="F3" s="32"/>
      <c r="G3" s="32"/>
      <c r="H3" s="32"/>
      <c r="I3" s="32"/>
      <c r="J3" s="70"/>
      <c r="K3" s="32"/>
      <c r="L3" s="32"/>
      <c r="M3" s="32"/>
      <c r="N3" s="32"/>
      <c r="O3" s="32"/>
      <c r="P3" s="32"/>
      <c r="Q3" s="32"/>
      <c r="R3" s="32"/>
      <c r="S3" s="32"/>
    </row>
    <row r="4" ht="20.3" customHeight="1" spans="1:19">
      <c r="A4" s="119" t="str">
        <f>'部门财务收支预算总表01-1'!A4</f>
        <v>单位名称：新平彝族傣族自治县财政局</v>
      </c>
      <c r="B4" s="35"/>
      <c r="C4" s="35"/>
      <c r="D4" s="35"/>
      <c r="E4" s="35"/>
      <c r="F4" s="35"/>
      <c r="G4" s="35"/>
      <c r="H4" s="35"/>
      <c r="I4" s="35"/>
      <c r="J4" s="246"/>
      <c r="K4" s="35"/>
      <c r="L4" s="35"/>
      <c r="M4" s="35"/>
      <c r="N4" s="54"/>
      <c r="O4" s="54"/>
      <c r="P4" s="54"/>
      <c r="Q4" s="54"/>
      <c r="R4" s="54" t="s">
        <v>3</v>
      </c>
      <c r="S4" s="54" t="s">
        <v>3</v>
      </c>
    </row>
    <row r="5" ht="18.85" customHeight="1" spans="1:19">
      <c r="A5" s="234" t="s">
        <v>30</v>
      </c>
      <c r="B5" s="235" t="s">
        <v>31</v>
      </c>
      <c r="C5" s="235" t="s">
        <v>32</v>
      </c>
      <c r="D5" s="236" t="s">
        <v>33</v>
      </c>
      <c r="E5" s="237"/>
      <c r="F5" s="237"/>
      <c r="G5" s="237"/>
      <c r="H5" s="237"/>
      <c r="I5" s="237"/>
      <c r="J5" s="247"/>
      <c r="K5" s="237"/>
      <c r="L5" s="237"/>
      <c r="M5" s="237"/>
      <c r="N5" s="248"/>
      <c r="O5" s="248" t="s">
        <v>21</v>
      </c>
      <c r="P5" s="248"/>
      <c r="Q5" s="248"/>
      <c r="R5" s="248"/>
      <c r="S5" s="248"/>
    </row>
    <row r="6" ht="18" customHeight="1" spans="1:19">
      <c r="A6" s="238"/>
      <c r="B6" s="239"/>
      <c r="C6" s="239"/>
      <c r="D6" s="239" t="s">
        <v>34</v>
      </c>
      <c r="E6" s="239" t="s">
        <v>35</v>
      </c>
      <c r="F6" s="239" t="s">
        <v>36</v>
      </c>
      <c r="G6" s="239" t="s">
        <v>37</v>
      </c>
      <c r="H6" s="239" t="s">
        <v>38</v>
      </c>
      <c r="I6" s="249" t="s">
        <v>39</v>
      </c>
      <c r="J6" s="250"/>
      <c r="K6" s="249" t="s">
        <v>40</v>
      </c>
      <c r="L6" s="249" t="s">
        <v>41</v>
      </c>
      <c r="M6" s="249" t="s">
        <v>42</v>
      </c>
      <c r="N6" s="251" t="s">
        <v>43</v>
      </c>
      <c r="O6" s="252" t="s">
        <v>34</v>
      </c>
      <c r="P6" s="252" t="s">
        <v>35</v>
      </c>
      <c r="Q6" s="252" t="s">
        <v>36</v>
      </c>
      <c r="R6" s="252" t="s">
        <v>37</v>
      </c>
      <c r="S6" s="252" t="s">
        <v>44</v>
      </c>
    </row>
    <row r="7" ht="29.3" customHeight="1" spans="1:19">
      <c r="A7" s="240"/>
      <c r="B7" s="241"/>
      <c r="C7" s="241"/>
      <c r="D7" s="241"/>
      <c r="E7" s="241"/>
      <c r="F7" s="241"/>
      <c r="G7" s="241"/>
      <c r="H7" s="241"/>
      <c r="I7" s="253" t="s">
        <v>34</v>
      </c>
      <c r="J7" s="253" t="s">
        <v>45</v>
      </c>
      <c r="K7" s="253" t="s">
        <v>40</v>
      </c>
      <c r="L7" s="253" t="s">
        <v>41</v>
      </c>
      <c r="M7" s="253" t="s">
        <v>42</v>
      </c>
      <c r="N7" s="253" t="s">
        <v>43</v>
      </c>
      <c r="O7" s="253"/>
      <c r="P7" s="253"/>
      <c r="Q7" s="253"/>
      <c r="R7" s="253"/>
      <c r="S7" s="253"/>
    </row>
    <row r="8" ht="16.55" customHeight="1" spans="1:19">
      <c r="A8" s="242">
        <v>1</v>
      </c>
      <c r="B8" s="45">
        <v>2</v>
      </c>
      <c r="C8" s="45">
        <v>3</v>
      </c>
      <c r="D8" s="45">
        <v>4</v>
      </c>
      <c r="E8" s="242">
        <v>5</v>
      </c>
      <c r="F8" s="45">
        <v>6</v>
      </c>
      <c r="G8" s="45">
        <v>7</v>
      </c>
      <c r="H8" s="242">
        <v>8</v>
      </c>
      <c r="I8" s="45">
        <v>9</v>
      </c>
      <c r="J8" s="58">
        <v>10</v>
      </c>
      <c r="K8" s="58">
        <v>11</v>
      </c>
      <c r="L8" s="254">
        <v>12</v>
      </c>
      <c r="M8" s="58">
        <v>13</v>
      </c>
      <c r="N8" s="58">
        <v>14</v>
      </c>
      <c r="O8" s="58">
        <v>15</v>
      </c>
      <c r="P8" s="58">
        <v>16</v>
      </c>
      <c r="Q8" s="58">
        <v>17</v>
      </c>
      <c r="R8" s="58">
        <v>18</v>
      </c>
      <c r="S8" s="58">
        <v>19</v>
      </c>
    </row>
    <row r="9" ht="31.45" customHeight="1" spans="1:19">
      <c r="A9" s="200" t="s">
        <v>46</v>
      </c>
      <c r="B9" s="200" t="s">
        <v>47</v>
      </c>
      <c r="C9" s="190">
        <v>16287806.47</v>
      </c>
      <c r="D9" s="190">
        <v>16287807.47</v>
      </c>
      <c r="E9" s="190">
        <v>16287808.47</v>
      </c>
      <c r="F9" s="45"/>
      <c r="G9" s="45"/>
      <c r="H9" s="242"/>
      <c r="I9" s="45"/>
      <c r="J9" s="58"/>
      <c r="K9" s="58"/>
      <c r="L9" s="254"/>
      <c r="M9" s="58"/>
      <c r="N9" s="58"/>
      <c r="O9" s="58"/>
      <c r="P9" s="58"/>
      <c r="Q9" s="58"/>
      <c r="R9" s="58"/>
      <c r="S9" s="58"/>
    </row>
    <row r="10" ht="31.45" customHeight="1" spans="1:19">
      <c r="A10" s="202" t="s">
        <v>48</v>
      </c>
      <c r="B10" s="202" t="s">
        <v>47</v>
      </c>
      <c r="C10" s="190">
        <v>16287807.47</v>
      </c>
      <c r="D10" s="190">
        <v>16287808.47</v>
      </c>
      <c r="E10" s="190">
        <v>16287809.47</v>
      </c>
      <c r="F10" s="118"/>
      <c r="G10" s="118"/>
      <c r="H10" s="118"/>
      <c r="I10" s="118"/>
      <c r="J10" s="118"/>
      <c r="K10" s="118"/>
      <c r="L10" s="118"/>
      <c r="M10" s="118"/>
      <c r="N10" s="118"/>
      <c r="O10" s="118"/>
      <c r="P10" s="118"/>
      <c r="Q10" s="118"/>
      <c r="R10" s="118"/>
      <c r="S10" s="118"/>
    </row>
    <row r="11" ht="16.55" customHeight="1" spans="1:19">
      <c r="A11" s="243" t="s">
        <v>32</v>
      </c>
      <c r="B11" s="244"/>
      <c r="C11" s="190">
        <v>16287808.47</v>
      </c>
      <c r="D11" s="190">
        <v>16287809.47</v>
      </c>
      <c r="E11" s="190">
        <v>16287810.47</v>
      </c>
      <c r="F11" s="118"/>
      <c r="G11" s="118"/>
      <c r="H11" s="118"/>
      <c r="I11" s="118"/>
      <c r="J11" s="118"/>
      <c r="K11" s="118"/>
      <c r="L11" s="118"/>
      <c r="M11" s="118"/>
      <c r="N11" s="118"/>
      <c r="O11" s="118"/>
      <c r="P11" s="118"/>
      <c r="Q11" s="118"/>
      <c r="R11" s="118"/>
      <c r="S11" s="118"/>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9"/>
  <sheetViews>
    <sheetView showZeros="0" workbookViewId="0">
      <pane ySplit="1" topLeftCell="A13" activePane="bottomLeft" state="frozen"/>
      <selection/>
      <selection pane="bottomLeft" activeCell="B8" sqref="B8"/>
    </sheetView>
  </sheetViews>
  <sheetFormatPr defaultColWidth="9.10833333333333" defaultRowHeight="14.25" customHeight="1"/>
  <cols>
    <col min="1" max="1" width="14.2166666666667" style="134" customWidth="1"/>
    <col min="2" max="2" width="32.55" style="134" customWidth="1"/>
    <col min="3" max="6" width="18.8916666666667" style="134" customWidth="1"/>
    <col min="7" max="7" width="21.2166666666667" style="134" customWidth="1"/>
    <col min="8" max="9" width="18.8916666666667" style="134" customWidth="1"/>
    <col min="10" max="10" width="17.8916666666667" style="134" customWidth="1"/>
    <col min="11" max="15" width="18.8916666666667" style="134" customWidth="1"/>
    <col min="16" max="16384" width="9.10833333333333" style="134"/>
  </cols>
  <sheetData>
    <row r="1" customHeight="1" spans="1:15">
      <c r="A1" s="59"/>
      <c r="B1" s="59"/>
      <c r="C1" s="59"/>
      <c r="D1" s="59"/>
      <c r="E1" s="59"/>
      <c r="F1" s="59"/>
      <c r="G1" s="59"/>
      <c r="H1" s="59"/>
      <c r="I1" s="59"/>
      <c r="J1" s="59"/>
      <c r="K1" s="59"/>
      <c r="L1" s="59"/>
      <c r="M1" s="59"/>
      <c r="N1" s="59"/>
      <c r="O1" s="59"/>
    </row>
    <row r="2" ht="15.75" customHeight="1" spans="15:15">
      <c r="O2" s="169" t="s">
        <v>49</v>
      </c>
    </row>
    <row r="3" ht="28.5" customHeight="1" spans="1:15">
      <c r="A3" s="136" t="s">
        <v>50</v>
      </c>
      <c r="B3" s="136"/>
      <c r="C3" s="136"/>
      <c r="D3" s="136"/>
      <c r="E3" s="136"/>
      <c r="F3" s="136"/>
      <c r="G3" s="136"/>
      <c r="H3" s="136"/>
      <c r="I3" s="136"/>
      <c r="J3" s="136"/>
      <c r="K3" s="136"/>
      <c r="L3" s="136"/>
      <c r="M3" s="136"/>
      <c r="N3" s="136"/>
      <c r="O3" s="136"/>
    </row>
    <row r="4" ht="15.05" customHeight="1" spans="1:15">
      <c r="A4" s="220" t="str">
        <f>'部门财务收支预算总表01-1'!A4</f>
        <v>单位名称：新平彝族傣族自治县财政局</v>
      </c>
      <c r="B4" s="221"/>
      <c r="C4" s="222"/>
      <c r="D4" s="222"/>
      <c r="E4" s="222"/>
      <c r="F4" s="222"/>
      <c r="G4" s="165"/>
      <c r="H4" s="222"/>
      <c r="I4" s="222"/>
      <c r="J4" s="165"/>
      <c r="K4" s="222"/>
      <c r="L4" s="222"/>
      <c r="M4" s="165"/>
      <c r="N4" s="165"/>
      <c r="O4" s="170" t="s">
        <v>3</v>
      </c>
    </row>
    <row r="5" ht="18.85" customHeight="1" spans="1:15">
      <c r="A5" s="156" t="s">
        <v>51</v>
      </c>
      <c r="B5" s="156" t="s">
        <v>52</v>
      </c>
      <c r="C5" s="223" t="s">
        <v>32</v>
      </c>
      <c r="D5" s="166" t="s">
        <v>35</v>
      </c>
      <c r="E5" s="166"/>
      <c r="F5" s="166"/>
      <c r="G5" s="224" t="s">
        <v>36</v>
      </c>
      <c r="H5" s="156" t="s">
        <v>37</v>
      </c>
      <c r="I5" s="156" t="s">
        <v>53</v>
      </c>
      <c r="J5" s="171" t="s">
        <v>54</v>
      </c>
      <c r="K5" s="229" t="s">
        <v>55</v>
      </c>
      <c r="L5" s="229" t="s">
        <v>56</v>
      </c>
      <c r="M5" s="229" t="s">
        <v>57</v>
      </c>
      <c r="N5" s="229" t="s">
        <v>58</v>
      </c>
      <c r="O5" s="230" t="s">
        <v>59</v>
      </c>
    </row>
    <row r="6" ht="29.95" customHeight="1" spans="1:15">
      <c r="A6" s="174"/>
      <c r="B6" s="174"/>
      <c r="C6" s="174"/>
      <c r="D6" s="166" t="s">
        <v>34</v>
      </c>
      <c r="E6" s="166" t="s">
        <v>60</v>
      </c>
      <c r="F6" s="166" t="s">
        <v>61</v>
      </c>
      <c r="G6" s="174"/>
      <c r="H6" s="174"/>
      <c r="I6" s="174"/>
      <c r="J6" s="166" t="s">
        <v>34</v>
      </c>
      <c r="K6" s="231" t="s">
        <v>55</v>
      </c>
      <c r="L6" s="231" t="s">
        <v>56</v>
      </c>
      <c r="M6" s="231" t="s">
        <v>57</v>
      </c>
      <c r="N6" s="231" t="s">
        <v>58</v>
      </c>
      <c r="O6" s="231" t="s">
        <v>59</v>
      </c>
    </row>
    <row r="7" ht="16.55" customHeight="1" spans="1:15">
      <c r="A7" s="166">
        <v>1</v>
      </c>
      <c r="B7" s="166">
        <v>2</v>
      </c>
      <c r="C7" s="166">
        <v>3</v>
      </c>
      <c r="D7" s="166">
        <v>4</v>
      </c>
      <c r="E7" s="166">
        <v>5</v>
      </c>
      <c r="F7" s="166">
        <v>6</v>
      </c>
      <c r="G7" s="166">
        <v>7</v>
      </c>
      <c r="H7" s="140">
        <v>8</v>
      </c>
      <c r="I7" s="140">
        <v>9</v>
      </c>
      <c r="J7" s="140">
        <v>10</v>
      </c>
      <c r="K7" s="140">
        <v>11</v>
      </c>
      <c r="L7" s="140">
        <v>12</v>
      </c>
      <c r="M7" s="140">
        <v>13</v>
      </c>
      <c r="N7" s="140">
        <v>14</v>
      </c>
      <c r="O7" s="166">
        <v>15</v>
      </c>
    </row>
    <row r="8" ht="16.55" customHeight="1" spans="1:15">
      <c r="A8" s="200" t="s">
        <v>62</v>
      </c>
      <c r="B8" s="200" t="s">
        <v>63</v>
      </c>
      <c r="C8" s="210">
        <v>9783882.8</v>
      </c>
      <c r="D8" s="210">
        <v>9783882.8</v>
      </c>
      <c r="E8" s="210">
        <v>7783150.8</v>
      </c>
      <c r="F8" s="210">
        <v>2000732</v>
      </c>
      <c r="G8" s="166"/>
      <c r="H8" s="140"/>
      <c r="I8" s="140"/>
      <c r="J8" s="140"/>
      <c r="K8" s="140"/>
      <c r="L8" s="140"/>
      <c r="M8" s="140"/>
      <c r="N8" s="140"/>
      <c r="O8" s="166"/>
    </row>
    <row r="9" ht="16.55" customHeight="1" spans="1:15">
      <c r="A9" s="202" t="s">
        <v>64</v>
      </c>
      <c r="B9" s="202" t="s">
        <v>65</v>
      </c>
      <c r="C9" s="210">
        <v>9757762.8</v>
      </c>
      <c r="D9" s="210">
        <v>9757762.8</v>
      </c>
      <c r="E9" s="210">
        <v>7783150.8</v>
      </c>
      <c r="F9" s="210">
        <v>1974612</v>
      </c>
      <c r="G9" s="166"/>
      <c r="H9" s="140"/>
      <c r="I9" s="140"/>
      <c r="J9" s="140"/>
      <c r="K9" s="140"/>
      <c r="L9" s="140"/>
      <c r="M9" s="140"/>
      <c r="N9" s="140"/>
      <c r="O9" s="166"/>
    </row>
    <row r="10" ht="16.55" customHeight="1" spans="1:15">
      <c r="A10" s="203" t="s">
        <v>66</v>
      </c>
      <c r="B10" s="203" t="s">
        <v>67</v>
      </c>
      <c r="C10" s="210">
        <v>7838350.8</v>
      </c>
      <c r="D10" s="210">
        <v>7838350.8</v>
      </c>
      <c r="E10" s="210">
        <v>7783150.8</v>
      </c>
      <c r="F10" s="210">
        <v>55200</v>
      </c>
      <c r="G10" s="166"/>
      <c r="H10" s="140"/>
      <c r="I10" s="140"/>
      <c r="J10" s="140"/>
      <c r="K10" s="140"/>
      <c r="L10" s="140"/>
      <c r="M10" s="140"/>
      <c r="N10" s="140"/>
      <c r="O10" s="166"/>
    </row>
    <row r="11" ht="16.55" customHeight="1" spans="1:15">
      <c r="A11" s="203" t="s">
        <v>68</v>
      </c>
      <c r="B11" s="203" t="s">
        <v>69</v>
      </c>
      <c r="C11" s="210">
        <v>705800</v>
      </c>
      <c r="D11" s="210">
        <v>705800</v>
      </c>
      <c r="E11" s="210"/>
      <c r="F11" s="210">
        <v>705800</v>
      </c>
      <c r="G11" s="166"/>
      <c r="H11" s="140"/>
      <c r="I11" s="140"/>
      <c r="J11" s="140"/>
      <c r="K11" s="140"/>
      <c r="L11" s="140"/>
      <c r="M11" s="140"/>
      <c r="N11" s="140"/>
      <c r="O11" s="166"/>
    </row>
    <row r="12" ht="16.55" customHeight="1" spans="1:15">
      <c r="A12" s="203" t="s">
        <v>70</v>
      </c>
      <c r="B12" s="203" t="s">
        <v>71</v>
      </c>
      <c r="C12" s="210">
        <v>75500</v>
      </c>
      <c r="D12" s="210">
        <v>75500</v>
      </c>
      <c r="E12" s="210"/>
      <c r="F12" s="210">
        <v>75500</v>
      </c>
      <c r="G12" s="166"/>
      <c r="H12" s="140"/>
      <c r="I12" s="140"/>
      <c r="J12" s="140"/>
      <c r="K12" s="140"/>
      <c r="L12" s="140"/>
      <c r="M12" s="140"/>
      <c r="N12" s="140"/>
      <c r="O12" s="166"/>
    </row>
    <row r="13" ht="16.55" customHeight="1" spans="1:15">
      <c r="A13" s="203" t="s">
        <v>72</v>
      </c>
      <c r="B13" s="203" t="s">
        <v>73</v>
      </c>
      <c r="C13" s="210">
        <v>506960</v>
      </c>
      <c r="D13" s="210">
        <v>506960</v>
      </c>
      <c r="E13" s="210"/>
      <c r="F13" s="210">
        <v>506960</v>
      </c>
      <c r="G13" s="166"/>
      <c r="H13" s="140"/>
      <c r="I13" s="140"/>
      <c r="J13" s="140"/>
      <c r="K13" s="140"/>
      <c r="L13" s="140"/>
      <c r="M13" s="140"/>
      <c r="N13" s="140"/>
      <c r="O13" s="166"/>
    </row>
    <row r="14" ht="16.55" customHeight="1" spans="1:15">
      <c r="A14" s="203" t="s">
        <v>74</v>
      </c>
      <c r="B14" s="203" t="s">
        <v>75</v>
      </c>
      <c r="C14" s="210">
        <v>631152</v>
      </c>
      <c r="D14" s="225">
        <v>631152</v>
      </c>
      <c r="E14" s="225"/>
      <c r="F14" s="225">
        <v>631152</v>
      </c>
      <c r="G14" s="166"/>
      <c r="H14" s="140"/>
      <c r="I14" s="140"/>
      <c r="J14" s="140"/>
      <c r="K14" s="140"/>
      <c r="L14" s="140"/>
      <c r="M14" s="140"/>
      <c r="N14" s="140"/>
      <c r="O14" s="166"/>
    </row>
    <row r="15" ht="16.55" customHeight="1" spans="1:15">
      <c r="A15" s="202" t="s">
        <v>76</v>
      </c>
      <c r="B15" s="202" t="s">
        <v>77</v>
      </c>
      <c r="C15" s="210">
        <v>26120</v>
      </c>
      <c r="D15" s="210">
        <v>26120</v>
      </c>
      <c r="E15" s="210"/>
      <c r="F15" s="210">
        <v>26120</v>
      </c>
      <c r="G15" s="166"/>
      <c r="H15" s="140"/>
      <c r="I15" s="140"/>
      <c r="J15" s="140"/>
      <c r="K15" s="140"/>
      <c r="L15" s="140"/>
      <c r="M15" s="140"/>
      <c r="N15" s="140"/>
      <c r="O15" s="166"/>
    </row>
    <row r="16" ht="16.55" customHeight="1" spans="1:15">
      <c r="A16" s="203" t="s">
        <v>78</v>
      </c>
      <c r="B16" s="203" t="s">
        <v>77</v>
      </c>
      <c r="C16" s="210">
        <v>26120</v>
      </c>
      <c r="D16" s="210">
        <v>26120</v>
      </c>
      <c r="E16" s="210"/>
      <c r="F16" s="210">
        <v>26120</v>
      </c>
      <c r="G16" s="166"/>
      <c r="H16" s="140"/>
      <c r="I16" s="140"/>
      <c r="J16" s="140"/>
      <c r="K16" s="140"/>
      <c r="L16" s="140"/>
      <c r="M16" s="140"/>
      <c r="N16" s="140"/>
      <c r="O16" s="166"/>
    </row>
    <row r="17" ht="16.55" customHeight="1" spans="1:15">
      <c r="A17" s="200" t="s">
        <v>79</v>
      </c>
      <c r="B17" s="200" t="s">
        <v>80</v>
      </c>
      <c r="C17" s="210">
        <v>1396038</v>
      </c>
      <c r="D17" s="210">
        <v>1396038</v>
      </c>
      <c r="E17" s="210">
        <v>1384674</v>
      </c>
      <c r="F17" s="210">
        <v>11364</v>
      </c>
      <c r="G17" s="166"/>
      <c r="H17" s="140"/>
      <c r="I17" s="140"/>
      <c r="J17" s="140"/>
      <c r="K17" s="140"/>
      <c r="L17" s="140"/>
      <c r="M17" s="140"/>
      <c r="N17" s="140"/>
      <c r="O17" s="166"/>
    </row>
    <row r="18" ht="16.55" customHeight="1" spans="1:15">
      <c r="A18" s="202" t="s">
        <v>81</v>
      </c>
      <c r="B18" s="202" t="s">
        <v>82</v>
      </c>
      <c r="C18" s="210">
        <v>1384674</v>
      </c>
      <c r="D18" s="210">
        <v>1384674</v>
      </c>
      <c r="E18" s="210">
        <v>1384674</v>
      </c>
      <c r="F18" s="210"/>
      <c r="G18" s="166"/>
      <c r="H18" s="140"/>
      <c r="I18" s="140"/>
      <c r="J18" s="140"/>
      <c r="K18" s="140"/>
      <c r="L18" s="140"/>
      <c r="M18" s="140"/>
      <c r="N18" s="140"/>
      <c r="O18" s="166"/>
    </row>
    <row r="19" ht="16.55" customHeight="1" spans="1:15">
      <c r="A19" s="203" t="s">
        <v>83</v>
      </c>
      <c r="B19" s="203" t="s">
        <v>84</v>
      </c>
      <c r="C19" s="210">
        <v>10800</v>
      </c>
      <c r="D19" s="210">
        <v>10800</v>
      </c>
      <c r="E19" s="210">
        <v>10800</v>
      </c>
      <c r="F19" s="210"/>
      <c r="G19" s="166"/>
      <c r="H19" s="140"/>
      <c r="I19" s="140"/>
      <c r="J19" s="140"/>
      <c r="K19" s="140"/>
      <c r="L19" s="140"/>
      <c r="M19" s="140"/>
      <c r="N19" s="140"/>
      <c r="O19" s="166"/>
    </row>
    <row r="20" ht="16.55" customHeight="1" spans="1:15">
      <c r="A20" s="203" t="s">
        <v>85</v>
      </c>
      <c r="B20" s="203" t="s">
        <v>86</v>
      </c>
      <c r="C20" s="210">
        <v>600</v>
      </c>
      <c r="D20" s="210">
        <v>600</v>
      </c>
      <c r="E20" s="210">
        <v>600</v>
      </c>
      <c r="F20" s="210"/>
      <c r="G20" s="166"/>
      <c r="H20" s="140"/>
      <c r="I20" s="140"/>
      <c r="J20" s="140"/>
      <c r="K20" s="140"/>
      <c r="L20" s="140"/>
      <c r="M20" s="140"/>
      <c r="N20" s="140"/>
      <c r="O20" s="166"/>
    </row>
    <row r="21" ht="16.55" customHeight="1" spans="1:15">
      <c r="A21" s="203" t="s">
        <v>87</v>
      </c>
      <c r="B21" s="203" t="s">
        <v>88</v>
      </c>
      <c r="C21" s="210">
        <v>1373274</v>
      </c>
      <c r="D21" s="210">
        <v>1373274</v>
      </c>
      <c r="E21" s="210">
        <v>1373274</v>
      </c>
      <c r="F21" s="210"/>
      <c r="G21" s="166"/>
      <c r="H21" s="140"/>
      <c r="I21" s="140"/>
      <c r="J21" s="140"/>
      <c r="K21" s="140"/>
      <c r="L21" s="140"/>
      <c r="M21" s="140"/>
      <c r="N21" s="140"/>
      <c r="O21" s="166"/>
    </row>
    <row r="22" ht="16.55" customHeight="1" spans="1:15">
      <c r="A22" s="202" t="s">
        <v>89</v>
      </c>
      <c r="B22" s="202" t="s">
        <v>90</v>
      </c>
      <c r="C22" s="210">
        <v>11364</v>
      </c>
      <c r="D22" s="210">
        <v>11364</v>
      </c>
      <c r="E22" s="210"/>
      <c r="F22" s="210">
        <v>11364</v>
      </c>
      <c r="G22" s="166"/>
      <c r="H22" s="140"/>
      <c r="I22" s="140"/>
      <c r="J22" s="140"/>
      <c r="K22" s="140"/>
      <c r="L22" s="140"/>
      <c r="M22" s="140"/>
      <c r="N22" s="140"/>
      <c r="O22" s="166"/>
    </row>
    <row r="23" ht="16.55" customHeight="1" spans="1:15">
      <c r="A23" s="203" t="s">
        <v>91</v>
      </c>
      <c r="B23" s="203" t="s">
        <v>92</v>
      </c>
      <c r="C23" s="210">
        <v>11364</v>
      </c>
      <c r="D23" s="210">
        <v>11364</v>
      </c>
      <c r="E23" s="210"/>
      <c r="F23" s="210">
        <v>11364</v>
      </c>
      <c r="G23" s="166"/>
      <c r="H23" s="140"/>
      <c r="I23" s="140"/>
      <c r="J23" s="140"/>
      <c r="K23" s="140"/>
      <c r="L23" s="140"/>
      <c r="M23" s="140"/>
      <c r="N23" s="140"/>
      <c r="O23" s="166"/>
    </row>
    <row r="24" ht="16.55" customHeight="1" spans="1:15">
      <c r="A24" s="200" t="s">
        <v>93</v>
      </c>
      <c r="B24" s="200" t="s">
        <v>94</v>
      </c>
      <c r="C24" s="210">
        <v>1025306.2</v>
      </c>
      <c r="D24" s="210">
        <v>1025306.2</v>
      </c>
      <c r="E24" s="210">
        <v>1025306.2</v>
      </c>
      <c r="F24" s="210"/>
      <c r="G24" s="166"/>
      <c r="H24" s="140"/>
      <c r="I24" s="140"/>
      <c r="J24" s="140"/>
      <c r="K24" s="140"/>
      <c r="L24" s="140"/>
      <c r="M24" s="140"/>
      <c r="N24" s="140"/>
      <c r="O24" s="166"/>
    </row>
    <row r="25" ht="16.55" customHeight="1" spans="1:15">
      <c r="A25" s="202" t="s">
        <v>95</v>
      </c>
      <c r="B25" s="202" t="s">
        <v>96</v>
      </c>
      <c r="C25" s="210">
        <v>1025306.2</v>
      </c>
      <c r="D25" s="210">
        <v>1025306.2</v>
      </c>
      <c r="E25" s="210">
        <v>1025306.2</v>
      </c>
      <c r="F25" s="210"/>
      <c r="G25" s="166"/>
      <c r="H25" s="140"/>
      <c r="I25" s="140"/>
      <c r="J25" s="140"/>
      <c r="K25" s="140"/>
      <c r="L25" s="140"/>
      <c r="M25" s="140"/>
      <c r="N25" s="140"/>
      <c r="O25" s="166"/>
    </row>
    <row r="26" ht="16.55" customHeight="1" spans="1:15">
      <c r="A26" s="203" t="s">
        <v>97</v>
      </c>
      <c r="B26" s="203" t="s">
        <v>98</v>
      </c>
      <c r="C26" s="210">
        <v>593549</v>
      </c>
      <c r="D26" s="210">
        <v>593549</v>
      </c>
      <c r="E26" s="210">
        <v>593549</v>
      </c>
      <c r="F26" s="210"/>
      <c r="G26" s="166"/>
      <c r="H26" s="140"/>
      <c r="I26" s="140"/>
      <c r="J26" s="140"/>
      <c r="K26" s="140"/>
      <c r="L26" s="140"/>
      <c r="M26" s="140"/>
      <c r="N26" s="140"/>
      <c r="O26" s="166"/>
    </row>
    <row r="27" ht="16.55" customHeight="1" spans="1:15">
      <c r="A27" s="203" t="s">
        <v>99</v>
      </c>
      <c r="B27" s="203" t="s">
        <v>100</v>
      </c>
      <c r="C27" s="210">
        <v>9884</v>
      </c>
      <c r="D27" s="210">
        <v>9884</v>
      </c>
      <c r="E27" s="210">
        <v>9884</v>
      </c>
      <c r="F27" s="210"/>
      <c r="G27" s="166"/>
      <c r="H27" s="140"/>
      <c r="I27" s="140"/>
      <c r="J27" s="140"/>
      <c r="K27" s="140"/>
      <c r="L27" s="140"/>
      <c r="M27" s="140"/>
      <c r="N27" s="140"/>
      <c r="O27" s="166"/>
    </row>
    <row r="28" ht="16.55" customHeight="1" spans="1:15">
      <c r="A28" s="203" t="s">
        <v>101</v>
      </c>
      <c r="B28" s="203" t="s">
        <v>102</v>
      </c>
      <c r="C28" s="210">
        <v>408139.2</v>
      </c>
      <c r="D28" s="210">
        <v>408139.2</v>
      </c>
      <c r="E28" s="210">
        <v>408139.2</v>
      </c>
      <c r="F28" s="210"/>
      <c r="G28" s="166"/>
      <c r="H28" s="140"/>
      <c r="I28" s="140"/>
      <c r="J28" s="140"/>
      <c r="K28" s="140"/>
      <c r="L28" s="140"/>
      <c r="M28" s="140"/>
      <c r="N28" s="140"/>
      <c r="O28" s="166"/>
    </row>
    <row r="29" ht="16.55" customHeight="1" spans="1:15">
      <c r="A29" s="203" t="s">
        <v>103</v>
      </c>
      <c r="B29" s="203" t="s">
        <v>104</v>
      </c>
      <c r="C29" s="210">
        <v>13734</v>
      </c>
      <c r="D29" s="210">
        <v>13734</v>
      </c>
      <c r="E29" s="210">
        <v>13734</v>
      </c>
      <c r="F29" s="210"/>
      <c r="G29" s="166"/>
      <c r="H29" s="140"/>
      <c r="I29" s="140"/>
      <c r="J29" s="140"/>
      <c r="K29" s="140"/>
      <c r="L29" s="140"/>
      <c r="M29" s="140"/>
      <c r="N29" s="140"/>
      <c r="O29" s="166"/>
    </row>
    <row r="30" ht="16.55" customHeight="1" spans="1:15">
      <c r="A30" s="200" t="s">
        <v>105</v>
      </c>
      <c r="B30" s="200" t="s">
        <v>106</v>
      </c>
      <c r="C30" s="210">
        <v>2707451.47</v>
      </c>
      <c r="D30" s="210">
        <v>2707451.47</v>
      </c>
      <c r="E30" s="210">
        <v>0</v>
      </c>
      <c r="F30" s="210">
        <v>2707451.47</v>
      </c>
      <c r="G30" s="166"/>
      <c r="H30" s="140"/>
      <c r="I30" s="140"/>
      <c r="J30" s="140"/>
      <c r="K30" s="140"/>
      <c r="L30" s="140"/>
      <c r="M30" s="140"/>
      <c r="N30" s="140"/>
      <c r="O30" s="166"/>
    </row>
    <row r="31" ht="16.55" customHeight="1" spans="1:15">
      <c r="A31" s="202" t="s">
        <v>107</v>
      </c>
      <c r="B31" s="202" t="s">
        <v>108</v>
      </c>
      <c r="C31" s="210">
        <v>249990</v>
      </c>
      <c r="D31" s="210">
        <v>249990</v>
      </c>
      <c r="E31" s="210"/>
      <c r="F31" s="210">
        <v>249990</v>
      </c>
      <c r="G31" s="166"/>
      <c r="H31" s="140"/>
      <c r="I31" s="140"/>
      <c r="J31" s="140"/>
      <c r="K31" s="140"/>
      <c r="L31" s="140"/>
      <c r="M31" s="140"/>
      <c r="N31" s="140"/>
      <c r="O31" s="166"/>
    </row>
    <row r="32" ht="16.55" customHeight="1" spans="1:15">
      <c r="A32" s="203" t="s">
        <v>109</v>
      </c>
      <c r="B32" s="203" t="s">
        <v>110</v>
      </c>
      <c r="C32" s="210">
        <v>249990</v>
      </c>
      <c r="D32" s="210">
        <v>249990</v>
      </c>
      <c r="E32" s="210"/>
      <c r="F32" s="210">
        <v>249990</v>
      </c>
      <c r="G32" s="166"/>
      <c r="H32" s="140"/>
      <c r="I32" s="140"/>
      <c r="J32" s="140"/>
      <c r="K32" s="140"/>
      <c r="L32" s="140"/>
      <c r="M32" s="140"/>
      <c r="N32" s="140"/>
      <c r="O32" s="166"/>
    </row>
    <row r="33" ht="16.55" customHeight="1" spans="1:15">
      <c r="A33" s="202">
        <v>21308</v>
      </c>
      <c r="B33" s="202" t="s">
        <v>111</v>
      </c>
      <c r="C33" s="210">
        <v>2457461.47</v>
      </c>
      <c r="D33" s="210">
        <v>2457461.47</v>
      </c>
      <c r="E33" s="210">
        <v>0</v>
      </c>
      <c r="F33" s="210">
        <v>2457461.47</v>
      </c>
      <c r="G33" s="166"/>
      <c r="H33" s="140"/>
      <c r="I33" s="140"/>
      <c r="J33" s="140"/>
      <c r="K33" s="140"/>
      <c r="L33" s="140"/>
      <c r="M33" s="140"/>
      <c r="N33" s="140"/>
      <c r="O33" s="166"/>
    </row>
    <row r="34" ht="16.55" customHeight="1" spans="1:15">
      <c r="A34" s="203">
        <v>2130801</v>
      </c>
      <c r="B34" s="203" t="s">
        <v>112</v>
      </c>
      <c r="C34" s="210">
        <v>2443800</v>
      </c>
      <c r="D34" s="210">
        <v>2443800</v>
      </c>
      <c r="E34" s="210"/>
      <c r="F34" s="210">
        <v>2443800</v>
      </c>
      <c r="G34" s="166"/>
      <c r="H34" s="140"/>
      <c r="I34" s="140"/>
      <c r="J34" s="140"/>
      <c r="K34" s="140"/>
      <c r="L34" s="140"/>
      <c r="M34" s="140"/>
      <c r="N34" s="140"/>
      <c r="O34" s="166"/>
    </row>
    <row r="35" ht="16.55" customHeight="1" spans="1:15">
      <c r="A35" s="203">
        <v>2130804</v>
      </c>
      <c r="B35" s="203" t="s">
        <v>113</v>
      </c>
      <c r="C35" s="210">
        <v>13661.47</v>
      </c>
      <c r="D35" s="210">
        <v>13661.47</v>
      </c>
      <c r="E35" s="210"/>
      <c r="F35" s="210">
        <v>13661.47</v>
      </c>
      <c r="G35" s="166"/>
      <c r="H35" s="140"/>
      <c r="I35" s="140"/>
      <c r="J35" s="140"/>
      <c r="K35" s="140"/>
      <c r="L35" s="140"/>
      <c r="M35" s="140"/>
      <c r="N35" s="140"/>
      <c r="O35" s="166"/>
    </row>
    <row r="36" ht="16.55" customHeight="1" spans="1:15">
      <c r="A36" s="200" t="s">
        <v>114</v>
      </c>
      <c r="B36" s="200" t="s">
        <v>115</v>
      </c>
      <c r="C36" s="210">
        <v>1375128</v>
      </c>
      <c r="D36" s="210">
        <v>1375128</v>
      </c>
      <c r="E36" s="210">
        <v>1375128</v>
      </c>
      <c r="F36" s="210"/>
      <c r="G36" s="166"/>
      <c r="H36" s="140"/>
      <c r="I36" s="140"/>
      <c r="J36" s="140"/>
      <c r="K36" s="140"/>
      <c r="L36" s="140"/>
      <c r="M36" s="140"/>
      <c r="N36" s="140"/>
      <c r="O36" s="166"/>
    </row>
    <row r="37" ht="16.55" customHeight="1" spans="1:15">
      <c r="A37" s="202" t="s">
        <v>116</v>
      </c>
      <c r="B37" s="202" t="s">
        <v>117</v>
      </c>
      <c r="C37" s="210">
        <v>1375128</v>
      </c>
      <c r="D37" s="210">
        <v>1375128</v>
      </c>
      <c r="E37" s="210">
        <v>1375128</v>
      </c>
      <c r="F37" s="210"/>
      <c r="G37" s="166"/>
      <c r="H37" s="140"/>
      <c r="I37" s="140"/>
      <c r="J37" s="140"/>
      <c r="K37" s="140"/>
      <c r="L37" s="140"/>
      <c r="M37" s="140"/>
      <c r="N37" s="140"/>
      <c r="O37" s="166"/>
    </row>
    <row r="38" ht="16.55" customHeight="1" spans="1:15">
      <c r="A38" s="203" t="s">
        <v>118</v>
      </c>
      <c r="B38" s="203" t="s">
        <v>119</v>
      </c>
      <c r="C38" s="210">
        <v>1375128</v>
      </c>
      <c r="D38" s="210">
        <v>1375128</v>
      </c>
      <c r="E38" s="210">
        <v>1375128</v>
      </c>
      <c r="F38" s="210"/>
      <c r="G38" s="166"/>
      <c r="H38" s="140"/>
      <c r="I38" s="140"/>
      <c r="J38" s="140"/>
      <c r="K38" s="140"/>
      <c r="L38" s="140"/>
      <c r="M38" s="140"/>
      <c r="N38" s="140"/>
      <c r="O38" s="166"/>
    </row>
    <row r="39" ht="17.2" customHeight="1" spans="1:15">
      <c r="A39" s="226" t="s">
        <v>120</v>
      </c>
      <c r="B39" s="227" t="s">
        <v>120</v>
      </c>
      <c r="C39" s="210">
        <f>C8+C17+C24+C30+C36</f>
        <v>16287806.47</v>
      </c>
      <c r="D39" s="210">
        <f>D8+D17+D24+D30+D36</f>
        <v>16287806.47</v>
      </c>
      <c r="E39" s="210">
        <f>E8+E17+E24+E30+E36</f>
        <v>11568259</v>
      </c>
      <c r="F39" s="210">
        <f>F8+F17+F24+F30+F36</f>
        <v>4719547.47</v>
      </c>
      <c r="G39" s="175"/>
      <c r="H39" s="228"/>
      <c r="I39" s="228"/>
      <c r="J39" s="228"/>
      <c r="K39" s="228"/>
      <c r="L39" s="228"/>
      <c r="M39" s="175"/>
      <c r="N39" s="228"/>
      <c r="O39" s="228"/>
    </row>
  </sheetData>
  <mergeCells count="11">
    <mergeCell ref="A3:O3"/>
    <mergeCell ref="A4:L4"/>
    <mergeCell ref="D5:F5"/>
    <mergeCell ref="J5:O5"/>
    <mergeCell ref="A39:B39"/>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8" sqref="B8"/>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30"/>
      <c r="B1" s="30"/>
      <c r="C1" s="30"/>
      <c r="D1" s="30"/>
    </row>
    <row r="2" customHeight="1" spans="4:4">
      <c r="D2" s="127" t="s">
        <v>121</v>
      </c>
    </row>
    <row r="3" ht="31.6" customHeight="1" spans="1:4">
      <c r="A3" s="69" t="s">
        <v>122</v>
      </c>
      <c r="B3" s="206"/>
      <c r="C3" s="206"/>
      <c r="D3" s="206"/>
    </row>
    <row r="4" ht="17.2" customHeight="1" spans="1:4">
      <c r="A4" s="33" t="str">
        <f>'部门财务收支预算总表01-1'!A4</f>
        <v>单位名称：新平彝族傣族自治县财政局</v>
      </c>
      <c r="B4" s="207"/>
      <c r="C4" s="207"/>
      <c r="D4" s="128" t="s">
        <v>3</v>
      </c>
    </row>
    <row r="5" ht="24.75" customHeight="1" spans="1:4">
      <c r="A5" s="55" t="s">
        <v>4</v>
      </c>
      <c r="B5" s="57"/>
      <c r="C5" s="55" t="s">
        <v>5</v>
      </c>
      <c r="D5" s="57"/>
    </row>
    <row r="6" ht="15.75" customHeight="1" spans="1:4">
      <c r="A6" s="38" t="s">
        <v>6</v>
      </c>
      <c r="B6" s="208" t="s">
        <v>7</v>
      </c>
      <c r="C6" s="38" t="s">
        <v>123</v>
      </c>
      <c r="D6" s="208" t="s">
        <v>7</v>
      </c>
    </row>
    <row r="7" ht="14.1" customHeight="1" spans="1:4">
      <c r="A7" s="44"/>
      <c r="B7" s="43"/>
      <c r="C7" s="44"/>
      <c r="D7" s="43"/>
    </row>
    <row r="8" ht="29.15" customHeight="1" spans="1:4">
      <c r="A8" s="209" t="s">
        <v>124</v>
      </c>
      <c r="B8" s="210">
        <v>16287806.47</v>
      </c>
      <c r="C8" s="211" t="s">
        <v>125</v>
      </c>
      <c r="D8" s="210">
        <f>SUM(D9:D13)</f>
        <v>16287806.47</v>
      </c>
    </row>
    <row r="9" ht="29.15" customHeight="1" spans="1:4">
      <c r="A9" s="212" t="s">
        <v>126</v>
      </c>
      <c r="B9" s="210">
        <v>16287806.47</v>
      </c>
      <c r="C9" s="211" t="str">
        <f>"（"&amp;"一"&amp;"）"&amp;"一般公共服务支出"</f>
        <v>（一）一般公共服务支出</v>
      </c>
      <c r="D9" s="210">
        <v>9783882.8</v>
      </c>
    </row>
    <row r="10" ht="29.15" customHeight="1" spans="1:4">
      <c r="A10" s="212" t="s">
        <v>127</v>
      </c>
      <c r="B10" s="118"/>
      <c r="C10" s="211" t="str">
        <f>"（"&amp;"二"&amp;"）"&amp;"社会保障和就业支出"</f>
        <v>（二）社会保障和就业支出</v>
      </c>
      <c r="D10" s="210">
        <v>1396038</v>
      </c>
    </row>
    <row r="11" ht="29.15" customHeight="1" spans="1:4">
      <c r="A11" s="212" t="s">
        <v>128</v>
      </c>
      <c r="B11" s="118"/>
      <c r="C11" s="211" t="str">
        <f>"（"&amp;"三"&amp;"）"&amp;"卫生健康支出"</f>
        <v>（三）卫生健康支出</v>
      </c>
      <c r="D11" s="210">
        <v>1025306.2</v>
      </c>
    </row>
    <row r="12" ht="29.15" customHeight="1" spans="1:4">
      <c r="A12" s="213" t="s">
        <v>129</v>
      </c>
      <c r="B12" s="214"/>
      <c r="C12" s="211" t="str">
        <f>"（"&amp;"四"&amp;"）"&amp;"农林水支出"</f>
        <v>（四）农林水支出</v>
      </c>
      <c r="D12" s="210">
        <v>2707451.47</v>
      </c>
    </row>
    <row r="13" ht="29.15" customHeight="1" spans="1:4">
      <c r="A13" s="212" t="s">
        <v>126</v>
      </c>
      <c r="B13" s="190"/>
      <c r="C13" s="211" t="str">
        <f>"（"&amp;"五"&amp;"）"&amp;"住房保障支出"</f>
        <v>（五）住房保障支出</v>
      </c>
      <c r="D13" s="210">
        <v>1375128</v>
      </c>
    </row>
    <row r="14" ht="29.15" customHeight="1" spans="1:4">
      <c r="A14" s="215" t="s">
        <v>127</v>
      </c>
      <c r="B14" s="190"/>
      <c r="C14" s="216"/>
      <c r="D14" s="214"/>
    </row>
    <row r="15" ht="29.15" customHeight="1" spans="1:4">
      <c r="A15" s="215" t="s">
        <v>128</v>
      </c>
      <c r="B15" s="214"/>
      <c r="C15" s="216"/>
      <c r="D15" s="214"/>
    </row>
    <row r="16" ht="29.15" customHeight="1" spans="1:4">
      <c r="A16" s="217"/>
      <c r="B16" s="214"/>
      <c r="C16" s="218" t="s">
        <v>130</v>
      </c>
      <c r="D16" s="214"/>
    </row>
    <row r="17" ht="29.15" customHeight="1" spans="1:4">
      <c r="A17" s="217" t="s">
        <v>131</v>
      </c>
      <c r="B17" s="219">
        <f>B8</f>
        <v>16287806.47</v>
      </c>
      <c r="C17" s="216" t="s">
        <v>27</v>
      </c>
      <c r="D17" s="219">
        <f>D8</f>
        <v>16287806.47</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workbookViewId="0">
      <pane ySplit="1" topLeftCell="A22" activePane="bottomLeft" state="frozen"/>
      <selection/>
      <selection pane="bottomLeft" activeCell="B8" sqref="B8"/>
    </sheetView>
  </sheetViews>
  <sheetFormatPr defaultColWidth="9.10833333333333" defaultRowHeight="14.25" customHeight="1" outlineLevelCol="6"/>
  <cols>
    <col min="1" max="1" width="20.1083333333333" style="134" customWidth="1"/>
    <col min="2" max="2" width="37.3333333333333" style="134" customWidth="1"/>
    <col min="3" max="3" width="24.2166666666667" style="134" customWidth="1"/>
    <col min="4" max="6" width="25" style="134" customWidth="1"/>
    <col min="7" max="7" width="24.2166666666667" style="134" customWidth="1"/>
    <col min="8" max="16384" width="9.10833333333333" style="134"/>
  </cols>
  <sheetData>
    <row r="1" customHeight="1" spans="1:7">
      <c r="A1" s="59"/>
      <c r="B1" s="59"/>
      <c r="C1" s="59"/>
      <c r="D1" s="59"/>
      <c r="E1" s="59"/>
      <c r="F1" s="59"/>
      <c r="G1" s="59"/>
    </row>
    <row r="2" ht="11.95" customHeight="1" spans="4:7">
      <c r="D2" s="168"/>
      <c r="F2" s="169"/>
      <c r="G2" s="169" t="s">
        <v>132</v>
      </c>
    </row>
    <row r="3" ht="38.95" customHeight="1" spans="1:7">
      <c r="A3" s="192" t="s">
        <v>133</v>
      </c>
      <c r="B3" s="192"/>
      <c r="C3" s="192"/>
      <c r="D3" s="192"/>
      <c r="E3" s="192"/>
      <c r="F3" s="192"/>
      <c r="G3" s="192"/>
    </row>
    <row r="4" ht="18" customHeight="1" spans="1:7">
      <c r="A4" s="138" t="str">
        <f>'部门财务收支预算总表01-1'!A4</f>
        <v>单位名称：新平彝族傣族自治县财政局</v>
      </c>
      <c r="F4" s="170"/>
      <c r="G4" s="170" t="s">
        <v>3</v>
      </c>
    </row>
    <row r="5" ht="20.3" customHeight="1" spans="1:7">
      <c r="A5" s="193" t="s">
        <v>134</v>
      </c>
      <c r="B5" s="194"/>
      <c r="C5" s="195" t="s">
        <v>32</v>
      </c>
      <c r="D5" s="172" t="s">
        <v>60</v>
      </c>
      <c r="E5" s="172"/>
      <c r="F5" s="173"/>
      <c r="G5" s="195" t="s">
        <v>61</v>
      </c>
    </row>
    <row r="6" ht="20.3" customHeight="1" spans="1:7">
      <c r="A6" s="196" t="s">
        <v>51</v>
      </c>
      <c r="B6" s="197" t="s">
        <v>52</v>
      </c>
      <c r="C6" s="198"/>
      <c r="D6" s="198" t="s">
        <v>34</v>
      </c>
      <c r="E6" s="198" t="s">
        <v>135</v>
      </c>
      <c r="F6" s="198" t="s">
        <v>136</v>
      </c>
      <c r="G6" s="198"/>
    </row>
    <row r="7" ht="13.6" customHeight="1" spans="1:7">
      <c r="A7" s="199" t="s">
        <v>137</v>
      </c>
      <c r="B7" s="199" t="s">
        <v>138</v>
      </c>
      <c r="C7" s="199" t="s">
        <v>139</v>
      </c>
      <c r="D7" s="166"/>
      <c r="E7" s="199" t="s">
        <v>140</v>
      </c>
      <c r="F7" s="199" t="s">
        <v>141</v>
      </c>
      <c r="G7" s="199" t="s">
        <v>142</v>
      </c>
    </row>
    <row r="8" ht="18" customHeight="1" spans="1:7">
      <c r="A8" s="200" t="s">
        <v>62</v>
      </c>
      <c r="B8" s="200" t="s">
        <v>63</v>
      </c>
      <c r="C8" s="201">
        <v>9783882.8</v>
      </c>
      <c r="D8" s="201">
        <v>7783150.8</v>
      </c>
      <c r="E8" s="201">
        <v>7055950.8</v>
      </c>
      <c r="F8" s="201">
        <v>727200</v>
      </c>
      <c r="G8" s="201">
        <v>2000732</v>
      </c>
    </row>
    <row r="9" ht="18" customHeight="1" spans="1:7">
      <c r="A9" s="202" t="s">
        <v>64</v>
      </c>
      <c r="B9" s="202" t="s">
        <v>65</v>
      </c>
      <c r="C9" s="201">
        <v>9757762.8</v>
      </c>
      <c r="D9" s="201">
        <v>7783150.8</v>
      </c>
      <c r="E9" s="201">
        <v>7055950.8</v>
      </c>
      <c r="F9" s="201">
        <v>727200</v>
      </c>
      <c r="G9" s="201">
        <v>1974612</v>
      </c>
    </row>
    <row r="10" ht="18" customHeight="1" spans="1:7">
      <c r="A10" s="203" t="s">
        <v>66</v>
      </c>
      <c r="B10" s="203" t="s">
        <v>67</v>
      </c>
      <c r="C10" s="201">
        <v>7838350.8</v>
      </c>
      <c r="D10" s="201">
        <v>7783150.8</v>
      </c>
      <c r="E10" s="201">
        <v>7055950.8</v>
      </c>
      <c r="F10" s="201">
        <v>727200</v>
      </c>
      <c r="G10" s="201">
        <v>55200</v>
      </c>
    </row>
    <row r="11" ht="18" customHeight="1" spans="1:7">
      <c r="A11" s="203" t="s">
        <v>68</v>
      </c>
      <c r="B11" s="203" t="s">
        <v>69</v>
      </c>
      <c r="C11" s="201">
        <v>705800</v>
      </c>
      <c r="D11" s="201"/>
      <c r="E11" s="201"/>
      <c r="F11" s="201"/>
      <c r="G11" s="201">
        <v>705800</v>
      </c>
    </row>
    <row r="12" ht="18" customHeight="1" spans="1:7">
      <c r="A12" s="203" t="s">
        <v>70</v>
      </c>
      <c r="B12" s="203" t="s">
        <v>71</v>
      </c>
      <c r="C12" s="201">
        <v>75500</v>
      </c>
      <c r="D12" s="201"/>
      <c r="E12" s="201"/>
      <c r="F12" s="201"/>
      <c r="G12" s="201">
        <v>75500</v>
      </c>
    </row>
    <row r="13" ht="18" customHeight="1" spans="1:7">
      <c r="A13" s="203" t="s">
        <v>72</v>
      </c>
      <c r="B13" s="203" t="s">
        <v>73</v>
      </c>
      <c r="C13" s="201">
        <v>506960</v>
      </c>
      <c r="D13" s="201"/>
      <c r="E13" s="201"/>
      <c r="F13" s="201"/>
      <c r="G13" s="201">
        <v>506960</v>
      </c>
    </row>
    <row r="14" ht="18" customHeight="1" spans="1:7">
      <c r="A14" s="203" t="s">
        <v>74</v>
      </c>
      <c r="B14" s="203" t="s">
        <v>75</v>
      </c>
      <c r="C14" s="201">
        <v>631152</v>
      </c>
      <c r="D14" s="201"/>
      <c r="E14" s="201"/>
      <c r="F14" s="201"/>
      <c r="G14" s="201">
        <v>631152</v>
      </c>
    </row>
    <row r="15" ht="18" customHeight="1" spans="1:7">
      <c r="A15" s="202" t="s">
        <v>76</v>
      </c>
      <c r="B15" s="202" t="s">
        <v>77</v>
      </c>
      <c r="C15" s="201">
        <v>26120</v>
      </c>
      <c r="D15" s="201"/>
      <c r="E15" s="201"/>
      <c r="F15" s="201"/>
      <c r="G15" s="201">
        <v>26120</v>
      </c>
    </row>
    <row r="16" ht="18" customHeight="1" spans="1:7">
      <c r="A16" s="203" t="s">
        <v>78</v>
      </c>
      <c r="B16" s="203" t="s">
        <v>77</v>
      </c>
      <c r="C16" s="201">
        <v>26120</v>
      </c>
      <c r="D16" s="201"/>
      <c r="E16" s="201"/>
      <c r="F16" s="201"/>
      <c r="G16" s="201">
        <v>26120</v>
      </c>
    </row>
    <row r="17" ht="18" customHeight="1" spans="1:7">
      <c r="A17" s="200" t="s">
        <v>79</v>
      </c>
      <c r="B17" s="200" t="s">
        <v>80</v>
      </c>
      <c r="C17" s="201">
        <v>1396038</v>
      </c>
      <c r="D17" s="201">
        <v>1384674</v>
      </c>
      <c r="E17" s="201">
        <v>1373274</v>
      </c>
      <c r="F17" s="201">
        <v>11400</v>
      </c>
      <c r="G17" s="201">
        <v>11364</v>
      </c>
    </row>
    <row r="18" ht="18" customHeight="1" spans="1:7">
      <c r="A18" s="202" t="s">
        <v>81</v>
      </c>
      <c r="B18" s="202" t="s">
        <v>82</v>
      </c>
      <c r="C18" s="201">
        <v>1384674</v>
      </c>
      <c r="D18" s="201">
        <v>1384674</v>
      </c>
      <c r="E18" s="201">
        <v>1373274</v>
      </c>
      <c r="F18" s="201">
        <v>11400</v>
      </c>
      <c r="G18" s="201"/>
    </row>
    <row r="19" ht="18" customHeight="1" spans="1:7">
      <c r="A19" s="203" t="s">
        <v>83</v>
      </c>
      <c r="B19" s="203" t="s">
        <v>84</v>
      </c>
      <c r="C19" s="201">
        <v>10800</v>
      </c>
      <c r="D19" s="201">
        <v>10800</v>
      </c>
      <c r="E19" s="201"/>
      <c r="F19" s="201">
        <v>10800</v>
      </c>
      <c r="G19" s="201"/>
    </row>
    <row r="20" ht="18" customHeight="1" spans="1:7">
      <c r="A20" s="203" t="s">
        <v>85</v>
      </c>
      <c r="B20" s="203" t="s">
        <v>86</v>
      </c>
      <c r="C20" s="201">
        <v>600</v>
      </c>
      <c r="D20" s="201">
        <v>600</v>
      </c>
      <c r="E20" s="201"/>
      <c r="F20" s="201">
        <v>600</v>
      </c>
      <c r="G20" s="201"/>
    </row>
    <row r="21" ht="18" customHeight="1" spans="1:7">
      <c r="A21" s="203" t="s">
        <v>87</v>
      </c>
      <c r="B21" s="203" t="s">
        <v>88</v>
      </c>
      <c r="C21" s="201">
        <v>1373274</v>
      </c>
      <c r="D21" s="201">
        <v>1373274</v>
      </c>
      <c r="E21" s="201">
        <v>1373274</v>
      </c>
      <c r="F21" s="201"/>
      <c r="G21" s="201"/>
    </row>
    <row r="22" ht="18" customHeight="1" spans="1:7">
      <c r="A22" s="202" t="s">
        <v>89</v>
      </c>
      <c r="B22" s="202" t="s">
        <v>90</v>
      </c>
      <c r="C22" s="201">
        <v>11364</v>
      </c>
      <c r="D22" s="201"/>
      <c r="E22" s="201"/>
      <c r="F22" s="201"/>
      <c r="G22" s="201">
        <v>11364</v>
      </c>
    </row>
    <row r="23" ht="18" customHeight="1" spans="1:7">
      <c r="A23" s="203" t="s">
        <v>91</v>
      </c>
      <c r="B23" s="203" t="s">
        <v>92</v>
      </c>
      <c r="C23" s="201">
        <v>11364</v>
      </c>
      <c r="D23" s="201"/>
      <c r="E23" s="201"/>
      <c r="F23" s="201"/>
      <c r="G23" s="201">
        <v>11364</v>
      </c>
    </row>
    <row r="24" ht="18" customHeight="1" spans="1:7">
      <c r="A24" s="200" t="s">
        <v>93</v>
      </c>
      <c r="B24" s="200" t="s">
        <v>94</v>
      </c>
      <c r="C24" s="201">
        <v>1025306.2</v>
      </c>
      <c r="D24" s="201">
        <v>1025306.2</v>
      </c>
      <c r="E24" s="201">
        <v>1025306.2</v>
      </c>
      <c r="F24" s="201"/>
      <c r="G24" s="201"/>
    </row>
    <row r="25" ht="18" customHeight="1" spans="1:7">
      <c r="A25" s="202" t="s">
        <v>95</v>
      </c>
      <c r="B25" s="202" t="s">
        <v>96</v>
      </c>
      <c r="C25" s="201">
        <v>1025306.2</v>
      </c>
      <c r="D25" s="201">
        <v>1025306.2</v>
      </c>
      <c r="E25" s="201">
        <v>1025306.2</v>
      </c>
      <c r="F25" s="201"/>
      <c r="G25" s="201"/>
    </row>
    <row r="26" ht="18" customHeight="1" spans="1:7">
      <c r="A26" s="203" t="s">
        <v>97</v>
      </c>
      <c r="B26" s="203" t="s">
        <v>98</v>
      </c>
      <c r="C26" s="201">
        <v>593549</v>
      </c>
      <c r="D26" s="201">
        <v>593549</v>
      </c>
      <c r="E26" s="201">
        <v>593549</v>
      </c>
      <c r="F26" s="201"/>
      <c r="G26" s="201"/>
    </row>
    <row r="27" ht="18" customHeight="1" spans="1:7">
      <c r="A27" s="203" t="s">
        <v>99</v>
      </c>
      <c r="B27" s="203" t="s">
        <v>100</v>
      </c>
      <c r="C27" s="201">
        <v>9884</v>
      </c>
      <c r="D27" s="201">
        <v>9884</v>
      </c>
      <c r="E27" s="201">
        <v>9884</v>
      </c>
      <c r="F27" s="201"/>
      <c r="G27" s="201"/>
    </row>
    <row r="28" ht="18" customHeight="1" spans="1:7">
      <c r="A28" s="203" t="s">
        <v>101</v>
      </c>
      <c r="B28" s="203" t="s">
        <v>102</v>
      </c>
      <c r="C28" s="201">
        <v>408139.2</v>
      </c>
      <c r="D28" s="201">
        <v>408139.2</v>
      </c>
      <c r="E28" s="201">
        <v>408139.2</v>
      </c>
      <c r="F28" s="201"/>
      <c r="G28" s="201"/>
    </row>
    <row r="29" ht="18" customHeight="1" spans="1:7">
      <c r="A29" s="203" t="s">
        <v>103</v>
      </c>
      <c r="B29" s="203" t="s">
        <v>104</v>
      </c>
      <c r="C29" s="201">
        <v>13734</v>
      </c>
      <c r="D29" s="201">
        <v>13734</v>
      </c>
      <c r="E29" s="201">
        <v>13734</v>
      </c>
      <c r="F29" s="201"/>
      <c r="G29" s="201"/>
    </row>
    <row r="30" ht="18" customHeight="1" spans="1:7">
      <c r="A30" s="200" t="s">
        <v>105</v>
      </c>
      <c r="B30" s="200" t="s">
        <v>106</v>
      </c>
      <c r="C30" s="201">
        <v>2707451.47</v>
      </c>
      <c r="D30" s="201">
        <v>0</v>
      </c>
      <c r="E30" s="201">
        <v>0</v>
      </c>
      <c r="F30" s="201">
        <v>0</v>
      </c>
      <c r="G30" s="201">
        <v>2707451.47</v>
      </c>
    </row>
    <row r="31" ht="18" customHeight="1" spans="1:7">
      <c r="A31" s="202" t="s">
        <v>107</v>
      </c>
      <c r="B31" s="202" t="s">
        <v>108</v>
      </c>
      <c r="C31" s="201">
        <v>249990</v>
      </c>
      <c r="D31" s="201"/>
      <c r="E31" s="201"/>
      <c r="F31" s="201"/>
      <c r="G31" s="201">
        <v>249990</v>
      </c>
    </row>
    <row r="32" ht="18" customHeight="1" spans="1:7">
      <c r="A32" s="203" t="s">
        <v>109</v>
      </c>
      <c r="B32" s="203" t="s">
        <v>110</v>
      </c>
      <c r="C32" s="201">
        <v>249990</v>
      </c>
      <c r="D32" s="201"/>
      <c r="E32" s="201"/>
      <c r="F32" s="201"/>
      <c r="G32" s="201">
        <v>249990</v>
      </c>
    </row>
    <row r="33" ht="18" customHeight="1" spans="1:7">
      <c r="A33" s="202">
        <v>21308</v>
      </c>
      <c r="B33" s="202" t="s">
        <v>111</v>
      </c>
      <c r="C33" s="201">
        <v>2457461.47</v>
      </c>
      <c r="D33" s="201"/>
      <c r="E33" s="201"/>
      <c r="F33" s="201"/>
      <c r="G33" s="201">
        <v>2457461.47</v>
      </c>
    </row>
    <row r="34" ht="18" customHeight="1" spans="1:7">
      <c r="A34" s="203">
        <v>2130801</v>
      </c>
      <c r="B34" s="203" t="s">
        <v>112</v>
      </c>
      <c r="C34" s="201">
        <v>2443800</v>
      </c>
      <c r="D34" s="201"/>
      <c r="E34" s="201"/>
      <c r="F34" s="201"/>
      <c r="G34" s="201">
        <v>2443800</v>
      </c>
    </row>
    <row r="35" ht="18" customHeight="1" spans="1:7">
      <c r="A35" s="203">
        <v>2130804</v>
      </c>
      <c r="B35" s="203" t="s">
        <v>113</v>
      </c>
      <c r="C35" s="201">
        <v>13661.47</v>
      </c>
      <c r="D35" s="201"/>
      <c r="E35" s="201"/>
      <c r="F35" s="201"/>
      <c r="G35" s="201">
        <v>13661.47</v>
      </c>
    </row>
    <row r="36" ht="18" customHeight="1" spans="1:7">
      <c r="A36" s="200" t="s">
        <v>114</v>
      </c>
      <c r="B36" s="200" t="s">
        <v>115</v>
      </c>
      <c r="C36" s="201">
        <v>1375128</v>
      </c>
      <c r="D36" s="201">
        <v>1375128</v>
      </c>
      <c r="E36" s="201">
        <v>1375128</v>
      </c>
      <c r="F36" s="201"/>
      <c r="G36" s="201"/>
    </row>
    <row r="37" ht="18" customHeight="1" spans="1:7">
      <c r="A37" s="202" t="s">
        <v>116</v>
      </c>
      <c r="B37" s="202" t="s">
        <v>117</v>
      </c>
      <c r="C37" s="201">
        <v>1375128</v>
      </c>
      <c r="D37" s="201">
        <v>1375128</v>
      </c>
      <c r="E37" s="201">
        <v>1375128</v>
      </c>
      <c r="F37" s="201"/>
      <c r="G37" s="201"/>
    </row>
    <row r="38" ht="18" customHeight="1" spans="1:7">
      <c r="A38" s="203" t="s">
        <v>118</v>
      </c>
      <c r="B38" s="203" t="s">
        <v>119</v>
      </c>
      <c r="C38" s="201">
        <v>1375128</v>
      </c>
      <c r="D38" s="201">
        <v>1375128</v>
      </c>
      <c r="E38" s="201">
        <v>1375128</v>
      </c>
      <c r="F38" s="201"/>
      <c r="G38" s="201"/>
    </row>
    <row r="39" ht="18" customHeight="1" spans="1:7">
      <c r="A39" s="204" t="s">
        <v>120</v>
      </c>
      <c r="B39" s="205" t="s">
        <v>120</v>
      </c>
      <c r="C39" s="201">
        <v>16287806.47</v>
      </c>
      <c r="D39" s="201">
        <v>11568259</v>
      </c>
      <c r="E39" s="201">
        <v>10829659</v>
      </c>
      <c r="F39" s="201">
        <v>738600</v>
      </c>
      <c r="G39" s="201">
        <v>4719547.47</v>
      </c>
    </row>
  </sheetData>
  <mergeCells count="7">
    <mergeCell ref="A3:G3"/>
    <mergeCell ref="A4:E4"/>
    <mergeCell ref="A5:B5"/>
    <mergeCell ref="D5:F5"/>
    <mergeCell ref="A39:B39"/>
    <mergeCell ref="C5:C6"/>
    <mergeCell ref="G5:G6"/>
  </mergeCells>
  <printOptions horizontalCentered="1"/>
  <pageMargins left="0.751388888888889" right="0.751388888888889" top="1" bottom="1" header="0.5" footer="0.5"/>
  <pageSetup paperSize="9" scale="6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8" sqref="B8"/>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30"/>
      <c r="B1" s="30"/>
      <c r="C1" s="30"/>
      <c r="D1" s="30"/>
      <c r="E1" s="30"/>
      <c r="F1" s="30"/>
    </row>
    <row r="2" ht="11.95" customHeight="1" spans="1:6">
      <c r="A2" s="186"/>
      <c r="B2" s="186"/>
      <c r="C2" s="91"/>
      <c r="F2" s="83" t="s">
        <v>143</v>
      </c>
    </row>
    <row r="3" ht="25.55" customHeight="1" spans="1:6">
      <c r="A3" s="187" t="s">
        <v>144</v>
      </c>
      <c r="B3" s="187"/>
      <c r="C3" s="187"/>
      <c r="D3" s="187"/>
      <c r="E3" s="187"/>
      <c r="F3" s="187"/>
    </row>
    <row r="4" ht="15.75" customHeight="1" spans="1:6">
      <c r="A4" s="33" t="str">
        <f>'部门财务收支预算总表01-1'!A4</f>
        <v>单位名称：新平彝族傣族自治县财政局</v>
      </c>
      <c r="B4" s="186"/>
      <c r="C4" s="91"/>
      <c r="F4" s="83" t="s">
        <v>145</v>
      </c>
    </row>
    <row r="5" ht="19.5" customHeight="1" spans="1:6">
      <c r="A5" s="37" t="s">
        <v>146</v>
      </c>
      <c r="B5" s="38" t="s">
        <v>147</v>
      </c>
      <c r="C5" s="55" t="s">
        <v>148</v>
      </c>
      <c r="D5" s="56"/>
      <c r="E5" s="57"/>
      <c r="F5" s="38" t="s">
        <v>149</v>
      </c>
    </row>
    <row r="6" ht="19.5" customHeight="1" spans="1:6">
      <c r="A6" s="43"/>
      <c r="B6" s="44"/>
      <c r="C6" s="87" t="s">
        <v>34</v>
      </c>
      <c r="D6" s="87" t="s">
        <v>150</v>
      </c>
      <c r="E6" s="87" t="s">
        <v>151</v>
      </c>
      <c r="F6" s="44"/>
    </row>
    <row r="7" ht="18.85" customHeight="1" spans="1:6">
      <c r="A7" s="188">
        <v>1</v>
      </c>
      <c r="B7" s="188">
        <v>2</v>
      </c>
      <c r="C7" s="189">
        <v>3</v>
      </c>
      <c r="D7" s="188">
        <v>4</v>
      </c>
      <c r="E7" s="188">
        <v>5</v>
      </c>
      <c r="F7" s="188">
        <v>6</v>
      </c>
    </row>
    <row r="8" ht="18.85" customHeight="1" spans="1:6">
      <c r="A8" s="190">
        <v>65000</v>
      </c>
      <c r="B8" s="190"/>
      <c r="C8" s="191">
        <v>35000</v>
      </c>
      <c r="D8" s="190"/>
      <c r="E8" s="190">
        <v>35000</v>
      </c>
      <c r="F8" s="190">
        <v>30000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7"/>
  <sheetViews>
    <sheetView showZeros="0" topLeftCell="E1" workbookViewId="0">
      <pane ySplit="1" topLeftCell="A13" activePane="bottomLeft" state="frozen"/>
      <selection/>
      <selection pane="bottomLeft" activeCell="B5" sqref="B5:B8"/>
    </sheetView>
  </sheetViews>
  <sheetFormatPr defaultColWidth="9.10833333333333" defaultRowHeight="14.25" customHeight="1"/>
  <cols>
    <col min="1" max="1" width="28.6583333333333" style="134" customWidth="1"/>
    <col min="2" max="3" width="23.8916666666667" style="134" customWidth="1"/>
    <col min="4" max="4" width="14.55" style="134" customWidth="1"/>
    <col min="5" max="5" width="18.4416666666667" style="134" customWidth="1"/>
    <col min="6" max="6" width="14.7833333333333" style="134" customWidth="1"/>
    <col min="7" max="7" width="23.7583333333333" style="134" customWidth="1"/>
    <col min="8" max="13" width="15.3333333333333" style="134" customWidth="1"/>
    <col min="14" max="16" width="14.7833333333333" style="134" customWidth="1"/>
    <col min="17" max="17" width="14.8916666666667" style="134" customWidth="1"/>
    <col min="18" max="23" width="15" style="134" customWidth="1"/>
    <col min="24" max="16384" width="9.10833333333333" style="134"/>
  </cols>
  <sheetData>
    <row r="1" customHeight="1" spans="1:23">
      <c r="A1" s="59"/>
      <c r="B1" s="59"/>
      <c r="C1" s="59"/>
      <c r="D1" s="59"/>
      <c r="E1" s="59"/>
      <c r="F1" s="59"/>
      <c r="G1" s="59"/>
      <c r="H1" s="59"/>
      <c r="I1" s="59"/>
      <c r="J1" s="59"/>
      <c r="K1" s="59"/>
      <c r="L1" s="59"/>
      <c r="M1" s="59"/>
      <c r="N1" s="59"/>
      <c r="O1" s="59"/>
      <c r="P1" s="59"/>
      <c r="Q1" s="59"/>
      <c r="R1" s="59"/>
      <c r="S1" s="59"/>
      <c r="T1" s="59"/>
      <c r="U1" s="59"/>
      <c r="V1" s="59"/>
      <c r="W1" s="59"/>
    </row>
    <row r="2" ht="13.6" customHeight="1" spans="4:23">
      <c r="D2" s="153"/>
      <c r="E2" s="153"/>
      <c r="F2" s="153"/>
      <c r="G2" s="153"/>
      <c r="U2" s="168"/>
      <c r="W2" s="169" t="s">
        <v>152</v>
      </c>
    </row>
    <row r="3" ht="27.85" customHeight="1" spans="1:23">
      <c r="A3" s="136" t="s">
        <v>153</v>
      </c>
      <c r="B3" s="136"/>
      <c r="C3" s="136"/>
      <c r="D3" s="136"/>
      <c r="E3" s="136"/>
      <c r="F3" s="136"/>
      <c r="G3" s="136"/>
      <c r="H3" s="136"/>
      <c r="I3" s="136"/>
      <c r="J3" s="136"/>
      <c r="K3" s="136"/>
      <c r="L3" s="136"/>
      <c r="M3" s="136"/>
      <c r="N3" s="136"/>
      <c r="O3" s="136"/>
      <c r="P3" s="136"/>
      <c r="Q3" s="136"/>
      <c r="R3" s="136"/>
      <c r="S3" s="136"/>
      <c r="T3" s="136"/>
      <c r="U3" s="136"/>
      <c r="V3" s="136"/>
      <c r="W3" s="136"/>
    </row>
    <row r="4" ht="13.6" customHeight="1" spans="1:23">
      <c r="A4" s="138" t="str">
        <f>'部门财务收支预算总表01-1'!A4</f>
        <v>单位名称：新平彝族傣族自治县财政局</v>
      </c>
      <c r="B4" s="176"/>
      <c r="C4" s="176"/>
      <c r="D4" s="176"/>
      <c r="E4" s="176"/>
      <c r="F4" s="176"/>
      <c r="G4" s="176"/>
      <c r="H4" s="165"/>
      <c r="I4" s="165"/>
      <c r="J4" s="165"/>
      <c r="K4" s="165"/>
      <c r="L4" s="165"/>
      <c r="M4" s="165"/>
      <c r="N4" s="165"/>
      <c r="O4" s="165"/>
      <c r="P4" s="165"/>
      <c r="Q4" s="165"/>
      <c r="U4" s="168"/>
      <c r="W4" s="170" t="s">
        <v>145</v>
      </c>
    </row>
    <row r="5" ht="21.8" customHeight="1" spans="1:23">
      <c r="A5" s="155" t="s">
        <v>154</v>
      </c>
      <c r="B5" s="155" t="s">
        <v>155</v>
      </c>
      <c r="C5" s="155" t="s">
        <v>156</v>
      </c>
      <c r="D5" s="156" t="s">
        <v>157</v>
      </c>
      <c r="E5" s="156" t="s">
        <v>158</v>
      </c>
      <c r="F5" s="156" t="s">
        <v>159</v>
      </c>
      <c r="G5" s="156" t="s">
        <v>160</v>
      </c>
      <c r="H5" s="166" t="s">
        <v>161</v>
      </c>
      <c r="I5" s="166"/>
      <c r="J5" s="166"/>
      <c r="K5" s="166"/>
      <c r="L5" s="166"/>
      <c r="M5" s="166"/>
      <c r="N5" s="166"/>
      <c r="O5" s="166"/>
      <c r="P5" s="166"/>
      <c r="Q5" s="139"/>
      <c r="R5" s="166"/>
      <c r="S5" s="166"/>
      <c r="T5" s="166"/>
      <c r="U5" s="166"/>
      <c r="V5" s="166"/>
      <c r="W5" s="166"/>
    </row>
    <row r="6" ht="21.8" customHeight="1" spans="1:23">
      <c r="A6" s="157"/>
      <c r="B6" s="157"/>
      <c r="C6" s="157"/>
      <c r="D6" s="158"/>
      <c r="E6" s="158"/>
      <c r="F6" s="158"/>
      <c r="G6" s="158"/>
      <c r="H6" s="166" t="s">
        <v>32</v>
      </c>
      <c r="I6" s="139" t="s">
        <v>35</v>
      </c>
      <c r="J6" s="139"/>
      <c r="K6" s="139"/>
      <c r="L6" s="166"/>
      <c r="M6" s="166"/>
      <c r="N6" s="166" t="s">
        <v>162</v>
      </c>
      <c r="O6" s="166"/>
      <c r="P6" s="166"/>
      <c r="Q6" s="139" t="s">
        <v>38</v>
      </c>
      <c r="R6" s="166" t="s">
        <v>54</v>
      </c>
      <c r="S6" s="139"/>
      <c r="T6" s="139"/>
      <c r="U6" s="139"/>
      <c r="V6" s="139"/>
      <c r="W6" s="139"/>
    </row>
    <row r="7" ht="15.05" customHeight="1" spans="1:23">
      <c r="A7" s="159"/>
      <c r="B7" s="159"/>
      <c r="C7" s="159"/>
      <c r="D7" s="160"/>
      <c r="E7" s="160"/>
      <c r="F7" s="160"/>
      <c r="G7" s="160"/>
      <c r="H7" s="166"/>
      <c r="I7" s="139" t="s">
        <v>163</v>
      </c>
      <c r="J7" s="139" t="s">
        <v>164</v>
      </c>
      <c r="K7" s="139" t="s">
        <v>165</v>
      </c>
      <c r="L7" s="139" t="s">
        <v>166</v>
      </c>
      <c r="M7" s="139" t="s">
        <v>167</v>
      </c>
      <c r="N7" s="139" t="s">
        <v>35</v>
      </c>
      <c r="O7" s="139" t="s">
        <v>36</v>
      </c>
      <c r="P7" s="139" t="s">
        <v>37</v>
      </c>
      <c r="Q7" s="139"/>
      <c r="R7" s="139" t="s">
        <v>34</v>
      </c>
      <c r="S7" s="139" t="s">
        <v>45</v>
      </c>
      <c r="T7" s="139" t="s">
        <v>168</v>
      </c>
      <c r="U7" s="139" t="s">
        <v>41</v>
      </c>
      <c r="V7" s="139" t="s">
        <v>42</v>
      </c>
      <c r="W7" s="139" t="s">
        <v>43</v>
      </c>
    </row>
    <row r="8" ht="27.85" customHeight="1" spans="1:23">
      <c r="A8" s="159"/>
      <c r="B8" s="159"/>
      <c r="C8" s="159"/>
      <c r="D8" s="160"/>
      <c r="E8" s="160"/>
      <c r="F8" s="160"/>
      <c r="G8" s="160"/>
      <c r="H8" s="166"/>
      <c r="I8" s="139"/>
      <c r="J8" s="139"/>
      <c r="K8" s="139"/>
      <c r="L8" s="139"/>
      <c r="M8" s="139"/>
      <c r="N8" s="139"/>
      <c r="O8" s="139"/>
      <c r="P8" s="139"/>
      <c r="Q8" s="139"/>
      <c r="R8" s="139"/>
      <c r="S8" s="139"/>
      <c r="T8" s="139"/>
      <c r="U8" s="139"/>
      <c r="V8" s="139"/>
      <c r="W8" s="139"/>
    </row>
    <row r="9" ht="15.05" customHeight="1" spans="1:23">
      <c r="A9" s="177">
        <v>1</v>
      </c>
      <c r="B9" s="177">
        <v>2</v>
      </c>
      <c r="C9" s="177">
        <v>3</v>
      </c>
      <c r="D9" s="177">
        <v>4</v>
      </c>
      <c r="E9" s="177">
        <v>5</v>
      </c>
      <c r="F9" s="177">
        <v>6</v>
      </c>
      <c r="G9" s="177">
        <v>7</v>
      </c>
      <c r="H9" s="178">
        <v>8</v>
      </c>
      <c r="I9" s="178">
        <v>9</v>
      </c>
      <c r="J9" s="178">
        <v>10</v>
      </c>
      <c r="K9" s="178">
        <v>11</v>
      </c>
      <c r="L9" s="178">
        <v>12</v>
      </c>
      <c r="M9" s="177">
        <v>13</v>
      </c>
      <c r="N9" s="177">
        <v>14</v>
      </c>
      <c r="O9" s="177">
        <v>15</v>
      </c>
      <c r="P9" s="177">
        <v>16</v>
      </c>
      <c r="Q9" s="177">
        <v>17</v>
      </c>
      <c r="R9" s="177">
        <v>18</v>
      </c>
      <c r="S9" s="177">
        <v>19</v>
      </c>
      <c r="T9" s="177">
        <v>20</v>
      </c>
      <c r="U9" s="177">
        <v>21</v>
      </c>
      <c r="V9" s="177">
        <v>22</v>
      </c>
      <c r="W9" s="177">
        <v>23</v>
      </c>
    </row>
    <row r="10" ht="15.05" customHeight="1" spans="1:23">
      <c r="A10" s="23" t="s">
        <v>47</v>
      </c>
      <c r="B10" s="23"/>
      <c r="C10" s="24"/>
      <c r="D10" s="23"/>
      <c r="E10" s="23"/>
      <c r="F10" s="23"/>
      <c r="G10" s="179"/>
      <c r="H10" s="180">
        <v>11568259</v>
      </c>
      <c r="I10" s="180">
        <v>11568259</v>
      </c>
      <c r="J10" s="183">
        <v>0</v>
      </c>
      <c r="K10" s="183">
        <v>0</v>
      </c>
      <c r="L10" s="180">
        <v>11568259</v>
      </c>
      <c r="M10" s="184"/>
      <c r="N10" s="184"/>
      <c r="O10" s="184"/>
      <c r="P10" s="184"/>
      <c r="Q10" s="184"/>
      <c r="R10" s="184"/>
      <c r="S10" s="184"/>
      <c r="T10" s="184"/>
      <c r="U10" s="184"/>
      <c r="V10" s="184"/>
      <c r="W10" s="184"/>
    </row>
    <row r="11" ht="15.05" customHeight="1" spans="1:23">
      <c r="A11" s="181" t="s">
        <v>47</v>
      </c>
      <c r="B11" s="23" t="s">
        <v>169</v>
      </c>
      <c r="C11" s="24" t="s">
        <v>170</v>
      </c>
      <c r="D11" s="23" t="s">
        <v>66</v>
      </c>
      <c r="E11" s="23" t="s">
        <v>67</v>
      </c>
      <c r="F11" s="23" t="s">
        <v>171</v>
      </c>
      <c r="G11" s="179" t="s">
        <v>172</v>
      </c>
      <c r="H11" s="180">
        <v>1423932</v>
      </c>
      <c r="I11" s="180">
        <v>1423932</v>
      </c>
      <c r="J11" s="183"/>
      <c r="K11" s="183"/>
      <c r="L11" s="180">
        <v>1423932</v>
      </c>
      <c r="M11" s="185"/>
      <c r="N11" s="185"/>
      <c r="O11" s="185"/>
      <c r="P11" s="185"/>
      <c r="Q11" s="185"/>
      <c r="R11" s="185"/>
      <c r="S11" s="185"/>
      <c r="T11" s="185"/>
      <c r="U11" s="185"/>
      <c r="V11" s="185"/>
      <c r="W11" s="185"/>
    </row>
    <row r="12" ht="15.05" customHeight="1" spans="1:23">
      <c r="A12" s="181" t="s">
        <v>47</v>
      </c>
      <c r="B12" s="23" t="s">
        <v>169</v>
      </c>
      <c r="C12" s="24" t="s">
        <v>170</v>
      </c>
      <c r="D12" s="23" t="s">
        <v>66</v>
      </c>
      <c r="E12" s="23" t="s">
        <v>67</v>
      </c>
      <c r="F12" s="23" t="s">
        <v>173</v>
      </c>
      <c r="G12" s="179" t="s">
        <v>174</v>
      </c>
      <c r="H12" s="180">
        <v>1921788</v>
      </c>
      <c r="I12" s="180">
        <v>1921788</v>
      </c>
      <c r="J12" s="183"/>
      <c r="K12" s="183"/>
      <c r="L12" s="180">
        <v>1921788</v>
      </c>
      <c r="M12" s="185"/>
      <c r="N12" s="185"/>
      <c r="O12" s="185"/>
      <c r="P12" s="185"/>
      <c r="Q12" s="185"/>
      <c r="R12" s="185"/>
      <c r="S12" s="185"/>
      <c r="T12" s="185"/>
      <c r="U12" s="185"/>
      <c r="V12" s="185"/>
      <c r="W12" s="185"/>
    </row>
    <row r="13" ht="15.05" customHeight="1" spans="1:23">
      <c r="A13" s="181" t="s">
        <v>47</v>
      </c>
      <c r="B13" s="23" t="s">
        <v>175</v>
      </c>
      <c r="C13" s="24" t="s">
        <v>176</v>
      </c>
      <c r="D13" s="23" t="s">
        <v>66</v>
      </c>
      <c r="E13" s="23" t="s">
        <v>67</v>
      </c>
      <c r="F13" s="23" t="s">
        <v>171</v>
      </c>
      <c r="G13" s="179" t="s">
        <v>172</v>
      </c>
      <c r="H13" s="180">
        <v>996408</v>
      </c>
      <c r="I13" s="180">
        <v>996408</v>
      </c>
      <c r="J13" s="183"/>
      <c r="K13" s="183"/>
      <c r="L13" s="180">
        <v>996408</v>
      </c>
      <c r="M13" s="185"/>
      <c r="N13" s="185"/>
      <c r="O13" s="185"/>
      <c r="P13" s="185"/>
      <c r="Q13" s="185"/>
      <c r="R13" s="185"/>
      <c r="S13" s="185"/>
      <c r="T13" s="185"/>
      <c r="U13" s="185"/>
      <c r="V13" s="185"/>
      <c r="W13" s="185"/>
    </row>
    <row r="14" ht="15.05" customHeight="1" spans="1:23">
      <c r="A14" s="181" t="s">
        <v>47</v>
      </c>
      <c r="B14" s="23" t="s">
        <v>175</v>
      </c>
      <c r="C14" s="24" t="s">
        <v>176</v>
      </c>
      <c r="D14" s="23" t="s">
        <v>66</v>
      </c>
      <c r="E14" s="23" t="s">
        <v>67</v>
      </c>
      <c r="F14" s="23" t="s">
        <v>173</v>
      </c>
      <c r="G14" s="179" t="s">
        <v>174</v>
      </c>
      <c r="H14" s="180">
        <v>121320</v>
      </c>
      <c r="I14" s="180">
        <v>121320</v>
      </c>
      <c r="J14" s="183"/>
      <c r="K14" s="183"/>
      <c r="L14" s="180">
        <v>121320</v>
      </c>
      <c r="M14" s="185"/>
      <c r="N14" s="185"/>
      <c r="O14" s="185"/>
      <c r="P14" s="185"/>
      <c r="Q14" s="185"/>
      <c r="R14" s="185"/>
      <c r="S14" s="185"/>
      <c r="T14" s="185"/>
      <c r="U14" s="185"/>
      <c r="V14" s="185"/>
      <c r="W14" s="185"/>
    </row>
    <row r="15" ht="15.05" customHeight="1" spans="1:23">
      <c r="A15" s="181" t="s">
        <v>47</v>
      </c>
      <c r="B15" s="23" t="s">
        <v>175</v>
      </c>
      <c r="C15" s="24" t="s">
        <v>176</v>
      </c>
      <c r="D15" s="23" t="s">
        <v>66</v>
      </c>
      <c r="E15" s="23" t="s">
        <v>67</v>
      </c>
      <c r="F15" s="23" t="s">
        <v>177</v>
      </c>
      <c r="G15" s="179" t="s">
        <v>178</v>
      </c>
      <c r="H15" s="180">
        <v>394380</v>
      </c>
      <c r="I15" s="180">
        <v>394380</v>
      </c>
      <c r="J15" s="183"/>
      <c r="K15" s="183"/>
      <c r="L15" s="180">
        <v>394380</v>
      </c>
      <c r="M15" s="185"/>
      <c r="N15" s="185"/>
      <c r="O15" s="185"/>
      <c r="P15" s="185"/>
      <c r="Q15" s="185"/>
      <c r="R15" s="185"/>
      <c r="S15" s="185"/>
      <c r="T15" s="185"/>
      <c r="U15" s="185"/>
      <c r="V15" s="185"/>
      <c r="W15" s="185"/>
    </row>
    <row r="16" ht="15.05" customHeight="1" spans="1:23">
      <c r="A16" s="181" t="s">
        <v>47</v>
      </c>
      <c r="B16" s="23" t="s">
        <v>175</v>
      </c>
      <c r="C16" s="24" t="s">
        <v>176</v>
      </c>
      <c r="D16" s="23" t="s">
        <v>66</v>
      </c>
      <c r="E16" s="23" t="s">
        <v>67</v>
      </c>
      <c r="F16" s="23" t="s">
        <v>177</v>
      </c>
      <c r="G16" s="179" t="s">
        <v>178</v>
      </c>
      <c r="H16" s="180">
        <v>780000</v>
      </c>
      <c r="I16" s="180">
        <v>780000</v>
      </c>
      <c r="J16" s="183"/>
      <c r="K16" s="183"/>
      <c r="L16" s="180">
        <v>780000</v>
      </c>
      <c r="M16" s="185"/>
      <c r="N16" s="185"/>
      <c r="O16" s="185"/>
      <c r="P16" s="185"/>
      <c r="Q16" s="185"/>
      <c r="R16" s="185"/>
      <c r="S16" s="185"/>
      <c r="T16" s="185"/>
      <c r="U16" s="185"/>
      <c r="V16" s="185"/>
      <c r="W16" s="185"/>
    </row>
    <row r="17" ht="15.05" customHeight="1" spans="1:23">
      <c r="A17" s="181" t="s">
        <v>47</v>
      </c>
      <c r="B17" s="23" t="s">
        <v>179</v>
      </c>
      <c r="C17" s="24" t="s">
        <v>180</v>
      </c>
      <c r="D17" s="23" t="s">
        <v>97</v>
      </c>
      <c r="E17" s="23" t="s">
        <v>98</v>
      </c>
      <c r="F17" s="23" t="s">
        <v>181</v>
      </c>
      <c r="G17" s="179" t="s">
        <v>182</v>
      </c>
      <c r="H17" s="180">
        <v>23651</v>
      </c>
      <c r="I17" s="180">
        <v>23651</v>
      </c>
      <c r="J17" s="183"/>
      <c r="K17" s="183"/>
      <c r="L17" s="180">
        <v>23651</v>
      </c>
      <c r="M17" s="185"/>
      <c r="N17" s="185"/>
      <c r="O17" s="185"/>
      <c r="P17" s="185"/>
      <c r="Q17" s="185"/>
      <c r="R17" s="185"/>
      <c r="S17" s="185"/>
      <c r="T17" s="185"/>
      <c r="U17" s="185"/>
      <c r="V17" s="185"/>
      <c r="W17" s="185"/>
    </row>
    <row r="18" ht="15.05" customHeight="1" spans="1:23">
      <c r="A18" s="181" t="s">
        <v>47</v>
      </c>
      <c r="B18" s="23" t="s">
        <v>179</v>
      </c>
      <c r="C18" s="24" t="s">
        <v>180</v>
      </c>
      <c r="D18" s="23" t="s">
        <v>99</v>
      </c>
      <c r="E18" s="23" t="s">
        <v>100</v>
      </c>
      <c r="F18" s="23" t="s">
        <v>181</v>
      </c>
      <c r="G18" s="179" t="s">
        <v>182</v>
      </c>
      <c r="H18" s="180">
        <v>9884</v>
      </c>
      <c r="I18" s="180">
        <v>9884</v>
      </c>
      <c r="J18" s="183"/>
      <c r="K18" s="183"/>
      <c r="L18" s="180">
        <v>9884</v>
      </c>
      <c r="M18" s="185"/>
      <c r="N18" s="185"/>
      <c r="O18" s="185"/>
      <c r="P18" s="185"/>
      <c r="Q18" s="185"/>
      <c r="R18" s="185"/>
      <c r="S18" s="185"/>
      <c r="T18" s="185"/>
      <c r="U18" s="185"/>
      <c r="V18" s="185"/>
      <c r="W18" s="185"/>
    </row>
    <row r="19" ht="15.05" customHeight="1" spans="1:23">
      <c r="A19" s="181" t="s">
        <v>47</v>
      </c>
      <c r="B19" s="23" t="s">
        <v>183</v>
      </c>
      <c r="C19" s="24" t="s">
        <v>119</v>
      </c>
      <c r="D19" s="23" t="s">
        <v>118</v>
      </c>
      <c r="E19" s="23" t="s">
        <v>119</v>
      </c>
      <c r="F19" s="23" t="s">
        <v>184</v>
      </c>
      <c r="G19" s="179" t="s">
        <v>119</v>
      </c>
      <c r="H19" s="180">
        <v>1375128</v>
      </c>
      <c r="I19" s="180">
        <v>1375128</v>
      </c>
      <c r="J19" s="183"/>
      <c r="K19" s="183"/>
      <c r="L19" s="180">
        <v>1375128</v>
      </c>
      <c r="M19" s="185"/>
      <c r="N19" s="185"/>
      <c r="O19" s="185"/>
      <c r="P19" s="185"/>
      <c r="Q19" s="185"/>
      <c r="R19" s="185"/>
      <c r="S19" s="185"/>
      <c r="T19" s="185"/>
      <c r="U19" s="185"/>
      <c r="V19" s="185"/>
      <c r="W19" s="185"/>
    </row>
    <row r="20" ht="15.05" customHeight="1" spans="1:23">
      <c r="A20" s="181" t="s">
        <v>47</v>
      </c>
      <c r="B20" s="23" t="s">
        <v>185</v>
      </c>
      <c r="C20" s="24" t="s">
        <v>186</v>
      </c>
      <c r="D20" s="23" t="s">
        <v>66</v>
      </c>
      <c r="E20" s="23" t="s">
        <v>67</v>
      </c>
      <c r="F20" s="23" t="s">
        <v>187</v>
      </c>
      <c r="G20" s="179" t="s">
        <v>188</v>
      </c>
      <c r="H20" s="180">
        <v>24000</v>
      </c>
      <c r="I20" s="180">
        <v>24000</v>
      </c>
      <c r="J20" s="183"/>
      <c r="K20" s="183"/>
      <c r="L20" s="180">
        <v>24000</v>
      </c>
      <c r="M20" s="185"/>
      <c r="N20" s="185"/>
      <c r="O20" s="185"/>
      <c r="P20" s="185"/>
      <c r="Q20" s="185"/>
      <c r="R20" s="185"/>
      <c r="S20" s="185"/>
      <c r="T20" s="185"/>
      <c r="U20" s="185"/>
      <c r="V20" s="185"/>
      <c r="W20" s="185"/>
    </row>
    <row r="21" ht="15.05" customHeight="1" spans="1:23">
      <c r="A21" s="181" t="s">
        <v>47</v>
      </c>
      <c r="B21" s="23" t="s">
        <v>185</v>
      </c>
      <c r="C21" s="24" t="s">
        <v>186</v>
      </c>
      <c r="D21" s="23" t="s">
        <v>66</v>
      </c>
      <c r="E21" s="23" t="s">
        <v>67</v>
      </c>
      <c r="F21" s="23" t="s">
        <v>187</v>
      </c>
      <c r="G21" s="179" t="s">
        <v>188</v>
      </c>
      <c r="H21" s="180">
        <v>11000</v>
      </c>
      <c r="I21" s="180">
        <v>11000</v>
      </c>
      <c r="J21" s="183"/>
      <c r="K21" s="183"/>
      <c r="L21" s="180">
        <v>11000</v>
      </c>
      <c r="M21" s="185"/>
      <c r="N21" s="185"/>
      <c r="O21" s="185"/>
      <c r="P21" s="185"/>
      <c r="Q21" s="185"/>
      <c r="R21" s="185"/>
      <c r="S21" s="185"/>
      <c r="T21" s="185"/>
      <c r="U21" s="185"/>
      <c r="V21" s="185"/>
      <c r="W21" s="185"/>
    </row>
    <row r="22" ht="15.05" customHeight="1" spans="1:23">
      <c r="A22" s="181" t="s">
        <v>47</v>
      </c>
      <c r="B22" s="23" t="s">
        <v>189</v>
      </c>
      <c r="C22" s="24" t="s">
        <v>190</v>
      </c>
      <c r="D22" s="23" t="s">
        <v>66</v>
      </c>
      <c r="E22" s="23" t="s">
        <v>67</v>
      </c>
      <c r="F22" s="23" t="s">
        <v>191</v>
      </c>
      <c r="G22" s="179" t="s">
        <v>192</v>
      </c>
      <c r="H22" s="180">
        <v>276600</v>
      </c>
      <c r="I22" s="180">
        <v>276600</v>
      </c>
      <c r="J22" s="183"/>
      <c r="K22" s="183"/>
      <c r="L22" s="180">
        <v>276600</v>
      </c>
      <c r="M22" s="185"/>
      <c r="N22" s="185"/>
      <c r="O22" s="185"/>
      <c r="P22" s="185"/>
      <c r="Q22" s="185"/>
      <c r="R22" s="185"/>
      <c r="S22" s="185"/>
      <c r="T22" s="185"/>
      <c r="U22" s="185"/>
      <c r="V22" s="185"/>
      <c r="W22" s="185"/>
    </row>
    <row r="23" ht="15.05" customHeight="1" spans="1:23">
      <c r="A23" s="181" t="s">
        <v>47</v>
      </c>
      <c r="B23" s="23" t="s">
        <v>193</v>
      </c>
      <c r="C23" s="24" t="s">
        <v>194</v>
      </c>
      <c r="D23" s="23" t="s">
        <v>66</v>
      </c>
      <c r="E23" s="23" t="s">
        <v>67</v>
      </c>
      <c r="F23" s="23" t="s">
        <v>195</v>
      </c>
      <c r="G23" s="179" t="s">
        <v>194</v>
      </c>
      <c r="H23" s="180">
        <v>91200</v>
      </c>
      <c r="I23" s="180">
        <v>91200</v>
      </c>
      <c r="J23" s="183"/>
      <c r="K23" s="183"/>
      <c r="L23" s="180">
        <v>91200</v>
      </c>
      <c r="M23" s="185"/>
      <c r="N23" s="185"/>
      <c r="O23" s="185"/>
      <c r="P23" s="185"/>
      <c r="Q23" s="185"/>
      <c r="R23" s="185"/>
      <c r="S23" s="185"/>
      <c r="T23" s="185"/>
      <c r="U23" s="185"/>
      <c r="V23" s="185"/>
      <c r="W23" s="185"/>
    </row>
    <row r="24" ht="15.05" customHeight="1" spans="1:23">
      <c r="A24" s="181" t="s">
        <v>47</v>
      </c>
      <c r="B24" s="23" t="s">
        <v>196</v>
      </c>
      <c r="C24" s="24" t="s">
        <v>197</v>
      </c>
      <c r="D24" s="23" t="s">
        <v>66</v>
      </c>
      <c r="E24" s="23" t="s">
        <v>67</v>
      </c>
      <c r="F24" s="23" t="s">
        <v>198</v>
      </c>
      <c r="G24" s="179" t="s">
        <v>199</v>
      </c>
      <c r="H24" s="180">
        <v>7620</v>
      </c>
      <c r="I24" s="180">
        <v>7620</v>
      </c>
      <c r="J24" s="183"/>
      <c r="K24" s="183"/>
      <c r="L24" s="180">
        <v>7620</v>
      </c>
      <c r="M24" s="185"/>
      <c r="N24" s="185"/>
      <c r="O24" s="185"/>
      <c r="P24" s="185"/>
      <c r="Q24" s="185"/>
      <c r="R24" s="185"/>
      <c r="S24" s="185"/>
      <c r="T24" s="185"/>
      <c r="U24" s="185"/>
      <c r="V24" s="185"/>
      <c r="W24" s="185"/>
    </row>
    <row r="25" ht="15.05" customHeight="1" spans="1:23">
      <c r="A25" s="181" t="s">
        <v>47</v>
      </c>
      <c r="B25" s="23" t="s">
        <v>196</v>
      </c>
      <c r="C25" s="24" t="s">
        <v>197</v>
      </c>
      <c r="D25" s="23" t="s">
        <v>66</v>
      </c>
      <c r="E25" s="23" t="s">
        <v>67</v>
      </c>
      <c r="F25" s="23" t="s">
        <v>200</v>
      </c>
      <c r="G25" s="179" t="s">
        <v>201</v>
      </c>
      <c r="H25" s="180">
        <v>10000</v>
      </c>
      <c r="I25" s="180">
        <v>10000</v>
      </c>
      <c r="J25" s="183"/>
      <c r="K25" s="183"/>
      <c r="L25" s="180">
        <v>10000</v>
      </c>
      <c r="M25" s="185"/>
      <c r="N25" s="185"/>
      <c r="O25" s="185"/>
      <c r="P25" s="185"/>
      <c r="Q25" s="185"/>
      <c r="R25" s="185"/>
      <c r="S25" s="185"/>
      <c r="T25" s="185"/>
      <c r="U25" s="185"/>
      <c r="V25" s="185"/>
      <c r="W25" s="185"/>
    </row>
    <row r="26" ht="15.05" customHeight="1" spans="1:23">
      <c r="A26" s="181" t="s">
        <v>47</v>
      </c>
      <c r="B26" s="23" t="s">
        <v>196</v>
      </c>
      <c r="C26" s="24" t="s">
        <v>197</v>
      </c>
      <c r="D26" s="23" t="s">
        <v>66</v>
      </c>
      <c r="E26" s="23" t="s">
        <v>67</v>
      </c>
      <c r="F26" s="23" t="s">
        <v>202</v>
      </c>
      <c r="G26" s="179" t="s">
        <v>203</v>
      </c>
      <c r="H26" s="180">
        <v>5880</v>
      </c>
      <c r="I26" s="180">
        <v>5880</v>
      </c>
      <c r="J26" s="183"/>
      <c r="K26" s="183"/>
      <c r="L26" s="180">
        <v>5880</v>
      </c>
      <c r="M26" s="185"/>
      <c r="N26" s="185"/>
      <c r="O26" s="185"/>
      <c r="P26" s="185"/>
      <c r="Q26" s="185"/>
      <c r="R26" s="185"/>
      <c r="S26" s="185"/>
      <c r="T26" s="185"/>
      <c r="U26" s="185"/>
      <c r="V26" s="185"/>
      <c r="W26" s="185"/>
    </row>
    <row r="27" ht="15.05" customHeight="1" spans="1:23">
      <c r="A27" s="181" t="s">
        <v>47</v>
      </c>
      <c r="B27" s="23" t="s">
        <v>196</v>
      </c>
      <c r="C27" s="24" t="s">
        <v>197</v>
      </c>
      <c r="D27" s="23" t="s">
        <v>66</v>
      </c>
      <c r="E27" s="23" t="s">
        <v>67</v>
      </c>
      <c r="F27" s="23" t="s">
        <v>204</v>
      </c>
      <c r="G27" s="179" t="s">
        <v>205</v>
      </c>
      <c r="H27" s="180">
        <v>132000</v>
      </c>
      <c r="I27" s="180">
        <v>132000</v>
      </c>
      <c r="J27" s="183"/>
      <c r="K27" s="183"/>
      <c r="L27" s="180">
        <v>132000</v>
      </c>
      <c r="M27" s="185"/>
      <c r="N27" s="185"/>
      <c r="O27" s="185"/>
      <c r="P27" s="185"/>
      <c r="Q27" s="185"/>
      <c r="R27" s="185"/>
      <c r="S27" s="185"/>
      <c r="T27" s="185"/>
      <c r="U27" s="185"/>
      <c r="V27" s="185"/>
      <c r="W27" s="185"/>
    </row>
    <row r="28" ht="15.05" customHeight="1" spans="1:23">
      <c r="A28" s="181" t="s">
        <v>47</v>
      </c>
      <c r="B28" s="23" t="s">
        <v>196</v>
      </c>
      <c r="C28" s="24" t="s">
        <v>197</v>
      </c>
      <c r="D28" s="23" t="s">
        <v>66</v>
      </c>
      <c r="E28" s="23" t="s">
        <v>67</v>
      </c>
      <c r="F28" s="23" t="s">
        <v>206</v>
      </c>
      <c r="G28" s="179" t="s">
        <v>207</v>
      </c>
      <c r="H28" s="180">
        <v>39900</v>
      </c>
      <c r="I28" s="180">
        <v>39900</v>
      </c>
      <c r="J28" s="183"/>
      <c r="K28" s="183"/>
      <c r="L28" s="180">
        <v>39900</v>
      </c>
      <c r="M28" s="185"/>
      <c r="N28" s="185"/>
      <c r="O28" s="185"/>
      <c r="P28" s="185"/>
      <c r="Q28" s="185"/>
      <c r="R28" s="185"/>
      <c r="S28" s="185"/>
      <c r="T28" s="185"/>
      <c r="U28" s="185"/>
      <c r="V28" s="185"/>
      <c r="W28" s="185"/>
    </row>
    <row r="29" ht="15.05" customHeight="1" spans="1:23">
      <c r="A29" s="181" t="s">
        <v>47</v>
      </c>
      <c r="B29" s="23" t="s">
        <v>196</v>
      </c>
      <c r="C29" s="24" t="s">
        <v>197</v>
      </c>
      <c r="D29" s="23" t="s">
        <v>66</v>
      </c>
      <c r="E29" s="23" t="s">
        <v>67</v>
      </c>
      <c r="F29" s="23" t="s">
        <v>208</v>
      </c>
      <c r="G29" s="179" t="s">
        <v>209</v>
      </c>
      <c r="H29" s="180">
        <v>60000</v>
      </c>
      <c r="I29" s="180">
        <v>60000</v>
      </c>
      <c r="J29" s="183"/>
      <c r="K29" s="183"/>
      <c r="L29" s="180">
        <v>60000</v>
      </c>
      <c r="M29" s="185"/>
      <c r="N29" s="185"/>
      <c r="O29" s="185"/>
      <c r="P29" s="185"/>
      <c r="Q29" s="185"/>
      <c r="R29" s="185"/>
      <c r="S29" s="185"/>
      <c r="T29" s="185"/>
      <c r="U29" s="185"/>
      <c r="V29" s="185"/>
      <c r="W29" s="185"/>
    </row>
    <row r="30" ht="15.05" customHeight="1" spans="1:23">
      <c r="A30" s="181" t="s">
        <v>47</v>
      </c>
      <c r="B30" s="23" t="s">
        <v>210</v>
      </c>
      <c r="C30" s="24" t="s">
        <v>149</v>
      </c>
      <c r="D30" s="23" t="s">
        <v>66</v>
      </c>
      <c r="E30" s="23" t="s">
        <v>67</v>
      </c>
      <c r="F30" s="23" t="s">
        <v>211</v>
      </c>
      <c r="G30" s="179" t="s">
        <v>149</v>
      </c>
      <c r="H30" s="180">
        <v>30000</v>
      </c>
      <c r="I30" s="180">
        <v>30000</v>
      </c>
      <c r="J30" s="183"/>
      <c r="K30" s="183"/>
      <c r="L30" s="180">
        <v>30000</v>
      </c>
      <c r="M30" s="185"/>
      <c r="N30" s="185"/>
      <c r="O30" s="185"/>
      <c r="P30" s="185"/>
      <c r="Q30" s="185"/>
      <c r="R30" s="185"/>
      <c r="S30" s="185"/>
      <c r="T30" s="185"/>
      <c r="U30" s="185"/>
      <c r="V30" s="185"/>
      <c r="W30" s="185"/>
    </row>
    <row r="31" ht="15.05" customHeight="1" spans="1:23">
      <c r="A31" s="181" t="s">
        <v>47</v>
      </c>
      <c r="B31" s="23" t="s">
        <v>212</v>
      </c>
      <c r="C31" s="24" t="s">
        <v>213</v>
      </c>
      <c r="D31" s="23" t="s">
        <v>66</v>
      </c>
      <c r="E31" s="23" t="s">
        <v>67</v>
      </c>
      <c r="F31" s="23" t="s">
        <v>177</v>
      </c>
      <c r="G31" s="179" t="s">
        <v>178</v>
      </c>
      <c r="H31" s="180">
        <v>312000</v>
      </c>
      <c r="I31" s="180">
        <v>312000</v>
      </c>
      <c r="J31" s="183"/>
      <c r="K31" s="183"/>
      <c r="L31" s="180">
        <v>312000</v>
      </c>
      <c r="M31" s="185"/>
      <c r="N31" s="185"/>
      <c r="O31" s="185"/>
      <c r="P31" s="185"/>
      <c r="Q31" s="185"/>
      <c r="R31" s="185"/>
      <c r="S31" s="185"/>
      <c r="T31" s="185"/>
      <c r="U31" s="185"/>
      <c r="V31" s="185"/>
      <c r="W31" s="185"/>
    </row>
    <row r="32" ht="15.05" customHeight="1" spans="1:23">
      <c r="A32" s="181" t="s">
        <v>47</v>
      </c>
      <c r="B32" s="23" t="s">
        <v>212</v>
      </c>
      <c r="C32" s="24" t="s">
        <v>213</v>
      </c>
      <c r="D32" s="23" t="s">
        <v>66</v>
      </c>
      <c r="E32" s="23" t="s">
        <v>67</v>
      </c>
      <c r="F32" s="23" t="s">
        <v>177</v>
      </c>
      <c r="G32" s="179" t="s">
        <v>178</v>
      </c>
      <c r="H32" s="180">
        <v>156000</v>
      </c>
      <c r="I32" s="180">
        <v>156000</v>
      </c>
      <c r="J32" s="183"/>
      <c r="K32" s="183"/>
      <c r="L32" s="180">
        <v>156000</v>
      </c>
      <c r="M32" s="185"/>
      <c r="N32" s="185"/>
      <c r="O32" s="185"/>
      <c r="P32" s="185"/>
      <c r="Q32" s="185"/>
      <c r="R32" s="185"/>
      <c r="S32" s="185"/>
      <c r="T32" s="185"/>
      <c r="U32" s="185"/>
      <c r="V32" s="185"/>
      <c r="W32" s="185"/>
    </row>
    <row r="33" ht="15.05" customHeight="1" spans="1:23">
      <c r="A33" s="181" t="s">
        <v>47</v>
      </c>
      <c r="B33" s="23" t="s">
        <v>214</v>
      </c>
      <c r="C33" s="24" t="s">
        <v>215</v>
      </c>
      <c r="D33" s="23" t="s">
        <v>66</v>
      </c>
      <c r="E33" s="23" t="s">
        <v>67</v>
      </c>
      <c r="F33" s="23" t="s">
        <v>216</v>
      </c>
      <c r="G33" s="179" t="s">
        <v>217</v>
      </c>
      <c r="H33" s="180">
        <v>555696</v>
      </c>
      <c r="I33" s="180">
        <v>555696</v>
      </c>
      <c r="J33" s="183"/>
      <c r="K33" s="183"/>
      <c r="L33" s="180">
        <v>555696</v>
      </c>
      <c r="M33" s="185"/>
      <c r="N33" s="185"/>
      <c r="O33" s="185"/>
      <c r="P33" s="185"/>
      <c r="Q33" s="185"/>
      <c r="R33" s="185"/>
      <c r="S33" s="185"/>
      <c r="T33" s="185"/>
      <c r="U33" s="185"/>
      <c r="V33" s="185"/>
      <c r="W33" s="185"/>
    </row>
    <row r="34" ht="15.05" customHeight="1" spans="1:23">
      <c r="A34" s="181" t="s">
        <v>47</v>
      </c>
      <c r="B34" s="23" t="s">
        <v>218</v>
      </c>
      <c r="C34" s="24" t="s">
        <v>219</v>
      </c>
      <c r="D34" s="23" t="s">
        <v>83</v>
      </c>
      <c r="E34" s="23" t="s">
        <v>84</v>
      </c>
      <c r="F34" s="23" t="s">
        <v>198</v>
      </c>
      <c r="G34" s="179" t="s">
        <v>199</v>
      </c>
      <c r="H34" s="180">
        <v>10800</v>
      </c>
      <c r="I34" s="180">
        <v>10800</v>
      </c>
      <c r="J34" s="183"/>
      <c r="K34" s="183"/>
      <c r="L34" s="180">
        <v>10800</v>
      </c>
      <c r="M34" s="185"/>
      <c r="N34" s="185"/>
      <c r="O34" s="185"/>
      <c r="P34" s="185"/>
      <c r="Q34" s="185"/>
      <c r="R34" s="185"/>
      <c r="S34" s="185"/>
      <c r="T34" s="185"/>
      <c r="U34" s="185"/>
      <c r="V34" s="185"/>
      <c r="W34" s="185"/>
    </row>
    <row r="35" ht="15.05" customHeight="1" spans="1:23">
      <c r="A35" s="181" t="s">
        <v>47</v>
      </c>
      <c r="B35" s="23" t="s">
        <v>218</v>
      </c>
      <c r="C35" s="24" t="s">
        <v>219</v>
      </c>
      <c r="D35" s="23" t="s">
        <v>85</v>
      </c>
      <c r="E35" s="23" t="s">
        <v>86</v>
      </c>
      <c r="F35" s="23" t="s">
        <v>198</v>
      </c>
      <c r="G35" s="179" t="s">
        <v>199</v>
      </c>
      <c r="H35" s="180">
        <v>600</v>
      </c>
      <c r="I35" s="180">
        <v>600</v>
      </c>
      <c r="J35" s="183"/>
      <c r="K35" s="183"/>
      <c r="L35" s="180">
        <v>600</v>
      </c>
      <c r="M35" s="185"/>
      <c r="N35" s="185"/>
      <c r="O35" s="185"/>
      <c r="P35" s="185"/>
      <c r="Q35" s="185"/>
      <c r="R35" s="185"/>
      <c r="S35" s="185"/>
      <c r="T35" s="185"/>
      <c r="U35" s="185"/>
      <c r="V35" s="185"/>
      <c r="W35" s="185"/>
    </row>
    <row r="36" ht="15.05" customHeight="1" spans="1:23">
      <c r="A36" s="181" t="s">
        <v>47</v>
      </c>
      <c r="B36" s="23" t="s">
        <v>220</v>
      </c>
      <c r="C36" s="24" t="s">
        <v>221</v>
      </c>
      <c r="D36" s="23" t="s">
        <v>66</v>
      </c>
      <c r="E36" s="23" t="s">
        <v>67</v>
      </c>
      <c r="F36" s="23" t="s">
        <v>222</v>
      </c>
      <c r="G36" s="179" t="s">
        <v>223</v>
      </c>
      <c r="H36" s="180">
        <v>275400</v>
      </c>
      <c r="I36" s="180">
        <v>275400</v>
      </c>
      <c r="J36" s="183"/>
      <c r="K36" s="183"/>
      <c r="L36" s="180">
        <v>275400</v>
      </c>
      <c r="M36" s="185"/>
      <c r="N36" s="185"/>
      <c r="O36" s="185"/>
      <c r="P36" s="185"/>
      <c r="Q36" s="185"/>
      <c r="R36" s="185"/>
      <c r="S36" s="185"/>
      <c r="T36" s="185"/>
      <c r="U36" s="185"/>
      <c r="V36" s="185"/>
      <c r="W36" s="185"/>
    </row>
    <row r="37" ht="15.05" customHeight="1" spans="1:23">
      <c r="A37" s="181" t="s">
        <v>47</v>
      </c>
      <c r="B37" s="23" t="s">
        <v>224</v>
      </c>
      <c r="C37" s="24" t="s">
        <v>225</v>
      </c>
      <c r="D37" s="23" t="s">
        <v>66</v>
      </c>
      <c r="E37" s="23" t="s">
        <v>67</v>
      </c>
      <c r="F37" s="23" t="s">
        <v>226</v>
      </c>
      <c r="G37" s="179" t="s">
        <v>227</v>
      </c>
      <c r="H37" s="180">
        <v>22906.8</v>
      </c>
      <c r="I37" s="180">
        <v>22906.8</v>
      </c>
      <c r="J37" s="183"/>
      <c r="K37" s="183"/>
      <c r="L37" s="180">
        <v>22906.8</v>
      </c>
      <c r="M37" s="185"/>
      <c r="N37" s="185"/>
      <c r="O37" s="185"/>
      <c r="P37" s="185"/>
      <c r="Q37" s="185"/>
      <c r="R37" s="185"/>
      <c r="S37" s="185"/>
      <c r="T37" s="185"/>
      <c r="U37" s="185"/>
      <c r="V37" s="185"/>
      <c r="W37" s="185"/>
    </row>
    <row r="38" ht="15.05" customHeight="1" spans="1:23">
      <c r="A38" s="181" t="s">
        <v>47</v>
      </c>
      <c r="B38" s="23" t="s">
        <v>224</v>
      </c>
      <c r="C38" s="24" t="s">
        <v>225</v>
      </c>
      <c r="D38" s="23" t="s">
        <v>87</v>
      </c>
      <c r="E38" s="23" t="s">
        <v>88</v>
      </c>
      <c r="F38" s="23" t="s">
        <v>228</v>
      </c>
      <c r="G38" s="179" t="s">
        <v>229</v>
      </c>
      <c r="H38" s="180">
        <v>1373274</v>
      </c>
      <c r="I38" s="180">
        <v>1373274</v>
      </c>
      <c r="J38" s="183"/>
      <c r="K38" s="183"/>
      <c r="L38" s="180">
        <v>1373274</v>
      </c>
      <c r="M38" s="185"/>
      <c r="N38" s="185"/>
      <c r="O38" s="185"/>
      <c r="P38" s="185"/>
      <c r="Q38" s="185"/>
      <c r="R38" s="185"/>
      <c r="S38" s="185"/>
      <c r="T38" s="185"/>
      <c r="U38" s="185"/>
      <c r="V38" s="185"/>
      <c r="W38" s="185"/>
    </row>
    <row r="39" ht="15.05" customHeight="1" spans="1:23">
      <c r="A39" s="181" t="s">
        <v>47</v>
      </c>
      <c r="B39" s="23" t="s">
        <v>224</v>
      </c>
      <c r="C39" s="24" t="s">
        <v>225</v>
      </c>
      <c r="D39" s="23" t="s">
        <v>97</v>
      </c>
      <c r="E39" s="23" t="s">
        <v>98</v>
      </c>
      <c r="F39" s="23" t="s">
        <v>181</v>
      </c>
      <c r="G39" s="179" t="s">
        <v>182</v>
      </c>
      <c r="H39" s="180">
        <v>20601</v>
      </c>
      <c r="I39" s="180">
        <v>20601</v>
      </c>
      <c r="J39" s="183"/>
      <c r="K39" s="183"/>
      <c r="L39" s="180">
        <v>20601</v>
      </c>
      <c r="M39" s="185"/>
      <c r="N39" s="185"/>
      <c r="O39" s="185"/>
      <c r="P39" s="185"/>
      <c r="Q39" s="185"/>
      <c r="R39" s="185"/>
      <c r="S39" s="185"/>
      <c r="T39" s="185"/>
      <c r="U39" s="185"/>
      <c r="V39" s="185"/>
      <c r="W39" s="185"/>
    </row>
    <row r="40" ht="15.05" customHeight="1" spans="1:23">
      <c r="A40" s="181" t="s">
        <v>47</v>
      </c>
      <c r="B40" s="23" t="s">
        <v>224</v>
      </c>
      <c r="C40" s="24" t="s">
        <v>225</v>
      </c>
      <c r="D40" s="23" t="s">
        <v>97</v>
      </c>
      <c r="E40" s="23" t="s">
        <v>98</v>
      </c>
      <c r="F40" s="23" t="s">
        <v>181</v>
      </c>
      <c r="G40" s="179" t="s">
        <v>182</v>
      </c>
      <c r="H40" s="180">
        <v>549297</v>
      </c>
      <c r="I40" s="180">
        <v>549297</v>
      </c>
      <c r="J40" s="183"/>
      <c r="K40" s="183"/>
      <c r="L40" s="180">
        <v>549297</v>
      </c>
      <c r="M40" s="185"/>
      <c r="N40" s="185"/>
      <c r="O40" s="185"/>
      <c r="P40" s="185"/>
      <c r="Q40" s="185"/>
      <c r="R40" s="185"/>
      <c r="S40" s="185"/>
      <c r="T40" s="185"/>
      <c r="U40" s="185"/>
      <c r="V40" s="185"/>
      <c r="W40" s="185"/>
    </row>
    <row r="41" ht="15.05" customHeight="1" spans="1:23">
      <c r="A41" s="181" t="s">
        <v>47</v>
      </c>
      <c r="B41" s="23" t="s">
        <v>224</v>
      </c>
      <c r="C41" s="24" t="s">
        <v>225</v>
      </c>
      <c r="D41" s="23" t="s">
        <v>101</v>
      </c>
      <c r="E41" s="23" t="s">
        <v>102</v>
      </c>
      <c r="F41" s="23" t="s">
        <v>230</v>
      </c>
      <c r="G41" s="179" t="s">
        <v>231</v>
      </c>
      <c r="H41" s="180">
        <v>408139.2</v>
      </c>
      <c r="I41" s="180">
        <v>408139.2</v>
      </c>
      <c r="J41" s="183"/>
      <c r="K41" s="183"/>
      <c r="L41" s="180">
        <v>408139.2</v>
      </c>
      <c r="M41" s="185"/>
      <c r="N41" s="185"/>
      <c r="O41" s="185"/>
      <c r="P41" s="185"/>
      <c r="Q41" s="185"/>
      <c r="R41" s="185"/>
      <c r="S41" s="185"/>
      <c r="T41" s="185"/>
      <c r="U41" s="185"/>
      <c r="V41" s="185"/>
      <c r="W41" s="185"/>
    </row>
    <row r="42" ht="15.05" customHeight="1" spans="1:23">
      <c r="A42" s="181" t="s">
        <v>47</v>
      </c>
      <c r="B42" s="23" t="s">
        <v>224</v>
      </c>
      <c r="C42" s="24" t="s">
        <v>225</v>
      </c>
      <c r="D42" s="23" t="s">
        <v>103</v>
      </c>
      <c r="E42" s="23" t="s">
        <v>104</v>
      </c>
      <c r="F42" s="23" t="s">
        <v>226</v>
      </c>
      <c r="G42" s="179" t="s">
        <v>227</v>
      </c>
      <c r="H42" s="180">
        <v>13734</v>
      </c>
      <c r="I42" s="180">
        <v>13734</v>
      </c>
      <c r="J42" s="183"/>
      <c r="K42" s="183"/>
      <c r="L42" s="180">
        <v>13734</v>
      </c>
      <c r="M42" s="185"/>
      <c r="N42" s="185"/>
      <c r="O42" s="185"/>
      <c r="P42" s="185"/>
      <c r="Q42" s="185"/>
      <c r="R42" s="185"/>
      <c r="S42" s="185"/>
      <c r="T42" s="185"/>
      <c r="U42" s="185"/>
      <c r="V42" s="185"/>
      <c r="W42" s="185"/>
    </row>
    <row r="43" ht="15.05" customHeight="1" spans="1:23">
      <c r="A43" s="181" t="s">
        <v>47</v>
      </c>
      <c r="B43" s="23" t="s">
        <v>232</v>
      </c>
      <c r="C43" s="24" t="s">
        <v>233</v>
      </c>
      <c r="D43" s="23" t="s">
        <v>66</v>
      </c>
      <c r="E43" s="23" t="s">
        <v>67</v>
      </c>
      <c r="F43" s="23">
        <v>30207</v>
      </c>
      <c r="G43" s="179" t="s">
        <v>203</v>
      </c>
      <c r="H43" s="180">
        <v>5000</v>
      </c>
      <c r="I43" s="180">
        <v>5000</v>
      </c>
      <c r="J43" s="183"/>
      <c r="K43" s="183"/>
      <c r="L43" s="180">
        <v>5000</v>
      </c>
      <c r="M43" s="185"/>
      <c r="N43" s="185"/>
      <c r="O43" s="185"/>
      <c r="P43" s="185"/>
      <c r="Q43" s="185"/>
      <c r="R43" s="185"/>
      <c r="S43" s="185"/>
      <c r="T43" s="185"/>
      <c r="U43" s="185"/>
      <c r="V43" s="185"/>
      <c r="W43" s="185"/>
    </row>
    <row r="44" ht="15.05" customHeight="1" spans="1:23">
      <c r="A44" s="181" t="s">
        <v>47</v>
      </c>
      <c r="B44" s="23" t="s">
        <v>232</v>
      </c>
      <c r="C44" s="24" t="s">
        <v>233</v>
      </c>
      <c r="D44" s="23" t="s">
        <v>66</v>
      </c>
      <c r="E44" s="23" t="s">
        <v>67</v>
      </c>
      <c r="F44" s="23">
        <v>30207</v>
      </c>
      <c r="G44" s="179" t="s">
        <v>203</v>
      </c>
      <c r="H44" s="180">
        <v>34000</v>
      </c>
      <c r="I44" s="180">
        <v>34000</v>
      </c>
      <c r="J44" s="183"/>
      <c r="K44" s="183"/>
      <c r="L44" s="180">
        <v>34000</v>
      </c>
      <c r="M44" s="185"/>
      <c r="N44" s="185"/>
      <c r="O44" s="185"/>
      <c r="P44" s="185"/>
      <c r="Q44" s="185"/>
      <c r="R44" s="185"/>
      <c r="S44" s="185"/>
      <c r="T44" s="185"/>
      <c r="U44" s="185"/>
      <c r="V44" s="185"/>
      <c r="W44" s="185"/>
    </row>
    <row r="45" ht="15.05" customHeight="1" spans="1:23">
      <c r="A45" s="181" t="s">
        <v>47</v>
      </c>
      <c r="B45" s="23" t="s">
        <v>234</v>
      </c>
      <c r="C45" s="24" t="s">
        <v>235</v>
      </c>
      <c r="D45" s="23" t="s">
        <v>66</v>
      </c>
      <c r="E45" s="23" t="s">
        <v>67</v>
      </c>
      <c r="F45" s="23">
        <v>30305</v>
      </c>
      <c r="G45" s="179" t="s">
        <v>236</v>
      </c>
      <c r="H45" s="180">
        <v>85500</v>
      </c>
      <c r="I45" s="180">
        <v>85500</v>
      </c>
      <c r="J45" s="183"/>
      <c r="K45" s="183"/>
      <c r="L45" s="180">
        <v>85500</v>
      </c>
      <c r="M45" s="185"/>
      <c r="N45" s="185"/>
      <c r="O45" s="185"/>
      <c r="P45" s="185"/>
      <c r="Q45" s="185"/>
      <c r="R45" s="185"/>
      <c r="S45" s="185"/>
      <c r="T45" s="185"/>
      <c r="U45" s="185"/>
      <c r="V45" s="185"/>
      <c r="W45" s="185"/>
    </row>
    <row r="46" ht="15.05" customHeight="1" spans="1:23">
      <c r="A46" s="181" t="s">
        <v>47</v>
      </c>
      <c r="B46" s="23" t="s">
        <v>234</v>
      </c>
      <c r="C46" s="24" t="s">
        <v>235</v>
      </c>
      <c r="D46" s="23" t="s">
        <v>66</v>
      </c>
      <c r="E46" s="23" t="s">
        <v>67</v>
      </c>
      <c r="F46" s="23">
        <v>30305</v>
      </c>
      <c r="G46" s="179" t="s">
        <v>236</v>
      </c>
      <c r="H46" s="180">
        <v>10620</v>
      </c>
      <c r="I46" s="180">
        <v>10620</v>
      </c>
      <c r="J46" s="183"/>
      <c r="K46" s="183"/>
      <c r="L46" s="180">
        <v>10620</v>
      </c>
      <c r="M46" s="185"/>
      <c r="N46" s="185"/>
      <c r="O46" s="185"/>
      <c r="P46" s="185"/>
      <c r="Q46" s="185"/>
      <c r="R46" s="185"/>
      <c r="S46" s="185"/>
      <c r="T46" s="185"/>
      <c r="U46" s="185"/>
      <c r="V46" s="185"/>
      <c r="W46" s="185"/>
    </row>
    <row r="47" ht="18.85" customHeight="1" spans="1:23">
      <c r="A47" s="162" t="s">
        <v>120</v>
      </c>
      <c r="B47" s="163"/>
      <c r="C47" s="163"/>
      <c r="D47" s="163"/>
      <c r="E47" s="163"/>
      <c r="F47" s="163"/>
      <c r="G47" s="164"/>
      <c r="H47" s="182">
        <v>11568259</v>
      </c>
      <c r="I47" s="182">
        <v>11568259</v>
      </c>
      <c r="J47" s="182">
        <v>0</v>
      </c>
      <c r="K47" s="182">
        <v>0</v>
      </c>
      <c r="L47" s="182">
        <v>11568259</v>
      </c>
      <c r="M47" s="182"/>
      <c r="N47" s="182"/>
      <c r="O47" s="182"/>
      <c r="P47" s="182"/>
      <c r="Q47" s="182"/>
      <c r="R47" s="182"/>
      <c r="S47" s="182"/>
      <c r="T47" s="182"/>
      <c r="U47" s="182"/>
      <c r="V47" s="182"/>
      <c r="W47" s="182"/>
    </row>
  </sheetData>
  <mergeCells count="30">
    <mergeCell ref="A3:W3"/>
    <mergeCell ref="A4:G4"/>
    <mergeCell ref="H5:W5"/>
    <mergeCell ref="I6:M6"/>
    <mergeCell ref="N6:P6"/>
    <mergeCell ref="R6:W6"/>
    <mergeCell ref="A47:G4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8"/>
  <sheetViews>
    <sheetView showZeros="0" workbookViewId="0">
      <pane ySplit="1" topLeftCell="A2" activePane="bottomLeft" state="frozen"/>
      <selection/>
      <selection pane="bottomLeft" activeCell="B8" sqref="B8"/>
    </sheetView>
  </sheetViews>
  <sheetFormatPr defaultColWidth="9.10833333333333" defaultRowHeight="14.25" customHeight="1"/>
  <cols>
    <col min="1" max="1" width="14.55" style="134" customWidth="1"/>
    <col min="2" max="2" width="21" style="134" customWidth="1"/>
    <col min="3" max="3" width="31.3333333333333" style="134" customWidth="1"/>
    <col min="4" max="4" width="23.8916666666667" style="134" customWidth="1"/>
    <col min="5" max="5" width="15.55" style="134" customWidth="1"/>
    <col min="6" max="6" width="19.7833333333333" style="134" customWidth="1"/>
    <col min="7" max="7" width="14.8916666666667" style="134" customWidth="1"/>
    <col min="8" max="8" width="19.7833333333333" style="134" customWidth="1"/>
    <col min="9" max="16" width="14.2166666666667" style="134" customWidth="1"/>
    <col min="17" max="17" width="13.55" style="134" customWidth="1"/>
    <col min="18" max="23" width="15.2166666666667" style="134" customWidth="1"/>
    <col min="24" max="16384" width="9.10833333333333" style="134"/>
  </cols>
  <sheetData>
    <row r="1" customHeight="1" spans="1:23">
      <c r="A1" s="59"/>
      <c r="B1" s="59"/>
      <c r="C1" s="59"/>
      <c r="D1" s="59"/>
      <c r="E1" s="59"/>
      <c r="F1" s="59"/>
      <c r="G1" s="59"/>
      <c r="H1" s="59"/>
      <c r="I1" s="59"/>
      <c r="J1" s="59"/>
      <c r="K1" s="59"/>
      <c r="L1" s="59"/>
      <c r="M1" s="59"/>
      <c r="N1" s="59"/>
      <c r="O1" s="59"/>
      <c r="P1" s="59"/>
      <c r="Q1" s="59"/>
      <c r="R1" s="59"/>
      <c r="S1" s="59"/>
      <c r="T1" s="59"/>
      <c r="U1" s="59"/>
      <c r="V1" s="59"/>
      <c r="W1" s="59"/>
    </row>
    <row r="2" ht="13.6" customHeight="1" spans="5:23">
      <c r="E2" s="153"/>
      <c r="F2" s="153"/>
      <c r="G2" s="153"/>
      <c r="H2" s="153"/>
      <c r="U2" s="168"/>
      <c r="W2" s="169" t="s">
        <v>237</v>
      </c>
    </row>
    <row r="3" ht="27.85" customHeight="1" spans="1:23">
      <c r="A3" s="136" t="s">
        <v>238</v>
      </c>
      <c r="B3" s="136"/>
      <c r="C3" s="136"/>
      <c r="D3" s="136"/>
      <c r="E3" s="136"/>
      <c r="F3" s="136"/>
      <c r="G3" s="136"/>
      <c r="H3" s="136"/>
      <c r="I3" s="136"/>
      <c r="J3" s="136"/>
      <c r="K3" s="136"/>
      <c r="L3" s="136"/>
      <c r="M3" s="136"/>
      <c r="N3" s="136"/>
      <c r="O3" s="136"/>
      <c r="P3" s="136"/>
      <c r="Q3" s="136"/>
      <c r="R3" s="136"/>
      <c r="S3" s="136"/>
      <c r="T3" s="136"/>
      <c r="U3" s="136"/>
      <c r="V3" s="136"/>
      <c r="W3" s="136"/>
    </row>
    <row r="4" ht="13.6" customHeight="1" spans="1:23">
      <c r="A4" s="138" t="str">
        <f>'部门财务收支预算总表01-1'!A4</f>
        <v>单位名称：新平彝族傣族自治县财政局</v>
      </c>
      <c r="B4" s="154" t="str">
        <f t="shared" ref="B4" si="0">"单位名称："&amp;"绩效评价中心"</f>
        <v>单位名称：绩效评价中心</v>
      </c>
      <c r="C4" s="154"/>
      <c r="D4" s="154"/>
      <c r="E4" s="154"/>
      <c r="F4" s="154"/>
      <c r="G4" s="154"/>
      <c r="H4" s="154"/>
      <c r="I4" s="154"/>
      <c r="J4" s="165"/>
      <c r="K4" s="165"/>
      <c r="L4" s="165"/>
      <c r="M4" s="165"/>
      <c r="N4" s="165"/>
      <c r="O4" s="165"/>
      <c r="P4" s="165"/>
      <c r="Q4" s="165"/>
      <c r="U4" s="168"/>
      <c r="W4" s="170" t="s">
        <v>145</v>
      </c>
    </row>
    <row r="5" ht="21.8" customHeight="1" spans="1:23">
      <c r="A5" s="155" t="s">
        <v>239</v>
      </c>
      <c r="B5" s="155" t="s">
        <v>155</v>
      </c>
      <c r="C5" s="155" t="s">
        <v>156</v>
      </c>
      <c r="D5" s="155" t="s">
        <v>240</v>
      </c>
      <c r="E5" s="156" t="s">
        <v>157</v>
      </c>
      <c r="F5" s="156" t="s">
        <v>158</v>
      </c>
      <c r="G5" s="156" t="s">
        <v>159</v>
      </c>
      <c r="H5" s="156" t="s">
        <v>160</v>
      </c>
      <c r="I5" s="166" t="s">
        <v>32</v>
      </c>
      <c r="J5" s="166" t="s">
        <v>241</v>
      </c>
      <c r="K5" s="166"/>
      <c r="L5" s="166"/>
      <c r="M5" s="166"/>
      <c r="N5" s="166" t="s">
        <v>162</v>
      </c>
      <c r="O5" s="166"/>
      <c r="P5" s="166"/>
      <c r="Q5" s="156" t="s">
        <v>38</v>
      </c>
      <c r="R5" s="171" t="s">
        <v>54</v>
      </c>
      <c r="S5" s="172"/>
      <c r="T5" s="172"/>
      <c r="U5" s="172"/>
      <c r="V5" s="172"/>
      <c r="W5" s="173"/>
    </row>
    <row r="6" ht="21.8" customHeight="1" spans="1:23">
      <c r="A6" s="157"/>
      <c r="B6" s="157"/>
      <c r="C6" s="157"/>
      <c r="D6" s="157"/>
      <c r="E6" s="158"/>
      <c r="F6" s="158"/>
      <c r="G6" s="158"/>
      <c r="H6" s="158"/>
      <c r="I6" s="166"/>
      <c r="J6" s="139" t="s">
        <v>35</v>
      </c>
      <c r="K6" s="139"/>
      <c r="L6" s="139" t="s">
        <v>36</v>
      </c>
      <c r="M6" s="139" t="s">
        <v>37</v>
      </c>
      <c r="N6" s="156" t="s">
        <v>35</v>
      </c>
      <c r="O6" s="156" t="s">
        <v>36</v>
      </c>
      <c r="P6" s="156" t="s">
        <v>37</v>
      </c>
      <c r="Q6" s="158"/>
      <c r="R6" s="156" t="s">
        <v>34</v>
      </c>
      <c r="S6" s="156" t="s">
        <v>45</v>
      </c>
      <c r="T6" s="156" t="s">
        <v>168</v>
      </c>
      <c r="U6" s="156" t="s">
        <v>41</v>
      </c>
      <c r="V6" s="156" t="s">
        <v>42</v>
      </c>
      <c r="W6" s="156" t="s">
        <v>43</v>
      </c>
    </row>
    <row r="7" ht="40.6" customHeight="1" spans="1:23">
      <c r="A7" s="159"/>
      <c r="B7" s="159"/>
      <c r="C7" s="159"/>
      <c r="D7" s="159"/>
      <c r="E7" s="160"/>
      <c r="F7" s="160"/>
      <c r="G7" s="160"/>
      <c r="H7" s="160"/>
      <c r="I7" s="166"/>
      <c r="J7" s="139" t="s">
        <v>34</v>
      </c>
      <c r="K7" s="139" t="s">
        <v>242</v>
      </c>
      <c r="L7" s="139"/>
      <c r="M7" s="139"/>
      <c r="N7" s="160"/>
      <c r="O7" s="160"/>
      <c r="P7" s="160"/>
      <c r="Q7" s="160"/>
      <c r="R7" s="160"/>
      <c r="S7" s="160"/>
      <c r="T7" s="160"/>
      <c r="U7" s="174"/>
      <c r="V7" s="160"/>
      <c r="W7" s="160"/>
    </row>
    <row r="8" ht="15.05" customHeight="1" spans="1:23">
      <c r="A8" s="161">
        <v>1</v>
      </c>
      <c r="B8" s="161">
        <v>2</v>
      </c>
      <c r="C8" s="161">
        <v>3</v>
      </c>
      <c r="D8" s="161">
        <v>4</v>
      </c>
      <c r="E8" s="161">
        <v>5</v>
      </c>
      <c r="F8" s="161">
        <v>6</v>
      </c>
      <c r="G8" s="161">
        <v>7</v>
      </c>
      <c r="H8" s="161">
        <v>8</v>
      </c>
      <c r="I8" s="161">
        <v>9</v>
      </c>
      <c r="J8" s="161">
        <v>10</v>
      </c>
      <c r="K8" s="161">
        <v>11</v>
      </c>
      <c r="L8" s="161">
        <v>12</v>
      </c>
      <c r="M8" s="161">
        <v>13</v>
      </c>
      <c r="N8" s="161">
        <v>14</v>
      </c>
      <c r="O8" s="161">
        <v>15</v>
      </c>
      <c r="P8" s="161">
        <v>16</v>
      </c>
      <c r="Q8" s="161">
        <v>17</v>
      </c>
      <c r="R8" s="161">
        <v>18</v>
      </c>
      <c r="S8" s="161">
        <v>19</v>
      </c>
      <c r="T8" s="161">
        <v>20</v>
      </c>
      <c r="U8" s="161">
        <v>21</v>
      </c>
      <c r="V8" s="161">
        <v>22</v>
      </c>
      <c r="W8" s="161">
        <v>23</v>
      </c>
    </row>
    <row r="9" ht="32.9" customHeight="1" spans="1:23">
      <c r="A9" s="23"/>
      <c r="B9" s="23"/>
      <c r="C9" s="24" t="s">
        <v>243</v>
      </c>
      <c r="D9" s="23"/>
      <c r="E9" s="23"/>
      <c r="F9" s="23"/>
      <c r="G9" s="23"/>
      <c r="H9" s="23"/>
      <c r="I9" s="167">
        <v>55200</v>
      </c>
      <c r="J9" s="167">
        <v>55200</v>
      </c>
      <c r="K9" s="167">
        <v>55200</v>
      </c>
      <c r="L9" s="167"/>
      <c r="M9" s="167"/>
      <c r="N9" s="167"/>
      <c r="O9" s="167"/>
      <c r="P9" s="167"/>
      <c r="Q9" s="167"/>
      <c r="R9" s="167"/>
      <c r="S9" s="167"/>
      <c r="T9" s="167"/>
      <c r="U9" s="175"/>
      <c r="V9" s="167"/>
      <c r="W9" s="167"/>
    </row>
    <row r="10" ht="32.9" customHeight="1" spans="1:23">
      <c r="A10" s="23" t="s">
        <v>244</v>
      </c>
      <c r="B10" s="23" t="s">
        <v>245</v>
      </c>
      <c r="C10" s="24" t="s">
        <v>243</v>
      </c>
      <c r="D10" s="23" t="s">
        <v>47</v>
      </c>
      <c r="E10" s="23" t="s">
        <v>66</v>
      </c>
      <c r="F10" s="23" t="s">
        <v>67</v>
      </c>
      <c r="G10" s="23" t="s">
        <v>246</v>
      </c>
      <c r="H10" s="23" t="s">
        <v>247</v>
      </c>
      <c r="I10" s="167">
        <v>55200</v>
      </c>
      <c r="J10" s="167">
        <v>55200</v>
      </c>
      <c r="K10" s="167">
        <v>55200</v>
      </c>
      <c r="L10" s="167"/>
      <c r="M10" s="167"/>
      <c r="N10" s="167"/>
      <c r="O10" s="167"/>
      <c r="P10" s="167"/>
      <c r="Q10" s="167"/>
      <c r="R10" s="167"/>
      <c r="S10" s="167"/>
      <c r="T10" s="167"/>
      <c r="U10" s="175"/>
      <c r="V10" s="167"/>
      <c r="W10" s="167"/>
    </row>
    <row r="11" ht="32.9" customHeight="1" spans="1:23">
      <c r="A11" s="102"/>
      <c r="B11" s="102"/>
      <c r="C11" s="24" t="s">
        <v>248</v>
      </c>
      <c r="D11" s="102"/>
      <c r="E11" s="102"/>
      <c r="F11" s="102"/>
      <c r="G11" s="102"/>
      <c r="H11" s="102"/>
      <c r="I11" s="167">
        <v>506960</v>
      </c>
      <c r="J11" s="167">
        <v>506960</v>
      </c>
      <c r="K11" s="167">
        <v>506960</v>
      </c>
      <c r="L11" s="167"/>
      <c r="M11" s="167"/>
      <c r="N11" s="167"/>
      <c r="O11" s="167"/>
      <c r="P11" s="167"/>
      <c r="Q11" s="167"/>
      <c r="R11" s="167"/>
      <c r="S11" s="167"/>
      <c r="T11" s="167"/>
      <c r="U11" s="175"/>
      <c r="V11" s="167"/>
      <c r="W11" s="167"/>
    </row>
    <row r="12" ht="32.9" customHeight="1" spans="1:23">
      <c r="A12" s="23" t="s">
        <v>244</v>
      </c>
      <c r="B12" s="23" t="s">
        <v>249</v>
      </c>
      <c r="C12" s="24" t="s">
        <v>248</v>
      </c>
      <c r="D12" s="23" t="s">
        <v>47</v>
      </c>
      <c r="E12" s="23" t="s">
        <v>72</v>
      </c>
      <c r="F12" s="23" t="s">
        <v>73</v>
      </c>
      <c r="G12" s="23" t="s">
        <v>198</v>
      </c>
      <c r="H12" s="23" t="s">
        <v>199</v>
      </c>
      <c r="I12" s="167">
        <v>45800</v>
      </c>
      <c r="J12" s="167">
        <v>45800</v>
      </c>
      <c r="K12" s="167">
        <v>45800</v>
      </c>
      <c r="L12" s="167"/>
      <c r="M12" s="167"/>
      <c r="N12" s="167"/>
      <c r="O12" s="167"/>
      <c r="P12" s="167"/>
      <c r="Q12" s="167"/>
      <c r="R12" s="167"/>
      <c r="S12" s="167"/>
      <c r="T12" s="167"/>
      <c r="U12" s="175"/>
      <c r="V12" s="167"/>
      <c r="W12" s="167"/>
    </row>
    <row r="13" ht="32.9" customHeight="1" spans="1:23">
      <c r="A13" s="23" t="s">
        <v>244</v>
      </c>
      <c r="B13" s="23" t="s">
        <v>249</v>
      </c>
      <c r="C13" s="24" t="s">
        <v>248</v>
      </c>
      <c r="D13" s="23" t="s">
        <v>47</v>
      </c>
      <c r="E13" s="23" t="s">
        <v>72</v>
      </c>
      <c r="F13" s="23" t="s">
        <v>73</v>
      </c>
      <c r="G13" s="23" t="s">
        <v>250</v>
      </c>
      <c r="H13" s="23" t="s">
        <v>251</v>
      </c>
      <c r="I13" s="167">
        <v>20000</v>
      </c>
      <c r="J13" s="167">
        <v>20000</v>
      </c>
      <c r="K13" s="167">
        <v>20000</v>
      </c>
      <c r="L13" s="167"/>
      <c r="M13" s="167"/>
      <c r="N13" s="167"/>
      <c r="O13" s="167"/>
      <c r="P13" s="167"/>
      <c r="Q13" s="167"/>
      <c r="R13" s="167"/>
      <c r="S13" s="167"/>
      <c r="T13" s="167"/>
      <c r="U13" s="175"/>
      <c r="V13" s="167"/>
      <c r="W13" s="167"/>
    </row>
    <row r="14" ht="32.9" customHeight="1" spans="1:23">
      <c r="A14" s="23" t="s">
        <v>244</v>
      </c>
      <c r="B14" s="23" t="s">
        <v>249</v>
      </c>
      <c r="C14" s="24" t="s">
        <v>248</v>
      </c>
      <c r="D14" s="23" t="s">
        <v>47</v>
      </c>
      <c r="E14" s="23" t="s">
        <v>72</v>
      </c>
      <c r="F14" s="23" t="s">
        <v>73</v>
      </c>
      <c r="G14" s="23" t="s">
        <v>252</v>
      </c>
      <c r="H14" s="23" t="s">
        <v>253</v>
      </c>
      <c r="I14" s="167">
        <v>30000</v>
      </c>
      <c r="J14" s="167">
        <v>30000</v>
      </c>
      <c r="K14" s="167">
        <v>30000</v>
      </c>
      <c r="L14" s="167"/>
      <c r="M14" s="167"/>
      <c r="N14" s="167"/>
      <c r="O14" s="167"/>
      <c r="P14" s="167"/>
      <c r="Q14" s="167"/>
      <c r="R14" s="167"/>
      <c r="S14" s="167"/>
      <c r="T14" s="167"/>
      <c r="U14" s="175"/>
      <c r="V14" s="167"/>
      <c r="W14" s="167"/>
    </row>
    <row r="15" ht="32.9" customHeight="1" spans="1:23">
      <c r="A15" s="23" t="s">
        <v>244</v>
      </c>
      <c r="B15" s="23" t="s">
        <v>249</v>
      </c>
      <c r="C15" s="24" t="s">
        <v>248</v>
      </c>
      <c r="D15" s="23" t="s">
        <v>47</v>
      </c>
      <c r="E15" s="23" t="s">
        <v>72</v>
      </c>
      <c r="F15" s="23" t="s">
        <v>73</v>
      </c>
      <c r="G15" s="23" t="s">
        <v>252</v>
      </c>
      <c r="H15" s="23" t="s">
        <v>253</v>
      </c>
      <c r="I15" s="167">
        <v>43200</v>
      </c>
      <c r="J15" s="167">
        <v>43200</v>
      </c>
      <c r="K15" s="167">
        <v>43200</v>
      </c>
      <c r="L15" s="167"/>
      <c r="M15" s="167"/>
      <c r="N15" s="167"/>
      <c r="O15" s="167"/>
      <c r="P15" s="167"/>
      <c r="Q15" s="167"/>
      <c r="R15" s="167"/>
      <c r="S15" s="167"/>
      <c r="T15" s="167"/>
      <c r="U15" s="175"/>
      <c r="V15" s="167"/>
      <c r="W15" s="167"/>
    </row>
    <row r="16" ht="32.9" customHeight="1" spans="1:23">
      <c r="A16" s="23" t="s">
        <v>244</v>
      </c>
      <c r="B16" s="23" t="s">
        <v>249</v>
      </c>
      <c r="C16" s="24" t="s">
        <v>248</v>
      </c>
      <c r="D16" s="23" t="s">
        <v>47</v>
      </c>
      <c r="E16" s="23" t="s">
        <v>72</v>
      </c>
      <c r="F16" s="23" t="s">
        <v>73</v>
      </c>
      <c r="G16" s="23" t="s">
        <v>252</v>
      </c>
      <c r="H16" s="23" t="s">
        <v>253</v>
      </c>
      <c r="I16" s="167">
        <v>20000</v>
      </c>
      <c r="J16" s="167">
        <v>20000</v>
      </c>
      <c r="K16" s="167">
        <v>20000</v>
      </c>
      <c r="L16" s="167"/>
      <c r="M16" s="167"/>
      <c r="N16" s="167"/>
      <c r="O16" s="167"/>
      <c r="P16" s="167"/>
      <c r="Q16" s="167"/>
      <c r="R16" s="167"/>
      <c r="S16" s="167"/>
      <c r="T16" s="167"/>
      <c r="U16" s="175"/>
      <c r="V16" s="167"/>
      <c r="W16" s="167"/>
    </row>
    <row r="17" ht="32.9" customHeight="1" spans="1:23">
      <c r="A17" s="23" t="s">
        <v>244</v>
      </c>
      <c r="B17" s="23" t="s">
        <v>249</v>
      </c>
      <c r="C17" s="24" t="s">
        <v>248</v>
      </c>
      <c r="D17" s="23" t="s">
        <v>47</v>
      </c>
      <c r="E17" s="23" t="s">
        <v>72</v>
      </c>
      <c r="F17" s="23" t="s">
        <v>73</v>
      </c>
      <c r="G17" s="23" t="s">
        <v>252</v>
      </c>
      <c r="H17" s="23" t="s">
        <v>253</v>
      </c>
      <c r="I17" s="167">
        <v>20000</v>
      </c>
      <c r="J17" s="167">
        <v>20000</v>
      </c>
      <c r="K17" s="167">
        <v>20000</v>
      </c>
      <c r="L17" s="167"/>
      <c r="M17" s="167"/>
      <c r="N17" s="167"/>
      <c r="O17" s="167"/>
      <c r="P17" s="167"/>
      <c r="Q17" s="167"/>
      <c r="R17" s="167"/>
      <c r="S17" s="167"/>
      <c r="T17" s="167"/>
      <c r="U17" s="175"/>
      <c r="V17" s="167"/>
      <c r="W17" s="167"/>
    </row>
    <row r="18" ht="32.9" customHeight="1" spans="1:23">
      <c r="A18" s="23" t="s">
        <v>244</v>
      </c>
      <c r="B18" s="23" t="s">
        <v>249</v>
      </c>
      <c r="C18" s="24" t="s">
        <v>248</v>
      </c>
      <c r="D18" s="23" t="s">
        <v>47</v>
      </c>
      <c r="E18" s="23" t="s">
        <v>72</v>
      </c>
      <c r="F18" s="23" t="s">
        <v>73</v>
      </c>
      <c r="G18" s="23" t="s">
        <v>254</v>
      </c>
      <c r="H18" s="23" t="s">
        <v>255</v>
      </c>
      <c r="I18" s="167">
        <v>23760</v>
      </c>
      <c r="J18" s="167">
        <v>23760</v>
      </c>
      <c r="K18" s="167">
        <v>23760</v>
      </c>
      <c r="L18" s="167"/>
      <c r="M18" s="167"/>
      <c r="N18" s="167"/>
      <c r="O18" s="167"/>
      <c r="P18" s="167"/>
      <c r="Q18" s="167"/>
      <c r="R18" s="167"/>
      <c r="S18" s="167"/>
      <c r="T18" s="167"/>
      <c r="U18" s="175"/>
      <c r="V18" s="167"/>
      <c r="W18" s="167"/>
    </row>
    <row r="19" ht="32.9" customHeight="1" spans="1:23">
      <c r="A19" s="23" t="s">
        <v>244</v>
      </c>
      <c r="B19" s="23" t="s">
        <v>249</v>
      </c>
      <c r="C19" s="24" t="s">
        <v>248</v>
      </c>
      <c r="D19" s="23" t="s">
        <v>47</v>
      </c>
      <c r="E19" s="23" t="s">
        <v>72</v>
      </c>
      <c r="F19" s="23" t="s">
        <v>73</v>
      </c>
      <c r="G19" s="23" t="s">
        <v>256</v>
      </c>
      <c r="H19" s="23" t="s">
        <v>257</v>
      </c>
      <c r="I19" s="167">
        <v>150000</v>
      </c>
      <c r="J19" s="167">
        <v>150000</v>
      </c>
      <c r="K19" s="167">
        <v>150000</v>
      </c>
      <c r="L19" s="167"/>
      <c r="M19" s="167"/>
      <c r="N19" s="167"/>
      <c r="O19" s="167"/>
      <c r="P19" s="167"/>
      <c r="Q19" s="167"/>
      <c r="R19" s="167"/>
      <c r="S19" s="167"/>
      <c r="T19" s="167"/>
      <c r="U19" s="175"/>
      <c r="V19" s="167"/>
      <c r="W19" s="167"/>
    </row>
    <row r="20" ht="32.9" customHeight="1" spans="1:23">
      <c r="A20" s="23" t="s">
        <v>244</v>
      </c>
      <c r="B20" s="23" t="s">
        <v>249</v>
      </c>
      <c r="C20" s="24" t="s">
        <v>248</v>
      </c>
      <c r="D20" s="23" t="s">
        <v>47</v>
      </c>
      <c r="E20" s="23" t="s">
        <v>72</v>
      </c>
      <c r="F20" s="23" t="s">
        <v>73</v>
      </c>
      <c r="G20" s="23" t="s">
        <v>256</v>
      </c>
      <c r="H20" s="23" t="s">
        <v>257</v>
      </c>
      <c r="I20" s="167">
        <v>100000</v>
      </c>
      <c r="J20" s="167">
        <v>100000</v>
      </c>
      <c r="K20" s="167">
        <v>100000</v>
      </c>
      <c r="L20" s="167"/>
      <c r="M20" s="167"/>
      <c r="N20" s="167"/>
      <c r="O20" s="167"/>
      <c r="P20" s="167"/>
      <c r="Q20" s="167"/>
      <c r="R20" s="167"/>
      <c r="S20" s="167"/>
      <c r="T20" s="167"/>
      <c r="U20" s="175"/>
      <c r="V20" s="167"/>
      <c r="W20" s="167"/>
    </row>
    <row r="21" ht="32.9" customHeight="1" spans="1:23">
      <c r="A21" s="23" t="s">
        <v>244</v>
      </c>
      <c r="B21" s="23" t="s">
        <v>249</v>
      </c>
      <c r="C21" s="24" t="s">
        <v>248</v>
      </c>
      <c r="D21" s="23" t="s">
        <v>47</v>
      </c>
      <c r="E21" s="23" t="s">
        <v>72</v>
      </c>
      <c r="F21" s="23" t="s">
        <v>73</v>
      </c>
      <c r="G21" s="23" t="s">
        <v>246</v>
      </c>
      <c r="H21" s="23" t="s">
        <v>247</v>
      </c>
      <c r="I21" s="167">
        <v>54200</v>
      </c>
      <c r="J21" s="167">
        <v>54200</v>
      </c>
      <c r="K21" s="167">
        <v>54200</v>
      </c>
      <c r="L21" s="167"/>
      <c r="M21" s="167"/>
      <c r="N21" s="167"/>
      <c r="O21" s="167"/>
      <c r="P21" s="167"/>
      <c r="Q21" s="167"/>
      <c r="R21" s="167"/>
      <c r="S21" s="167"/>
      <c r="T21" s="167"/>
      <c r="U21" s="175"/>
      <c r="V21" s="167"/>
      <c r="W21" s="167"/>
    </row>
    <row r="22" ht="32.9" customHeight="1" spans="1:23">
      <c r="A22" s="102"/>
      <c r="B22" s="102"/>
      <c r="C22" s="24" t="s">
        <v>258</v>
      </c>
      <c r="D22" s="102"/>
      <c r="E22" s="102"/>
      <c r="F22" s="102"/>
      <c r="G22" s="102"/>
      <c r="H22" s="102"/>
      <c r="I22" s="167">
        <v>11364</v>
      </c>
      <c r="J22" s="167">
        <v>11364</v>
      </c>
      <c r="K22" s="167">
        <v>11364</v>
      </c>
      <c r="L22" s="167"/>
      <c r="M22" s="167"/>
      <c r="N22" s="167"/>
      <c r="O22" s="167"/>
      <c r="P22" s="167"/>
      <c r="Q22" s="167"/>
      <c r="R22" s="167"/>
      <c r="S22" s="167"/>
      <c r="T22" s="167"/>
      <c r="U22" s="175"/>
      <c r="V22" s="167"/>
      <c r="W22" s="167"/>
    </row>
    <row r="23" ht="32.9" customHeight="1" spans="1:23">
      <c r="A23" s="23" t="s">
        <v>259</v>
      </c>
      <c r="B23" s="23" t="s">
        <v>260</v>
      </c>
      <c r="C23" s="24" t="s">
        <v>258</v>
      </c>
      <c r="D23" s="23" t="s">
        <v>47</v>
      </c>
      <c r="E23" s="23" t="s">
        <v>91</v>
      </c>
      <c r="F23" s="23" t="s">
        <v>92</v>
      </c>
      <c r="G23" s="23" t="s">
        <v>261</v>
      </c>
      <c r="H23" s="23" t="s">
        <v>236</v>
      </c>
      <c r="I23" s="167">
        <v>11364</v>
      </c>
      <c r="J23" s="167">
        <v>11364</v>
      </c>
      <c r="K23" s="167">
        <v>11364</v>
      </c>
      <c r="L23" s="167"/>
      <c r="M23" s="167"/>
      <c r="N23" s="167"/>
      <c r="O23" s="167"/>
      <c r="P23" s="167"/>
      <c r="Q23" s="167"/>
      <c r="R23" s="167"/>
      <c r="S23" s="167"/>
      <c r="T23" s="167"/>
      <c r="U23" s="175"/>
      <c r="V23" s="167"/>
      <c r="W23" s="167"/>
    </row>
    <row r="24" ht="32.9" customHeight="1" spans="1:23">
      <c r="A24" s="102"/>
      <c r="B24" s="102"/>
      <c r="C24" s="24" t="s">
        <v>262</v>
      </c>
      <c r="D24" s="102"/>
      <c r="E24" s="102"/>
      <c r="F24" s="102"/>
      <c r="G24" s="102"/>
      <c r="H24" s="102"/>
      <c r="I24" s="167">
        <v>249990</v>
      </c>
      <c r="J24" s="167">
        <v>249990</v>
      </c>
      <c r="K24" s="167">
        <v>249990</v>
      </c>
      <c r="L24" s="167"/>
      <c r="M24" s="167"/>
      <c r="N24" s="167"/>
      <c r="O24" s="167"/>
      <c r="P24" s="167"/>
      <c r="Q24" s="167"/>
      <c r="R24" s="167"/>
      <c r="S24" s="167"/>
      <c r="T24" s="167"/>
      <c r="U24" s="175"/>
      <c r="V24" s="167"/>
      <c r="W24" s="167"/>
    </row>
    <row r="25" ht="32.9" customHeight="1" spans="1:23">
      <c r="A25" s="23" t="s">
        <v>259</v>
      </c>
      <c r="B25" s="23" t="s">
        <v>263</v>
      </c>
      <c r="C25" s="24" t="s">
        <v>262</v>
      </c>
      <c r="D25" s="23" t="s">
        <v>47</v>
      </c>
      <c r="E25" s="23" t="s">
        <v>109</v>
      </c>
      <c r="F25" s="23" t="s">
        <v>110</v>
      </c>
      <c r="G25" s="23" t="s">
        <v>261</v>
      </c>
      <c r="H25" s="23" t="s">
        <v>236</v>
      </c>
      <c r="I25" s="167">
        <v>56490</v>
      </c>
      <c r="J25" s="167">
        <v>56490</v>
      </c>
      <c r="K25" s="167">
        <v>56490</v>
      </c>
      <c r="L25" s="167"/>
      <c r="M25" s="167"/>
      <c r="N25" s="167"/>
      <c r="O25" s="167"/>
      <c r="P25" s="167"/>
      <c r="Q25" s="167"/>
      <c r="R25" s="167"/>
      <c r="S25" s="167"/>
      <c r="T25" s="167"/>
      <c r="U25" s="175"/>
      <c r="V25" s="167"/>
      <c r="W25" s="167"/>
    </row>
    <row r="26" ht="32.9" customHeight="1" spans="1:23">
      <c r="A26" s="23" t="s">
        <v>259</v>
      </c>
      <c r="B26" s="23" t="s">
        <v>263</v>
      </c>
      <c r="C26" s="24" t="s">
        <v>262</v>
      </c>
      <c r="D26" s="23" t="s">
        <v>47</v>
      </c>
      <c r="E26" s="23" t="s">
        <v>109</v>
      </c>
      <c r="F26" s="23" t="s">
        <v>110</v>
      </c>
      <c r="G26" s="23" t="s">
        <v>261</v>
      </c>
      <c r="H26" s="23" t="s">
        <v>236</v>
      </c>
      <c r="I26" s="167">
        <v>193500</v>
      </c>
      <c r="J26" s="167">
        <v>193500</v>
      </c>
      <c r="K26" s="167">
        <v>193500</v>
      </c>
      <c r="L26" s="167"/>
      <c r="M26" s="167"/>
      <c r="N26" s="167"/>
      <c r="O26" s="167"/>
      <c r="P26" s="167"/>
      <c r="Q26" s="167"/>
      <c r="R26" s="167"/>
      <c r="S26" s="167"/>
      <c r="T26" s="167"/>
      <c r="U26" s="175"/>
      <c r="V26" s="167"/>
      <c r="W26" s="167"/>
    </row>
    <row r="27" ht="32.9" customHeight="1" spans="1:23">
      <c r="A27" s="102"/>
      <c r="B27" s="102"/>
      <c r="C27" s="24" t="s">
        <v>264</v>
      </c>
      <c r="D27" s="102"/>
      <c r="E27" s="102"/>
      <c r="F27" s="102"/>
      <c r="G27" s="102"/>
      <c r="H27" s="102"/>
      <c r="I27" s="167">
        <v>1279900</v>
      </c>
      <c r="J27" s="167">
        <v>1279900</v>
      </c>
      <c r="K27" s="167">
        <v>1279900</v>
      </c>
      <c r="L27" s="167"/>
      <c r="M27" s="167"/>
      <c r="N27" s="167"/>
      <c r="O27" s="167"/>
      <c r="P27" s="167"/>
      <c r="Q27" s="167"/>
      <c r="R27" s="167"/>
      <c r="S27" s="167"/>
      <c r="T27" s="167"/>
      <c r="U27" s="175"/>
      <c r="V27" s="167"/>
      <c r="W27" s="167"/>
    </row>
    <row r="28" ht="32.9" customHeight="1" spans="1:23">
      <c r="A28" s="23" t="s">
        <v>244</v>
      </c>
      <c r="B28" s="23" t="s">
        <v>265</v>
      </c>
      <c r="C28" s="24" t="s">
        <v>264</v>
      </c>
      <c r="D28" s="23" t="s">
        <v>47</v>
      </c>
      <c r="E28" s="23" t="s">
        <v>68</v>
      </c>
      <c r="F28" s="23" t="s">
        <v>69</v>
      </c>
      <c r="G28" s="23" t="s">
        <v>266</v>
      </c>
      <c r="H28" s="23" t="s">
        <v>267</v>
      </c>
      <c r="I28" s="167">
        <v>21200</v>
      </c>
      <c r="J28" s="167">
        <v>21200</v>
      </c>
      <c r="K28" s="167">
        <v>21200</v>
      </c>
      <c r="L28" s="167"/>
      <c r="M28" s="167"/>
      <c r="N28" s="167"/>
      <c r="O28" s="167"/>
      <c r="P28" s="167"/>
      <c r="Q28" s="167"/>
      <c r="R28" s="167"/>
      <c r="S28" s="167"/>
      <c r="T28" s="167"/>
      <c r="U28" s="175"/>
      <c r="V28" s="167"/>
      <c r="W28" s="167"/>
    </row>
    <row r="29" ht="32.9" customHeight="1" spans="1:23">
      <c r="A29" s="23" t="s">
        <v>244</v>
      </c>
      <c r="B29" s="23" t="s">
        <v>265</v>
      </c>
      <c r="C29" s="24" t="s">
        <v>264</v>
      </c>
      <c r="D29" s="23" t="s">
        <v>47</v>
      </c>
      <c r="E29" s="23" t="s">
        <v>68</v>
      </c>
      <c r="F29" s="23" t="s">
        <v>69</v>
      </c>
      <c r="G29" s="23" t="s">
        <v>266</v>
      </c>
      <c r="H29" s="23" t="s">
        <v>267</v>
      </c>
      <c r="I29" s="167">
        <v>23200</v>
      </c>
      <c r="J29" s="167">
        <v>23200</v>
      </c>
      <c r="K29" s="167">
        <v>23200</v>
      </c>
      <c r="L29" s="167"/>
      <c r="M29" s="167"/>
      <c r="N29" s="167"/>
      <c r="O29" s="167"/>
      <c r="P29" s="167"/>
      <c r="Q29" s="167"/>
      <c r="R29" s="167"/>
      <c r="S29" s="167"/>
      <c r="T29" s="167"/>
      <c r="U29" s="175"/>
      <c r="V29" s="167"/>
      <c r="W29" s="167"/>
    </row>
    <row r="30" ht="32.9" customHeight="1" spans="1:23">
      <c r="A30" s="23" t="s">
        <v>244</v>
      </c>
      <c r="B30" s="23" t="s">
        <v>265</v>
      </c>
      <c r="C30" s="24" t="s">
        <v>264</v>
      </c>
      <c r="D30" s="23" t="s">
        <v>47</v>
      </c>
      <c r="E30" s="23" t="s">
        <v>68</v>
      </c>
      <c r="F30" s="23" t="s">
        <v>69</v>
      </c>
      <c r="G30" s="23" t="s">
        <v>268</v>
      </c>
      <c r="H30" s="23" t="s">
        <v>269</v>
      </c>
      <c r="I30" s="167">
        <v>52800</v>
      </c>
      <c r="J30" s="167">
        <v>52800</v>
      </c>
      <c r="K30" s="167">
        <v>52800</v>
      </c>
      <c r="L30" s="167"/>
      <c r="M30" s="167"/>
      <c r="N30" s="167"/>
      <c r="O30" s="167"/>
      <c r="P30" s="167"/>
      <c r="Q30" s="167"/>
      <c r="R30" s="167"/>
      <c r="S30" s="167"/>
      <c r="T30" s="167"/>
      <c r="U30" s="175"/>
      <c r="V30" s="167"/>
      <c r="W30" s="167"/>
    </row>
    <row r="31" ht="32.9" customHeight="1" spans="1:23">
      <c r="A31" s="23" t="s">
        <v>244</v>
      </c>
      <c r="B31" s="23" t="s">
        <v>265</v>
      </c>
      <c r="C31" s="24" t="s">
        <v>264</v>
      </c>
      <c r="D31" s="23" t="s">
        <v>47</v>
      </c>
      <c r="E31" s="23" t="s">
        <v>68</v>
      </c>
      <c r="F31" s="23" t="s">
        <v>69</v>
      </c>
      <c r="G31" s="23" t="s">
        <v>270</v>
      </c>
      <c r="H31" s="23" t="s">
        <v>271</v>
      </c>
      <c r="I31" s="167">
        <v>187400</v>
      </c>
      <c r="J31" s="167">
        <v>187400</v>
      </c>
      <c r="K31" s="167">
        <v>187400</v>
      </c>
      <c r="L31" s="167"/>
      <c r="M31" s="167"/>
      <c r="N31" s="167"/>
      <c r="O31" s="167"/>
      <c r="P31" s="167"/>
      <c r="Q31" s="167"/>
      <c r="R31" s="167"/>
      <c r="S31" s="167"/>
      <c r="T31" s="167"/>
      <c r="U31" s="175"/>
      <c r="V31" s="167"/>
      <c r="W31" s="167"/>
    </row>
    <row r="32" ht="32.9" customHeight="1" spans="1:23">
      <c r="A32" s="23" t="s">
        <v>244</v>
      </c>
      <c r="B32" s="23" t="s">
        <v>265</v>
      </c>
      <c r="C32" s="24" t="s">
        <v>264</v>
      </c>
      <c r="D32" s="23" t="s">
        <v>47</v>
      </c>
      <c r="E32" s="23" t="s">
        <v>68</v>
      </c>
      <c r="F32" s="23" t="s">
        <v>69</v>
      </c>
      <c r="G32" s="23" t="s">
        <v>256</v>
      </c>
      <c r="H32" s="23" t="s">
        <v>257</v>
      </c>
      <c r="I32" s="167">
        <v>77000</v>
      </c>
      <c r="J32" s="167">
        <v>77000</v>
      </c>
      <c r="K32" s="167">
        <v>77000</v>
      </c>
      <c r="L32" s="167"/>
      <c r="M32" s="167"/>
      <c r="N32" s="167"/>
      <c r="O32" s="167"/>
      <c r="P32" s="167"/>
      <c r="Q32" s="167"/>
      <c r="R32" s="167"/>
      <c r="S32" s="167"/>
      <c r="T32" s="167"/>
      <c r="U32" s="175"/>
      <c r="V32" s="167"/>
      <c r="W32" s="167"/>
    </row>
    <row r="33" ht="32.9" customHeight="1" spans="1:23">
      <c r="A33" s="23" t="s">
        <v>244</v>
      </c>
      <c r="B33" s="23" t="s">
        <v>265</v>
      </c>
      <c r="C33" s="24" t="s">
        <v>264</v>
      </c>
      <c r="D33" s="23" t="s">
        <v>47</v>
      </c>
      <c r="E33" s="23" t="s">
        <v>68</v>
      </c>
      <c r="F33" s="23" t="s">
        <v>69</v>
      </c>
      <c r="G33" s="23" t="s">
        <v>256</v>
      </c>
      <c r="H33" s="23" t="s">
        <v>257</v>
      </c>
      <c r="I33" s="167">
        <v>294200</v>
      </c>
      <c r="J33" s="167">
        <v>294200</v>
      </c>
      <c r="K33" s="167">
        <v>294200</v>
      </c>
      <c r="L33" s="167"/>
      <c r="M33" s="167"/>
      <c r="N33" s="167"/>
      <c r="O33" s="167"/>
      <c r="P33" s="167"/>
      <c r="Q33" s="167"/>
      <c r="R33" s="167"/>
      <c r="S33" s="167"/>
      <c r="T33" s="167"/>
      <c r="U33" s="175"/>
      <c r="V33" s="167"/>
      <c r="W33" s="167"/>
    </row>
    <row r="34" ht="32.9" customHeight="1" spans="1:23">
      <c r="A34" s="23" t="s">
        <v>244</v>
      </c>
      <c r="B34" s="23" t="s">
        <v>265</v>
      </c>
      <c r="C34" s="24" t="s">
        <v>264</v>
      </c>
      <c r="D34" s="23" t="s">
        <v>47</v>
      </c>
      <c r="E34" s="23" t="s">
        <v>68</v>
      </c>
      <c r="F34" s="23" t="s">
        <v>69</v>
      </c>
      <c r="G34" s="23" t="s">
        <v>256</v>
      </c>
      <c r="H34" s="23" t="s">
        <v>257</v>
      </c>
      <c r="I34" s="167">
        <v>50000</v>
      </c>
      <c r="J34" s="167">
        <v>50000</v>
      </c>
      <c r="K34" s="167">
        <v>50000</v>
      </c>
      <c r="L34" s="167"/>
      <c r="M34" s="167"/>
      <c r="N34" s="167"/>
      <c r="O34" s="167"/>
      <c r="P34" s="167"/>
      <c r="Q34" s="167"/>
      <c r="R34" s="167"/>
      <c r="S34" s="167"/>
      <c r="T34" s="167"/>
      <c r="U34" s="175"/>
      <c r="V34" s="167"/>
      <c r="W34" s="167"/>
    </row>
    <row r="35" ht="32.9" customHeight="1" spans="1:23">
      <c r="A35" s="23" t="s">
        <v>244</v>
      </c>
      <c r="B35" s="23" t="s">
        <v>265</v>
      </c>
      <c r="C35" s="24" t="s">
        <v>264</v>
      </c>
      <c r="D35" s="23" t="s">
        <v>47</v>
      </c>
      <c r="E35" s="23" t="s">
        <v>70</v>
      </c>
      <c r="F35" s="23" t="s">
        <v>71</v>
      </c>
      <c r="G35" s="23" t="s">
        <v>256</v>
      </c>
      <c r="H35" s="23" t="s">
        <v>257</v>
      </c>
      <c r="I35" s="167">
        <v>70000</v>
      </c>
      <c r="J35" s="167">
        <v>70000</v>
      </c>
      <c r="K35" s="167">
        <v>70000</v>
      </c>
      <c r="L35" s="167"/>
      <c r="M35" s="167"/>
      <c r="N35" s="167"/>
      <c r="O35" s="167"/>
      <c r="P35" s="167"/>
      <c r="Q35" s="167"/>
      <c r="R35" s="167"/>
      <c r="S35" s="167"/>
      <c r="T35" s="167"/>
      <c r="U35" s="175"/>
      <c r="V35" s="167"/>
      <c r="W35" s="167"/>
    </row>
    <row r="36" ht="32.9" customHeight="1" spans="1:23">
      <c r="A36" s="23" t="s">
        <v>244</v>
      </c>
      <c r="B36" s="23" t="s">
        <v>265</v>
      </c>
      <c r="C36" s="24" t="s">
        <v>264</v>
      </c>
      <c r="D36" s="23" t="s">
        <v>47</v>
      </c>
      <c r="E36" s="23" t="s">
        <v>70</v>
      </c>
      <c r="F36" s="23" t="s">
        <v>71</v>
      </c>
      <c r="G36" s="23" t="s">
        <v>256</v>
      </c>
      <c r="H36" s="23" t="s">
        <v>257</v>
      </c>
      <c r="I36" s="167">
        <v>5500</v>
      </c>
      <c r="J36" s="167">
        <v>5500</v>
      </c>
      <c r="K36" s="167">
        <v>5500</v>
      </c>
      <c r="L36" s="167"/>
      <c r="M36" s="167"/>
      <c r="N36" s="167"/>
      <c r="O36" s="167"/>
      <c r="P36" s="167"/>
      <c r="Q36" s="167"/>
      <c r="R36" s="167"/>
      <c r="S36" s="167"/>
      <c r="T36" s="167"/>
      <c r="U36" s="175"/>
      <c r="V36" s="167"/>
      <c r="W36" s="167"/>
    </row>
    <row r="37" ht="32.9" customHeight="1" spans="1:23">
      <c r="A37" s="23" t="s">
        <v>244</v>
      </c>
      <c r="B37" s="23" t="s">
        <v>265</v>
      </c>
      <c r="C37" s="24" t="s">
        <v>264</v>
      </c>
      <c r="D37" s="23" t="s">
        <v>47</v>
      </c>
      <c r="E37" s="23" t="s">
        <v>74</v>
      </c>
      <c r="F37" s="23" t="s">
        <v>75</v>
      </c>
      <c r="G37" s="23" t="s">
        <v>198</v>
      </c>
      <c r="H37" s="23" t="s">
        <v>199</v>
      </c>
      <c r="I37" s="167">
        <v>94200</v>
      </c>
      <c r="J37" s="167">
        <v>94200</v>
      </c>
      <c r="K37" s="167">
        <v>94200</v>
      </c>
      <c r="L37" s="167"/>
      <c r="M37" s="167"/>
      <c r="N37" s="167"/>
      <c r="O37" s="167"/>
      <c r="P37" s="167"/>
      <c r="Q37" s="167"/>
      <c r="R37" s="167"/>
      <c r="S37" s="167"/>
      <c r="T37" s="167"/>
      <c r="U37" s="175"/>
      <c r="V37" s="167"/>
      <c r="W37" s="167"/>
    </row>
    <row r="38" ht="32.9" customHeight="1" spans="1:23">
      <c r="A38" s="23" t="s">
        <v>244</v>
      </c>
      <c r="B38" s="23" t="s">
        <v>265</v>
      </c>
      <c r="C38" s="24" t="s">
        <v>264</v>
      </c>
      <c r="D38" s="23" t="s">
        <v>47</v>
      </c>
      <c r="E38" s="23" t="s">
        <v>74</v>
      </c>
      <c r="F38" s="23" t="s">
        <v>75</v>
      </c>
      <c r="G38" s="23" t="s">
        <v>198</v>
      </c>
      <c r="H38" s="23" t="s">
        <v>199</v>
      </c>
      <c r="I38" s="167">
        <v>10000</v>
      </c>
      <c r="J38" s="167">
        <v>10000</v>
      </c>
      <c r="K38" s="167">
        <v>10000</v>
      </c>
      <c r="L38" s="167"/>
      <c r="M38" s="167"/>
      <c r="N38" s="167"/>
      <c r="O38" s="167"/>
      <c r="P38" s="167"/>
      <c r="Q38" s="167"/>
      <c r="R38" s="167"/>
      <c r="S38" s="167"/>
      <c r="T38" s="167"/>
      <c r="U38" s="175"/>
      <c r="V38" s="167"/>
      <c r="W38" s="167"/>
    </row>
    <row r="39" ht="32.9" customHeight="1" spans="1:23">
      <c r="A39" s="23" t="s">
        <v>244</v>
      </c>
      <c r="B39" s="23" t="s">
        <v>265</v>
      </c>
      <c r="C39" s="24" t="s">
        <v>264</v>
      </c>
      <c r="D39" s="23" t="s">
        <v>47</v>
      </c>
      <c r="E39" s="23" t="s">
        <v>74</v>
      </c>
      <c r="F39" s="23" t="s">
        <v>75</v>
      </c>
      <c r="G39" s="23" t="s">
        <v>198</v>
      </c>
      <c r="H39" s="23" t="s">
        <v>199</v>
      </c>
      <c r="I39" s="167">
        <v>36000</v>
      </c>
      <c r="J39" s="167">
        <v>36000</v>
      </c>
      <c r="K39" s="167">
        <v>36000</v>
      </c>
      <c r="L39" s="167"/>
      <c r="M39" s="167"/>
      <c r="N39" s="167"/>
      <c r="O39" s="167"/>
      <c r="P39" s="167"/>
      <c r="Q39" s="167"/>
      <c r="R39" s="167"/>
      <c r="S39" s="167"/>
      <c r="T39" s="167"/>
      <c r="U39" s="175"/>
      <c r="V39" s="167"/>
      <c r="W39" s="167"/>
    </row>
    <row r="40" ht="32.9" customHeight="1" spans="1:23">
      <c r="A40" s="23" t="s">
        <v>244</v>
      </c>
      <c r="B40" s="23" t="s">
        <v>265</v>
      </c>
      <c r="C40" s="24" t="s">
        <v>264</v>
      </c>
      <c r="D40" s="23" t="s">
        <v>47</v>
      </c>
      <c r="E40" s="23" t="s">
        <v>74</v>
      </c>
      <c r="F40" s="23" t="s">
        <v>75</v>
      </c>
      <c r="G40" s="23" t="s">
        <v>202</v>
      </c>
      <c r="H40" s="23" t="s">
        <v>203</v>
      </c>
      <c r="I40" s="167">
        <v>26400</v>
      </c>
      <c r="J40" s="167">
        <v>26400</v>
      </c>
      <c r="K40" s="167">
        <v>26400</v>
      </c>
      <c r="L40" s="167"/>
      <c r="M40" s="167"/>
      <c r="N40" s="167"/>
      <c r="O40" s="167"/>
      <c r="P40" s="167"/>
      <c r="Q40" s="167"/>
      <c r="R40" s="167"/>
      <c r="S40" s="167"/>
      <c r="T40" s="167"/>
      <c r="U40" s="175"/>
      <c r="V40" s="167"/>
      <c r="W40" s="167"/>
    </row>
    <row r="41" ht="32.9" customHeight="1" spans="1:23">
      <c r="A41" s="23" t="s">
        <v>244</v>
      </c>
      <c r="B41" s="23" t="s">
        <v>265</v>
      </c>
      <c r="C41" s="24" t="s">
        <v>264</v>
      </c>
      <c r="D41" s="23" t="s">
        <v>47</v>
      </c>
      <c r="E41" s="23" t="s">
        <v>74</v>
      </c>
      <c r="F41" s="23" t="s">
        <v>75</v>
      </c>
      <c r="G41" s="23" t="s">
        <v>256</v>
      </c>
      <c r="H41" s="23" t="s">
        <v>257</v>
      </c>
      <c r="I41" s="167">
        <v>50000</v>
      </c>
      <c r="J41" s="167">
        <v>50000</v>
      </c>
      <c r="K41" s="167">
        <v>50000</v>
      </c>
      <c r="L41" s="167"/>
      <c r="M41" s="167"/>
      <c r="N41" s="167"/>
      <c r="O41" s="167"/>
      <c r="P41" s="167"/>
      <c r="Q41" s="167"/>
      <c r="R41" s="167"/>
      <c r="S41" s="167"/>
      <c r="T41" s="167"/>
      <c r="U41" s="175"/>
      <c r="V41" s="167"/>
      <c r="W41" s="167"/>
    </row>
    <row r="42" ht="32.9" customHeight="1" spans="1:23">
      <c r="A42" s="23" t="s">
        <v>244</v>
      </c>
      <c r="B42" s="23" t="s">
        <v>265</v>
      </c>
      <c r="C42" s="24" t="s">
        <v>264</v>
      </c>
      <c r="D42" s="23" t="s">
        <v>47</v>
      </c>
      <c r="E42" s="23" t="s">
        <v>74</v>
      </c>
      <c r="F42" s="23" t="s">
        <v>75</v>
      </c>
      <c r="G42" s="23" t="s">
        <v>256</v>
      </c>
      <c r="H42" s="23" t="s">
        <v>257</v>
      </c>
      <c r="I42" s="167">
        <v>5000</v>
      </c>
      <c r="J42" s="167">
        <v>5000</v>
      </c>
      <c r="K42" s="167">
        <v>5000</v>
      </c>
      <c r="L42" s="167"/>
      <c r="M42" s="167"/>
      <c r="N42" s="167"/>
      <c r="O42" s="167"/>
      <c r="P42" s="167"/>
      <c r="Q42" s="167"/>
      <c r="R42" s="167"/>
      <c r="S42" s="167"/>
      <c r="T42" s="167"/>
      <c r="U42" s="175"/>
      <c r="V42" s="167"/>
      <c r="W42" s="167"/>
    </row>
    <row r="43" ht="32.9" customHeight="1" spans="1:23">
      <c r="A43" s="23" t="s">
        <v>244</v>
      </c>
      <c r="B43" s="23" t="s">
        <v>265</v>
      </c>
      <c r="C43" s="24" t="s">
        <v>264</v>
      </c>
      <c r="D43" s="23" t="s">
        <v>47</v>
      </c>
      <c r="E43" s="23" t="s">
        <v>74</v>
      </c>
      <c r="F43" s="23" t="s">
        <v>75</v>
      </c>
      <c r="G43" s="23" t="s">
        <v>256</v>
      </c>
      <c r="H43" s="23" t="s">
        <v>257</v>
      </c>
      <c r="I43" s="167">
        <v>150000</v>
      </c>
      <c r="J43" s="167">
        <v>150000</v>
      </c>
      <c r="K43" s="167">
        <v>150000</v>
      </c>
      <c r="L43" s="167"/>
      <c r="M43" s="167"/>
      <c r="N43" s="167"/>
      <c r="O43" s="167"/>
      <c r="P43" s="167"/>
      <c r="Q43" s="167"/>
      <c r="R43" s="167"/>
      <c r="S43" s="167"/>
      <c r="T43" s="167"/>
      <c r="U43" s="175"/>
      <c r="V43" s="167"/>
      <c r="W43" s="167"/>
    </row>
    <row r="44" ht="32.9" customHeight="1" spans="1:23">
      <c r="A44" s="23" t="s">
        <v>244</v>
      </c>
      <c r="B44" s="23" t="s">
        <v>265</v>
      </c>
      <c r="C44" s="24" t="s">
        <v>264</v>
      </c>
      <c r="D44" s="23" t="s">
        <v>47</v>
      </c>
      <c r="E44" s="23" t="s">
        <v>74</v>
      </c>
      <c r="F44" s="23" t="s">
        <v>75</v>
      </c>
      <c r="G44" s="23" t="s">
        <v>191</v>
      </c>
      <c r="H44" s="23" t="s">
        <v>192</v>
      </c>
      <c r="I44" s="167">
        <v>112000</v>
      </c>
      <c r="J44" s="167">
        <v>112000</v>
      </c>
      <c r="K44" s="167">
        <v>112000</v>
      </c>
      <c r="L44" s="167"/>
      <c r="M44" s="167"/>
      <c r="N44" s="167"/>
      <c r="O44" s="167"/>
      <c r="P44" s="167"/>
      <c r="Q44" s="167"/>
      <c r="R44" s="167"/>
      <c r="S44" s="167"/>
      <c r="T44" s="167"/>
      <c r="U44" s="175"/>
      <c r="V44" s="167"/>
      <c r="W44" s="167"/>
    </row>
    <row r="45" ht="32.9" customHeight="1" spans="1:23">
      <c r="A45" s="23" t="s">
        <v>244</v>
      </c>
      <c r="B45" s="23" t="s">
        <v>265</v>
      </c>
      <c r="C45" s="24" t="s">
        <v>264</v>
      </c>
      <c r="D45" s="23" t="s">
        <v>47</v>
      </c>
      <c r="E45" s="23" t="s">
        <v>74</v>
      </c>
      <c r="F45" s="23" t="s">
        <v>75</v>
      </c>
      <c r="G45" s="23" t="s">
        <v>246</v>
      </c>
      <c r="H45" s="23" t="s">
        <v>247</v>
      </c>
      <c r="I45" s="167">
        <v>15000</v>
      </c>
      <c r="J45" s="167">
        <v>15000</v>
      </c>
      <c r="K45" s="167">
        <v>15000</v>
      </c>
      <c r="L45" s="167"/>
      <c r="M45" s="167"/>
      <c r="N45" s="167"/>
      <c r="O45" s="167"/>
      <c r="P45" s="167"/>
      <c r="Q45" s="167"/>
      <c r="R45" s="167"/>
      <c r="S45" s="167"/>
      <c r="T45" s="167"/>
      <c r="U45" s="175"/>
      <c r="V45" s="167"/>
      <c r="W45" s="167"/>
    </row>
    <row r="46" ht="32.9" customHeight="1" spans="1:23">
      <c r="A46" s="102"/>
      <c r="B46" s="102"/>
      <c r="C46" s="24" t="s">
        <v>272</v>
      </c>
      <c r="D46" s="102"/>
      <c r="E46" s="102"/>
      <c r="F46" s="102"/>
      <c r="G46" s="102"/>
      <c r="H46" s="102"/>
      <c r="I46" s="167">
        <v>66276</v>
      </c>
      <c r="J46" s="167">
        <v>66276</v>
      </c>
      <c r="K46" s="167">
        <v>66276</v>
      </c>
      <c r="L46" s="167"/>
      <c r="M46" s="167"/>
      <c r="N46" s="167"/>
      <c r="O46" s="167"/>
      <c r="P46" s="167"/>
      <c r="Q46" s="167"/>
      <c r="R46" s="167"/>
      <c r="S46" s="167"/>
      <c r="T46" s="167"/>
      <c r="U46" s="175"/>
      <c r="V46" s="167"/>
      <c r="W46" s="167"/>
    </row>
    <row r="47" ht="32.9" customHeight="1" spans="1:23">
      <c r="A47" s="23" t="s">
        <v>273</v>
      </c>
      <c r="B47" s="23" t="s">
        <v>274</v>
      </c>
      <c r="C47" s="24" t="s">
        <v>272</v>
      </c>
      <c r="D47" s="23" t="s">
        <v>47</v>
      </c>
      <c r="E47" s="23" t="s">
        <v>74</v>
      </c>
      <c r="F47" s="23" t="s">
        <v>75</v>
      </c>
      <c r="G47" s="23" t="s">
        <v>208</v>
      </c>
      <c r="H47" s="23" t="s">
        <v>209</v>
      </c>
      <c r="I47" s="167">
        <v>57276</v>
      </c>
      <c r="J47" s="167">
        <v>57276</v>
      </c>
      <c r="K47" s="167">
        <v>57276</v>
      </c>
      <c r="L47" s="167"/>
      <c r="M47" s="167"/>
      <c r="N47" s="167"/>
      <c r="O47" s="167"/>
      <c r="P47" s="167"/>
      <c r="Q47" s="167"/>
      <c r="R47" s="167"/>
      <c r="S47" s="167"/>
      <c r="T47" s="167"/>
      <c r="U47" s="175"/>
      <c r="V47" s="167"/>
      <c r="W47" s="167"/>
    </row>
    <row r="48" ht="32.9" customHeight="1" spans="1:23">
      <c r="A48" s="23" t="s">
        <v>273</v>
      </c>
      <c r="B48" s="23" t="s">
        <v>274</v>
      </c>
      <c r="C48" s="24" t="s">
        <v>272</v>
      </c>
      <c r="D48" s="23" t="s">
        <v>47</v>
      </c>
      <c r="E48" s="23" t="s">
        <v>74</v>
      </c>
      <c r="F48" s="23" t="s">
        <v>75</v>
      </c>
      <c r="G48" s="23" t="s">
        <v>246</v>
      </c>
      <c r="H48" s="23" t="s">
        <v>247</v>
      </c>
      <c r="I48" s="167">
        <v>9000</v>
      </c>
      <c r="J48" s="167">
        <v>9000</v>
      </c>
      <c r="K48" s="167">
        <v>9000</v>
      </c>
      <c r="L48" s="167"/>
      <c r="M48" s="167"/>
      <c r="N48" s="167"/>
      <c r="O48" s="167"/>
      <c r="P48" s="167"/>
      <c r="Q48" s="167"/>
      <c r="R48" s="167"/>
      <c r="S48" s="167"/>
      <c r="T48" s="167"/>
      <c r="U48" s="175"/>
      <c r="V48" s="167"/>
      <c r="W48" s="167"/>
    </row>
    <row r="49" ht="32.9" customHeight="1" spans="1:23">
      <c r="A49" s="102"/>
      <c r="B49" s="102"/>
      <c r="C49" s="24" t="s">
        <v>275</v>
      </c>
      <c r="D49" s="102"/>
      <c r="E49" s="102"/>
      <c r="F49" s="102"/>
      <c r="G49" s="102"/>
      <c r="H49" s="102"/>
      <c r="I49" s="167">
        <v>26120</v>
      </c>
      <c r="J49" s="167">
        <v>26120</v>
      </c>
      <c r="K49" s="167">
        <v>26120</v>
      </c>
      <c r="L49" s="167"/>
      <c r="M49" s="167"/>
      <c r="N49" s="167"/>
      <c r="O49" s="167"/>
      <c r="P49" s="167"/>
      <c r="Q49" s="167"/>
      <c r="R49" s="167"/>
      <c r="S49" s="167"/>
      <c r="T49" s="167"/>
      <c r="U49" s="175"/>
      <c r="V49" s="167"/>
      <c r="W49" s="167"/>
    </row>
    <row r="50" ht="32.9" customHeight="1" spans="1:23">
      <c r="A50" s="23" t="s">
        <v>244</v>
      </c>
      <c r="B50" s="23" t="s">
        <v>276</v>
      </c>
      <c r="C50" s="24" t="s">
        <v>275</v>
      </c>
      <c r="D50" s="23" t="s">
        <v>47</v>
      </c>
      <c r="E50" s="23" t="s">
        <v>78</v>
      </c>
      <c r="F50" s="23" t="s">
        <v>77</v>
      </c>
      <c r="G50" s="23" t="s">
        <v>198</v>
      </c>
      <c r="H50" s="23" t="s">
        <v>199</v>
      </c>
      <c r="I50" s="167">
        <v>23000</v>
      </c>
      <c r="J50" s="167">
        <v>23000</v>
      </c>
      <c r="K50" s="167">
        <v>23000</v>
      </c>
      <c r="L50" s="167"/>
      <c r="M50" s="167"/>
      <c r="N50" s="167"/>
      <c r="O50" s="167"/>
      <c r="P50" s="167"/>
      <c r="Q50" s="167"/>
      <c r="R50" s="167"/>
      <c r="S50" s="167"/>
      <c r="T50" s="167"/>
      <c r="U50" s="175"/>
      <c r="V50" s="167"/>
      <c r="W50" s="167"/>
    </row>
    <row r="51" ht="32.9" customHeight="1" spans="1:23">
      <c r="A51" s="23" t="s">
        <v>244</v>
      </c>
      <c r="B51" s="23" t="s">
        <v>276</v>
      </c>
      <c r="C51" s="24" t="s">
        <v>275</v>
      </c>
      <c r="D51" s="23" t="s">
        <v>47</v>
      </c>
      <c r="E51" s="23" t="s">
        <v>78</v>
      </c>
      <c r="F51" s="23" t="s">
        <v>77</v>
      </c>
      <c r="G51" s="23" t="s">
        <v>261</v>
      </c>
      <c r="H51" s="23" t="s">
        <v>236</v>
      </c>
      <c r="I51" s="167">
        <v>3120</v>
      </c>
      <c r="J51" s="167">
        <v>3120</v>
      </c>
      <c r="K51" s="167">
        <v>3120</v>
      </c>
      <c r="L51" s="167"/>
      <c r="M51" s="167"/>
      <c r="N51" s="167"/>
      <c r="O51" s="167"/>
      <c r="P51" s="167"/>
      <c r="Q51" s="167"/>
      <c r="R51" s="167"/>
      <c r="S51" s="167"/>
      <c r="T51" s="167"/>
      <c r="U51" s="175"/>
      <c r="V51" s="167"/>
      <c r="W51" s="167"/>
    </row>
    <row r="52" ht="32.9" customHeight="1" spans="1:23">
      <c r="A52" s="23"/>
      <c r="B52" s="23"/>
      <c r="C52" s="24" t="s">
        <v>272</v>
      </c>
      <c r="D52" s="23"/>
      <c r="E52" s="23"/>
      <c r="F52" s="23"/>
      <c r="G52" s="23"/>
      <c r="H52" s="23"/>
      <c r="I52" s="167">
        <v>66276</v>
      </c>
      <c r="J52" s="167">
        <v>66276</v>
      </c>
      <c r="K52" s="167">
        <v>66276</v>
      </c>
      <c r="L52" s="167"/>
      <c r="M52" s="167"/>
      <c r="N52" s="167"/>
      <c r="O52" s="167"/>
      <c r="P52" s="167"/>
      <c r="Q52" s="167"/>
      <c r="R52" s="167"/>
      <c r="S52" s="167"/>
      <c r="T52" s="167"/>
      <c r="U52" s="175"/>
      <c r="V52" s="167"/>
      <c r="W52" s="167"/>
    </row>
    <row r="53" ht="32.9" customHeight="1" spans="1:23">
      <c r="A53" s="23" t="s">
        <v>277</v>
      </c>
      <c r="B53" s="23" t="s">
        <v>274</v>
      </c>
      <c r="C53" s="24" t="s">
        <v>272</v>
      </c>
      <c r="D53" s="23" t="s">
        <v>47</v>
      </c>
      <c r="E53" s="23">
        <v>2010699</v>
      </c>
      <c r="F53" s="23" t="s">
        <v>75</v>
      </c>
      <c r="G53" s="23" t="s">
        <v>278</v>
      </c>
      <c r="H53" s="23" t="s">
        <v>271</v>
      </c>
      <c r="I53" s="167">
        <v>66276</v>
      </c>
      <c r="J53" s="167">
        <v>66276</v>
      </c>
      <c r="K53" s="167">
        <v>66276</v>
      </c>
      <c r="L53" s="167"/>
      <c r="M53" s="167"/>
      <c r="N53" s="167"/>
      <c r="O53" s="167"/>
      <c r="P53" s="167"/>
      <c r="Q53" s="167"/>
      <c r="R53" s="167"/>
      <c r="S53" s="167"/>
      <c r="T53" s="167"/>
      <c r="U53" s="175"/>
      <c r="V53" s="167"/>
      <c r="W53" s="167"/>
    </row>
    <row r="54" ht="32.9" customHeight="1" spans="1:23">
      <c r="A54" s="23"/>
      <c r="B54" s="23"/>
      <c r="C54" s="24" t="s">
        <v>279</v>
      </c>
      <c r="D54" s="23"/>
      <c r="E54" s="23"/>
      <c r="F54" s="23"/>
      <c r="G54" s="23"/>
      <c r="H54" s="23"/>
      <c r="I54" s="167">
        <v>2457461.47</v>
      </c>
      <c r="J54" s="167">
        <v>2457461.47</v>
      </c>
      <c r="K54" s="167">
        <v>2457461.47</v>
      </c>
      <c r="L54" s="167"/>
      <c r="M54" s="167"/>
      <c r="N54" s="167"/>
      <c r="O54" s="167"/>
      <c r="P54" s="167"/>
      <c r="Q54" s="167"/>
      <c r="R54" s="167"/>
      <c r="S54" s="167"/>
      <c r="T54" s="167"/>
      <c r="U54" s="175"/>
      <c r="V54" s="167"/>
      <c r="W54" s="167"/>
    </row>
    <row r="55" ht="32.9" customHeight="1" spans="1:23">
      <c r="A55" s="23" t="s">
        <v>280</v>
      </c>
      <c r="B55" s="266" t="s">
        <v>281</v>
      </c>
      <c r="C55" s="24" t="s">
        <v>279</v>
      </c>
      <c r="D55" s="23" t="s">
        <v>47</v>
      </c>
      <c r="E55" s="23">
        <v>2130801</v>
      </c>
      <c r="F55" s="23" t="s">
        <v>112</v>
      </c>
      <c r="G55" s="23" t="s">
        <v>282</v>
      </c>
      <c r="H55" s="23" t="s">
        <v>283</v>
      </c>
      <c r="I55" s="167">
        <v>2443800</v>
      </c>
      <c r="J55" s="167">
        <v>2443800</v>
      </c>
      <c r="K55" s="167">
        <v>2443800</v>
      </c>
      <c r="L55" s="167"/>
      <c r="M55" s="167"/>
      <c r="N55" s="167"/>
      <c r="O55" s="167"/>
      <c r="P55" s="167"/>
      <c r="Q55" s="167"/>
      <c r="R55" s="167"/>
      <c r="S55" s="167"/>
      <c r="T55" s="167"/>
      <c r="U55" s="175"/>
      <c r="V55" s="167"/>
      <c r="W55" s="167"/>
    </row>
    <row r="56" ht="32.9" customHeight="1" spans="1:23">
      <c r="A56" s="23" t="s">
        <v>280</v>
      </c>
      <c r="B56" s="23" t="s">
        <v>281</v>
      </c>
      <c r="C56" s="24" t="s">
        <v>279</v>
      </c>
      <c r="D56" s="23" t="s">
        <v>47</v>
      </c>
      <c r="E56" s="23">
        <v>2130804</v>
      </c>
      <c r="F56" s="23" t="s">
        <v>113</v>
      </c>
      <c r="G56" s="23" t="s">
        <v>284</v>
      </c>
      <c r="H56" s="23" t="s">
        <v>199</v>
      </c>
      <c r="I56" s="167">
        <v>11026.95</v>
      </c>
      <c r="J56" s="167">
        <v>11026.95</v>
      </c>
      <c r="K56" s="167">
        <v>11026.95</v>
      </c>
      <c r="L56" s="167"/>
      <c r="M56" s="167"/>
      <c r="N56" s="167"/>
      <c r="O56" s="167"/>
      <c r="P56" s="167"/>
      <c r="Q56" s="167"/>
      <c r="R56" s="167"/>
      <c r="S56" s="167"/>
      <c r="T56" s="167"/>
      <c r="U56" s="175"/>
      <c r="V56" s="167"/>
      <c r="W56" s="167"/>
    </row>
    <row r="57" ht="32.9" customHeight="1" spans="1:23">
      <c r="A57" s="23" t="s">
        <v>280</v>
      </c>
      <c r="B57" s="23" t="s">
        <v>281</v>
      </c>
      <c r="C57" s="24" t="s">
        <v>279</v>
      </c>
      <c r="D57" s="23" t="s">
        <v>47</v>
      </c>
      <c r="E57" s="23">
        <v>2130804</v>
      </c>
      <c r="F57" s="23" t="s">
        <v>113</v>
      </c>
      <c r="G57" s="23" t="s">
        <v>284</v>
      </c>
      <c r="H57" s="23" t="s">
        <v>199</v>
      </c>
      <c r="I57" s="167">
        <v>2634.52</v>
      </c>
      <c r="J57" s="167">
        <v>2634.52</v>
      </c>
      <c r="K57" s="167">
        <v>2634.52</v>
      </c>
      <c r="L57" s="167"/>
      <c r="M57" s="167"/>
      <c r="N57" s="167"/>
      <c r="O57" s="167"/>
      <c r="P57" s="167"/>
      <c r="Q57" s="167"/>
      <c r="R57" s="167"/>
      <c r="S57" s="167"/>
      <c r="T57" s="167"/>
      <c r="U57" s="175"/>
      <c r="V57" s="167"/>
      <c r="W57" s="167"/>
    </row>
    <row r="58" ht="18.85" customHeight="1" spans="1:23">
      <c r="A58" s="162" t="s">
        <v>120</v>
      </c>
      <c r="B58" s="163"/>
      <c r="C58" s="163"/>
      <c r="D58" s="163"/>
      <c r="E58" s="163"/>
      <c r="F58" s="163"/>
      <c r="G58" s="163"/>
      <c r="H58" s="164"/>
      <c r="I58" s="167">
        <v>4719547.47</v>
      </c>
      <c r="J58" s="167">
        <v>4719547.47</v>
      </c>
      <c r="K58" s="167">
        <v>4719547.47</v>
      </c>
      <c r="L58" s="167"/>
      <c r="M58" s="167"/>
      <c r="N58" s="167"/>
      <c r="O58" s="167"/>
      <c r="P58" s="167"/>
      <c r="Q58" s="167"/>
      <c r="R58" s="167"/>
      <c r="S58" s="167"/>
      <c r="T58" s="167"/>
      <c r="U58" s="175"/>
      <c r="V58" s="167"/>
      <c r="W58" s="167"/>
    </row>
  </sheetData>
  <mergeCells count="28">
    <mergeCell ref="A3:W3"/>
    <mergeCell ref="A4:I4"/>
    <mergeCell ref="J5:M5"/>
    <mergeCell ref="N5:P5"/>
    <mergeCell ref="R5:W5"/>
    <mergeCell ref="J6:K6"/>
    <mergeCell ref="A58:H5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rintOptions horizontalCentered="1"/>
  <pageMargins left="0.751388888888889" right="0.751388888888889" top="1" bottom="1" header="0.5" footer="0.5"/>
  <pageSetup paperSize="9" scale="2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7"/>
  <sheetViews>
    <sheetView showZeros="0" tabSelected="1" workbookViewId="0">
      <pane ySplit="1" topLeftCell="A42" activePane="bottomLeft" state="frozen"/>
      <selection/>
      <selection pane="bottomLeft" activeCell="B42" sqref="B42:B48"/>
    </sheetView>
  </sheetViews>
  <sheetFormatPr defaultColWidth="9.10833333333333" defaultRowHeight="11.95" customHeight="1"/>
  <cols>
    <col min="1" max="1" width="34.2166666666667" style="134" customWidth="1"/>
    <col min="2" max="2" width="29" style="134" customWidth="1"/>
    <col min="3" max="3" width="17.2166666666667" style="134" customWidth="1"/>
    <col min="4" max="4" width="21" style="134" customWidth="1"/>
    <col min="5" max="5" width="23.55" style="134" customWidth="1"/>
    <col min="6" max="6" width="11.2166666666667" style="134" customWidth="1"/>
    <col min="7" max="7" width="10.3333333333333" style="134" customWidth="1"/>
    <col min="8" max="8" width="9.33333333333333" style="134" customWidth="1"/>
    <col min="9" max="9" width="13.4416666666667" style="134" customWidth="1"/>
    <col min="10" max="10" width="27.4416666666667" style="134" customWidth="1"/>
    <col min="11" max="16384" width="9.10833333333333" style="134"/>
  </cols>
  <sheetData>
    <row r="1" customHeight="1" spans="1:10">
      <c r="A1" s="59"/>
      <c r="B1" s="59"/>
      <c r="C1" s="59"/>
      <c r="D1" s="59"/>
      <c r="E1" s="59"/>
      <c r="F1" s="59"/>
      <c r="G1" s="59"/>
      <c r="H1" s="59"/>
      <c r="I1" s="59"/>
      <c r="J1" s="59"/>
    </row>
    <row r="2" customHeight="1" spans="10:10">
      <c r="J2" s="152" t="s">
        <v>285</v>
      </c>
    </row>
    <row r="3" ht="28.5" customHeight="1" spans="1:10">
      <c r="A3" s="135" t="s">
        <v>286</v>
      </c>
      <c r="B3" s="136"/>
      <c r="C3" s="136"/>
      <c r="D3" s="136"/>
      <c r="E3" s="136"/>
      <c r="F3" s="137"/>
      <c r="G3" s="136"/>
      <c r="H3" s="137"/>
      <c r="I3" s="137"/>
      <c r="J3" s="136"/>
    </row>
    <row r="4" ht="15.05" customHeight="1" spans="1:1">
      <c r="A4" s="138" t="str">
        <f>'部门财务收支预算总表01-1'!A4</f>
        <v>单位名称：新平彝族傣族自治县财政局</v>
      </c>
    </row>
    <row r="5" ht="14.25" customHeight="1" spans="1:10">
      <c r="A5" s="139" t="s">
        <v>287</v>
      </c>
      <c r="B5" s="139" t="s">
        <v>288</v>
      </c>
      <c r="C5" s="139" t="s">
        <v>289</v>
      </c>
      <c r="D5" s="139" t="s">
        <v>290</v>
      </c>
      <c r="E5" s="139" t="s">
        <v>291</v>
      </c>
      <c r="F5" s="140" t="s">
        <v>292</v>
      </c>
      <c r="G5" s="139" t="s">
        <v>293</v>
      </c>
      <c r="H5" s="140" t="s">
        <v>294</v>
      </c>
      <c r="I5" s="140" t="s">
        <v>295</v>
      </c>
      <c r="J5" s="139" t="s">
        <v>296</v>
      </c>
    </row>
    <row r="6" ht="14.25" customHeight="1" spans="1:10">
      <c r="A6" s="139">
        <v>1</v>
      </c>
      <c r="B6" s="139">
        <v>2</v>
      </c>
      <c r="C6" s="139">
        <v>3</v>
      </c>
      <c r="D6" s="139">
        <v>4</v>
      </c>
      <c r="E6" s="139">
        <v>5</v>
      </c>
      <c r="F6" s="140">
        <v>6</v>
      </c>
      <c r="G6" s="139">
        <v>7</v>
      </c>
      <c r="H6" s="140">
        <v>8</v>
      </c>
      <c r="I6" s="140">
        <v>9</v>
      </c>
      <c r="J6" s="139">
        <v>10</v>
      </c>
    </row>
    <row r="7" ht="14.25" customHeight="1" spans="1:10">
      <c r="A7" s="102" t="s">
        <v>47</v>
      </c>
      <c r="B7" s="102"/>
      <c r="C7" s="102"/>
      <c r="D7" s="1"/>
      <c r="E7" s="123"/>
      <c r="F7" s="124"/>
      <c r="G7" s="124"/>
      <c r="H7" s="124"/>
      <c r="I7" s="124"/>
      <c r="J7" s="123"/>
    </row>
    <row r="8" ht="14.25" customHeight="1" spans="1:10">
      <c r="A8" s="125" t="s">
        <v>258</v>
      </c>
      <c r="B8" s="141" t="s">
        <v>297</v>
      </c>
      <c r="C8" s="102" t="s">
        <v>298</v>
      </c>
      <c r="D8" s="142" t="s">
        <v>299</v>
      </c>
      <c r="E8" s="143" t="s">
        <v>300</v>
      </c>
      <c r="F8" s="124" t="s">
        <v>301</v>
      </c>
      <c r="G8" s="125" t="s">
        <v>137</v>
      </c>
      <c r="H8" s="124" t="s">
        <v>302</v>
      </c>
      <c r="I8" s="124" t="s">
        <v>303</v>
      </c>
      <c r="J8" s="143" t="s">
        <v>304</v>
      </c>
    </row>
    <row r="9" ht="50" customHeight="1" spans="1:10">
      <c r="A9" s="125"/>
      <c r="B9" s="141"/>
      <c r="C9" s="102" t="s">
        <v>298</v>
      </c>
      <c r="D9" s="142" t="s">
        <v>305</v>
      </c>
      <c r="E9" s="143" t="s">
        <v>306</v>
      </c>
      <c r="F9" s="124" t="s">
        <v>301</v>
      </c>
      <c r="G9" s="125" t="s">
        <v>307</v>
      </c>
      <c r="H9" s="124" t="s">
        <v>308</v>
      </c>
      <c r="I9" s="124" t="s">
        <v>303</v>
      </c>
      <c r="J9" s="143" t="s">
        <v>309</v>
      </c>
    </row>
    <row r="10" ht="40" customHeight="1" spans="1:10">
      <c r="A10" s="125"/>
      <c r="B10" s="141"/>
      <c r="C10" s="102" t="s">
        <v>298</v>
      </c>
      <c r="D10" s="142" t="s">
        <v>305</v>
      </c>
      <c r="E10" s="143" t="s">
        <v>310</v>
      </c>
      <c r="F10" s="124" t="s">
        <v>301</v>
      </c>
      <c r="G10" s="125" t="s">
        <v>307</v>
      </c>
      <c r="H10" s="124" t="s">
        <v>308</v>
      </c>
      <c r="I10" s="124" t="s">
        <v>303</v>
      </c>
      <c r="J10" s="143" t="s">
        <v>311</v>
      </c>
    </row>
    <row r="11" ht="50" customHeight="1" spans="1:10">
      <c r="A11" s="125"/>
      <c r="B11" s="141"/>
      <c r="C11" s="102" t="s">
        <v>298</v>
      </c>
      <c r="D11" s="142" t="s">
        <v>305</v>
      </c>
      <c r="E11" s="143" t="s">
        <v>312</v>
      </c>
      <c r="F11" s="124" t="s">
        <v>313</v>
      </c>
      <c r="G11" s="125" t="s">
        <v>307</v>
      </c>
      <c r="H11" s="124" t="s">
        <v>308</v>
      </c>
      <c r="I11" s="124" t="s">
        <v>303</v>
      </c>
      <c r="J11" s="143" t="s">
        <v>314</v>
      </c>
    </row>
    <row r="12" ht="50" customHeight="1" spans="1:10">
      <c r="A12" s="125"/>
      <c r="B12" s="141"/>
      <c r="C12" s="102" t="s">
        <v>298</v>
      </c>
      <c r="D12" s="142" t="s">
        <v>315</v>
      </c>
      <c r="E12" s="143" t="s">
        <v>316</v>
      </c>
      <c r="F12" s="124" t="s">
        <v>301</v>
      </c>
      <c r="G12" s="125" t="s">
        <v>307</v>
      </c>
      <c r="H12" s="124" t="s">
        <v>308</v>
      </c>
      <c r="I12" s="124" t="s">
        <v>303</v>
      </c>
      <c r="J12" s="143" t="s">
        <v>317</v>
      </c>
    </row>
    <row r="13" ht="50" customHeight="1" spans="1:10">
      <c r="A13" s="125"/>
      <c r="B13" s="141"/>
      <c r="C13" s="102" t="s">
        <v>318</v>
      </c>
      <c r="D13" s="142" t="s">
        <v>319</v>
      </c>
      <c r="E13" s="143" t="s">
        <v>320</v>
      </c>
      <c r="F13" s="124" t="s">
        <v>313</v>
      </c>
      <c r="G13" s="125" t="s">
        <v>321</v>
      </c>
      <c r="H13" s="124" t="s">
        <v>308</v>
      </c>
      <c r="I13" s="124" t="s">
        <v>303</v>
      </c>
      <c r="J13" s="143" t="s">
        <v>322</v>
      </c>
    </row>
    <row r="14" ht="28" customHeight="1" spans="1:10">
      <c r="A14" s="125"/>
      <c r="B14" s="141"/>
      <c r="C14" s="102" t="s">
        <v>318</v>
      </c>
      <c r="D14" s="142" t="s">
        <v>319</v>
      </c>
      <c r="E14" s="143" t="s">
        <v>323</v>
      </c>
      <c r="F14" s="124" t="s">
        <v>301</v>
      </c>
      <c r="G14" s="125" t="s">
        <v>324</v>
      </c>
      <c r="H14" s="124" t="s">
        <v>308</v>
      </c>
      <c r="I14" s="124" t="s">
        <v>325</v>
      </c>
      <c r="J14" s="143" t="s">
        <v>326</v>
      </c>
    </row>
    <row r="15" ht="28" customHeight="1" spans="1:10">
      <c r="A15" s="125"/>
      <c r="B15" s="141"/>
      <c r="C15" s="102" t="s">
        <v>327</v>
      </c>
      <c r="D15" s="142" t="s">
        <v>328</v>
      </c>
      <c r="E15" s="143" t="s">
        <v>329</v>
      </c>
      <c r="F15" s="124" t="s">
        <v>313</v>
      </c>
      <c r="G15" s="125" t="s">
        <v>321</v>
      </c>
      <c r="H15" s="124" t="s">
        <v>308</v>
      </c>
      <c r="I15" s="124" t="s">
        <v>303</v>
      </c>
      <c r="J15" s="143" t="s">
        <v>330</v>
      </c>
    </row>
    <row r="16" ht="50" customHeight="1" spans="1:10">
      <c r="A16" s="125" t="s">
        <v>262</v>
      </c>
      <c r="B16" s="141" t="s">
        <v>331</v>
      </c>
      <c r="C16" s="102" t="s">
        <v>298</v>
      </c>
      <c r="D16" s="142" t="s">
        <v>299</v>
      </c>
      <c r="E16" s="143" t="s">
        <v>332</v>
      </c>
      <c r="F16" s="124" t="s">
        <v>301</v>
      </c>
      <c r="G16" s="125" t="s">
        <v>333</v>
      </c>
      <c r="H16" s="124" t="s">
        <v>334</v>
      </c>
      <c r="I16" s="124" t="s">
        <v>303</v>
      </c>
      <c r="J16" s="143" t="s">
        <v>335</v>
      </c>
    </row>
    <row r="17" ht="50" customHeight="1" spans="1:10">
      <c r="A17" s="125"/>
      <c r="B17" s="141"/>
      <c r="C17" s="102" t="s">
        <v>298</v>
      </c>
      <c r="D17" s="142" t="s">
        <v>299</v>
      </c>
      <c r="E17" s="143" t="s">
        <v>336</v>
      </c>
      <c r="F17" s="124" t="s">
        <v>313</v>
      </c>
      <c r="G17" s="125" t="s">
        <v>337</v>
      </c>
      <c r="H17" s="124" t="s">
        <v>334</v>
      </c>
      <c r="I17" s="124" t="s">
        <v>303</v>
      </c>
      <c r="J17" s="143" t="s">
        <v>338</v>
      </c>
    </row>
    <row r="18" ht="50" customHeight="1" spans="1:10">
      <c r="A18" s="125"/>
      <c r="B18" s="141"/>
      <c r="C18" s="102" t="s">
        <v>298</v>
      </c>
      <c r="D18" s="142" t="s">
        <v>305</v>
      </c>
      <c r="E18" s="143" t="s">
        <v>306</v>
      </c>
      <c r="F18" s="124" t="s">
        <v>301</v>
      </c>
      <c r="G18" s="125" t="s">
        <v>339</v>
      </c>
      <c r="H18" s="124" t="s">
        <v>308</v>
      </c>
      <c r="I18" s="124" t="s">
        <v>303</v>
      </c>
      <c r="J18" s="143" t="s">
        <v>309</v>
      </c>
    </row>
    <row r="19" ht="40" customHeight="1" spans="1:10">
      <c r="A19" s="125"/>
      <c r="B19" s="141"/>
      <c r="C19" s="102" t="s">
        <v>298</v>
      </c>
      <c r="D19" s="142" t="s">
        <v>305</v>
      </c>
      <c r="E19" s="143" t="s">
        <v>340</v>
      </c>
      <c r="F19" s="124" t="s">
        <v>313</v>
      </c>
      <c r="G19" s="125" t="s">
        <v>339</v>
      </c>
      <c r="H19" s="124" t="s">
        <v>308</v>
      </c>
      <c r="I19" s="124" t="s">
        <v>303</v>
      </c>
      <c r="J19" s="143" t="s">
        <v>341</v>
      </c>
    </row>
    <row r="20" ht="60" customHeight="1" spans="1:10">
      <c r="A20" s="125"/>
      <c r="B20" s="141"/>
      <c r="C20" s="102" t="s">
        <v>298</v>
      </c>
      <c r="D20" s="142" t="s">
        <v>315</v>
      </c>
      <c r="E20" s="143" t="s">
        <v>342</v>
      </c>
      <c r="F20" s="124" t="s">
        <v>301</v>
      </c>
      <c r="G20" s="125" t="s">
        <v>307</v>
      </c>
      <c r="H20" s="124" t="s">
        <v>308</v>
      </c>
      <c r="I20" s="124" t="s">
        <v>303</v>
      </c>
      <c r="J20" s="143" t="s">
        <v>317</v>
      </c>
    </row>
    <row r="21" ht="50" customHeight="1" spans="1:10">
      <c r="A21" s="125"/>
      <c r="B21" s="141"/>
      <c r="C21" s="102" t="s">
        <v>318</v>
      </c>
      <c r="D21" s="142" t="s">
        <v>319</v>
      </c>
      <c r="E21" s="143" t="s">
        <v>320</v>
      </c>
      <c r="F21" s="124" t="s">
        <v>313</v>
      </c>
      <c r="G21" s="125" t="s">
        <v>339</v>
      </c>
      <c r="H21" s="124" t="s">
        <v>308</v>
      </c>
      <c r="I21" s="124" t="s">
        <v>303</v>
      </c>
      <c r="J21" s="143" t="s">
        <v>322</v>
      </c>
    </row>
    <row r="22" ht="38" customHeight="1" spans="1:10">
      <c r="A22" s="125"/>
      <c r="B22" s="141"/>
      <c r="C22" s="102" t="s">
        <v>318</v>
      </c>
      <c r="D22" s="142" t="s">
        <v>319</v>
      </c>
      <c r="E22" s="143" t="s">
        <v>343</v>
      </c>
      <c r="F22" s="124" t="s">
        <v>301</v>
      </c>
      <c r="G22" s="125" t="s">
        <v>344</v>
      </c>
      <c r="H22" s="124" t="s">
        <v>345</v>
      </c>
      <c r="I22" s="124" t="s">
        <v>325</v>
      </c>
      <c r="J22" s="143" t="s">
        <v>346</v>
      </c>
    </row>
    <row r="23" ht="48" customHeight="1" spans="1:10">
      <c r="A23" s="125"/>
      <c r="B23" s="141"/>
      <c r="C23" s="102" t="s">
        <v>327</v>
      </c>
      <c r="D23" s="142" t="s">
        <v>328</v>
      </c>
      <c r="E23" s="143" t="s">
        <v>329</v>
      </c>
      <c r="F23" s="124" t="s">
        <v>313</v>
      </c>
      <c r="G23" s="125" t="s">
        <v>347</v>
      </c>
      <c r="H23" s="124" t="s">
        <v>308</v>
      </c>
      <c r="I23" s="124" t="s">
        <v>303</v>
      </c>
      <c r="J23" s="143" t="s">
        <v>348</v>
      </c>
    </row>
    <row r="24" ht="40" customHeight="1" spans="1:10">
      <c r="A24" s="125" t="s">
        <v>248</v>
      </c>
      <c r="B24" s="141" t="s">
        <v>349</v>
      </c>
      <c r="C24" s="102" t="s">
        <v>298</v>
      </c>
      <c r="D24" s="142" t="s">
        <v>299</v>
      </c>
      <c r="E24" s="143" t="s">
        <v>350</v>
      </c>
      <c r="F24" s="124" t="s">
        <v>301</v>
      </c>
      <c r="G24" s="125" t="s">
        <v>137</v>
      </c>
      <c r="H24" s="124" t="s">
        <v>351</v>
      </c>
      <c r="I24" s="124" t="s">
        <v>303</v>
      </c>
      <c r="J24" s="143" t="s">
        <v>352</v>
      </c>
    </row>
    <row r="25" ht="25" customHeight="1" spans="1:10">
      <c r="A25" s="125"/>
      <c r="B25" s="141"/>
      <c r="C25" s="102" t="s">
        <v>298</v>
      </c>
      <c r="D25" s="142" t="s">
        <v>299</v>
      </c>
      <c r="E25" s="143" t="s">
        <v>353</v>
      </c>
      <c r="F25" s="124" t="s">
        <v>301</v>
      </c>
      <c r="G25" s="125" t="s">
        <v>137</v>
      </c>
      <c r="H25" s="124" t="s">
        <v>354</v>
      </c>
      <c r="I25" s="124" t="s">
        <v>303</v>
      </c>
      <c r="J25" s="143" t="s">
        <v>355</v>
      </c>
    </row>
    <row r="26" ht="83" customHeight="1" spans="1:10">
      <c r="A26" s="125"/>
      <c r="B26" s="141"/>
      <c r="C26" s="102" t="s">
        <v>298</v>
      </c>
      <c r="D26" s="142" t="s">
        <v>299</v>
      </c>
      <c r="E26" s="143" t="s">
        <v>356</v>
      </c>
      <c r="F26" s="124" t="s">
        <v>301</v>
      </c>
      <c r="G26" s="125" t="s">
        <v>140</v>
      </c>
      <c r="H26" s="124" t="s">
        <v>357</v>
      </c>
      <c r="I26" s="124" t="s">
        <v>303</v>
      </c>
      <c r="J26" s="143" t="s">
        <v>358</v>
      </c>
    </row>
    <row r="27" ht="46" customHeight="1" spans="1:10">
      <c r="A27" s="125"/>
      <c r="B27" s="141"/>
      <c r="C27" s="102" t="s">
        <v>298</v>
      </c>
      <c r="D27" s="142" t="s">
        <v>305</v>
      </c>
      <c r="E27" s="143" t="s">
        <v>359</v>
      </c>
      <c r="F27" s="124" t="s">
        <v>301</v>
      </c>
      <c r="G27" s="125" t="s">
        <v>307</v>
      </c>
      <c r="H27" s="124" t="s">
        <v>308</v>
      </c>
      <c r="I27" s="124" t="s">
        <v>303</v>
      </c>
      <c r="J27" s="143" t="s">
        <v>360</v>
      </c>
    </row>
    <row r="28" ht="50" customHeight="1" spans="1:10">
      <c r="A28" s="125"/>
      <c r="B28" s="141"/>
      <c r="C28" s="102" t="s">
        <v>298</v>
      </c>
      <c r="D28" s="142" t="s">
        <v>305</v>
      </c>
      <c r="E28" s="143" t="s">
        <v>361</v>
      </c>
      <c r="F28" s="124" t="s">
        <v>313</v>
      </c>
      <c r="G28" s="125" t="s">
        <v>362</v>
      </c>
      <c r="H28" s="124" t="s">
        <v>308</v>
      </c>
      <c r="I28" s="124" t="s">
        <v>303</v>
      </c>
      <c r="J28" s="143" t="s">
        <v>363</v>
      </c>
    </row>
    <row r="29" ht="40" customHeight="1" spans="1:10">
      <c r="A29" s="125"/>
      <c r="B29" s="141"/>
      <c r="C29" s="102" t="s">
        <v>298</v>
      </c>
      <c r="D29" s="142" t="s">
        <v>315</v>
      </c>
      <c r="E29" s="143" t="s">
        <v>364</v>
      </c>
      <c r="F29" s="124" t="s">
        <v>365</v>
      </c>
      <c r="G29" s="125" t="s">
        <v>366</v>
      </c>
      <c r="H29" s="124" t="s">
        <v>367</v>
      </c>
      <c r="I29" s="124" t="s">
        <v>303</v>
      </c>
      <c r="J29" s="143" t="s">
        <v>368</v>
      </c>
    </row>
    <row r="30" ht="50" customHeight="1" spans="1:10">
      <c r="A30" s="125"/>
      <c r="B30" s="141"/>
      <c r="C30" s="102" t="s">
        <v>318</v>
      </c>
      <c r="D30" s="142" t="s">
        <v>319</v>
      </c>
      <c r="E30" s="143" t="s">
        <v>369</v>
      </c>
      <c r="F30" s="124" t="s">
        <v>313</v>
      </c>
      <c r="G30" s="125" t="s">
        <v>339</v>
      </c>
      <c r="H30" s="124" t="s">
        <v>308</v>
      </c>
      <c r="I30" s="124" t="s">
        <v>303</v>
      </c>
      <c r="J30" s="143" t="s">
        <v>370</v>
      </c>
    </row>
    <row r="31" ht="40" customHeight="1" spans="1:10">
      <c r="A31" s="125"/>
      <c r="B31" s="141"/>
      <c r="C31" s="102" t="s">
        <v>327</v>
      </c>
      <c r="D31" s="142" t="s">
        <v>328</v>
      </c>
      <c r="E31" s="143" t="s">
        <v>371</v>
      </c>
      <c r="F31" s="124" t="s">
        <v>313</v>
      </c>
      <c r="G31" s="125" t="s">
        <v>347</v>
      </c>
      <c r="H31" s="124" t="s">
        <v>308</v>
      </c>
      <c r="I31" s="124" t="s">
        <v>303</v>
      </c>
      <c r="J31" s="143" t="s">
        <v>372</v>
      </c>
    </row>
    <row r="32" ht="27" customHeight="1" spans="1:10">
      <c r="A32" s="125" t="s">
        <v>272</v>
      </c>
      <c r="B32" s="141" t="s">
        <v>373</v>
      </c>
      <c r="C32" s="102" t="s">
        <v>298</v>
      </c>
      <c r="D32" s="142" t="s">
        <v>299</v>
      </c>
      <c r="E32" s="143" t="s">
        <v>374</v>
      </c>
      <c r="F32" s="124" t="s">
        <v>313</v>
      </c>
      <c r="G32" s="125" t="s">
        <v>139</v>
      </c>
      <c r="H32" s="124" t="s">
        <v>375</v>
      </c>
      <c r="I32" s="124" t="s">
        <v>303</v>
      </c>
      <c r="J32" s="143" t="s">
        <v>376</v>
      </c>
    </row>
    <row r="33" ht="45" customHeight="1" spans="1:10">
      <c r="A33" s="125"/>
      <c r="B33" s="141"/>
      <c r="C33" s="102" t="s">
        <v>298</v>
      </c>
      <c r="D33" s="142" t="s">
        <v>305</v>
      </c>
      <c r="E33" s="143" t="s">
        <v>377</v>
      </c>
      <c r="F33" s="124" t="s">
        <v>313</v>
      </c>
      <c r="G33" s="125" t="s">
        <v>339</v>
      </c>
      <c r="H33" s="124" t="s">
        <v>308</v>
      </c>
      <c r="I33" s="124" t="s">
        <v>303</v>
      </c>
      <c r="J33" s="143" t="s">
        <v>378</v>
      </c>
    </row>
    <row r="34" ht="27" customHeight="1" spans="1:10">
      <c r="A34" s="125"/>
      <c r="B34" s="141"/>
      <c r="C34" s="102" t="s">
        <v>298</v>
      </c>
      <c r="D34" s="142" t="s">
        <v>379</v>
      </c>
      <c r="E34" s="143" t="s">
        <v>380</v>
      </c>
      <c r="F34" s="124" t="s">
        <v>365</v>
      </c>
      <c r="G34" s="125" t="s">
        <v>381</v>
      </c>
      <c r="H34" s="124" t="s">
        <v>382</v>
      </c>
      <c r="I34" s="124" t="s">
        <v>303</v>
      </c>
      <c r="J34" s="143" t="s">
        <v>383</v>
      </c>
    </row>
    <row r="35" ht="23" customHeight="1" spans="1:10">
      <c r="A35" s="125"/>
      <c r="B35" s="141"/>
      <c r="C35" s="102" t="s">
        <v>318</v>
      </c>
      <c r="D35" s="142" t="s">
        <v>319</v>
      </c>
      <c r="E35" s="143" t="s">
        <v>384</v>
      </c>
      <c r="F35" s="124" t="s">
        <v>301</v>
      </c>
      <c r="G35" s="125" t="s">
        <v>385</v>
      </c>
      <c r="H35" s="124" t="s">
        <v>308</v>
      </c>
      <c r="I35" s="124" t="s">
        <v>325</v>
      </c>
      <c r="J35" s="143" t="s">
        <v>386</v>
      </c>
    </row>
    <row r="36" ht="17" customHeight="1" spans="1:10">
      <c r="A36" s="125"/>
      <c r="B36" s="141"/>
      <c r="C36" s="102" t="s">
        <v>327</v>
      </c>
      <c r="D36" s="142" t="s">
        <v>328</v>
      </c>
      <c r="E36" s="143" t="s">
        <v>387</v>
      </c>
      <c r="F36" s="124" t="s">
        <v>313</v>
      </c>
      <c r="G36" s="125" t="s">
        <v>339</v>
      </c>
      <c r="H36" s="124" t="s">
        <v>308</v>
      </c>
      <c r="I36" s="124" t="s">
        <v>303</v>
      </c>
      <c r="J36" s="143" t="s">
        <v>388</v>
      </c>
    </row>
    <row r="37" ht="17" customHeight="1" spans="1:10">
      <c r="A37" s="125" t="s">
        <v>243</v>
      </c>
      <c r="B37" s="141" t="s">
        <v>389</v>
      </c>
      <c r="C37" s="102" t="s">
        <v>298</v>
      </c>
      <c r="D37" s="142" t="s">
        <v>299</v>
      </c>
      <c r="E37" s="143" t="s">
        <v>390</v>
      </c>
      <c r="F37" s="124" t="s">
        <v>365</v>
      </c>
      <c r="G37" s="125" t="s">
        <v>391</v>
      </c>
      <c r="H37" s="124" t="s">
        <v>392</v>
      </c>
      <c r="I37" s="124" t="s">
        <v>303</v>
      </c>
      <c r="J37" s="143" t="s">
        <v>393</v>
      </c>
    </row>
    <row r="38" ht="54" customHeight="1" spans="1:10">
      <c r="A38" s="125"/>
      <c r="B38" s="141"/>
      <c r="C38" s="102" t="s">
        <v>298</v>
      </c>
      <c r="D38" s="142" t="s">
        <v>305</v>
      </c>
      <c r="E38" s="143" t="s">
        <v>394</v>
      </c>
      <c r="F38" s="124" t="s">
        <v>313</v>
      </c>
      <c r="G38" s="125" t="s">
        <v>347</v>
      </c>
      <c r="H38" s="124" t="s">
        <v>308</v>
      </c>
      <c r="I38" s="124" t="s">
        <v>303</v>
      </c>
      <c r="J38" s="143" t="s">
        <v>395</v>
      </c>
    </row>
    <row r="39" ht="39" customHeight="1" spans="1:10">
      <c r="A39" s="125"/>
      <c r="B39" s="141"/>
      <c r="C39" s="102" t="s">
        <v>318</v>
      </c>
      <c r="D39" s="142" t="s">
        <v>396</v>
      </c>
      <c r="E39" s="143" t="s">
        <v>397</v>
      </c>
      <c r="F39" s="124" t="s">
        <v>365</v>
      </c>
      <c r="G39" s="125" t="s">
        <v>398</v>
      </c>
      <c r="H39" s="124" t="s">
        <v>399</v>
      </c>
      <c r="I39" s="124" t="s">
        <v>303</v>
      </c>
      <c r="J39" s="143" t="s">
        <v>400</v>
      </c>
    </row>
    <row r="40" ht="21" customHeight="1" spans="1:10">
      <c r="A40" s="125"/>
      <c r="B40" s="141"/>
      <c r="C40" s="102" t="s">
        <v>318</v>
      </c>
      <c r="D40" s="142" t="s">
        <v>401</v>
      </c>
      <c r="E40" s="143" t="s">
        <v>402</v>
      </c>
      <c r="F40" s="124" t="s">
        <v>313</v>
      </c>
      <c r="G40" s="125" t="s">
        <v>142</v>
      </c>
      <c r="H40" s="124" t="s">
        <v>403</v>
      </c>
      <c r="I40" s="124" t="s">
        <v>303</v>
      </c>
      <c r="J40" s="143" t="s">
        <v>404</v>
      </c>
    </row>
    <row r="41" ht="64" customHeight="1" spans="1:10">
      <c r="A41" s="125"/>
      <c r="B41" s="141"/>
      <c r="C41" s="102" t="s">
        <v>327</v>
      </c>
      <c r="D41" s="142" t="s">
        <v>328</v>
      </c>
      <c r="E41" s="143" t="s">
        <v>405</v>
      </c>
      <c r="F41" s="124" t="s">
        <v>313</v>
      </c>
      <c r="G41" s="125" t="s">
        <v>321</v>
      </c>
      <c r="H41" s="124" t="s">
        <v>308</v>
      </c>
      <c r="I41" s="124" t="s">
        <v>303</v>
      </c>
      <c r="J41" s="143" t="s">
        <v>406</v>
      </c>
    </row>
    <row r="42" ht="45" customHeight="1" spans="1:10">
      <c r="A42" s="125" t="s">
        <v>264</v>
      </c>
      <c r="B42" s="141" t="s">
        <v>407</v>
      </c>
      <c r="C42" s="102" t="s">
        <v>298</v>
      </c>
      <c r="D42" s="142" t="s">
        <v>299</v>
      </c>
      <c r="E42" s="143" t="s">
        <v>408</v>
      </c>
      <c r="F42" s="124" t="s">
        <v>313</v>
      </c>
      <c r="G42" s="125" t="s">
        <v>140</v>
      </c>
      <c r="H42" s="124" t="s">
        <v>409</v>
      </c>
      <c r="I42" s="124" t="s">
        <v>303</v>
      </c>
      <c r="J42" s="143" t="s">
        <v>410</v>
      </c>
    </row>
    <row r="43" ht="45" customHeight="1" spans="1:10">
      <c r="A43" s="125"/>
      <c r="B43" s="141"/>
      <c r="C43" s="102" t="s">
        <v>298</v>
      </c>
      <c r="D43" s="142" t="s">
        <v>299</v>
      </c>
      <c r="E43" s="143" t="s">
        <v>411</v>
      </c>
      <c r="F43" s="124" t="s">
        <v>313</v>
      </c>
      <c r="G43" s="125" t="s">
        <v>142</v>
      </c>
      <c r="H43" s="124" t="s">
        <v>412</v>
      </c>
      <c r="I43" s="124" t="s">
        <v>303</v>
      </c>
      <c r="J43" s="143" t="s">
        <v>413</v>
      </c>
    </row>
    <row r="44" ht="45" customHeight="1" spans="1:10">
      <c r="A44" s="125"/>
      <c r="B44" s="141"/>
      <c r="C44" s="102" t="s">
        <v>298</v>
      </c>
      <c r="D44" s="142" t="s">
        <v>299</v>
      </c>
      <c r="E44" s="143" t="s">
        <v>414</v>
      </c>
      <c r="F44" s="124" t="s">
        <v>313</v>
      </c>
      <c r="G44" s="125" t="s">
        <v>138</v>
      </c>
      <c r="H44" s="124" t="s">
        <v>357</v>
      </c>
      <c r="I44" s="124" t="s">
        <v>303</v>
      </c>
      <c r="J44" s="143" t="s">
        <v>415</v>
      </c>
    </row>
    <row r="45" ht="45" customHeight="1" spans="1:10">
      <c r="A45" s="125"/>
      <c r="B45" s="141"/>
      <c r="C45" s="102" t="s">
        <v>298</v>
      </c>
      <c r="D45" s="142" t="s">
        <v>305</v>
      </c>
      <c r="E45" s="143" t="s">
        <v>416</v>
      </c>
      <c r="F45" s="124" t="s">
        <v>301</v>
      </c>
      <c r="G45" s="125" t="s">
        <v>344</v>
      </c>
      <c r="H45" s="124" t="s">
        <v>345</v>
      </c>
      <c r="I45" s="124" t="s">
        <v>325</v>
      </c>
      <c r="J45" s="143" t="s">
        <v>416</v>
      </c>
    </row>
    <row r="46" ht="45" customHeight="1" spans="1:10">
      <c r="A46" s="125"/>
      <c r="B46" s="141"/>
      <c r="C46" s="102" t="s">
        <v>298</v>
      </c>
      <c r="D46" s="142" t="s">
        <v>315</v>
      </c>
      <c r="E46" s="143" t="s">
        <v>417</v>
      </c>
      <c r="F46" s="124" t="s">
        <v>301</v>
      </c>
      <c r="G46" s="125" t="s">
        <v>418</v>
      </c>
      <c r="H46" s="124" t="s">
        <v>419</v>
      </c>
      <c r="I46" s="124" t="s">
        <v>303</v>
      </c>
      <c r="J46" s="143" t="s">
        <v>417</v>
      </c>
    </row>
    <row r="47" ht="89" customHeight="1" spans="1:10">
      <c r="A47" s="125"/>
      <c r="B47" s="141"/>
      <c r="C47" s="102" t="s">
        <v>318</v>
      </c>
      <c r="D47" s="142" t="s">
        <v>319</v>
      </c>
      <c r="E47" s="143" t="s">
        <v>420</v>
      </c>
      <c r="F47" s="124" t="s">
        <v>301</v>
      </c>
      <c r="G47" s="125" t="s">
        <v>421</v>
      </c>
      <c r="H47" s="124" t="s">
        <v>345</v>
      </c>
      <c r="I47" s="124" t="s">
        <v>325</v>
      </c>
      <c r="J47" s="143" t="s">
        <v>422</v>
      </c>
    </row>
    <row r="48" ht="45" customHeight="1" spans="1:10">
      <c r="A48" s="125"/>
      <c r="B48" s="141"/>
      <c r="C48" s="102" t="s">
        <v>327</v>
      </c>
      <c r="D48" s="142" t="s">
        <v>328</v>
      </c>
      <c r="E48" s="143" t="s">
        <v>328</v>
      </c>
      <c r="F48" s="124" t="s">
        <v>313</v>
      </c>
      <c r="G48" s="125" t="s">
        <v>347</v>
      </c>
      <c r="H48" s="124" t="s">
        <v>308</v>
      </c>
      <c r="I48" s="124" t="s">
        <v>303</v>
      </c>
      <c r="J48" s="143" t="s">
        <v>423</v>
      </c>
    </row>
    <row r="49" ht="60" customHeight="1" spans="1:10">
      <c r="A49" s="125" t="s">
        <v>275</v>
      </c>
      <c r="B49" s="141" t="s">
        <v>424</v>
      </c>
      <c r="C49" s="102" t="s">
        <v>298</v>
      </c>
      <c r="D49" s="142" t="s">
        <v>299</v>
      </c>
      <c r="E49" s="143" t="s">
        <v>425</v>
      </c>
      <c r="F49" s="124" t="s">
        <v>365</v>
      </c>
      <c r="G49" s="125" t="s">
        <v>426</v>
      </c>
      <c r="H49" s="124" t="s">
        <v>427</v>
      </c>
      <c r="I49" s="124" t="s">
        <v>303</v>
      </c>
      <c r="J49" s="143" t="s">
        <v>428</v>
      </c>
    </row>
    <row r="50" ht="60" customHeight="1" spans="1:10">
      <c r="A50" s="125"/>
      <c r="B50" s="141"/>
      <c r="C50" s="102" t="s">
        <v>298</v>
      </c>
      <c r="D50" s="142" t="s">
        <v>299</v>
      </c>
      <c r="E50" s="143" t="s">
        <v>429</v>
      </c>
      <c r="F50" s="124" t="s">
        <v>365</v>
      </c>
      <c r="G50" s="125" t="s">
        <v>430</v>
      </c>
      <c r="H50" s="124" t="s">
        <v>409</v>
      </c>
      <c r="I50" s="124" t="s">
        <v>303</v>
      </c>
      <c r="J50" s="143" t="s">
        <v>431</v>
      </c>
    </row>
    <row r="51" ht="60" customHeight="1" spans="1:10">
      <c r="A51" s="125"/>
      <c r="B51" s="141"/>
      <c r="C51" s="102" t="s">
        <v>298</v>
      </c>
      <c r="D51" s="142" t="s">
        <v>299</v>
      </c>
      <c r="E51" s="143" t="s">
        <v>432</v>
      </c>
      <c r="F51" s="124" t="s">
        <v>313</v>
      </c>
      <c r="G51" s="125" t="s">
        <v>140</v>
      </c>
      <c r="H51" s="124" t="s">
        <v>412</v>
      </c>
      <c r="I51" s="124" t="s">
        <v>303</v>
      </c>
      <c r="J51" s="143" t="s">
        <v>433</v>
      </c>
    </row>
    <row r="52" ht="60" customHeight="1" spans="1:10">
      <c r="A52" s="125"/>
      <c r="B52" s="141"/>
      <c r="C52" s="102" t="s">
        <v>298</v>
      </c>
      <c r="D52" s="142" t="s">
        <v>305</v>
      </c>
      <c r="E52" s="143" t="s">
        <v>434</v>
      </c>
      <c r="F52" s="124" t="s">
        <v>313</v>
      </c>
      <c r="G52" s="125" t="s">
        <v>347</v>
      </c>
      <c r="H52" s="124" t="s">
        <v>308</v>
      </c>
      <c r="I52" s="124" t="s">
        <v>303</v>
      </c>
      <c r="J52" s="143" t="s">
        <v>435</v>
      </c>
    </row>
    <row r="53" ht="60" customHeight="1" spans="1:10">
      <c r="A53" s="125"/>
      <c r="B53" s="141"/>
      <c r="C53" s="102" t="s">
        <v>298</v>
      </c>
      <c r="D53" s="142" t="s">
        <v>315</v>
      </c>
      <c r="E53" s="143" t="s">
        <v>436</v>
      </c>
      <c r="F53" s="124" t="s">
        <v>301</v>
      </c>
      <c r="G53" s="125" t="s">
        <v>418</v>
      </c>
      <c r="H53" s="124" t="s">
        <v>419</v>
      </c>
      <c r="I53" s="124" t="s">
        <v>303</v>
      </c>
      <c r="J53" s="143" t="s">
        <v>436</v>
      </c>
    </row>
    <row r="54" ht="60" customHeight="1" spans="1:10">
      <c r="A54" s="125"/>
      <c r="B54" s="141"/>
      <c r="C54" s="102" t="s">
        <v>318</v>
      </c>
      <c r="D54" s="142" t="s">
        <v>319</v>
      </c>
      <c r="E54" s="143" t="s">
        <v>437</v>
      </c>
      <c r="F54" s="124" t="s">
        <v>301</v>
      </c>
      <c r="G54" s="125" t="s">
        <v>421</v>
      </c>
      <c r="H54" s="124" t="s">
        <v>345</v>
      </c>
      <c r="I54" s="124" t="s">
        <v>325</v>
      </c>
      <c r="J54" s="143" t="s">
        <v>438</v>
      </c>
    </row>
    <row r="55" ht="60" customHeight="1" spans="1:10">
      <c r="A55" s="144"/>
      <c r="B55" s="145"/>
      <c r="C55" s="102" t="s">
        <v>327</v>
      </c>
      <c r="D55" s="142" t="s">
        <v>328</v>
      </c>
      <c r="E55" s="143" t="s">
        <v>439</v>
      </c>
      <c r="F55" s="124" t="s">
        <v>313</v>
      </c>
      <c r="G55" s="125" t="s">
        <v>347</v>
      </c>
      <c r="H55" s="124" t="s">
        <v>308</v>
      </c>
      <c r="I55" s="124" t="s">
        <v>303</v>
      </c>
      <c r="J55" s="143" t="s">
        <v>440</v>
      </c>
    </row>
    <row r="56" ht="35" customHeight="1" spans="1:10">
      <c r="A56" s="146" t="s">
        <v>272</v>
      </c>
      <c r="B56" s="147" t="s">
        <v>441</v>
      </c>
      <c r="C56" s="148" t="s">
        <v>298</v>
      </c>
      <c r="D56" s="102" t="s">
        <v>299</v>
      </c>
      <c r="E56" s="102" t="s">
        <v>374</v>
      </c>
      <c r="F56" s="125" t="s">
        <v>313</v>
      </c>
      <c r="G56" s="125" t="s">
        <v>140</v>
      </c>
      <c r="H56" s="125" t="s">
        <v>412</v>
      </c>
      <c r="I56" s="125" t="s">
        <v>303</v>
      </c>
      <c r="J56" s="102" t="s">
        <v>442</v>
      </c>
    </row>
    <row r="57" ht="29" customHeight="1" spans="1:10">
      <c r="A57" s="146"/>
      <c r="B57" s="147"/>
      <c r="C57" s="148" t="s">
        <v>298</v>
      </c>
      <c r="D57" s="102" t="s">
        <v>299</v>
      </c>
      <c r="E57" s="102" t="s">
        <v>443</v>
      </c>
      <c r="F57" s="125" t="s">
        <v>313</v>
      </c>
      <c r="G57" s="125" t="s">
        <v>444</v>
      </c>
      <c r="H57" s="125" t="s">
        <v>445</v>
      </c>
      <c r="I57" s="125" t="s">
        <v>303</v>
      </c>
      <c r="J57" s="102" t="s">
        <v>446</v>
      </c>
    </row>
    <row r="58" ht="60" customHeight="1" spans="1:10">
      <c r="A58" s="146"/>
      <c r="B58" s="147"/>
      <c r="C58" s="148" t="s">
        <v>298</v>
      </c>
      <c r="D58" s="102" t="s">
        <v>305</v>
      </c>
      <c r="E58" s="102" t="s">
        <v>377</v>
      </c>
      <c r="F58" s="125" t="s">
        <v>313</v>
      </c>
      <c r="G58" s="125" t="s">
        <v>339</v>
      </c>
      <c r="H58" s="125" t="s">
        <v>308</v>
      </c>
      <c r="I58" s="125" t="s">
        <v>303</v>
      </c>
      <c r="J58" s="102" t="s">
        <v>447</v>
      </c>
    </row>
    <row r="59" ht="48" customHeight="1" spans="1:10">
      <c r="A59" s="146"/>
      <c r="B59" s="147"/>
      <c r="C59" s="148" t="s">
        <v>298</v>
      </c>
      <c r="D59" s="102" t="s">
        <v>379</v>
      </c>
      <c r="E59" s="102" t="s">
        <v>448</v>
      </c>
      <c r="F59" s="125" t="s">
        <v>365</v>
      </c>
      <c r="G59" s="125" t="s">
        <v>449</v>
      </c>
      <c r="H59" s="125" t="s">
        <v>450</v>
      </c>
      <c r="I59" s="125" t="s">
        <v>303</v>
      </c>
      <c r="J59" s="102" t="s">
        <v>451</v>
      </c>
    </row>
    <row r="60" ht="43" customHeight="1" spans="1:10">
      <c r="A60" s="146"/>
      <c r="B60" s="147"/>
      <c r="C60" s="148" t="s">
        <v>298</v>
      </c>
      <c r="D60" s="102" t="s">
        <v>379</v>
      </c>
      <c r="E60" s="102" t="s">
        <v>452</v>
      </c>
      <c r="F60" s="125" t="s">
        <v>365</v>
      </c>
      <c r="G60" s="125" t="s">
        <v>453</v>
      </c>
      <c r="H60" s="125" t="s">
        <v>454</v>
      </c>
      <c r="I60" s="125" t="s">
        <v>303</v>
      </c>
      <c r="J60" s="102" t="s">
        <v>455</v>
      </c>
    </row>
    <row r="61" ht="31" customHeight="1" spans="1:10">
      <c r="A61" s="146"/>
      <c r="B61" s="147"/>
      <c r="C61" s="148" t="s">
        <v>318</v>
      </c>
      <c r="D61" s="102" t="s">
        <v>456</v>
      </c>
      <c r="E61" s="102" t="s">
        <v>384</v>
      </c>
      <c r="F61" s="125" t="s">
        <v>301</v>
      </c>
      <c r="G61" s="125" t="s">
        <v>457</v>
      </c>
      <c r="H61" s="125" t="s">
        <v>308</v>
      </c>
      <c r="I61" s="125" t="s">
        <v>325</v>
      </c>
      <c r="J61" s="102" t="s">
        <v>458</v>
      </c>
    </row>
    <row r="62" ht="62" customHeight="1" spans="1:10">
      <c r="A62" s="146"/>
      <c r="B62" s="147"/>
      <c r="C62" s="149" t="s">
        <v>327</v>
      </c>
      <c r="D62" s="150" t="s">
        <v>459</v>
      </c>
      <c r="E62" s="150" t="s">
        <v>387</v>
      </c>
      <c r="F62" s="144" t="s">
        <v>313</v>
      </c>
      <c r="G62" s="144" t="s">
        <v>339</v>
      </c>
      <c r="H62" s="144" t="s">
        <v>308</v>
      </c>
      <c r="I62" s="144" t="s">
        <v>303</v>
      </c>
      <c r="J62" s="150" t="s">
        <v>460</v>
      </c>
    </row>
    <row r="63" ht="30" customHeight="1" spans="1:10">
      <c r="A63" s="146" t="s">
        <v>279</v>
      </c>
      <c r="B63" s="147" t="s">
        <v>461</v>
      </c>
      <c r="C63" s="148" t="s">
        <v>298</v>
      </c>
      <c r="D63" s="148" t="s">
        <v>299</v>
      </c>
      <c r="E63" s="148" t="s">
        <v>462</v>
      </c>
      <c r="F63" s="151" t="s">
        <v>301</v>
      </c>
      <c r="G63" s="151" t="s">
        <v>139</v>
      </c>
      <c r="H63" s="151" t="s">
        <v>463</v>
      </c>
      <c r="I63" s="151" t="s">
        <v>303</v>
      </c>
      <c r="J63" s="148" t="s">
        <v>464</v>
      </c>
    </row>
    <row r="64" ht="30" customHeight="1" spans="1:10">
      <c r="A64" s="146"/>
      <c r="B64" s="147"/>
      <c r="C64" s="148" t="s">
        <v>298</v>
      </c>
      <c r="D64" s="148" t="s">
        <v>299</v>
      </c>
      <c r="E64" s="148" t="s">
        <v>199</v>
      </c>
      <c r="F64" s="151" t="s">
        <v>301</v>
      </c>
      <c r="G64" s="151" t="s">
        <v>137</v>
      </c>
      <c r="H64" s="151" t="s">
        <v>465</v>
      </c>
      <c r="I64" s="151" t="s">
        <v>303</v>
      </c>
      <c r="J64" s="148" t="s">
        <v>466</v>
      </c>
    </row>
    <row r="65" ht="30" customHeight="1" spans="1:10">
      <c r="A65" s="146"/>
      <c r="B65" s="147"/>
      <c r="C65" s="148" t="s">
        <v>318</v>
      </c>
      <c r="D65" s="148" t="s">
        <v>467</v>
      </c>
      <c r="E65" s="148" t="s">
        <v>468</v>
      </c>
      <c r="F65" s="151" t="s">
        <v>313</v>
      </c>
      <c r="G65" s="151" t="s">
        <v>469</v>
      </c>
      <c r="H65" s="151" t="s">
        <v>470</v>
      </c>
      <c r="I65" s="151" t="s">
        <v>303</v>
      </c>
      <c r="J65" s="148" t="s">
        <v>471</v>
      </c>
    </row>
    <row r="66" ht="42" customHeight="1" spans="1:10">
      <c r="A66" s="146"/>
      <c r="B66" s="147"/>
      <c r="C66" s="148" t="s">
        <v>318</v>
      </c>
      <c r="D66" s="148" t="s">
        <v>456</v>
      </c>
      <c r="E66" s="148" t="s">
        <v>472</v>
      </c>
      <c r="F66" s="151" t="s">
        <v>313</v>
      </c>
      <c r="G66" s="151" t="s">
        <v>473</v>
      </c>
      <c r="H66" s="151" t="s">
        <v>308</v>
      </c>
      <c r="I66" s="151" t="s">
        <v>303</v>
      </c>
      <c r="J66" s="148" t="s">
        <v>474</v>
      </c>
    </row>
    <row r="67" ht="30" customHeight="1" spans="1:10">
      <c r="A67" s="146"/>
      <c r="B67" s="147"/>
      <c r="C67" s="148" t="s">
        <v>327</v>
      </c>
      <c r="D67" s="148" t="s">
        <v>459</v>
      </c>
      <c r="E67" s="148" t="s">
        <v>475</v>
      </c>
      <c r="F67" s="151" t="s">
        <v>313</v>
      </c>
      <c r="G67" s="151" t="s">
        <v>321</v>
      </c>
      <c r="H67" s="151" t="s">
        <v>308</v>
      </c>
      <c r="I67" s="151" t="s">
        <v>303</v>
      </c>
      <c r="J67" s="148" t="s">
        <v>476</v>
      </c>
    </row>
  </sheetData>
  <mergeCells count="20">
    <mergeCell ref="A3:J3"/>
    <mergeCell ref="A4:H4"/>
    <mergeCell ref="A8:A15"/>
    <mergeCell ref="A16:A23"/>
    <mergeCell ref="A24:A31"/>
    <mergeCell ref="A32:A36"/>
    <mergeCell ref="A37:A41"/>
    <mergeCell ref="A42:A48"/>
    <mergeCell ref="A49:A55"/>
    <mergeCell ref="A56:A62"/>
    <mergeCell ref="A63:A67"/>
    <mergeCell ref="B8:B15"/>
    <mergeCell ref="B16:B23"/>
    <mergeCell ref="B24:B31"/>
    <mergeCell ref="B32:B36"/>
    <mergeCell ref="B37:B41"/>
    <mergeCell ref="B42:B48"/>
    <mergeCell ref="B49:B55"/>
    <mergeCell ref="B56:B62"/>
    <mergeCell ref="B63:B67"/>
  </mergeCells>
  <printOptions horizontalCentered="1"/>
  <pageMargins left="0.751388888888889" right="0.751388888888889" top="1" bottom="1" header="0.5" footer="0.5"/>
  <pageSetup paperSize="9" scale="4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禹美玲</cp:lastModifiedBy>
  <dcterms:created xsi:type="dcterms:W3CDTF">2025-01-21T02:50:00Z</dcterms:created>
  <cp:lastPrinted>2025-02-13T02:07:00Z</cp:lastPrinted>
  <dcterms:modified xsi:type="dcterms:W3CDTF">2025-03-19T02:32:59Z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2052-12.1.0.18608</vt:lpwstr>
  </property>
</Properties>
</file>