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749" activeTab="1"/>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<sst xmlns="http://schemas.openxmlformats.org/spreadsheetml/2006/main" count="1197" uniqueCount="476">
  <si>
    <t>预算01-1表</t>
  </si>
  <si>
    <t>2025年财务收支预算总表</t>
  </si>
  <si>
    <t>单位名称：新平彝族傣族自治县妇女联合会</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</si>
  <si>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</si>
  <si>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</si>
  <si>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</si>
  <si>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</si>
  <si>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</si>
  <si>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</si>
  <si>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</si>
  <si>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</si>
  <si>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</si>
  <si>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</si>
  <si>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</si>
  <si>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</si>
  <si>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</si>
  <si>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</si>
  <si>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</si>
  <si>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</si>
  <si>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</si>
  <si>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</si>
  <si>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</si>
  <si>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</si>
  <si>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</si>
  <si>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</si>
  <si>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</si>
  <si>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</si>
  <si>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</si>
  <si>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</si>
  <si>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</si>
  <si>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</si>
  <si>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</si>
  <si>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</si>
  <si>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</si>
  <si>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</si>
  <si>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</si>
  <si>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</si>
  <si>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</si>
  <si>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</si>
  <si>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</si>
  <si>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</si>
  <si>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</si>
  <si>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</si>
  <si>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</si>
  <si>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</si>
  <si>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</si>
  <si>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207</t>
  </si>
  <si>
    <t>新平彝族傣族自治县妇女联合会</t>
  </si>
  <si>
    <t>207001</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</si>
  <si>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</si>
  <si>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</si>
  <si>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</si>
  <si>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</si>
  <si>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</si>
  <si>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</si>
  <si>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</si>
  <si>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</si>
  <si>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</si>
  <si>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</si>
  <si>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</si>
  <si>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</si>
  <si>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</si>
  <si>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201</t>
  </si>
  <si>
    <t>一般公共服务支出</t>
  </si>
  <si>
    <t>20129</t>
  </si>
  <si>
    <t>群众团体事务</t>
  </si>
  <si>
    <t>2012901</t>
  </si>
  <si>
    <t>行政运行</t>
  </si>
  <si>
    <t>2012902</t>
  </si>
  <si>
    <t>一般行政管理事务</t>
  </si>
  <si>
    <t>其他群众团体事务支出</t>
  </si>
  <si>
    <t>20136</t>
  </si>
  <si>
    <t>其他共产党事务支出</t>
  </si>
  <si>
    <t>208</t>
  </si>
  <si>
    <t>社会保障和就业支出</t>
  </si>
  <si>
    <t>20805</t>
  </si>
  <si>
    <t>行政事业单位养老支出</t>
  </si>
  <si>
    <t>行政单位离退休</t>
  </si>
  <si>
    <t>机关事业单位基本养老保险缴费支出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</si>
  <si>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</si>
  <si>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</si>
  <si>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</si>
  <si>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</si>
  <si>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</si>
  <si>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</si>
  <si>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</si>
  <si>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</si>
  <si>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</si>
  <si>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</si>
  <si>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</si>
  <si>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</si>
  <si>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 xml:space="preserve"> 创业担保贷款贴息及奖补</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</si>
  <si>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</si>
  <si>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</si>
  <si>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</si>
  <si>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</si>
  <si>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</si>
  <si>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</si>
  <si>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</si>
  <si>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</si>
  <si>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</si>
  <si>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</si>
  <si>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</si>
  <si>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</si>
  <si>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</si>
  <si>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</si>
  <si>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</si>
  <si>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</si>
  <si>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</si>
  <si>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 入 总 计</t>
  </si>
  <si>
    <t>支出总计</t>
  </si>
  <si>
    <t>预算02-2表</t>
  </si>
  <si>
    <t>2025年一般公共预算支出预算表（按功能科目分类）</t>
  </si>
  <si>
    <t>部门预算支出功能分类科目</t>
  </si>
  <si>
    <t>人员经费</t>
  </si>
  <si>
    <t>公用经费</t>
  </si>
  <si>
    <t>1</t>
  </si>
  <si>
    <t>2</t>
  </si>
  <si>
    <t>3</t>
  </si>
  <si>
    <t>4</t>
  </si>
  <si>
    <t>5</t>
  </si>
  <si>
    <t>6</t>
  </si>
  <si>
    <t>2013699</t>
  </si>
  <si>
    <t>2080501</t>
  </si>
  <si>
    <t>2080505</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</si>
  <si>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</si>
  <si>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</si>
  <si>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</si>
  <si>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</si>
  <si>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</si>
  <si>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</si>
  <si>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</si>
  <si>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</si>
  <si>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</si>
  <si>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</si>
  <si>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</si>
  <si>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</si>
  <si>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</si>
  <si>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</si>
  <si>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</si>
  <si>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</si>
  <si>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</si>
  <si>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</si>
  <si>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</si>
  <si>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</si>
  <si>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</si>
  <si>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</si>
  <si>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</si>
  <si>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</si>
  <si>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</si>
  <si>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</si>
  <si>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530427210000000014268</t>
  </si>
  <si>
    <t>行政人员工资支出</t>
  </si>
  <si>
    <t>30101</t>
  </si>
  <si>
    <t>基本工资</t>
  </si>
  <si>
    <t>30102</t>
  </si>
  <si>
    <t>津贴补贴</t>
  </si>
  <si>
    <t>530427210000000014269</t>
  </si>
  <si>
    <t>事业人员工资支出</t>
  </si>
  <si>
    <t>30107</t>
  </si>
  <si>
    <t>绩效工资</t>
  </si>
  <si>
    <t>530427241100002116309</t>
  </si>
  <si>
    <t>邮电费</t>
  </si>
  <si>
    <t>530427231100001916745</t>
  </si>
  <si>
    <t>驻村工作队员生活补助</t>
  </si>
  <si>
    <t>生活补助</t>
  </si>
  <si>
    <t>530427210000000014270</t>
  </si>
  <si>
    <t>社会保障缴费</t>
  </si>
  <si>
    <t>30110</t>
  </si>
  <si>
    <t>职工基本医疗保险缴费</t>
  </si>
  <si>
    <t>530427210000000014271</t>
  </si>
  <si>
    <t>30113</t>
  </si>
  <si>
    <t>530427210000000014274</t>
  </si>
  <si>
    <t>公车购置及运维费</t>
  </si>
  <si>
    <t>30231</t>
  </si>
  <si>
    <t>公务用车运行维护费</t>
  </si>
  <si>
    <t>530427210000000014275</t>
  </si>
  <si>
    <t>行政人员公务交通补贴</t>
  </si>
  <si>
    <t>30239</t>
  </si>
  <si>
    <t>其他交通费用</t>
  </si>
  <si>
    <t>530427210000000014276</t>
  </si>
  <si>
    <t>工会经费</t>
  </si>
  <si>
    <t>30228</t>
  </si>
  <si>
    <t>530427210000000014277</t>
  </si>
  <si>
    <t>一般公用经费</t>
  </si>
  <si>
    <t>30201</t>
  </si>
  <si>
    <t>办公费</t>
  </si>
  <si>
    <t>30205</t>
  </si>
  <si>
    <t>水费</t>
  </si>
  <si>
    <t>30207</t>
  </si>
  <si>
    <t>30211</t>
  </si>
  <si>
    <t>差旅费</t>
  </si>
  <si>
    <t>30229</t>
  </si>
  <si>
    <t>福利费</t>
  </si>
  <si>
    <t>30299</t>
  </si>
  <si>
    <t>其他商品和服务支出</t>
  </si>
  <si>
    <t>530427231100001476550</t>
  </si>
  <si>
    <t>公务员基础绩效奖</t>
  </si>
  <si>
    <t>30103</t>
  </si>
  <si>
    <t>奖金</t>
  </si>
  <si>
    <t>530427231100001476554</t>
  </si>
  <si>
    <t>退休干部公用经费</t>
  </si>
  <si>
    <t>530427231100001476568</t>
  </si>
  <si>
    <t>奖励性绩效工资(地方)</t>
  </si>
  <si>
    <t>530427231100001476570</t>
  </si>
  <si>
    <t>部门临聘人员支出</t>
  </si>
  <si>
    <t>30199</t>
  </si>
  <si>
    <t>其他工资福利支出</t>
  </si>
  <si>
    <t>530427241100002113161</t>
  </si>
  <si>
    <t>社会保险资金</t>
  </si>
  <si>
    <t>30112</t>
  </si>
  <si>
    <t>其他社会保障缴费</t>
  </si>
  <si>
    <t>30108</t>
  </si>
  <si>
    <t>机关事业单位基本养老保险缴费</t>
  </si>
  <si>
    <t>30111</t>
  </si>
  <si>
    <t>公务员医疗补助缴费</t>
  </si>
  <si>
    <t>530427251100003582816</t>
  </si>
  <si>
    <t>30217</t>
  </si>
  <si>
    <t>预算05-1表</t>
  </si>
  <si>
    <t>2025年部门项目支出预算表</t>
  </si>
  <si>
    <t>项目分类</t>
  </si>
  <si>
    <t>项目单位</t>
  </si>
  <si>
    <t>本年拨款</t>
  </si>
  <si>
    <t>其中：本次下达</t>
  </si>
  <si>
    <t>2023——2025年计算机更新项目经费</t>
  </si>
  <si>
    <t>311 专项业务类</t>
  </si>
  <si>
    <t>530427241100003176204</t>
  </si>
  <si>
    <t>31002</t>
  </si>
  <si>
    <t>办公设备购置</t>
  </si>
  <si>
    <t>低收入妇女“两癌”救助专项资金</t>
  </si>
  <si>
    <t>530427241100003321175</t>
  </si>
  <si>
    <t>救济费</t>
  </si>
  <si>
    <t>创业担保贷款工作补助资金</t>
  </si>
  <si>
    <t>530427231100002096892</t>
  </si>
  <si>
    <t>创业担保贷款贴息及奖补</t>
  </si>
  <si>
    <t>春节慰问困境妇女儿童经费</t>
  </si>
  <si>
    <t>312 民生类</t>
  </si>
  <si>
    <t>530427241100002289541</t>
  </si>
  <si>
    <t>30305</t>
  </si>
  <si>
    <t>代理记账委托业务专项资金</t>
  </si>
  <si>
    <t>313 事业发展类</t>
  </si>
  <si>
    <t>530427241100002289579</t>
  </si>
  <si>
    <t>30227</t>
  </si>
  <si>
    <t>委托业务费</t>
  </si>
  <si>
    <t>妇女儿童工作专项经费</t>
  </si>
  <si>
    <t>530427241100002223714</t>
  </si>
  <si>
    <t>30216</t>
  </si>
  <si>
    <t>培训费</t>
  </si>
  <si>
    <t>新平县群团工委工作保障（党建工作经费及离退休党支部）经费</t>
  </si>
  <si>
    <t>530427251100004010093</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</si>
  <si>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</si>
  <si>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</si>
  <si>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</si>
  <si>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</si>
  <si>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</si>
  <si>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</si>
  <si>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</si>
  <si>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</si>
  <si>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</si>
  <si>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</si>
  <si>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</si>
  <si>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</si>
  <si>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根据中共新平县委办公室[2023]-3《关于开展2023年春节送温暖活动的通知》及市委、市政府和县委、县政府的要求，我县每年春节前夕将开展春节送温暖活动，农村困境妇女和儿童纳入春节送温暖活动。新平县妇联通过认真调查摸底，精准识别，严格审核，确定慰问流动、留守、困境妇女儿童100名；2025年春节前严格按确定名单发放慰问金及慰问品，标准为现金500.00元／人（100人×500.00元=50,000.00元）；价值200.00元慰问品100份／人，（米200袋×50.00元=10,000.00元；油：200桶×50.00元=10,000.00元）合计70,000.00元。通过项目实施，让身处困境的妇女儿童感受到了来自党委政府和“娘家人”的温暖和关怀。同时为他们克服困难，对抗贫困树立信心。</t>
  </si>
  <si>
    <t>产出指标</t>
  </si>
  <si>
    <t>数量指标</t>
  </si>
  <si>
    <t>救助对象人数（人次）</t>
  </si>
  <si>
    <t>=</t>
  </si>
  <si>
    <t>136</t>
  </si>
  <si>
    <t>人</t>
  </si>
  <si>
    <t>定量指标</t>
  </si>
  <si>
    <t>反映单反映应保尽保、应救尽救对象的人数（人次）情况。</t>
  </si>
  <si>
    <t>慰问品</t>
  </si>
  <si>
    <t>份</t>
  </si>
  <si>
    <t>反映应保尽保、应救尽救对象的慰问物资情况。</t>
  </si>
  <si>
    <t>质量指标</t>
  </si>
  <si>
    <t>救助对象认定准确率</t>
  </si>
  <si>
    <t>100</t>
  </si>
  <si>
    <t>%</t>
  </si>
  <si>
    <t>反映救助对象认定的准确情况。</t>
  </si>
  <si>
    <t>时效指标</t>
  </si>
  <si>
    <t>救助发放及时率</t>
  </si>
  <si>
    <t>反映发放救助资金是否及时的情况。</t>
  </si>
  <si>
    <t>成本指标</t>
  </si>
  <si>
    <t>经济成本指标</t>
  </si>
  <si>
    <t>&lt;=</t>
  </si>
  <si>
    <t>620</t>
  </si>
  <si>
    <t>元/人</t>
  </si>
  <si>
    <t>反映组织开展慰问救助标准核定发放的资金额情况。</t>
  </si>
  <si>
    <t>效益指标</t>
  </si>
  <si>
    <t>社会效益</t>
  </si>
  <si>
    <t>生活状况改善</t>
  </si>
  <si>
    <t>改善</t>
  </si>
  <si>
    <t>定性指标</t>
  </si>
  <si>
    <t>反映救助促进受助对象生活状况的改善情况。</t>
  </si>
  <si>
    <t>满意度指标</t>
  </si>
  <si>
    <t>服务对象满意度</t>
  </si>
  <si>
    <t>救助对象满意度</t>
  </si>
  <si>
    <t>&gt;=</t>
  </si>
  <si>
    <t>95</t>
  </si>
  <si>
    <t>反映获救助对象的满意程度。</t>
  </si>
  <si>
    <t>加强妇联财务管理，规范会计核算，依据《会计法》第五章第36条“不具备设置会计机构和会计人员条件的，应当委托经批准设立从事会计代理记账业务的中介机构代理记账”的规定委托代理记账公司，购买价格参照市场价格确定，，按每月1,200.00元支付代理费，2024-2025年24个月共计28,800.00元，经费列入部门预算，委托代理记账公司为我单位审核原始凭证、填制记账凭证、登记会计账簿、编制财务会计报告。通过项目实施，妇联会计工作得以顺利开展。</t>
  </si>
  <si>
    <t>完成会计核算</t>
  </si>
  <si>
    <t>24</t>
  </si>
  <si>
    <t>月</t>
  </si>
  <si>
    <t>反映单位完成会计核算月数</t>
  </si>
  <si>
    <t>完成时间</t>
  </si>
  <si>
    <t>年</t>
  </si>
  <si>
    <t>反映单位完成会计核算时间</t>
  </si>
  <si>
    <t>1200</t>
  </si>
  <si>
    <t>元/月</t>
  </si>
  <si>
    <t>反映单位代理记账委托业务标准金额</t>
  </si>
  <si>
    <t>加强财务管理制度，规范会计核算</t>
  </si>
  <si>
    <t>规范</t>
  </si>
  <si>
    <t>反映单位财务管理制度加强情况及会计核算运行情况</t>
  </si>
  <si>
    <t>妇联对代理记账公司会计核算工作的满意度</t>
  </si>
  <si>
    <t>98</t>
  </si>
  <si>
    <t>反映单位对代理记账公司会计核算工作的满意度</t>
  </si>
  <si>
    <t>1.项目必要性：为认真贯彻落实好《中共玉溪市委关于加强和改进全市机关党的建设的实施意见》要求，深入学习贯彻习近平新时代中国特色社会主义思想，贯彻落实新时代党的建设总要求和新时代党的组织路线，进一步加强和改进机关党的建设，全面提高机关党的建设质量，充分发挥机关基层党组织作用，切实增强基层党组织的战斗力、凝聚力和创造力，建设学习型、服务型、创新型基层党组织，推动机关治理和各项事业发展。
2．绩效目标合理性：根据《中共玉溪市委关于加强和改进全市机关党的建设的实施意见》的通知，基层党组织活动经费按不低于单位公用经费5.00％的比例列入本部门行政经费预算。同时，对党支部规范化建设、党建示范点建设等专项任务和重大活动，安排专项经费予以保障。
3．投入经济性：项目资金按全年测算、服务群众贯穿全年，牢固树立“把抓好党建作为最大的政绩”理念，认真履行全面从严治党主体责任，定期讨论、研究机关党建工作，充分体现资金统筹使用和优先保障重点支出等要求，并采取有效的成本控制措施。
4．筹资合规性：项目筹资根据单位公用经费5.00％的比例列入本部门行政经费预算，符合符合《预算法》、政府债务管理等相关规定，筹资规模合理，资金渠道及各类资金来源合法合规。</t>
  </si>
  <si>
    <t>党员人数</t>
  </si>
  <si>
    <t>33</t>
  </si>
  <si>
    <t>党总支经费保障党员人数。</t>
  </si>
  <si>
    <t>退休党员数</t>
  </si>
  <si>
    <t>19</t>
  </si>
  <si>
    <t>退休支部经费保障党员人数。</t>
  </si>
  <si>
    <t>党建宣传展板验收合格率</t>
  </si>
  <si>
    <t>退休党员补助效率</t>
  </si>
  <si>
    <t>工作日</t>
  </si>
  <si>
    <t>退休党员的交通、通信补助时效。</t>
  </si>
  <si>
    <t>党建宣传覆盖率</t>
  </si>
  <si>
    <t>90</t>
  </si>
  <si>
    <t>可持续影响</t>
  </si>
  <si>
    <t>党员先锋模范作用</t>
  </si>
  <si>
    <t>发挥</t>
  </si>
  <si>
    <t>是/否</t>
  </si>
  <si>
    <t>党员先锋模范作用得到充分发挥</t>
  </si>
  <si>
    <t>党员满意度</t>
  </si>
  <si>
    <t>党员满意率达95以上</t>
  </si>
  <si>
    <t>根据市委及县委要求，按照县级配套资金预算，2024年完成替换10台办公电脑项目任务。</t>
  </si>
  <si>
    <t>购置设备数量</t>
  </si>
  <si>
    <t>10</t>
  </si>
  <si>
    <t>台（套）</t>
  </si>
  <si>
    <t>反映购置数量完成情况。</t>
  </si>
  <si>
    <t>验收通过率</t>
  </si>
  <si>
    <t>反映设备购置的产品质量情况。
验收通过率=（通过验收的购置数量/购置总数量）*100%。</t>
  </si>
  <si>
    <t>设备部署及时率</t>
  </si>
  <si>
    <t>反映新购设备按时部署情况。
设备部署及时率=（及时部署设备数量/新购设备总数）*100%。</t>
  </si>
  <si>
    <t>设备使用年限</t>
  </si>
  <si>
    <t>反映新投入设备使用年限情况。</t>
  </si>
  <si>
    <t>使用人员满意度</t>
  </si>
  <si>
    <t>反映服务对象对购置设备的整体满意情况。
使用人员满意度=（对购置设备满意的人数/问卷调查人数）*100%。</t>
  </si>
  <si>
    <t>根据新办通[2017]102号关于《新平县妇联改革实施方案》（涉密文件）的要求“县（市、区）政府要根据所辖地区妇女儿童人口数，按每人每年不低于1元的标准安排妇联专项工作经费，并纳入年度同级财政预算。由县政府财政部门按全县实有妇女儿童20万人、人均1.00元安排妇女儿童工作经费10.00万元，用于开展全县妇女儿童工作。县妇女儿童工作专项经费2023年计划用于以下个方面：1春节慰问流动留守困境妇女儿童；2“三八”妇女节纪念活动；3“六一”儿童节系列活动；4家庭建设暨家家幸福安康工程；5.妇女创业创新的政策宣传及创业就业技能培训；6.“美丽庭院、清洁家园”创建工作；预算资金合计100,000.00元。通过这些计划实施，留守儿童及困难妇女得到救助，不断促进妇女业务能力及个人综合能力，促进妇女儿童全面发展，推动妇女儿童事业与经济社会协调发展。</t>
  </si>
  <si>
    <t>开展活动次数</t>
  </si>
  <si>
    <t>次</t>
  </si>
  <si>
    <t>反映我单位妇女儿童工作经费项目组织开展各类活动数量。</t>
  </si>
  <si>
    <t>组织培训期数</t>
  </si>
  <si>
    <t>12</t>
  </si>
  <si>
    <t>场</t>
  </si>
  <si>
    <t>慰问困境妇女儿童人数</t>
  </si>
  <si>
    <t>20</t>
  </si>
  <si>
    <t>反映我单位妇女儿童工作经费项目组织开展慰问数量。</t>
  </si>
  <si>
    <t>奖牌数</t>
  </si>
  <si>
    <t>800</t>
  </si>
  <si>
    <t>件</t>
  </si>
  <si>
    <t>反映我单位妇女儿童工作经费项目组织开展评选示范户数量。</t>
  </si>
  <si>
    <t>参与活动人次数</t>
  </si>
  <si>
    <t>反映我单位组织活动的参与人数。</t>
  </si>
  <si>
    <t>参训人员到会率</t>
  </si>
  <si>
    <t>反映我单位组织开展各类培训的质量。</t>
  </si>
  <si>
    <t>反映我单位组织开展救助发放是否及时情况。</t>
  </si>
  <si>
    <t>230</t>
  </si>
  <si>
    <t>元/人/天</t>
  </si>
  <si>
    <t>反映我单位组织开展各类培训中除师资费以外的人均培训费控制情况。</t>
  </si>
  <si>
    <t>慰问对象感受到关爱</t>
  </si>
  <si>
    <t>反映我单位通过救助使救助对象生活得到改善情况。</t>
  </si>
  <si>
    <t>人居环境改善</t>
  </si>
  <si>
    <t>逐步改善</t>
  </si>
  <si>
    <t>反映我单位通过“美丽庭院”“清洁家庭“创建使房屋内外环境卫生干净整洁，助力人居环境改善</t>
  </si>
  <si>
    <t>妇女创业率逐步提高</t>
  </si>
  <si>
    <t>逐步提高</t>
  </si>
  <si>
    <t>反映我单位通过创业政策宣传和技能培训对妇女创业率的影响情况。</t>
  </si>
  <si>
    <t>反映我单位的救助对象满意情况。</t>
  </si>
  <si>
    <t>培训对象满意度</t>
  </si>
  <si>
    <t>反映我单位的培训对象满意情况。</t>
  </si>
  <si>
    <t>根据《玉溪市妇联关于下达2024年云南省低收入妇女“两癌”救助项目任务的通知》（玉妇便签〔2024〕78号）及《玉溪市财政局关于下达2024年低收入妇女“两癌”救助专项资金的通知》（玉财行[2024]247号）文件要求，新平县妇联通过认真调查摸底，精准识别，严格审核，确定救助困境妇女20名，人均2,000.00元，合计40,000.00元。让得到救助妇女减轻经济负担，缓解家庭困难，感受到党和政府娘家人的温暖。</t>
  </si>
  <si>
    <t>完成救助人数</t>
  </si>
  <si>
    <t>人/人次</t>
  </si>
  <si>
    <t>反映获救助人数。</t>
  </si>
  <si>
    <t>反映救助对象认定的准确情况。
救助对象认定准确率=抽检符合标准的救助对象数/抽检实际救助对象数*100%</t>
  </si>
  <si>
    <t>救助完成时限</t>
  </si>
  <si>
    <t xml:space="preserve">反映发放单位发放救助资金的情况。
</t>
  </si>
  <si>
    <t>政策知晓率</t>
  </si>
  <si>
    <t>反映救助政策的宣传效果情况。
政策知晓率=调查中救助政策知晓人数/调查总人数*100%</t>
  </si>
  <si>
    <t>反映获救助对象的满意程度。
救助对象满意度=调查中满意和较满意的获救助人员数/调查总人数*100%</t>
  </si>
  <si>
    <t>创业担保贷款奖补资金</t>
  </si>
  <si>
    <t>根据云财金[2018]39号《云南省财政厅云南省人社厅关于印发&lt;云南省创业担保贷款奖励性补助资金管理暂行办法&gt;的通知》文件要求，必须加强创业担保贷款政策宣传，鼓励更多人积极投身创业享受优惠政策，营造就业创业新局面。为做好我县的创业担保贷款工作，于2024年12月，购买创业担保贷款宣传物资发放到各乡镇，大力宣传创业担保贷款政策、创业担保贷款工作的重要性及奖励创业担保贷款做的好的客户。通过项目实施，进一步推动我县妇女就业创业工作顺利实施，确保就业创业工作目标任务圆满完成。同时也推动新平经济高质量发展。</t>
  </si>
  <si>
    <t>购买宣传帆布包</t>
  </si>
  <si>
    <t>3900</t>
  </si>
  <si>
    <t>个</t>
  </si>
  <si>
    <t>反映购买物资数量情况</t>
  </si>
  <si>
    <t>产品合格率</t>
  </si>
  <si>
    <t>反映购买物资合格率情况</t>
  </si>
  <si>
    <t>创业担保贷款工作开展时间</t>
  </si>
  <si>
    <t>1.00</t>
  </si>
  <si>
    <t>反映单位开展创业担保贷款工作时间情况</t>
  </si>
  <si>
    <t>2024年贷免扶补吸纳带动就业人</t>
  </si>
  <si>
    <t>反映贷免扶补吸纳带动就业人数</t>
  </si>
  <si>
    <t>被扶持对象满意度</t>
  </si>
  <si>
    <t>反映被扶持对象满意度情况</t>
  </si>
  <si>
    <t>预算06表</t>
  </si>
  <si>
    <t>2025年部门政府性基金预算支出预算表</t>
  </si>
  <si>
    <t>政府性基金预算支出</t>
  </si>
  <si>
    <t>说明：我单位无此事项。</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</si>
  <si>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</si>
  <si>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</si>
  <si>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</si>
  <si>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</si>
  <si>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</si>
  <si>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</si>
  <si>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</si>
  <si>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</si>
  <si>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</si>
  <si>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</si>
  <si>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</si>
  <si>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</si>
  <si>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车辆维修</t>
  </si>
  <si>
    <t>车辆保险</t>
  </si>
  <si>
    <t>辆</t>
  </si>
  <si>
    <t>燃油</t>
  </si>
  <si>
    <t>升</t>
  </si>
  <si>
    <t>办公电脑</t>
  </si>
  <si>
    <t>台</t>
  </si>
  <si>
    <t>预算08表</t>
  </si>
  <si>
    <t>2025年部门政府购买服务预算表</t>
  </si>
  <si>
    <t>政府购买服务项目</t>
  </si>
  <si>
    <t>政府购买服务目录</t>
  </si>
  <si>
    <t>预算09-1表</t>
  </si>
  <si>
    <t>2025年对下转移支付预算表</t>
  </si>
  <si>
    <t>单位名称（项目）</t>
  </si>
  <si>
    <t>乡镇、街道</t>
  </si>
  <si>
    <t>政府性基金</t>
  </si>
  <si>
    <t>桂山街道</t>
  </si>
  <si>
    <t>古城街道</t>
  </si>
  <si>
    <t>平甸乡</t>
  </si>
  <si>
    <t>扬武镇</t>
  </si>
  <si>
    <t>新化乡</t>
  </si>
  <si>
    <t>老厂乡</t>
  </si>
  <si>
    <t>戛洒镇</t>
  </si>
  <si>
    <t>水塘镇</t>
  </si>
  <si>
    <t>者竜乡</t>
  </si>
  <si>
    <t>漠沙镇</t>
  </si>
  <si>
    <t>建兴乡</t>
  </si>
  <si>
    <t>平掌乡</t>
  </si>
  <si>
    <t>预算09-2表</t>
  </si>
  <si>
    <t>2025年对下转移支付绩效目标表</t>
  </si>
  <si>
    <t>预算10表</t>
  </si>
  <si>
    <t>2025年新增资产配置表</t>
  </si>
  <si>
    <t>资产类别</t>
  </si>
  <si>
    <t>资产分类代码.名称</t>
  </si>
  <si>
    <t>资产名称</t>
  </si>
  <si>
    <t>计量单位</t>
  </si>
  <si>
    <t>财政部门批复数（元）</t>
  </si>
  <si>
    <t>单价</t>
  </si>
  <si>
    <t>金额</t>
  </si>
  <si>
    <t>7</t>
  </si>
  <si>
    <t>8</t>
  </si>
  <si>
    <t>预算11表</t>
  </si>
  <si>
    <t>2025年上级转移支付补助项目支出预算表</t>
  </si>
  <si>
    <t>上级补助</t>
  </si>
  <si>
    <t>预算12表</t>
  </si>
  <si>
    <t>2025年部门项目支出中期规划预算表</t>
  </si>
  <si>
    <t>项目级次</t>
  </si>
  <si>
    <t>2025年</t>
  </si>
  <si>
    <t>2026年</t>
  </si>
  <si>
    <t>2027年</t>
  </si>
  <si>
    <t>本级</t>
  </si>
  <si>
    <t>上级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</si>
</sst>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
    <numFmt numFmtId="179" formatCode="#,##0.00;\-#,##0.00;;@"/>
    <numFmt numFmtId="180" formatCode="hh:mm:ss"/>
  </numFmts>
  <fonts count="45">
    <font>
      <sz val="11"/>
      <color theme="1"/>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name val="SimSun"/>
      <charset val="134"/>
    </font>
    <font>
      <sz val="9"/>
      <color theme="1"/>
      <name val="宋体"/>
      <charset val="134"/>
    </font>
    <font>
      <b/>
      <sz val="23"/>
      <color rgb="FF000000"/>
      <name val="宋体"/>
      <charset val="134"/>
    </font>
    <font>
      <sz val="11"/>
      <name val="宋体"/>
      <charset val="134"/>
      <scheme val="minor"/>
    </font>
    <font>
      <sz val="9"/>
      <name val="宋体"/>
      <charset val="134"/>
    </font>
    <font>
      <b/>
      <sz val="19.5"/>
      <name val="宋体"/>
      <charset val="134"/>
    </font>
    <font>
      <sz val="10.5"/>
      <name val="宋体"/>
      <charset val="134"/>
    </font>
    <font>
      <b/>
      <sz val="22"/>
      <color rgb="FF000000"/>
      <name val="宋体"/>
      <charset val="134"/>
    </font>
    <font>
      <sz val="10.5"/>
      <color rgb="FF000000"/>
      <name val="宋体"/>
      <charset val="134"/>
    </font>
    <font>
      <sz val="11"/>
      <color rgb="FF000000"/>
      <name val="宋体"/>
      <charset val="134"/>
      <scheme val="minor"/>
    </font>
    <font>
      <sz val="11"/>
      <color theme="1"/>
      <name val="宋体"/>
      <charset val="134"/>
    </font>
    <font>
      <sz val="9.75"/>
      <color rgb="FF000000"/>
      <name val="SimSun"/>
      <charset val="134"/>
    </font>
    <font>
      <b/>
      <sz val="18"/>
      <color rgb="FF000000"/>
      <name val="SimSun"/>
      <charset val="134"/>
    </font>
    <font>
      <sz val="12"/>
      <color rgb="FF000000"/>
      <name val="宋体"/>
      <charset val="134"/>
    </font>
    <font>
      <b/>
      <sz val="20"/>
      <color rgb="FF000000"/>
      <name val="宋体"/>
      <charset val="134"/>
    </font>
    <font>
      <b/>
      <sz val="11"/>
      <color rgb="FF000000"/>
      <name val="宋体"/>
      <charset val="134"/>
    </font>
    <font>
      <b/>
      <sz val="9"/>
      <color rgb="FF000000"/>
      <name val="宋体"/>
      <charset val="134"/>
    </font>
    <font>
      <b/>
      <sz val="9"/>
      <name val="宋体"/>
      <charset val="134"/>
    </font>
    <font>
      <sz val="11"/>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rgb="FF000000"/>
      </bottom>
      <diagonal/>
    </border>
    <border>
      <left style="thin">
        <color rgb="FF000000"/>
      </left>
      <right/>
      <top style="thin">
        <color rgb="FF000000"/>
      </top>
      <bottom/>
      <diagonal/>
    </border>
    <border>
      <left style="thin">
        <color rgb="FF000000"/>
      </left>
      <right style="thin">
        <color auto="1"/>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2" borderId="17"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8" applyNumberFormat="0" applyFill="0" applyAlignment="0" applyProtection="0">
      <alignment vertical="center"/>
    </xf>
    <xf numFmtId="0" fontId="31" fillId="0" borderId="18" applyNumberFormat="0" applyFill="0" applyAlignment="0" applyProtection="0">
      <alignment vertical="center"/>
    </xf>
    <xf numFmtId="0" fontId="32" fillId="0" borderId="19" applyNumberFormat="0" applyFill="0" applyAlignment="0" applyProtection="0">
      <alignment vertical="center"/>
    </xf>
    <xf numFmtId="0" fontId="32" fillId="0" borderId="0" applyNumberFormat="0" applyFill="0" applyBorder="0" applyAlignment="0" applyProtection="0">
      <alignment vertical="center"/>
    </xf>
    <xf numFmtId="0" fontId="33" fillId="3" borderId="20" applyNumberFormat="0" applyAlignment="0" applyProtection="0">
      <alignment vertical="center"/>
    </xf>
    <xf numFmtId="0" fontId="34" fillId="4" borderId="21" applyNumberFormat="0" applyAlignment="0" applyProtection="0">
      <alignment vertical="center"/>
    </xf>
    <xf numFmtId="0" fontId="35" fillId="4" borderId="20" applyNumberFormat="0" applyAlignment="0" applyProtection="0">
      <alignment vertical="center"/>
    </xf>
    <xf numFmtId="0" fontId="36" fillId="5" borderId="22" applyNumberFormat="0" applyAlignment="0" applyProtection="0">
      <alignment vertical="center"/>
    </xf>
    <xf numFmtId="0" fontId="37" fillId="0" borderId="23" applyNumberFormat="0" applyFill="0" applyAlignment="0" applyProtection="0">
      <alignment vertical="center"/>
    </xf>
    <xf numFmtId="0" fontId="38" fillId="0" borderId="24" applyNumberFormat="0" applyFill="0" applyAlignment="0" applyProtection="0">
      <alignment vertical="center"/>
    </xf>
    <xf numFmtId="0" fontId="39" fillId="6" borderId="0" applyNumberFormat="0" applyBorder="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3" fillId="11" borderId="0" applyNumberFormat="0" applyBorder="0" applyAlignment="0" applyProtection="0">
      <alignment vertical="center"/>
    </xf>
    <xf numFmtId="0" fontId="42" fillId="12" borderId="0" applyNumberFormat="0" applyBorder="0" applyAlignment="0" applyProtection="0">
      <alignment vertical="center"/>
    </xf>
    <xf numFmtId="0" fontId="42"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2" fillId="32" borderId="0" applyNumberFormat="0" applyBorder="0" applyAlignment="0" applyProtection="0">
      <alignment vertical="center"/>
    </xf>
    <xf numFmtId="176" fontId="9" fillId="0" borderId="7">
      <alignment horizontal="right" vertical="center"/>
    </xf>
    <xf numFmtId="177" fontId="9" fillId="0" borderId="7">
      <alignment horizontal="right" vertical="center"/>
    </xf>
    <xf numFmtId="10" fontId="9" fillId="0" borderId="7">
      <alignment horizontal="right" vertical="center"/>
    </xf>
    <xf numFmtId="178" fontId="9" fillId="0" borderId="7">
      <alignment horizontal="right" vertical="center"/>
    </xf>
    <xf numFmtId="179" fontId="9" fillId="0" borderId="7">
      <alignment horizontal="right" vertical="center"/>
    </xf>
    <xf numFmtId="179" fontId="9" fillId="0" borderId="7">
      <alignment horizontal="right" vertical="center"/>
    </xf>
    <xf numFmtId="49" fontId="9" fillId="0" borderId="7">
      <alignment horizontal="left" vertical="center" wrapText="1"/>
    </xf>
    <xf numFmtId="180" fontId="9" fillId="0" borderId="7">
      <alignment horizontal="right" vertical="center"/>
    </xf>
    <xf numFmtId="0" fontId="9" fillId="0" borderId="0">
      <alignment vertical="top"/>
      <protection locked="0"/>
    </xf>
    <xf numFmtId="0" fontId="44" fillId="0" borderId="0">
      <alignment vertical="center"/>
    </xf>
  </cellStyleXfs>
  <cellXfs count="197">
    <xf numFmtId="0" fontId="0" fillId="0" borderId="0" xfId="0"/>
    <xf numFmtId="0" fontId="0" fillId="0" borderId="0" xfId="0" applyAlignment="1">
      <alignment horizontal="center" vertical="center"/>
    </xf>
    <xf numFmtId="49" fontId="1" fillId="0" borderId="0" xfId="0" applyNumberFormat="1" applyFont="1"/>
    <xf numFmtId="0" fontId="1" fillId="0" borderId="0" xfId="0" applyFont="1" applyAlignment="1" applyProtection="1">
      <alignment horizontal="right" vertical="center"/>
      <protection locked="0"/>
    </xf>
    <xf numFmtId="0" fontId="2" fillId="0" borderId="0" xfId="0" applyFont="1" applyAlignment="1">
      <alignment horizontal="center" vertical="center"/>
    </xf>
    <xf numFmtId="0" fontId="3"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1" fillId="0" borderId="0" xfId="0" applyFont="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5" fillId="0" borderId="7" xfId="0" applyFont="1" applyFill="1" applyBorder="1" applyAlignment="1">
      <alignment horizontal="left" vertical="center"/>
    </xf>
    <xf numFmtId="0" fontId="5" fillId="0" borderId="7" xfId="0" applyFont="1" applyFill="1" applyBorder="1" applyAlignment="1">
      <alignment horizontal="left" vertical="center" wrapText="1"/>
    </xf>
    <xf numFmtId="179" fontId="5" fillId="0" borderId="7" xfId="0" applyNumberFormat="1" applyFont="1" applyFill="1" applyBorder="1" applyAlignment="1">
      <alignment horizontal="right" vertical="center"/>
    </xf>
    <xf numFmtId="179" fontId="6" fillId="0" borderId="7" xfId="53" applyFont="1">
      <alignment horizontal="right" vertical="center"/>
    </xf>
    <xf numFmtId="0" fontId="5" fillId="0" borderId="7" xfId="0" applyFont="1" applyFill="1" applyBorder="1" applyAlignment="1">
      <alignment vertical="center" wrapText="1"/>
    </xf>
    <xf numFmtId="0" fontId="5" fillId="0" borderId="7" xfId="0" applyFont="1" applyFill="1" applyBorder="1" applyAlignment="1">
      <alignment horizontal="center" vertical="center"/>
    </xf>
    <xf numFmtId="0" fontId="7" fillId="0" borderId="0" xfId="0" applyFont="1" applyAlignment="1">
      <alignment horizontal="center" vertical="center"/>
    </xf>
    <xf numFmtId="0" fontId="4" fillId="0" borderId="5" xfId="0" applyFont="1" applyBorder="1" applyAlignment="1">
      <alignment horizontal="center" vertical="center"/>
    </xf>
    <xf numFmtId="0" fontId="3" fillId="0" borderId="7" xfId="0" applyFont="1" applyBorder="1" applyAlignment="1">
      <alignment horizontal="left" vertical="center" wrapText="1"/>
    </xf>
    <xf numFmtId="0" fontId="3" fillId="0" borderId="7" xfId="0" applyFont="1" applyBorder="1" applyAlignment="1" applyProtection="1">
      <alignment horizontal="left" vertical="center" wrapText="1"/>
      <protection locked="0"/>
    </xf>
    <xf numFmtId="179" fontId="6" fillId="0" borderId="7" xfId="0" applyNumberFormat="1" applyFont="1" applyBorder="1" applyAlignment="1">
      <alignment horizontal="right" vertical="center"/>
    </xf>
    <xf numFmtId="0" fontId="1"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1" fillId="0" borderId="7" xfId="0" applyFont="1" applyBorder="1" applyAlignment="1" applyProtection="1">
      <alignment horizontal="center" vertical="center"/>
      <protection locked="0"/>
    </xf>
    <xf numFmtId="0" fontId="8" fillId="0" borderId="0" xfId="0" applyFont="1" applyAlignment="1">
      <alignment horizontal="center" vertical="center"/>
    </xf>
    <xf numFmtId="49" fontId="9" fillId="0" borderId="0" xfId="55" applyBorder="1">
      <alignment horizontal="left" vertical="center" wrapText="1"/>
    </xf>
    <xf numFmtId="49" fontId="9" fillId="0" borderId="0" xfId="55" applyBorder="1" applyAlignment="1">
      <alignment horizontal="right" vertical="center" wrapText="1"/>
    </xf>
    <xf numFmtId="49" fontId="10" fillId="0" borderId="0" xfId="55" applyFont="1" applyBorder="1" applyAlignment="1">
      <alignment horizontal="center" vertical="center" wrapText="1"/>
    </xf>
    <xf numFmtId="0" fontId="9" fillId="0" borderId="0" xfId="55" applyNumberFormat="1" applyBorder="1">
      <alignment horizontal="left" vertical="center" wrapText="1"/>
    </xf>
    <xf numFmtId="49" fontId="11" fillId="0" borderId="7" xfId="55" applyFont="1" applyAlignment="1">
      <alignment horizontal="center" vertical="center" wrapText="1"/>
    </xf>
    <xf numFmtId="49" fontId="5" fillId="0" borderId="7" xfId="55" applyFont="1" applyAlignment="1">
      <alignment horizontal="center" vertical="center" wrapText="1"/>
    </xf>
    <xf numFmtId="49" fontId="11" fillId="0" borderId="7" xfId="55" applyFont="1">
      <alignment horizontal="left" vertical="center" wrapText="1"/>
    </xf>
    <xf numFmtId="178" fontId="9" fillId="0" borderId="7" xfId="52">
      <alignment horizontal="right" vertical="center"/>
    </xf>
    <xf numFmtId="179" fontId="9" fillId="0" borderId="7" xfId="53">
      <alignment horizontal="right" vertical="center"/>
    </xf>
    <xf numFmtId="0" fontId="12" fillId="0" borderId="0" xfId="0" applyFont="1" applyAlignment="1">
      <alignment horizontal="center" vertical="center"/>
    </xf>
    <xf numFmtId="0" fontId="7" fillId="0" borderId="0" xfId="0" applyFont="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13" fillId="0" borderId="7" xfId="0" applyFont="1" applyBorder="1" applyAlignment="1">
      <alignment horizontal="left" vertical="center" wrapText="1"/>
    </xf>
    <xf numFmtId="0" fontId="13" fillId="0" borderId="7" xfId="0" applyFont="1" applyBorder="1" applyAlignment="1">
      <alignment vertical="center" wrapText="1"/>
    </xf>
    <xf numFmtId="0" fontId="13" fillId="0" borderId="7" xfId="0" applyFont="1" applyBorder="1" applyAlignment="1">
      <alignment horizontal="center" vertical="center" wrapText="1"/>
    </xf>
    <xf numFmtId="0" fontId="13" fillId="0" borderId="7" xfId="0" applyFont="1" applyBorder="1" applyAlignment="1" applyProtection="1">
      <alignment horizontal="center" vertical="center"/>
      <protection locked="0"/>
    </xf>
    <xf numFmtId="0" fontId="13" fillId="0" borderId="7" xfId="0" applyFont="1" applyBorder="1" applyAlignment="1" applyProtection="1">
      <alignment horizontal="left" vertical="center" wrapText="1"/>
      <protection locked="0"/>
    </xf>
    <xf numFmtId="0" fontId="3" fillId="0" borderId="0" xfId="0" applyFont="1" applyAlignment="1" applyProtection="1">
      <alignment horizontal="right" vertical="center"/>
      <protection locked="0"/>
    </xf>
    <xf numFmtId="0" fontId="1" fillId="0" borderId="0" xfId="0" applyFont="1" applyAlignment="1">
      <alignment horizontal="right" vertical="center"/>
    </xf>
    <xf numFmtId="0" fontId="12"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horizontal="right" wrapText="1"/>
    </xf>
    <xf numFmtId="0" fontId="4" fillId="0" borderId="8" xfId="0" applyFont="1" applyBorder="1" applyAlignment="1">
      <alignment horizontal="center" vertical="center"/>
    </xf>
    <xf numFmtId="0" fontId="4" fillId="0" borderId="9" xfId="0" applyFont="1" applyBorder="1" applyAlignment="1">
      <alignment horizontal="center" vertical="center" wrapText="1"/>
    </xf>
    <xf numFmtId="0" fontId="4" fillId="0" borderId="7" xfId="57" applyFont="1" applyFill="1" applyBorder="1" applyAlignment="1" applyProtection="1">
      <alignment horizontal="center" vertical="center"/>
    </xf>
    <xf numFmtId="0" fontId="4" fillId="0" borderId="7" xfId="0" applyFont="1" applyBorder="1" applyAlignment="1">
      <alignment horizontal="center" vertical="center"/>
    </xf>
    <xf numFmtId="0" fontId="0" fillId="0" borderId="0" xfId="0" applyAlignment="1">
      <alignment vertical="center"/>
    </xf>
    <xf numFmtId="0" fontId="3" fillId="0" borderId="0" xfId="0" applyFont="1" applyAlignment="1" applyProtection="1">
      <alignment horizontal="right"/>
      <protection locked="0"/>
    </xf>
    <xf numFmtId="0" fontId="4" fillId="0" borderId="10" xfId="0" applyFont="1" applyBorder="1" applyAlignment="1">
      <alignment horizontal="center" vertical="center"/>
    </xf>
    <xf numFmtId="0" fontId="1" fillId="0" borderId="0" xfId="0" applyFont="1" applyAlignment="1">
      <alignment wrapText="1"/>
    </xf>
    <xf numFmtId="0" fontId="3" fillId="0" borderId="0" xfId="0" applyFont="1" applyAlignment="1" applyProtection="1">
      <alignment vertical="top" wrapText="1"/>
      <protection locked="0"/>
    </xf>
    <xf numFmtId="0" fontId="7" fillId="0" borderId="0" xfId="0" applyFont="1" applyAlignment="1">
      <alignment horizontal="center" vertical="center" wrapText="1"/>
    </xf>
    <xf numFmtId="0" fontId="7" fillId="0" borderId="0" xfId="0" applyFont="1" applyAlignment="1" applyProtection="1">
      <alignment horizontal="center" vertical="center" wrapText="1"/>
      <protection locked="0"/>
    </xf>
    <xf numFmtId="0" fontId="4" fillId="0" borderId="1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2"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3" xfId="0" applyFont="1" applyBorder="1" applyAlignment="1">
      <alignment horizontal="left" vertical="center" wrapText="1"/>
    </xf>
    <xf numFmtId="4" fontId="3" fillId="0" borderId="13" xfId="0" applyNumberFormat="1" applyFont="1" applyBorder="1" applyAlignment="1" applyProtection="1">
      <alignment horizontal="right" vertical="center"/>
      <protection locked="0"/>
    </xf>
    <xf numFmtId="0" fontId="3" fillId="0" borderId="14" xfId="0" applyFont="1" applyBorder="1" applyAlignment="1">
      <alignment horizontal="center" vertical="center"/>
    </xf>
    <xf numFmtId="0" fontId="3" fillId="0" borderId="15" xfId="0" applyFont="1" applyBorder="1" applyAlignment="1">
      <alignment horizontal="left" vertical="center"/>
    </xf>
    <xf numFmtId="0" fontId="3" fillId="0" borderId="13" xfId="0" applyFont="1" applyBorder="1" applyAlignment="1">
      <alignment horizontal="left" vertical="center"/>
    </xf>
    <xf numFmtId="0" fontId="3" fillId="0" borderId="0" xfId="0" applyFont="1" applyAlignment="1" applyProtection="1">
      <alignment horizontal="right" vertical="center" wrapText="1"/>
      <protection locked="0"/>
    </xf>
    <xf numFmtId="0" fontId="3" fillId="0" borderId="0" xfId="0" applyFont="1" applyAlignment="1">
      <alignment horizontal="right" vertical="center" wrapText="1"/>
    </xf>
    <xf numFmtId="0" fontId="3" fillId="0" borderId="0" xfId="0" applyFont="1" applyAlignment="1" applyProtection="1">
      <alignment horizontal="right" wrapText="1"/>
      <protection locked="0"/>
    </xf>
    <xf numFmtId="0" fontId="3" fillId="0" borderId="0" xfId="0" applyFont="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5" xfId="0" applyFont="1" applyBorder="1" applyAlignment="1" applyProtection="1">
      <alignment horizontal="center" vertical="center"/>
      <protection locked="0"/>
    </xf>
    <xf numFmtId="0" fontId="4" fillId="0" borderId="15"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 fontId="3" fillId="0" borderId="7" xfId="0" applyNumberFormat="1" applyFont="1" applyBorder="1" applyAlignment="1" applyProtection="1">
      <alignment horizontal="right" vertical="center"/>
      <protection locked="0"/>
    </xf>
    <xf numFmtId="0" fontId="3" fillId="0" borderId="0" xfId="0" applyFont="1" applyAlignment="1">
      <alignment horizontal="left" vertical="center"/>
    </xf>
    <xf numFmtId="0" fontId="4" fillId="0" borderId="13" xfId="0" applyFont="1" applyBorder="1" applyAlignment="1">
      <alignment horizontal="center" vertical="center"/>
    </xf>
    <xf numFmtId="0" fontId="4" fillId="0" borderId="13" xfId="0" applyFont="1" applyBorder="1" applyAlignment="1" applyProtection="1">
      <alignment horizontal="center" vertical="center"/>
      <protection locked="0"/>
    </xf>
    <xf numFmtId="0" fontId="9" fillId="0" borderId="7" xfId="55" applyNumberFormat="1" applyFont="1" applyBorder="1">
      <alignment horizontal="left" vertical="center" wrapText="1"/>
    </xf>
    <xf numFmtId="49" fontId="9" fillId="0" borderId="7" xfId="55" applyNumberFormat="1" applyFont="1" applyBorder="1">
      <alignment horizontal="left" vertical="center" wrapText="1"/>
    </xf>
    <xf numFmtId="179" fontId="9" fillId="0" borderId="7" xfId="55" applyNumberFormat="1" applyFont="1" applyBorder="1" applyAlignment="1">
      <alignment horizontal="right" vertical="center" wrapText="1"/>
    </xf>
    <xf numFmtId="179" fontId="9" fillId="0" borderId="7" xfId="55" applyNumberFormat="1" applyFont="1" applyBorder="1" applyAlignment="1">
      <alignment horizontal="center" vertical="center" wrapText="1"/>
    </xf>
    <xf numFmtId="49" fontId="9" fillId="0" borderId="7" xfId="55" applyNumberFormat="1" applyFont="1" applyBorder="1" applyAlignment="1">
      <alignment horizontal="center" vertical="center" wrapText="1"/>
    </xf>
    <xf numFmtId="179" fontId="9" fillId="0" borderId="7" xfId="0" applyNumberFormat="1" applyFont="1" applyFill="1" applyBorder="1" applyAlignment="1">
      <alignment horizontal="right" vertical="center" wrapText="1"/>
    </xf>
    <xf numFmtId="0" fontId="3" fillId="0" borderId="0" xfId="0" applyFont="1" applyAlignment="1">
      <alignment horizontal="right" vertical="center"/>
    </xf>
    <xf numFmtId="0" fontId="3" fillId="0" borderId="0" xfId="0" applyFont="1" applyAlignment="1">
      <alignment horizontal="right"/>
    </xf>
    <xf numFmtId="0" fontId="3" fillId="0" borderId="0" xfId="0" applyFont="1" applyAlignment="1" applyProtection="1">
      <alignment horizontal="left" vertical="center" wrapText="1"/>
      <protection locked="0"/>
    </xf>
    <xf numFmtId="0" fontId="4" fillId="0" borderId="0" xfId="0" applyFont="1" applyAlignment="1">
      <alignment horizontal="left" vertical="center" wrapText="1"/>
    </xf>
    <xf numFmtId="0" fontId="1" fillId="0" borderId="0" xfId="0" applyFont="1" applyAlignment="1">
      <alignment horizontal="right"/>
    </xf>
    <xf numFmtId="0" fontId="1" fillId="0" borderId="7" xfId="0" applyFont="1" applyBorder="1" applyAlignment="1" applyProtection="1">
      <alignment horizontal="center" vertical="center" wrapText="1"/>
      <protection locked="0"/>
    </xf>
    <xf numFmtId="0" fontId="1" fillId="0" borderId="7" xfId="0" applyFont="1" applyBorder="1" applyAlignment="1">
      <alignment horizontal="center" vertical="center" wrapText="1"/>
    </xf>
    <xf numFmtId="0" fontId="14" fillId="0" borderId="0" xfId="0" applyFont="1" applyFill="1" applyAlignment="1">
      <alignment vertical="top"/>
    </xf>
    <xf numFmtId="49" fontId="9" fillId="0" borderId="7" xfId="55" applyNumberFormat="1" applyFont="1" applyBorder="1" applyAlignment="1">
      <alignment horizontal="left" vertical="center" wrapText="1" indent="1"/>
    </xf>
    <xf numFmtId="179" fontId="9" fillId="0" borderId="7" xfId="0" applyNumberFormat="1" applyFont="1" applyFill="1" applyBorder="1" applyAlignment="1">
      <alignment horizontal="left" vertical="center" wrapText="1"/>
    </xf>
    <xf numFmtId="179" fontId="9" fillId="0" borderId="7" xfId="55" applyNumberFormat="1" applyFont="1" applyBorder="1">
      <alignment horizontal="left" vertical="center" wrapText="1"/>
    </xf>
    <xf numFmtId="49" fontId="9" fillId="0" borderId="7" xfId="55" applyNumberFormat="1" applyFont="1" applyBorder="1" applyAlignment="1">
      <alignment horizontal="left" vertical="center" wrapText="1"/>
    </xf>
    <xf numFmtId="49" fontId="9" fillId="0" borderId="1" xfId="55" applyNumberFormat="1" applyFont="1" applyBorder="1">
      <alignment horizontal="left" vertical="center" wrapText="1"/>
    </xf>
    <xf numFmtId="179" fontId="9" fillId="0" borderId="1" xfId="0" applyNumberFormat="1" applyFont="1" applyFill="1" applyBorder="1" applyAlignment="1">
      <alignment horizontal="left" vertical="center" wrapText="1"/>
    </xf>
    <xf numFmtId="179" fontId="9" fillId="0" borderId="1" xfId="55" applyNumberFormat="1" applyFont="1" applyBorder="1">
      <alignment horizontal="left" vertical="center" wrapText="1"/>
    </xf>
    <xf numFmtId="179" fontId="9" fillId="0" borderId="1" xfId="55" applyNumberFormat="1" applyFont="1" applyBorder="1" applyAlignment="1">
      <alignment horizontal="center" vertical="center" wrapText="1"/>
    </xf>
    <xf numFmtId="49" fontId="9" fillId="0" borderId="1" xfId="55" applyNumberFormat="1" applyFont="1" applyBorder="1" applyAlignment="1">
      <alignment horizontal="center" vertical="center" wrapText="1"/>
    </xf>
    <xf numFmtId="0" fontId="0" fillId="0" borderId="16" xfId="0" applyBorder="1"/>
    <xf numFmtId="49" fontId="9" fillId="0" borderId="16" xfId="55" applyNumberFormat="1" applyFont="1" applyBorder="1">
      <alignment horizontal="left" vertical="center" wrapText="1"/>
    </xf>
    <xf numFmtId="179" fontId="9" fillId="0" borderId="16" xfId="0" applyNumberFormat="1" applyFont="1" applyFill="1" applyBorder="1" applyAlignment="1">
      <alignment horizontal="left" vertical="center" wrapText="1"/>
    </xf>
    <xf numFmtId="179" fontId="9" fillId="0" borderId="16" xfId="55" applyNumberFormat="1" applyFont="1" applyBorder="1">
      <alignment horizontal="left" vertical="center" wrapText="1"/>
    </xf>
    <xf numFmtId="0" fontId="6" fillId="0" borderId="0" xfId="0" applyFont="1" applyAlignment="1">
      <alignment horizontal="left" vertical="center"/>
    </xf>
    <xf numFmtId="0" fontId="15" fillId="0" borderId="7" xfId="0" applyFont="1" applyBorder="1" applyAlignment="1">
      <alignment horizontal="center" vertical="center"/>
    </xf>
    <xf numFmtId="0" fontId="15" fillId="0" borderId="1" xfId="0" applyFont="1" applyBorder="1" applyAlignment="1">
      <alignment horizontal="center" vertical="center" wrapText="1"/>
    </xf>
    <xf numFmtId="0" fontId="1" fillId="0" borderId="0" xfId="0" applyFont="1" applyAlignment="1">
      <alignment vertical="top"/>
    </xf>
    <xf numFmtId="4" fontId="3" fillId="0" borderId="7" xfId="0" applyNumberFormat="1" applyFont="1" applyBorder="1" applyAlignment="1" applyProtection="1">
      <alignment horizontal="right" vertical="center" wrapText="1"/>
      <protection locked="0"/>
    </xf>
    <xf numFmtId="0" fontId="16" fillId="0" borderId="7" xfId="0" applyFont="1" applyBorder="1" applyAlignment="1">
      <alignment horizontal="center"/>
    </xf>
    <xf numFmtId="179" fontId="9" fillId="0" borderId="7" xfId="53" applyNumberFormat="1" applyFont="1" applyBorder="1">
      <alignment horizontal="right" vertical="center"/>
    </xf>
    <xf numFmtId="0" fontId="5" fillId="0" borderId="7" xfId="0" applyFont="1" applyFill="1" applyBorder="1" applyAlignment="1">
      <alignment horizontal="left" vertical="center" indent="1"/>
    </xf>
    <xf numFmtId="0" fontId="15" fillId="0" borderId="7" xfId="0" applyFont="1" applyBorder="1" applyAlignment="1">
      <alignment horizontal="center" vertical="center" wrapText="1"/>
    </xf>
    <xf numFmtId="0" fontId="1" fillId="0" borderId="0" xfId="0" applyFont="1" applyAlignment="1">
      <alignment horizontal="center" wrapText="1"/>
    </xf>
    <xf numFmtId="0" fontId="17" fillId="0" borderId="0" xfId="0" applyFont="1" applyAlignment="1">
      <alignment horizontal="center" vertical="center" wrapText="1"/>
    </xf>
    <xf numFmtId="0" fontId="18" fillId="0" borderId="7" xfId="0" applyFont="1" applyBorder="1" applyAlignment="1">
      <alignment horizontal="center" vertical="center" wrapText="1"/>
    </xf>
    <xf numFmtId="0" fontId="18" fillId="0" borderId="2" xfId="0" applyFont="1" applyBorder="1" applyAlignment="1">
      <alignment horizontal="center" vertical="center" wrapText="1"/>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11" xfId="0" applyFont="1" applyBorder="1" applyAlignment="1">
      <alignment horizontal="center" vertical="center"/>
    </xf>
    <xf numFmtId="49" fontId="4" fillId="0" borderId="6" xfId="0" applyNumberFormat="1" applyFont="1" applyBorder="1" applyAlignment="1">
      <alignment horizontal="center" vertical="center"/>
    </xf>
    <xf numFmtId="49" fontId="4" fillId="0" borderId="13" xfId="0" applyNumberFormat="1" applyFont="1" applyBorder="1" applyAlignment="1">
      <alignment horizontal="center" vertical="center"/>
    </xf>
    <xf numFmtId="49" fontId="4" fillId="0" borderId="7" xfId="0" applyNumberFormat="1" applyFont="1" applyBorder="1" applyAlignment="1">
      <alignment horizontal="center" vertical="center"/>
    </xf>
    <xf numFmtId="0" fontId="9" fillId="0" borderId="7" xfId="0" applyFont="1" applyFill="1" applyBorder="1" applyAlignment="1">
      <alignment horizontal="left" vertical="center" wrapText="1"/>
    </xf>
    <xf numFmtId="0" fontId="9" fillId="0" borderId="7" xfId="0" applyFont="1" applyFill="1" applyBorder="1" applyAlignment="1">
      <alignment horizontal="left" vertical="center" wrapText="1" indent="1"/>
    </xf>
    <xf numFmtId="0" fontId="9" fillId="0" borderId="7" xfId="0" applyFont="1" applyFill="1" applyBorder="1" applyAlignment="1">
      <alignment horizontal="left" vertical="center" wrapText="1" indent="2"/>
    </xf>
    <xf numFmtId="0" fontId="1" fillId="0" borderId="2" xfId="0" applyFont="1" applyBorder="1" applyAlignment="1">
      <alignment horizontal="center" vertical="center"/>
    </xf>
    <xf numFmtId="0" fontId="1" fillId="0" borderId="4" xfId="0" applyFont="1" applyBorder="1" applyAlignment="1">
      <alignment horizontal="center" vertical="center"/>
    </xf>
    <xf numFmtId="179" fontId="9" fillId="0" borderId="7" xfId="0" applyNumberFormat="1" applyFont="1" applyFill="1" applyBorder="1" applyAlignment="1">
      <alignment horizontal="right" vertical="center"/>
    </xf>
    <xf numFmtId="0" fontId="19" fillId="0" borderId="0" xfId="0" applyFont="1" applyAlignment="1">
      <alignment horizontal="center" vertical="center"/>
    </xf>
    <xf numFmtId="0" fontId="20" fillId="0" borderId="0" xfId="0" applyFont="1" applyAlignment="1">
      <alignment horizontal="center" vertical="center"/>
    </xf>
    <xf numFmtId="0" fontId="4" fillId="0" borderId="1" xfId="0" applyFont="1" applyBorder="1" applyAlignment="1" applyProtection="1">
      <alignment horizontal="center" vertical="center"/>
      <protection locked="0"/>
    </xf>
    <xf numFmtId="0" fontId="21" fillId="0" borderId="7" xfId="0" applyFont="1" applyBorder="1" applyAlignment="1">
      <alignment vertical="center"/>
    </xf>
    <xf numFmtId="0" fontId="9" fillId="0" borderId="7" xfId="0" applyFont="1" applyFill="1" applyBorder="1" applyAlignment="1">
      <alignment horizontal="left" vertical="center"/>
    </xf>
    <xf numFmtId="0" fontId="6" fillId="0" borderId="7" xfId="0" applyFont="1" applyBorder="1" applyAlignment="1">
      <alignment vertical="center"/>
    </xf>
    <xf numFmtId="0" fontId="3" fillId="0" borderId="7" xfId="0" applyFont="1" applyBorder="1" applyAlignment="1">
      <alignment vertical="center"/>
    </xf>
    <xf numFmtId="0" fontId="6" fillId="0" borderId="7" xfId="0" applyFont="1" applyBorder="1" applyAlignment="1">
      <alignment horizontal="left" vertical="center"/>
    </xf>
    <xf numFmtId="0" fontId="21" fillId="0" borderId="7" xfId="0" applyFont="1" applyBorder="1" applyAlignment="1" applyProtection="1">
      <alignment horizontal="center" vertical="center"/>
      <protection locked="0"/>
    </xf>
    <xf numFmtId="179" fontId="22" fillId="0" borderId="7" xfId="0" applyNumberFormat="1" applyFont="1" applyFill="1" applyBorder="1" applyAlignment="1">
      <alignment horizontal="right" vertical="center"/>
    </xf>
    <xf numFmtId="0" fontId="22" fillId="0" borderId="7" xfId="0" applyFont="1" applyFill="1" applyBorder="1" applyAlignment="1">
      <alignment horizontal="center" vertical="center"/>
    </xf>
    <xf numFmtId="0" fontId="1" fillId="0" borderId="1" xfId="0" applyFont="1" applyBorder="1" applyAlignment="1">
      <alignment horizontal="center" vertical="center" wrapText="1"/>
    </xf>
    <xf numFmtId="0" fontId="23" fillId="0" borderId="7" xfId="0" applyFont="1" applyBorder="1" applyAlignment="1">
      <alignment horizontal="center" vertical="center"/>
    </xf>
    <xf numFmtId="4" fontId="9" fillId="0" borderId="7" xfId="0" applyNumberFormat="1" applyFont="1" applyBorder="1" applyAlignment="1" applyProtection="1">
      <alignment horizontal="right" vertical="center"/>
      <protection locked="0"/>
    </xf>
    <xf numFmtId="4" fontId="3" fillId="0" borderId="7" xfId="0" applyNumberFormat="1" applyFont="1" applyBorder="1" applyAlignment="1">
      <alignment horizontal="right" vertical="center"/>
    </xf>
    <xf numFmtId="179" fontId="6" fillId="0" borderId="0" xfId="0" applyNumberFormat="1" applyFont="1" applyBorder="1" applyAlignment="1">
      <alignment horizontal="right" vertical="center"/>
    </xf>
    <xf numFmtId="0" fontId="12" fillId="0" borderId="0" xfId="0" applyFont="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6" xfId="0" applyFont="1" applyBorder="1" applyAlignment="1">
      <alignment horizontal="center" vertical="center"/>
    </xf>
    <xf numFmtId="0" fontId="1" fillId="0" borderId="13" xfId="0" applyFont="1" applyBorder="1" applyAlignment="1">
      <alignment horizontal="center" vertical="center"/>
    </xf>
    <xf numFmtId="0" fontId="9" fillId="0" borderId="7" xfId="0" applyFont="1" applyFill="1" applyBorder="1" applyAlignment="1">
      <alignment horizontal="center" vertical="center" wrapText="1"/>
    </xf>
    <xf numFmtId="0" fontId="1" fillId="0" borderId="0" xfId="0" applyFont="1" applyProtection="1">
      <protection locked="0"/>
    </xf>
    <xf numFmtId="0" fontId="4" fillId="0" borderId="0" xfId="0" applyFont="1" applyProtection="1">
      <protection locked="0"/>
    </xf>
    <xf numFmtId="0" fontId="1" fillId="0" borderId="3" xfId="0" applyFont="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5" xfId="0" applyFont="1" applyBorder="1" applyAlignment="1" applyProtection="1">
      <alignment horizontal="center" vertical="center"/>
      <protection locked="0"/>
    </xf>
    <xf numFmtId="0" fontId="1" fillId="0" borderId="13" xfId="0" applyFont="1" applyBorder="1" applyAlignment="1">
      <alignment horizontal="center" vertical="center" wrapText="1"/>
    </xf>
    <xf numFmtId="0" fontId="24" fillId="0" borderId="1" xfId="0" applyFont="1" applyBorder="1" applyAlignment="1">
      <alignment horizontal="center" vertical="center" wrapText="1"/>
    </xf>
    <xf numFmtId="0" fontId="1" fillId="0" borderId="13"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7" fillId="0" borderId="0" xfId="0" applyFont="1" applyAlignment="1">
      <alignment horizontal="center" vertical="top"/>
    </xf>
    <xf numFmtId="0" fontId="3" fillId="0" borderId="7" xfId="0" applyFont="1" applyBorder="1" applyAlignment="1">
      <alignment horizontal="left" vertical="center"/>
    </xf>
    <xf numFmtId="49" fontId="6" fillId="0" borderId="7" xfId="55" applyFont="1">
      <alignment horizontal="left" vertical="center" wrapText="1"/>
    </xf>
    <xf numFmtId="0" fontId="3" fillId="0" borderId="6" xfId="0" applyFont="1" applyBorder="1" applyAlignment="1">
      <alignment horizontal="left"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0" fontId="6" fillId="0" borderId="6" xfId="0" applyFont="1" applyBorder="1" applyAlignment="1">
      <alignment horizontal="left" vertical="center"/>
    </xf>
    <xf numFmtId="0" fontId="21" fillId="0" borderId="6" xfId="0" applyFont="1" applyBorder="1" applyAlignment="1" applyProtection="1">
      <alignment horizontal="center" vertical="center"/>
      <protection locked="0"/>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IntegralNumberStyle" xfId="52"/>
    <cellStyle name="MoneyStyle" xfId="53"/>
    <cellStyle name="NumberStyle" xfId="54"/>
    <cellStyle name="TextStyle" xfId="55"/>
    <cellStyle name="TimeStyle" xfId="56"/>
    <cellStyle name="Normal" xfId="57"/>
    <cellStyle name="常规 3"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5"/>
  <sheetViews>
    <sheetView showZeros="0" tabSelected="1" zoomScale="90" zoomScaleNormal="90" workbookViewId="0">
      <pane ySplit="1" topLeftCell="A2" activePane="bottomLeft" state="frozen"/>
      <selection/>
      <selection pane="bottomLeft" activeCell="G28" sqref="G28"/>
    </sheetView>
  </sheetViews>
  <sheetFormatPr defaultColWidth="8" defaultRowHeight="14.25" customHeight="1" outlineLevelCol="3"/>
  <cols>
    <col min="1" max="1" width="39.55" customWidth="1"/>
    <col min="2" max="2" width="46.3333333333333" customWidth="1"/>
    <col min="3" max="3" width="40.4416666666667" customWidth="1"/>
    <col min="4" max="4" width="50.2166666666667" customWidth="1"/>
  </cols>
  <sheetData>
    <row r="1" customHeight="1" spans="1:4">
      <c r="A1" s="1"/>
      <c r="B1" s="1"/>
      <c r="C1" s="1"/>
      <c r="D1" s="1"/>
    </row>
    <row r="2" ht="11.95" customHeight="1" spans="4:4">
      <c r="D2" s="106" t="s">
        <v>0</v>
      </c>
    </row>
    <row r="3" ht="36" customHeight="1" spans="1:4">
      <c r="A3" s="46" t="s">
        <v>1</v>
      </c>
      <c r="B3" s="187"/>
      <c r="C3" s="187"/>
      <c r="D3" s="187"/>
    </row>
    <row r="4" ht="20.95" customHeight="1" spans="1:4">
      <c r="A4" s="96" t="s">
        <v>2</v>
      </c>
      <c r="B4" s="152"/>
      <c r="C4" s="152"/>
      <c r="D4" s="105" t="s">
        <v>3</v>
      </c>
    </row>
    <row r="5" ht="19.5" customHeight="1" spans="1:4">
      <c r="A5" s="11" t="s">
        <v>4</v>
      </c>
      <c r="B5" s="13"/>
      <c r="C5" s="11" t="s">
        <v>5</v>
      </c>
      <c r="D5" s="13"/>
    </row>
    <row r="6" ht="19.5" customHeight="1" spans="1:4">
      <c r="A6" s="16" t="s">
        <v>6</v>
      </c>
      <c r="B6" s="16" t="s">
        <v>7</v>
      </c>
      <c r="C6" s="16" t="s">
        <v>8</v>
      </c>
      <c r="D6" s="16" t="s">
        <v>7</v>
      </c>
    </row>
    <row r="7" ht="19.5" customHeight="1" spans="1:4">
      <c r="A7" s="19"/>
      <c r="B7" s="19"/>
      <c r="C7" s="19"/>
      <c r="D7" s="19"/>
    </row>
    <row r="8" ht="25.4" customHeight="1" spans="1:4">
      <c r="A8" s="188" t="s">
        <v>9</v>
      </c>
      <c r="B8" s="132">
        <v>1739153.87</v>
      </c>
      <c r="C8" s="155" t="str">
        <f>"一"&amp;"、"&amp;"一般公共服务支出"</f>
        <v>一、一般公共服务支出</v>
      </c>
      <c r="D8" s="132">
        <v>1252948.87</v>
      </c>
    </row>
    <row r="9" ht="25.4" customHeight="1" spans="1:4">
      <c r="A9" s="188" t="s">
        <v>10</v>
      </c>
      <c r="B9" s="165"/>
      <c r="C9" s="155" t="str">
        <f>"二"&amp;"、"&amp;"社会保障和就业支出"</f>
        <v>二、社会保障和就业支出</v>
      </c>
      <c r="D9" s="132">
        <v>187770</v>
      </c>
    </row>
    <row r="10" ht="25.4" customHeight="1" spans="1:4">
      <c r="A10" s="188" t="s">
        <v>11</v>
      </c>
      <c r="B10" s="165"/>
      <c r="C10" s="155" t="str">
        <f>"三"&amp;"、"&amp;"卫生健康支出"</f>
        <v>三、卫生健康支出</v>
      </c>
      <c r="D10" s="132">
        <v>134563</v>
      </c>
    </row>
    <row r="11" ht="25.4" customHeight="1" spans="1:4">
      <c r="A11" s="188" t="s">
        <v>12</v>
      </c>
      <c r="B11" s="95"/>
      <c r="C11" s="155" t="str">
        <f>"四"&amp;"、"&amp;"住房保障支出"</f>
        <v>四、住房保障支出</v>
      </c>
      <c r="D11" s="132">
        <v>163872</v>
      </c>
    </row>
    <row r="12" ht="25.4" customHeight="1" spans="1:4">
      <c r="A12" s="188" t="s">
        <v>13</v>
      </c>
      <c r="B12" s="165"/>
      <c r="C12" s="189"/>
      <c r="D12" s="132"/>
    </row>
    <row r="13" ht="25.4" customHeight="1" spans="1:4">
      <c r="A13" s="188" t="s">
        <v>14</v>
      </c>
      <c r="B13" s="95"/>
      <c r="C13" s="189"/>
      <c r="D13" s="132"/>
    </row>
    <row r="14" ht="25.4" customHeight="1" spans="1:4">
      <c r="A14" s="188" t="s">
        <v>15</v>
      </c>
      <c r="B14" s="95"/>
      <c r="C14" s="189"/>
      <c r="D14" s="132"/>
    </row>
    <row r="15" ht="25.4" customHeight="1" spans="1:4">
      <c r="A15" s="188" t="s">
        <v>16</v>
      </c>
      <c r="B15" s="95"/>
      <c r="C15" s="189"/>
      <c r="D15" s="132"/>
    </row>
    <row r="16" ht="25.4" customHeight="1" spans="1:4">
      <c r="A16" s="190" t="s">
        <v>17</v>
      </c>
      <c r="B16" s="95"/>
      <c r="C16" s="189"/>
      <c r="D16" s="132"/>
    </row>
    <row r="17" ht="25.4" customHeight="1" spans="1:4">
      <c r="A17" s="190" t="s">
        <v>18</v>
      </c>
      <c r="B17" s="165"/>
      <c r="C17" s="189"/>
      <c r="D17" s="132"/>
    </row>
    <row r="18" ht="25.4" customHeight="1" spans="1:4">
      <c r="A18" s="191" t="s">
        <v>19</v>
      </c>
      <c r="B18" s="160">
        <v>1739153.87</v>
      </c>
      <c r="C18" s="192" t="s">
        <v>20</v>
      </c>
      <c r="D18" s="160">
        <f>SUM(D8:D17)</f>
        <v>1739153.87</v>
      </c>
    </row>
    <row r="19" ht="25.4" customHeight="1" spans="1:4">
      <c r="A19" s="193" t="s">
        <v>21</v>
      </c>
      <c r="B19" s="132"/>
      <c r="C19" s="194" t="s">
        <v>22</v>
      </c>
      <c r="D19" s="150"/>
    </row>
    <row r="20" ht="25.4" customHeight="1" spans="1:4">
      <c r="A20" s="195" t="s">
        <v>23</v>
      </c>
      <c r="B20" s="160"/>
      <c r="C20" s="158" t="s">
        <v>23</v>
      </c>
      <c r="D20" s="160"/>
    </row>
    <row r="21" ht="25.4" customHeight="1" spans="1:4">
      <c r="A21" s="195" t="s">
        <v>24</v>
      </c>
      <c r="B21" s="160"/>
      <c r="C21" s="158" t="s">
        <v>25</v>
      </c>
      <c r="D21" s="160"/>
    </row>
    <row r="22" ht="25.4" customHeight="1" spans="1:4">
      <c r="A22" s="196" t="s">
        <v>26</v>
      </c>
      <c r="B22" s="160">
        <v>1739153.87</v>
      </c>
      <c r="C22" s="192" t="s">
        <v>27</v>
      </c>
      <c r="D22" s="160">
        <f>SUM(D12:D21)</f>
        <v>1739153.87</v>
      </c>
    </row>
    <row r="23" customHeight="1" spans="4:4">
      <c r="D23" s="112"/>
    </row>
    <row r="24" customHeight="1" spans="4:4">
      <c r="D24" s="112"/>
    </row>
    <row r="25" customHeight="1" spans="4:4">
      <c r="D25" s="112"/>
    </row>
  </sheetData>
  <mergeCells count="8">
    <mergeCell ref="A3:D3"/>
    <mergeCell ref="A4:B4"/>
    <mergeCell ref="A5:B5"/>
    <mergeCell ref="C5:D5"/>
    <mergeCell ref="A6:A7"/>
    <mergeCell ref="B6:B7"/>
    <mergeCell ref="C6:C7"/>
    <mergeCell ref="D6:D7"/>
  </mergeCells>
  <pageMargins left="0.75" right="0.75" top="1" bottom="1" header="0.5" footer="0.5"/>
  <pageSetup paperSize="9" scale="75"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tabSelected="1" workbookViewId="0">
      <pane ySplit="1" topLeftCell="A2" activePane="bottomLeft" state="frozen"/>
      <selection/>
      <selection pane="bottomLeft" activeCell="G28" sqref="G28"/>
    </sheetView>
  </sheetViews>
  <sheetFormatPr defaultColWidth="9.10833333333333" defaultRowHeight="14.25" customHeight="1" outlineLevelCol="5"/>
  <cols>
    <col min="1" max="1" width="29" customWidth="1"/>
    <col min="2" max="2" width="28.55" customWidth="1"/>
    <col min="3" max="3" width="31.55" customWidth="1"/>
    <col min="4" max="6" width="33.4416666666667" customWidth="1"/>
  </cols>
  <sheetData>
    <row r="1" customHeight="1" spans="1:6">
      <c r="A1" s="1"/>
      <c r="B1" s="1"/>
      <c r="C1" s="1"/>
      <c r="D1" s="1"/>
      <c r="E1" s="1"/>
      <c r="F1" s="1"/>
    </row>
    <row r="2" ht="15.75" customHeight="1" spans="6:6">
      <c r="F2" s="56" t="s">
        <v>408</v>
      </c>
    </row>
    <row r="3" ht="28.5" customHeight="1" spans="1:6">
      <c r="A3" s="27" t="s">
        <v>409</v>
      </c>
      <c r="B3" s="27"/>
      <c r="C3" s="27"/>
      <c r="D3" s="27"/>
      <c r="E3" s="27"/>
      <c r="F3" s="27"/>
    </row>
    <row r="4" ht="15.05" customHeight="1" spans="1:6">
      <c r="A4" s="107" t="str">
        <f>'部门财务收支预算总表01-1'!A4</f>
        <v>单位名称：新平彝族傣族自治县妇女联合会</v>
      </c>
      <c r="B4" s="108"/>
      <c r="C4" s="108"/>
      <c r="D4" s="59"/>
      <c r="E4" s="59"/>
      <c r="F4" s="109" t="s">
        <v>3</v>
      </c>
    </row>
    <row r="5" ht="18.85" customHeight="1" spans="1:6">
      <c r="A5" s="10" t="s">
        <v>136</v>
      </c>
      <c r="B5" s="10" t="s">
        <v>51</v>
      </c>
      <c r="C5" s="10" t="s">
        <v>52</v>
      </c>
      <c r="D5" s="16" t="s">
        <v>410</v>
      </c>
      <c r="E5" s="64"/>
      <c r="F5" s="64"/>
    </row>
    <row r="6" ht="29.95" customHeight="1" spans="1:6">
      <c r="A6" s="19"/>
      <c r="B6" s="19"/>
      <c r="C6" s="19"/>
      <c r="D6" s="16" t="s">
        <v>32</v>
      </c>
      <c r="E6" s="64" t="s">
        <v>60</v>
      </c>
      <c r="F6" s="64" t="s">
        <v>61</v>
      </c>
    </row>
    <row r="7" ht="16.55" customHeight="1" spans="1:6">
      <c r="A7" s="64">
        <v>1</v>
      </c>
      <c r="B7" s="64">
        <v>2</v>
      </c>
      <c r="C7" s="64">
        <v>3</v>
      </c>
      <c r="D7" s="64">
        <v>4</v>
      </c>
      <c r="E7" s="64">
        <v>5</v>
      </c>
      <c r="F7" s="64">
        <v>6</v>
      </c>
    </row>
    <row r="8" ht="20.3" customHeight="1" spans="1:6">
      <c r="A8" s="29"/>
      <c r="B8" s="29"/>
      <c r="C8" s="29"/>
      <c r="D8" s="24"/>
      <c r="E8" s="24"/>
      <c r="F8" s="24"/>
    </row>
    <row r="9" ht="17.2" customHeight="1" spans="1:6">
      <c r="A9" s="110" t="s">
        <v>98</v>
      </c>
      <c r="B9" s="111"/>
      <c r="C9" s="111"/>
      <c r="D9" s="24"/>
      <c r="E9" s="24"/>
      <c r="F9" s="24"/>
    </row>
    <row r="10" customHeight="1" spans="1:1">
      <c r="A10" t="s">
        <v>411</v>
      </c>
    </row>
  </sheetData>
  <mergeCells count="6">
    <mergeCell ref="A3:F3"/>
    <mergeCell ref="D5:F5"/>
    <mergeCell ref="A9:C9"/>
    <mergeCell ref="A5:A6"/>
    <mergeCell ref="B5:B6"/>
    <mergeCell ref="C5:C6"/>
  </mergeCells>
  <pageMargins left="0.75" right="0.75" top="1" bottom="1" header="0.5" footer="0.5"/>
  <pageSetup paperSize="9" scale="7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6"/>
  <sheetViews>
    <sheetView showZeros="0" tabSelected="1" workbookViewId="0">
      <pane ySplit="1" topLeftCell="A2" activePane="bottomLeft" state="frozen"/>
      <selection/>
      <selection pane="bottomLeft" activeCell="G28" sqref="G28"/>
    </sheetView>
  </sheetViews>
  <sheetFormatPr defaultColWidth="9.10833333333333" defaultRowHeight="14.25" customHeight="1"/>
  <cols>
    <col min="1" max="1" width="29.6333333333333" customWidth="1"/>
    <col min="2" max="2" width="18.2583333333333" customWidth="1"/>
    <col min="3" max="3" width="28.1333333333333" customWidth="1"/>
    <col min="4" max="4" width="7.65833333333333" customWidth="1"/>
    <col min="5" max="5" width="10.2166666666667" customWidth="1"/>
    <col min="6" max="11" width="14.7833333333333" customWidth="1"/>
    <col min="12" max="16" width="12.55" customWidth="1"/>
    <col min="17" max="17" width="10.4416666666667" customWidth="1"/>
  </cols>
  <sheetData>
    <row r="1" customHeight="1" spans="1:17">
      <c r="A1" s="1"/>
      <c r="B1" s="1"/>
      <c r="C1" s="1"/>
      <c r="D1" s="1"/>
      <c r="E1" s="1"/>
      <c r="F1" s="1"/>
      <c r="G1" s="1"/>
      <c r="H1" s="1"/>
      <c r="I1" s="1"/>
      <c r="J1" s="1"/>
      <c r="K1" s="1"/>
      <c r="L1" s="1"/>
      <c r="M1" s="1"/>
      <c r="N1" s="1"/>
      <c r="O1" s="1"/>
      <c r="P1" s="1"/>
      <c r="Q1" s="1"/>
    </row>
    <row r="2" ht="13.6" customHeight="1" spans="15:17">
      <c r="O2" s="55"/>
      <c r="P2" s="55"/>
      <c r="Q2" s="105" t="s">
        <v>412</v>
      </c>
    </row>
    <row r="3" ht="27.85" customHeight="1" spans="1:17">
      <c r="A3" s="57" t="s">
        <v>413</v>
      </c>
      <c r="B3" s="27"/>
      <c r="C3" s="27"/>
      <c r="D3" s="27"/>
      <c r="E3" s="27"/>
      <c r="F3" s="27"/>
      <c r="G3" s="27"/>
      <c r="H3" s="27"/>
      <c r="I3" s="27"/>
      <c r="J3" s="27"/>
      <c r="K3" s="47"/>
      <c r="L3" s="27"/>
      <c r="M3" s="27"/>
      <c r="N3" s="27"/>
      <c r="O3" s="47"/>
      <c r="P3" s="47"/>
      <c r="Q3" s="27"/>
    </row>
    <row r="4" ht="18.85" customHeight="1" spans="1:17">
      <c r="A4" s="96" t="str">
        <f>'部门财务收支预算总表01-1'!A4</f>
        <v>单位名称：新平彝族傣族自治县妇女联合会</v>
      </c>
      <c r="B4" s="7"/>
      <c r="C4" s="7"/>
      <c r="D4" s="7"/>
      <c r="E4" s="7"/>
      <c r="F4" s="7"/>
      <c r="G4" s="7"/>
      <c r="H4" s="7"/>
      <c r="I4" s="7"/>
      <c r="J4" s="7"/>
      <c r="O4" s="66"/>
      <c r="P4" s="66"/>
      <c r="Q4" s="106" t="s">
        <v>127</v>
      </c>
    </row>
    <row r="5" ht="15.75" customHeight="1" spans="1:17">
      <c r="A5" s="10" t="s">
        <v>414</v>
      </c>
      <c r="B5" s="72" t="s">
        <v>415</v>
      </c>
      <c r="C5" s="72" t="s">
        <v>416</v>
      </c>
      <c r="D5" s="72" t="s">
        <v>417</v>
      </c>
      <c r="E5" s="72" t="s">
        <v>418</v>
      </c>
      <c r="F5" s="72" t="s">
        <v>419</v>
      </c>
      <c r="G5" s="73" t="s">
        <v>143</v>
      </c>
      <c r="H5" s="73"/>
      <c r="I5" s="73"/>
      <c r="J5" s="73"/>
      <c r="K5" s="74"/>
      <c r="L5" s="73"/>
      <c r="M5" s="73"/>
      <c r="N5" s="73"/>
      <c r="O5" s="89"/>
      <c r="P5" s="74"/>
      <c r="Q5" s="90"/>
    </row>
    <row r="6" ht="17.2" customHeight="1" spans="1:17">
      <c r="A6" s="15"/>
      <c r="B6" s="75"/>
      <c r="C6" s="75"/>
      <c r="D6" s="75"/>
      <c r="E6" s="75"/>
      <c r="F6" s="75"/>
      <c r="G6" s="75" t="s">
        <v>32</v>
      </c>
      <c r="H6" s="75" t="s">
        <v>35</v>
      </c>
      <c r="I6" s="75" t="s">
        <v>420</v>
      </c>
      <c r="J6" s="75" t="s">
        <v>421</v>
      </c>
      <c r="K6" s="76" t="s">
        <v>422</v>
      </c>
      <c r="L6" s="91" t="s">
        <v>423</v>
      </c>
      <c r="M6" s="91"/>
      <c r="N6" s="91"/>
      <c r="O6" s="92"/>
      <c r="P6" s="93"/>
      <c r="Q6" s="77"/>
    </row>
    <row r="7" ht="54" customHeight="1" spans="1:17">
      <c r="A7" s="18"/>
      <c r="B7" s="77"/>
      <c r="C7" s="77"/>
      <c r="D7" s="77"/>
      <c r="E7" s="77"/>
      <c r="F7" s="77"/>
      <c r="G7" s="77"/>
      <c r="H7" s="77" t="s">
        <v>34</v>
      </c>
      <c r="I7" s="77"/>
      <c r="J7" s="77"/>
      <c r="K7" s="78"/>
      <c r="L7" s="77" t="s">
        <v>34</v>
      </c>
      <c r="M7" s="77" t="s">
        <v>45</v>
      </c>
      <c r="N7" s="77" t="s">
        <v>150</v>
      </c>
      <c r="O7" s="94" t="s">
        <v>41</v>
      </c>
      <c r="P7" s="78" t="s">
        <v>42</v>
      </c>
      <c r="Q7" s="77" t="s">
        <v>43</v>
      </c>
    </row>
    <row r="8" ht="15.05" customHeight="1" spans="1:17">
      <c r="A8" s="19">
        <v>1</v>
      </c>
      <c r="B8" s="97">
        <v>2</v>
      </c>
      <c r="C8" s="97">
        <v>3</v>
      </c>
      <c r="D8" s="97">
        <v>4</v>
      </c>
      <c r="E8" s="97">
        <v>5</v>
      </c>
      <c r="F8" s="97">
        <v>6</v>
      </c>
      <c r="G8" s="98">
        <v>7</v>
      </c>
      <c r="H8" s="98">
        <v>8</v>
      </c>
      <c r="I8" s="98">
        <v>9</v>
      </c>
      <c r="J8" s="98">
        <v>10</v>
      </c>
      <c r="K8" s="98">
        <v>11</v>
      </c>
      <c r="L8" s="98">
        <v>12</v>
      </c>
      <c r="M8" s="98">
        <v>13</v>
      </c>
      <c r="N8" s="98">
        <v>14</v>
      </c>
      <c r="O8" s="98">
        <v>15</v>
      </c>
      <c r="P8" s="98">
        <v>16</v>
      </c>
      <c r="Q8" s="98">
        <v>17</v>
      </c>
    </row>
    <row r="9" ht="20.95" customHeight="1" spans="1:17">
      <c r="A9" s="99" t="s">
        <v>173</v>
      </c>
      <c r="B9" s="100"/>
      <c r="C9" s="100"/>
      <c r="D9" s="101"/>
      <c r="E9" s="101"/>
      <c r="F9" s="101">
        <v>10700</v>
      </c>
      <c r="G9" s="101">
        <v>10700</v>
      </c>
      <c r="H9" s="101">
        <v>10700</v>
      </c>
      <c r="I9" s="101"/>
      <c r="J9" s="104"/>
      <c r="K9" s="104"/>
      <c r="L9" s="101"/>
      <c r="M9" s="101"/>
      <c r="N9" s="101"/>
      <c r="O9" s="101"/>
      <c r="P9" s="101"/>
      <c r="Q9" s="101"/>
    </row>
    <row r="10" ht="20.95" customHeight="1" spans="1:17">
      <c r="A10" s="100"/>
      <c r="B10" s="100" t="s">
        <v>424</v>
      </c>
      <c r="C10" s="100" t="str">
        <f>"C23120301"&amp;"  "&amp;"车辆维修和保养服务"</f>
        <v>C23120301  车辆维修和保养服务</v>
      </c>
      <c r="D10" s="102" t="s">
        <v>352</v>
      </c>
      <c r="E10" s="103">
        <v>1</v>
      </c>
      <c r="F10" s="101">
        <v>5700</v>
      </c>
      <c r="G10" s="101">
        <v>5700</v>
      </c>
      <c r="H10" s="104">
        <v>5700</v>
      </c>
      <c r="I10" s="104"/>
      <c r="J10" s="104"/>
      <c r="K10" s="104"/>
      <c r="L10" s="101"/>
      <c r="M10" s="101"/>
      <c r="N10" s="101"/>
      <c r="O10" s="101"/>
      <c r="P10" s="101"/>
      <c r="Q10" s="101"/>
    </row>
    <row r="11" ht="20.95" customHeight="1" spans="1:17">
      <c r="A11" s="100"/>
      <c r="B11" s="100" t="s">
        <v>425</v>
      </c>
      <c r="C11" s="100" t="str">
        <f>"C1804010201"&amp;"  "&amp;"机动车保险服务"</f>
        <v>C1804010201  机动车保险服务</v>
      </c>
      <c r="D11" s="102" t="s">
        <v>426</v>
      </c>
      <c r="E11" s="103">
        <v>1</v>
      </c>
      <c r="F11" s="101">
        <v>3000</v>
      </c>
      <c r="G11" s="101">
        <v>3000</v>
      </c>
      <c r="H11" s="104">
        <v>3000</v>
      </c>
      <c r="I11" s="104"/>
      <c r="J11" s="104"/>
      <c r="K11" s="104"/>
      <c r="L11" s="101"/>
      <c r="M11" s="101"/>
      <c r="N11" s="101"/>
      <c r="O11" s="101"/>
      <c r="P11" s="101"/>
      <c r="Q11" s="101"/>
    </row>
    <row r="12" ht="20.95" customHeight="1" spans="1:17">
      <c r="A12" s="100"/>
      <c r="B12" s="100" t="s">
        <v>427</v>
      </c>
      <c r="C12" s="100" t="str">
        <f>"C23120302"&amp;"  "&amp;"车辆加油、添加燃料服务"</f>
        <v>C23120302  车辆加油、添加燃料服务</v>
      </c>
      <c r="D12" s="102" t="s">
        <v>428</v>
      </c>
      <c r="E12" s="103">
        <v>1</v>
      </c>
      <c r="F12" s="101">
        <v>2000</v>
      </c>
      <c r="G12" s="101">
        <v>2000</v>
      </c>
      <c r="H12" s="104">
        <v>2000</v>
      </c>
      <c r="I12" s="104"/>
      <c r="J12" s="104"/>
      <c r="K12" s="104"/>
      <c r="L12" s="101"/>
      <c r="M12" s="101"/>
      <c r="N12" s="101"/>
      <c r="O12" s="101"/>
      <c r="P12" s="101"/>
      <c r="Q12" s="101"/>
    </row>
    <row r="13" ht="20.95" customHeight="1" spans="1:17">
      <c r="A13" s="99" t="s">
        <v>224</v>
      </c>
      <c r="B13" s="100"/>
      <c r="C13" s="100"/>
      <c r="D13" s="100"/>
      <c r="E13" s="100"/>
      <c r="F13" s="101">
        <v>25700</v>
      </c>
      <c r="G13" s="101">
        <v>25700</v>
      </c>
      <c r="H13" s="101">
        <v>25700</v>
      </c>
      <c r="I13" s="101"/>
      <c r="J13" s="104"/>
      <c r="K13" s="104"/>
      <c r="L13" s="101"/>
      <c r="M13" s="101"/>
      <c r="N13" s="101"/>
      <c r="O13" s="101"/>
      <c r="P13" s="101"/>
      <c r="Q13" s="101"/>
    </row>
    <row r="14" ht="20.95" customHeight="1" spans="1:17">
      <c r="A14" s="100"/>
      <c r="B14" s="100" t="s">
        <v>429</v>
      </c>
      <c r="C14" s="100" t="str">
        <f>"A02010105"&amp;"  "&amp;"台式计算机"</f>
        <v>A02010105  台式计算机</v>
      </c>
      <c r="D14" s="102" t="s">
        <v>430</v>
      </c>
      <c r="E14" s="103">
        <v>1</v>
      </c>
      <c r="F14" s="101">
        <v>5000</v>
      </c>
      <c r="G14" s="101">
        <v>5000</v>
      </c>
      <c r="H14" s="104">
        <v>5000</v>
      </c>
      <c r="I14" s="104"/>
      <c r="J14" s="104"/>
      <c r="K14" s="104"/>
      <c r="L14" s="101"/>
      <c r="M14" s="101"/>
      <c r="N14" s="101"/>
      <c r="O14" s="101"/>
      <c r="P14" s="101"/>
      <c r="Q14" s="101"/>
    </row>
    <row r="15" ht="20.95" customHeight="1" spans="1:17">
      <c r="A15" s="100"/>
      <c r="B15" s="100" t="s">
        <v>429</v>
      </c>
      <c r="C15" s="100" t="str">
        <f>"A02010105"&amp;"  "&amp;"台式计算机"</f>
        <v>A02010105  台式计算机</v>
      </c>
      <c r="D15" s="102" t="s">
        <v>430</v>
      </c>
      <c r="E15" s="103">
        <v>9</v>
      </c>
      <c r="F15" s="101">
        <v>20700</v>
      </c>
      <c r="G15" s="101">
        <v>20700</v>
      </c>
      <c r="H15" s="104">
        <v>20700</v>
      </c>
      <c r="I15" s="104"/>
      <c r="J15" s="104"/>
      <c r="K15" s="104"/>
      <c r="L15" s="101"/>
      <c r="M15" s="101"/>
      <c r="N15" s="101"/>
      <c r="O15" s="101"/>
      <c r="P15" s="101"/>
      <c r="Q15" s="101"/>
    </row>
    <row r="16" ht="20.95" customHeight="1" spans="1:17">
      <c r="A16" s="103" t="s">
        <v>32</v>
      </c>
      <c r="B16" s="103"/>
      <c r="C16" s="103"/>
      <c r="D16" s="102"/>
      <c r="E16" s="102"/>
      <c r="F16" s="101">
        <v>36400</v>
      </c>
      <c r="G16" s="101">
        <v>36400</v>
      </c>
      <c r="H16" s="101">
        <v>36400</v>
      </c>
      <c r="I16" s="101"/>
      <c r="J16" s="101"/>
      <c r="K16" s="101"/>
      <c r="L16" s="101"/>
      <c r="M16" s="101"/>
      <c r="N16" s="101"/>
      <c r="O16" s="101"/>
      <c r="P16" s="101"/>
      <c r="Q16" s="101"/>
    </row>
  </sheetData>
  <mergeCells count="16">
    <mergeCell ref="A3:Q3"/>
    <mergeCell ref="A4:F4"/>
    <mergeCell ref="G5:Q5"/>
    <mergeCell ref="L6:Q6"/>
    <mergeCell ref="A16:E16"/>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9" scale="4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2"/>
  <sheetViews>
    <sheetView showZeros="0" tabSelected="1" workbookViewId="0">
      <pane ySplit="1" topLeftCell="A2" activePane="bottomLeft" state="frozen"/>
      <selection/>
      <selection pane="bottomLeft" activeCell="G28" sqref="G28"/>
    </sheetView>
  </sheetViews>
  <sheetFormatPr defaultColWidth="9.10833333333333" defaultRowHeight="14.25" customHeight="1"/>
  <cols>
    <col min="1" max="1" width="31.4416666666667" customWidth="1"/>
    <col min="2" max="2" width="21.6583333333333" customWidth="1"/>
    <col min="3" max="3" width="26.6583333333333" customWidth="1"/>
    <col min="4" max="14" width="16.55" customWidth="1"/>
  </cols>
  <sheetData>
    <row r="1" customHeight="1" spans="1:14">
      <c r="A1" s="1"/>
      <c r="B1" s="1"/>
      <c r="C1" s="1"/>
      <c r="D1" s="1"/>
      <c r="E1" s="1"/>
      <c r="F1" s="1"/>
      <c r="G1" s="1"/>
      <c r="H1" s="1"/>
      <c r="I1" s="1"/>
      <c r="J1" s="1"/>
      <c r="K1" s="1"/>
      <c r="L1" s="1"/>
      <c r="M1" s="1"/>
      <c r="N1" s="1"/>
    </row>
    <row r="2" ht="13.6" customHeight="1" spans="1:14">
      <c r="A2" s="68"/>
      <c r="B2" s="68"/>
      <c r="C2" s="68"/>
      <c r="D2" s="68"/>
      <c r="E2" s="68"/>
      <c r="F2" s="68"/>
      <c r="G2" s="68"/>
      <c r="H2" s="69"/>
      <c r="I2" s="68"/>
      <c r="J2" s="68"/>
      <c r="K2" s="68"/>
      <c r="L2" s="55"/>
      <c r="M2" s="85"/>
      <c r="N2" s="86" t="s">
        <v>431</v>
      </c>
    </row>
    <row r="3" ht="27.85" customHeight="1" spans="1:14">
      <c r="A3" s="57" t="s">
        <v>432</v>
      </c>
      <c r="B3" s="70"/>
      <c r="C3" s="70"/>
      <c r="D3" s="70"/>
      <c r="E3" s="70"/>
      <c r="F3" s="70"/>
      <c r="G3" s="70"/>
      <c r="H3" s="71"/>
      <c r="I3" s="70"/>
      <c r="J3" s="70"/>
      <c r="K3" s="70"/>
      <c r="L3" s="47"/>
      <c r="M3" s="71"/>
      <c r="N3" s="70"/>
    </row>
    <row r="4" ht="18.85" customHeight="1" spans="1:14">
      <c r="A4" s="58" t="str">
        <f>'部门财务收支预算总表01-1'!A4</f>
        <v>单位名称：新平彝族傣族自治县妇女联合会</v>
      </c>
      <c r="B4" s="59"/>
      <c r="C4" s="59"/>
      <c r="D4" s="59"/>
      <c r="E4" s="59"/>
      <c r="F4" s="59"/>
      <c r="G4" s="59"/>
      <c r="H4" s="69"/>
      <c r="I4" s="68"/>
      <c r="J4" s="68"/>
      <c r="K4" s="68"/>
      <c r="L4" s="66"/>
      <c r="M4" s="87"/>
      <c r="N4" s="88" t="s">
        <v>127</v>
      </c>
    </row>
    <row r="5" ht="15.75" customHeight="1" spans="1:14">
      <c r="A5" s="10" t="s">
        <v>414</v>
      </c>
      <c r="B5" s="72" t="s">
        <v>433</v>
      </c>
      <c r="C5" s="72" t="s">
        <v>434</v>
      </c>
      <c r="D5" s="73" t="s">
        <v>143</v>
      </c>
      <c r="E5" s="73"/>
      <c r="F5" s="73"/>
      <c r="G5" s="73"/>
      <c r="H5" s="74"/>
      <c r="I5" s="73"/>
      <c r="J5" s="73"/>
      <c r="K5" s="73"/>
      <c r="L5" s="89"/>
      <c r="M5" s="74"/>
      <c r="N5" s="90"/>
    </row>
    <row r="6" ht="17.2" customHeight="1" spans="1:14">
      <c r="A6" s="15"/>
      <c r="B6" s="75"/>
      <c r="C6" s="75"/>
      <c r="D6" s="75" t="s">
        <v>32</v>
      </c>
      <c r="E6" s="75" t="s">
        <v>35</v>
      </c>
      <c r="F6" s="75" t="s">
        <v>420</v>
      </c>
      <c r="G6" s="75" t="s">
        <v>421</v>
      </c>
      <c r="H6" s="76" t="s">
        <v>422</v>
      </c>
      <c r="I6" s="91" t="s">
        <v>423</v>
      </c>
      <c r="J6" s="91"/>
      <c r="K6" s="91"/>
      <c r="L6" s="92"/>
      <c r="M6" s="93"/>
      <c r="N6" s="77"/>
    </row>
    <row r="7" ht="54" customHeight="1" spans="1:14">
      <c r="A7" s="18"/>
      <c r="B7" s="77"/>
      <c r="C7" s="77"/>
      <c r="D7" s="77"/>
      <c r="E7" s="77"/>
      <c r="F7" s="77"/>
      <c r="G7" s="77"/>
      <c r="H7" s="78"/>
      <c r="I7" s="77" t="s">
        <v>34</v>
      </c>
      <c r="J7" s="77" t="s">
        <v>45</v>
      </c>
      <c r="K7" s="77" t="s">
        <v>150</v>
      </c>
      <c r="L7" s="94" t="s">
        <v>41</v>
      </c>
      <c r="M7" s="78" t="s">
        <v>42</v>
      </c>
      <c r="N7" s="77" t="s">
        <v>43</v>
      </c>
    </row>
    <row r="8" ht="15.05" customHeight="1" spans="1:14">
      <c r="A8" s="18">
        <v>1</v>
      </c>
      <c r="B8" s="77">
        <v>2</v>
      </c>
      <c r="C8" s="77">
        <v>3</v>
      </c>
      <c r="D8" s="78">
        <v>4</v>
      </c>
      <c r="E8" s="78">
        <v>5</v>
      </c>
      <c r="F8" s="78">
        <v>6</v>
      </c>
      <c r="G8" s="78">
        <v>7</v>
      </c>
      <c r="H8" s="78">
        <v>8</v>
      </c>
      <c r="I8" s="78">
        <v>9</v>
      </c>
      <c r="J8" s="78">
        <v>10</v>
      </c>
      <c r="K8" s="78">
        <v>11</v>
      </c>
      <c r="L8" s="78">
        <v>12</v>
      </c>
      <c r="M8" s="78">
        <v>13</v>
      </c>
      <c r="N8" s="78">
        <v>14</v>
      </c>
    </row>
    <row r="9" ht="20.95" customHeight="1" spans="1:14">
      <c r="A9" s="79"/>
      <c r="B9" s="80"/>
      <c r="C9" s="80"/>
      <c r="D9" s="81"/>
      <c r="E9" s="81"/>
      <c r="F9" s="81"/>
      <c r="G9" s="81"/>
      <c r="H9" s="81"/>
      <c r="I9" s="81"/>
      <c r="J9" s="81"/>
      <c r="K9" s="81"/>
      <c r="L9" s="95"/>
      <c r="M9" s="81"/>
      <c r="N9" s="81"/>
    </row>
    <row r="10" ht="20.95" customHeight="1" spans="1:14">
      <c r="A10" s="79"/>
      <c r="B10" s="80"/>
      <c r="C10" s="80"/>
      <c r="D10" s="81"/>
      <c r="E10" s="81"/>
      <c r="F10" s="81"/>
      <c r="G10" s="81"/>
      <c r="H10" s="81"/>
      <c r="I10" s="81"/>
      <c r="J10" s="81"/>
      <c r="K10" s="81"/>
      <c r="L10" s="95"/>
      <c r="M10" s="81"/>
      <c r="N10" s="81"/>
    </row>
    <row r="11" ht="20.95" customHeight="1" spans="1:14">
      <c r="A11" s="82" t="s">
        <v>98</v>
      </c>
      <c r="B11" s="83"/>
      <c r="C11" s="84"/>
      <c r="D11" s="81"/>
      <c r="E11" s="81"/>
      <c r="F11" s="81"/>
      <c r="G11" s="81"/>
      <c r="H11" s="81"/>
      <c r="I11" s="81"/>
      <c r="J11" s="81"/>
      <c r="K11" s="81"/>
      <c r="L11" s="95"/>
      <c r="M11" s="81"/>
      <c r="N11" s="81"/>
    </row>
    <row r="12" customHeight="1" spans="1:1">
      <c r="A12" t="s">
        <v>411</v>
      </c>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9" scale="5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P10"/>
  <sheetViews>
    <sheetView showZeros="0" tabSelected="1" zoomScale="79" zoomScaleNormal="79" workbookViewId="0">
      <pane ySplit="1" topLeftCell="A2" activePane="bottomLeft" state="frozen"/>
      <selection/>
      <selection pane="bottomLeft" activeCell="G28" sqref="G28"/>
    </sheetView>
  </sheetViews>
  <sheetFormatPr defaultColWidth="9.10833333333333" defaultRowHeight="14.25" customHeight="1"/>
  <cols>
    <col min="1" max="1" width="42" customWidth="1"/>
    <col min="2" max="8" width="17.2166666666667" customWidth="1"/>
    <col min="9" max="16" width="17" customWidth="1"/>
  </cols>
  <sheetData>
    <row r="1" customHeight="1" spans="1:16">
      <c r="A1" s="1"/>
      <c r="B1" s="1"/>
      <c r="C1" s="1"/>
      <c r="D1" s="1"/>
      <c r="E1" s="1"/>
      <c r="F1" s="1"/>
      <c r="G1" s="1"/>
      <c r="H1" s="1"/>
      <c r="I1" s="1"/>
      <c r="J1" s="1"/>
      <c r="K1" s="1"/>
      <c r="L1" s="1"/>
      <c r="M1" s="1"/>
      <c r="N1" s="1"/>
      <c r="O1" s="1"/>
      <c r="P1" s="1"/>
    </row>
    <row r="2" ht="13.6" customHeight="1" spans="4:16">
      <c r="D2" s="56"/>
      <c r="P2" s="55" t="s">
        <v>435</v>
      </c>
    </row>
    <row r="3" ht="27.85" customHeight="1" spans="1:16">
      <c r="A3" s="57" t="s">
        <v>436</v>
      </c>
      <c r="B3" s="27"/>
      <c r="C3" s="27"/>
      <c r="D3" s="27"/>
      <c r="E3" s="27"/>
      <c r="F3" s="27"/>
      <c r="G3" s="27"/>
      <c r="H3" s="27"/>
      <c r="I3" s="27"/>
      <c r="J3" s="27"/>
      <c r="K3" s="27"/>
      <c r="L3" s="27"/>
      <c r="M3" s="27"/>
      <c r="N3" s="27"/>
      <c r="O3" s="27"/>
      <c r="P3" s="27"/>
    </row>
    <row r="4" ht="23" customHeight="1" spans="1:16">
      <c r="A4" s="58" t="str">
        <f>'部门财务收支预算总表01-1'!A4</f>
        <v>单位名称：新平彝族傣族自治县妇女联合会</v>
      </c>
      <c r="B4" s="59"/>
      <c r="C4" s="59"/>
      <c r="D4" s="60"/>
      <c r="P4" s="66" t="s">
        <v>127</v>
      </c>
    </row>
    <row r="5" ht="19.5" customHeight="1" spans="1:16">
      <c r="A5" s="16" t="s">
        <v>437</v>
      </c>
      <c r="B5" s="11" t="s">
        <v>143</v>
      </c>
      <c r="C5" s="12"/>
      <c r="D5" s="12"/>
      <c r="E5" s="61" t="s">
        <v>438</v>
      </c>
      <c r="F5" s="61"/>
      <c r="G5" s="61"/>
      <c r="H5" s="61"/>
      <c r="I5" s="61"/>
      <c r="J5" s="61"/>
      <c r="K5" s="61"/>
      <c r="L5" s="61"/>
      <c r="M5" s="61"/>
      <c r="N5" s="61"/>
      <c r="O5" s="61"/>
      <c r="P5" s="61"/>
    </row>
    <row r="6" ht="40.6" customHeight="1" spans="1:16">
      <c r="A6" s="19"/>
      <c r="B6" s="28" t="s">
        <v>32</v>
      </c>
      <c r="C6" s="10" t="s">
        <v>35</v>
      </c>
      <c r="D6" s="62" t="s">
        <v>439</v>
      </c>
      <c r="E6" s="63" t="s">
        <v>440</v>
      </c>
      <c r="F6" s="63" t="s">
        <v>441</v>
      </c>
      <c r="G6" s="63" t="s">
        <v>442</v>
      </c>
      <c r="H6" s="63" t="s">
        <v>443</v>
      </c>
      <c r="I6" s="63" t="s">
        <v>444</v>
      </c>
      <c r="J6" s="63" t="s">
        <v>445</v>
      </c>
      <c r="K6" s="63" t="s">
        <v>446</v>
      </c>
      <c r="L6" s="63" t="s">
        <v>447</v>
      </c>
      <c r="M6" s="63" t="s">
        <v>448</v>
      </c>
      <c r="N6" s="63" t="s">
        <v>449</v>
      </c>
      <c r="O6" s="63" t="s">
        <v>450</v>
      </c>
      <c r="P6" s="63" t="s">
        <v>451</v>
      </c>
    </row>
    <row r="7" ht="19.5" customHeight="1" spans="1:16">
      <c r="A7" s="64">
        <v>1</v>
      </c>
      <c r="B7" s="64">
        <v>2</v>
      </c>
      <c r="C7" s="64">
        <v>3</v>
      </c>
      <c r="D7" s="11">
        <v>4</v>
      </c>
      <c r="E7" s="64">
        <v>5</v>
      </c>
      <c r="F7" s="11">
        <v>6</v>
      </c>
      <c r="G7" s="64">
        <v>7</v>
      </c>
      <c r="H7" s="11">
        <v>8</v>
      </c>
      <c r="I7" s="64">
        <v>9</v>
      </c>
      <c r="J7" s="11">
        <v>10</v>
      </c>
      <c r="K7" s="64">
        <v>11</v>
      </c>
      <c r="L7" s="11">
        <v>12</v>
      </c>
      <c r="M7" s="64">
        <v>13</v>
      </c>
      <c r="N7" s="11">
        <v>14</v>
      </c>
      <c r="O7" s="64">
        <v>15</v>
      </c>
      <c r="P7" s="67">
        <v>16</v>
      </c>
    </row>
    <row r="8" ht="28.5" customHeight="1" spans="1:16">
      <c r="A8" s="29"/>
      <c r="B8" s="24"/>
      <c r="C8" s="24"/>
      <c r="D8" s="24"/>
      <c r="E8" s="24"/>
      <c r="F8" s="24"/>
      <c r="G8" s="24"/>
      <c r="H8" s="24"/>
      <c r="I8" s="24"/>
      <c r="J8" s="24"/>
      <c r="K8" s="24"/>
      <c r="L8" s="24"/>
      <c r="M8" s="24"/>
      <c r="N8" s="24"/>
      <c r="O8" s="24"/>
      <c r="P8" s="24"/>
    </row>
    <row r="9" ht="29.95" customHeight="1" spans="1:16">
      <c r="A9" s="29"/>
      <c r="B9" s="24"/>
      <c r="C9" s="24"/>
      <c r="D9" s="24"/>
      <c r="E9" s="24"/>
      <c r="F9" s="24"/>
      <c r="G9" s="24"/>
      <c r="H9" s="24"/>
      <c r="I9" s="24"/>
      <c r="J9" s="24"/>
      <c r="K9" s="24"/>
      <c r="L9" s="24"/>
      <c r="M9" s="24"/>
      <c r="N9" s="24"/>
      <c r="O9" s="24"/>
      <c r="P9" s="24"/>
    </row>
    <row r="10" ht="20" customHeight="1" spans="1:1">
      <c r="A10" s="65" t="s">
        <v>411</v>
      </c>
    </row>
  </sheetData>
  <mergeCells count="5">
    <mergeCell ref="A3:P3"/>
    <mergeCell ref="A4:D4"/>
    <mergeCell ref="B5:D5"/>
    <mergeCell ref="E5:P5"/>
    <mergeCell ref="A5:A6"/>
  </mergeCells>
  <pageMargins left="0.75" right="0.75" top="1" bottom="1" header="0.5" footer="0.5"/>
  <pageSetup paperSize="9" scale="31"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tabSelected="1" workbookViewId="0">
      <pane ySplit="1" topLeftCell="A2" activePane="bottomLeft" state="frozen"/>
      <selection/>
      <selection pane="bottomLeft" activeCell="G28" sqref="G28"/>
    </sheetView>
  </sheetViews>
  <sheetFormatPr defaultColWidth="9.10833333333333" defaultRowHeight="11.95" customHeight="1"/>
  <cols>
    <col min="1" max="1" width="34.2166666666667" customWidth="1"/>
    <col min="2" max="2" width="29" customWidth="1"/>
    <col min="3" max="3" width="16.3333333333333" customWidth="1"/>
    <col min="4" max="4" width="15.55" customWidth="1"/>
    <col min="5" max="5" width="23.55" customWidth="1"/>
    <col min="6" max="6" width="11.2166666666667" customWidth="1"/>
    <col min="7" max="7" width="14.8916666666667" customWidth="1"/>
    <col min="8" max="8" width="10.8916666666667" customWidth="1"/>
    <col min="9" max="9" width="13.4416666666667" customWidth="1"/>
    <col min="10" max="10" width="32" customWidth="1"/>
  </cols>
  <sheetData>
    <row r="1" customHeight="1" spans="1:10">
      <c r="A1" s="1"/>
      <c r="B1" s="1"/>
      <c r="C1" s="1"/>
      <c r="D1" s="1"/>
      <c r="E1" s="1"/>
      <c r="F1" s="1"/>
      <c r="G1" s="1"/>
      <c r="H1" s="1"/>
      <c r="I1" s="1"/>
      <c r="J1" s="1"/>
    </row>
    <row r="2" customHeight="1" spans="10:10">
      <c r="J2" s="55" t="s">
        <v>452</v>
      </c>
    </row>
    <row r="3" ht="28.5" customHeight="1" spans="1:10">
      <c r="A3" s="46" t="s">
        <v>453</v>
      </c>
      <c r="B3" s="27"/>
      <c r="C3" s="27"/>
      <c r="D3" s="27"/>
      <c r="E3" s="27"/>
      <c r="F3" s="47"/>
      <c r="G3" s="27"/>
      <c r="H3" s="47"/>
      <c r="I3" s="47"/>
      <c r="J3" s="27"/>
    </row>
    <row r="4" ht="17.2" customHeight="1" spans="1:1">
      <c r="A4" s="5" t="str">
        <f>'部门财务收支预算总表01-1'!A4</f>
        <v>单位名称：新平彝族傣族自治县妇女联合会</v>
      </c>
    </row>
    <row r="5" ht="44.2" customHeight="1" spans="1:10">
      <c r="A5" s="48" t="s">
        <v>252</v>
      </c>
      <c r="B5" s="48" t="s">
        <v>253</v>
      </c>
      <c r="C5" s="48" t="s">
        <v>254</v>
      </c>
      <c r="D5" s="48" t="s">
        <v>255</v>
      </c>
      <c r="E5" s="48" t="s">
        <v>256</v>
      </c>
      <c r="F5" s="49" t="s">
        <v>257</v>
      </c>
      <c r="G5" s="48" t="s">
        <v>258</v>
      </c>
      <c r="H5" s="49" t="s">
        <v>259</v>
      </c>
      <c r="I5" s="49" t="s">
        <v>260</v>
      </c>
      <c r="J5" s="48" t="s">
        <v>261</v>
      </c>
    </row>
    <row r="6" ht="14.25" customHeight="1" spans="1:10">
      <c r="A6" s="48">
        <v>1</v>
      </c>
      <c r="B6" s="48">
        <v>2</v>
      </c>
      <c r="C6" s="48">
        <v>3</v>
      </c>
      <c r="D6" s="48">
        <v>4</v>
      </c>
      <c r="E6" s="48">
        <v>5</v>
      </c>
      <c r="F6" s="49">
        <v>6</v>
      </c>
      <c r="G6" s="48">
        <v>7</v>
      </c>
      <c r="H6" s="49">
        <v>8</v>
      </c>
      <c r="I6" s="49">
        <v>9</v>
      </c>
      <c r="J6" s="48">
        <v>10</v>
      </c>
    </row>
    <row r="7" ht="42.05" customHeight="1" spans="1:10">
      <c r="A7" s="50"/>
      <c r="B7" s="51"/>
      <c r="C7" s="51"/>
      <c r="D7" s="51"/>
      <c r="E7" s="52"/>
      <c r="F7" s="53"/>
      <c r="G7" s="52"/>
      <c r="H7" s="53"/>
      <c r="I7" s="53"/>
      <c r="J7" s="52"/>
    </row>
    <row r="8" ht="42.05" customHeight="1" spans="1:10">
      <c r="A8" s="50"/>
      <c r="B8" s="54"/>
      <c r="C8" s="54"/>
      <c r="D8" s="54"/>
      <c r="E8" s="50"/>
      <c r="F8" s="54"/>
      <c r="G8" s="50"/>
      <c r="H8" s="54"/>
      <c r="I8" s="54"/>
      <c r="J8" s="50"/>
    </row>
    <row r="9" ht="15" customHeight="1" spans="1:1">
      <c r="A9" t="s">
        <v>411</v>
      </c>
    </row>
  </sheetData>
  <mergeCells count="2">
    <mergeCell ref="A3:J3"/>
    <mergeCell ref="A4:H4"/>
  </mergeCells>
  <pageMargins left="0.75" right="0.75" top="1" bottom="1" header="0.5" footer="0.5"/>
  <pageSetup paperSize="9" scale="66"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10"/>
  <sheetViews>
    <sheetView showZeros="0" tabSelected="1" workbookViewId="0">
      <pane ySplit="1" topLeftCell="A2" activePane="bottomLeft" state="frozen"/>
      <selection/>
      <selection pane="bottomLeft" activeCell="G28" sqref="G28"/>
    </sheetView>
  </sheetViews>
  <sheetFormatPr defaultColWidth="8.89166666666667" defaultRowHeight="15.05" customHeight="1" outlineLevelCol="7"/>
  <cols>
    <col min="1" max="1" width="36" customWidth="1"/>
    <col min="2" max="2" width="19.7833333333333" customWidth="1"/>
    <col min="3" max="3" width="33.3333333333333" customWidth="1"/>
    <col min="4" max="4" width="34.7833333333333" customWidth="1"/>
    <col min="5" max="5" width="14.4416666666667" customWidth="1"/>
    <col min="6" max="6" width="17.2166666666667" customWidth="1"/>
    <col min="7" max="7" width="17.3333333333333" customWidth="1"/>
    <col min="8" max="8" width="28.3333333333333" customWidth="1"/>
  </cols>
  <sheetData>
    <row r="1" customHeight="1" spans="1:8">
      <c r="A1" s="36"/>
      <c r="B1" s="36"/>
      <c r="C1" s="36"/>
      <c r="D1" s="36"/>
      <c r="E1" s="36"/>
      <c r="F1" s="36"/>
      <c r="G1" s="36"/>
      <c r="H1" s="36"/>
    </row>
    <row r="2" ht="18.85" customHeight="1" spans="1:8">
      <c r="A2" s="37"/>
      <c r="B2" s="37"/>
      <c r="C2" s="37"/>
      <c r="D2" s="37"/>
      <c r="E2" s="37"/>
      <c r="F2" s="37"/>
      <c r="G2" s="37"/>
      <c r="H2" s="38" t="s">
        <v>454</v>
      </c>
    </row>
    <row r="3" ht="30.6" customHeight="1" spans="1:8">
      <c r="A3" s="39" t="s">
        <v>455</v>
      </c>
      <c r="B3" s="39"/>
      <c r="C3" s="39"/>
      <c r="D3" s="39"/>
      <c r="E3" s="39"/>
      <c r="F3" s="39"/>
      <c r="G3" s="39"/>
      <c r="H3" s="39"/>
    </row>
    <row r="4" ht="18.85" customHeight="1" spans="1:8">
      <c r="A4" s="40" t="str">
        <f>'部门财务收支预算总表01-1'!A4</f>
        <v>单位名称：新平彝族傣族自治县妇女联合会</v>
      </c>
      <c r="B4" s="37"/>
      <c r="C4" s="37"/>
      <c r="D4" s="37"/>
      <c r="E4" s="37"/>
      <c r="F4" s="37"/>
      <c r="G4" s="37"/>
      <c r="H4" s="37"/>
    </row>
    <row r="5" ht="18.85" customHeight="1" spans="1:8">
      <c r="A5" s="41" t="s">
        <v>136</v>
      </c>
      <c r="B5" s="41" t="s">
        <v>456</v>
      </c>
      <c r="C5" s="41" t="s">
        <v>457</v>
      </c>
      <c r="D5" s="41" t="s">
        <v>458</v>
      </c>
      <c r="E5" s="41" t="s">
        <v>459</v>
      </c>
      <c r="F5" s="41" t="s">
        <v>460</v>
      </c>
      <c r="G5" s="41"/>
      <c r="H5" s="41"/>
    </row>
    <row r="6" ht="18.85" customHeight="1" spans="1:8">
      <c r="A6" s="41"/>
      <c r="B6" s="41"/>
      <c r="C6" s="41"/>
      <c r="D6" s="41"/>
      <c r="E6" s="41"/>
      <c r="F6" s="41" t="s">
        <v>418</v>
      </c>
      <c r="G6" s="41" t="s">
        <v>461</v>
      </c>
      <c r="H6" s="41" t="s">
        <v>462</v>
      </c>
    </row>
    <row r="7" ht="18.85" customHeight="1" spans="1:8">
      <c r="A7" s="42" t="s">
        <v>116</v>
      </c>
      <c r="B7" s="42" t="s">
        <v>117</v>
      </c>
      <c r="C7" s="42" t="s">
        <v>118</v>
      </c>
      <c r="D7" s="42" t="s">
        <v>119</v>
      </c>
      <c r="E7" s="42" t="s">
        <v>120</v>
      </c>
      <c r="F7" s="42" t="s">
        <v>121</v>
      </c>
      <c r="G7" s="42" t="s">
        <v>463</v>
      </c>
      <c r="H7" s="42" t="s">
        <v>464</v>
      </c>
    </row>
    <row r="8" ht="29.95" customHeight="1" spans="1:8">
      <c r="A8" s="43"/>
      <c r="B8" s="43"/>
      <c r="C8" s="43"/>
      <c r="D8" s="43"/>
      <c r="E8" s="41"/>
      <c r="F8" s="44"/>
      <c r="G8" s="45"/>
      <c r="H8" s="45"/>
    </row>
    <row r="9" ht="20.15" customHeight="1" spans="1:8">
      <c r="A9" s="41" t="s">
        <v>32</v>
      </c>
      <c r="B9" s="41"/>
      <c r="C9" s="41"/>
      <c r="D9" s="41"/>
      <c r="E9" s="41"/>
      <c r="F9" s="44"/>
      <c r="G9" s="45"/>
      <c r="H9" s="45"/>
    </row>
    <row r="10" customHeight="1" spans="1:1">
      <c r="A10" t="s">
        <v>411</v>
      </c>
    </row>
  </sheetData>
  <mergeCells count="8">
    <mergeCell ref="A3:H3"/>
    <mergeCell ref="F5:H5"/>
    <mergeCell ref="A9:E9"/>
    <mergeCell ref="A5:A6"/>
    <mergeCell ref="B5:B6"/>
    <mergeCell ref="C5:C6"/>
    <mergeCell ref="D5:D6"/>
    <mergeCell ref="E5:E6"/>
  </mergeCells>
  <pageMargins left="0.75" right="0.75" top="1" bottom="1" header="0.5" footer="0.5"/>
  <pageSetup paperSize="9" scale="66"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tabSelected="1" topLeftCell="B1" workbookViewId="0">
      <pane ySplit="1" topLeftCell="A2" activePane="bottomLeft" state="frozen"/>
      <selection/>
      <selection pane="bottomLeft" activeCell="G28" sqref="G28"/>
    </sheetView>
  </sheetViews>
  <sheetFormatPr defaultColWidth="9.10833333333333" defaultRowHeight="14.25" customHeight="1"/>
  <cols>
    <col min="1" max="1" width="16.3333333333333" customWidth="1"/>
    <col min="2" max="2" width="29" customWidth="1"/>
    <col min="3" max="3" width="23.8916666666667" customWidth="1"/>
    <col min="4" max="7" width="19.55" customWidth="1"/>
    <col min="8" max="8" width="15.4416666666667" customWidth="1"/>
    <col min="9" max="11" width="19.55" customWidth="1"/>
  </cols>
  <sheetData>
    <row r="1" customHeight="1" spans="1:11">
      <c r="A1" s="1"/>
      <c r="B1" s="1"/>
      <c r="C1" s="1"/>
      <c r="D1" s="1"/>
      <c r="E1" s="1"/>
      <c r="F1" s="1"/>
      <c r="G1" s="1"/>
      <c r="H1" s="1"/>
      <c r="I1" s="1"/>
      <c r="J1" s="1"/>
      <c r="K1" s="1"/>
    </row>
    <row r="2" ht="13.6" customHeight="1" spans="4:11">
      <c r="D2" s="2"/>
      <c r="E2" s="2"/>
      <c r="F2" s="2"/>
      <c r="G2" s="2"/>
      <c r="K2" s="3" t="s">
        <v>465</v>
      </c>
    </row>
    <row r="3" ht="27.85" customHeight="1" spans="1:11">
      <c r="A3" s="27" t="s">
        <v>466</v>
      </c>
      <c r="B3" s="27"/>
      <c r="C3" s="27"/>
      <c r="D3" s="27"/>
      <c r="E3" s="27"/>
      <c r="F3" s="27"/>
      <c r="G3" s="27"/>
      <c r="H3" s="27"/>
      <c r="I3" s="27"/>
      <c r="J3" s="27"/>
      <c r="K3" s="27"/>
    </row>
    <row r="4" ht="13.6" customHeight="1" spans="1:11">
      <c r="A4" s="5" t="str">
        <f>'部门财务收支预算总表01-1'!A4</f>
        <v>单位名称：新平彝族傣族自治县妇女联合会</v>
      </c>
      <c r="B4" s="6"/>
      <c r="C4" s="6"/>
      <c r="D4" s="6"/>
      <c r="E4" s="6"/>
      <c r="F4" s="6"/>
      <c r="G4" s="6"/>
      <c r="H4" s="7"/>
      <c r="I4" s="7"/>
      <c r="J4" s="7"/>
      <c r="K4" s="8" t="s">
        <v>127</v>
      </c>
    </row>
    <row r="5" ht="21.8" customHeight="1" spans="1:11">
      <c r="A5" s="9" t="s">
        <v>220</v>
      </c>
      <c r="B5" s="9" t="s">
        <v>138</v>
      </c>
      <c r="C5" s="9" t="s">
        <v>221</v>
      </c>
      <c r="D5" s="10" t="s">
        <v>139</v>
      </c>
      <c r="E5" s="10" t="s">
        <v>140</v>
      </c>
      <c r="F5" s="10" t="s">
        <v>141</v>
      </c>
      <c r="G5" s="10" t="s">
        <v>142</v>
      </c>
      <c r="H5" s="16" t="s">
        <v>32</v>
      </c>
      <c r="I5" s="11" t="s">
        <v>467</v>
      </c>
      <c r="J5" s="12"/>
      <c r="K5" s="13"/>
    </row>
    <row r="6" ht="21.8" customHeight="1" spans="1:11">
      <c r="A6" s="14"/>
      <c r="B6" s="14"/>
      <c r="C6" s="14"/>
      <c r="D6" s="15"/>
      <c r="E6" s="15"/>
      <c r="F6" s="15"/>
      <c r="G6" s="15"/>
      <c r="H6" s="28"/>
      <c r="I6" s="10" t="s">
        <v>35</v>
      </c>
      <c r="J6" s="10" t="s">
        <v>36</v>
      </c>
      <c r="K6" s="10" t="s">
        <v>37</v>
      </c>
    </row>
    <row r="7" ht="40.6" customHeight="1" spans="1:11">
      <c r="A7" s="17"/>
      <c r="B7" s="17"/>
      <c r="C7" s="17"/>
      <c r="D7" s="18"/>
      <c r="E7" s="18"/>
      <c r="F7" s="18"/>
      <c r="G7" s="18"/>
      <c r="H7" s="19"/>
      <c r="I7" s="18" t="s">
        <v>34</v>
      </c>
      <c r="J7" s="18"/>
      <c r="K7" s="18"/>
    </row>
    <row r="8" ht="15.05" customHeight="1" spans="1:11">
      <c r="A8" s="20">
        <v>1</v>
      </c>
      <c r="B8" s="20">
        <v>2</v>
      </c>
      <c r="C8" s="20">
        <v>3</v>
      </c>
      <c r="D8" s="20">
        <v>4</v>
      </c>
      <c r="E8" s="20">
        <v>5</v>
      </c>
      <c r="F8" s="20">
        <v>6</v>
      </c>
      <c r="G8" s="20">
        <v>7</v>
      </c>
      <c r="H8" s="20">
        <v>8</v>
      </c>
      <c r="I8" s="20">
        <v>9</v>
      </c>
      <c r="J8" s="35">
        <v>10</v>
      </c>
      <c r="K8" s="35">
        <v>11</v>
      </c>
    </row>
    <row r="9" ht="30.6" customHeight="1" spans="1:11">
      <c r="A9" s="29"/>
      <c r="B9" s="30"/>
      <c r="C9" s="29"/>
      <c r="D9" s="29"/>
      <c r="E9" s="29"/>
      <c r="F9" s="29"/>
      <c r="G9" s="29"/>
      <c r="H9" s="31"/>
      <c r="I9" s="31"/>
      <c r="J9" s="31"/>
      <c r="K9" s="31"/>
    </row>
    <row r="10" ht="30.6" customHeight="1" spans="1:11">
      <c r="A10" s="30"/>
      <c r="B10" s="30"/>
      <c r="C10" s="30"/>
      <c r="D10" s="30"/>
      <c r="E10" s="30"/>
      <c r="F10" s="30"/>
      <c r="G10" s="30"/>
      <c r="H10" s="31"/>
      <c r="I10" s="31"/>
      <c r="J10" s="31"/>
      <c r="K10" s="31"/>
    </row>
    <row r="11" ht="18.85" customHeight="1" spans="1:11">
      <c r="A11" s="32" t="s">
        <v>98</v>
      </c>
      <c r="B11" s="33"/>
      <c r="C11" s="33"/>
      <c r="D11" s="33"/>
      <c r="E11" s="33"/>
      <c r="F11" s="33"/>
      <c r="G11" s="34"/>
      <c r="H11" s="31"/>
      <c r="I11" s="31"/>
      <c r="J11" s="31"/>
      <c r="K11" s="31"/>
    </row>
    <row r="12" customHeight="1" spans="2:2">
      <c r="B12" t="s">
        <v>411</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9" scale="6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6"/>
  <sheetViews>
    <sheetView showZeros="0" tabSelected="1" workbookViewId="0">
      <pane ySplit="1" topLeftCell="A2" activePane="bottomLeft" state="frozen"/>
      <selection/>
      <selection pane="bottomLeft" activeCell="G28" sqref="G28"/>
    </sheetView>
  </sheetViews>
  <sheetFormatPr defaultColWidth="9.10833333333333" defaultRowHeight="14.25" customHeight="1" outlineLevelCol="6"/>
  <cols>
    <col min="1" max="1" width="37.7833333333333" customWidth="1"/>
    <col min="2" max="2" width="28" customWidth="1"/>
    <col min="3" max="3" width="37.55" customWidth="1"/>
    <col min="4" max="4" width="17" customWidth="1"/>
    <col min="5" max="7" width="27" customWidth="1"/>
  </cols>
  <sheetData>
    <row r="1" customHeight="1" spans="1:7">
      <c r="A1" s="1"/>
      <c r="B1" s="1"/>
      <c r="C1" s="1"/>
      <c r="D1" s="1"/>
      <c r="E1" s="1"/>
      <c r="F1" s="1"/>
      <c r="G1" s="1"/>
    </row>
    <row r="2" ht="13.6" customHeight="1" spans="4:7">
      <c r="D2" s="2"/>
      <c r="G2" s="3" t="s">
        <v>468</v>
      </c>
    </row>
    <row r="3" ht="27.85" customHeight="1" spans="1:7">
      <c r="A3" s="4" t="s">
        <v>469</v>
      </c>
      <c r="B3" s="4"/>
      <c r="C3" s="4"/>
      <c r="D3" s="4"/>
      <c r="E3" s="4"/>
      <c r="F3" s="4"/>
      <c r="G3" s="4"/>
    </row>
    <row r="4" ht="13.6" customHeight="1" spans="1:7">
      <c r="A4" s="5" t="str">
        <f>'部门财务收支预算总表01-1'!A4</f>
        <v>单位名称：新平彝族傣族自治县妇女联合会</v>
      </c>
      <c r="B4" s="6"/>
      <c r="C4" s="6"/>
      <c r="D4" s="6"/>
      <c r="E4" s="7"/>
      <c r="F4" s="7"/>
      <c r="G4" s="8" t="s">
        <v>127</v>
      </c>
    </row>
    <row r="5" ht="21.8" customHeight="1" spans="1:7">
      <c r="A5" s="9" t="s">
        <v>221</v>
      </c>
      <c r="B5" s="9" t="s">
        <v>220</v>
      </c>
      <c r="C5" s="9" t="s">
        <v>138</v>
      </c>
      <c r="D5" s="10" t="s">
        <v>470</v>
      </c>
      <c r="E5" s="11" t="s">
        <v>35</v>
      </c>
      <c r="F5" s="12"/>
      <c r="G5" s="13"/>
    </row>
    <row r="6" ht="21.8" customHeight="1" spans="1:7">
      <c r="A6" s="14"/>
      <c r="B6" s="14"/>
      <c r="C6" s="14"/>
      <c r="D6" s="15"/>
      <c r="E6" s="16" t="s">
        <v>471</v>
      </c>
      <c r="F6" s="10" t="s">
        <v>472</v>
      </c>
      <c r="G6" s="10" t="s">
        <v>473</v>
      </c>
    </row>
    <row r="7" ht="40.6" customHeight="1" spans="1:7">
      <c r="A7" s="17"/>
      <c r="B7" s="17"/>
      <c r="C7" s="17"/>
      <c r="D7" s="18"/>
      <c r="E7" s="19"/>
      <c r="F7" s="18" t="s">
        <v>34</v>
      </c>
      <c r="G7" s="18"/>
    </row>
    <row r="8" ht="17" customHeight="1" spans="1:7">
      <c r="A8" s="20">
        <v>1</v>
      </c>
      <c r="B8" s="20">
        <v>2</v>
      </c>
      <c r="C8" s="20">
        <v>3</v>
      </c>
      <c r="D8" s="20">
        <v>4</v>
      </c>
      <c r="E8" s="20">
        <v>5</v>
      </c>
      <c r="F8" s="20">
        <v>6</v>
      </c>
      <c r="G8" s="20">
        <v>7</v>
      </c>
    </row>
    <row r="9" ht="29.95" customHeight="1" spans="1:7">
      <c r="A9" s="21" t="s">
        <v>47</v>
      </c>
      <c r="B9" s="21" t="s">
        <v>225</v>
      </c>
      <c r="C9" s="22" t="s">
        <v>224</v>
      </c>
      <c r="D9" s="21" t="s">
        <v>474</v>
      </c>
      <c r="E9" s="23">
        <v>39100</v>
      </c>
      <c r="F9" s="24"/>
      <c r="G9" s="24"/>
    </row>
    <row r="10" ht="29.95" customHeight="1" spans="1:7">
      <c r="A10" s="21" t="s">
        <v>47</v>
      </c>
      <c r="B10" s="21" t="s">
        <v>236</v>
      </c>
      <c r="C10" s="22" t="s">
        <v>235</v>
      </c>
      <c r="D10" s="21" t="s">
        <v>474</v>
      </c>
      <c r="E10" s="23">
        <v>66400</v>
      </c>
      <c r="F10" s="23">
        <v>66400</v>
      </c>
      <c r="G10" s="23">
        <v>66400</v>
      </c>
    </row>
    <row r="11" ht="30" customHeight="1" spans="1:7">
      <c r="A11" s="21" t="s">
        <v>47</v>
      </c>
      <c r="B11" s="21" t="s">
        <v>240</v>
      </c>
      <c r="C11" s="22" t="s">
        <v>239</v>
      </c>
      <c r="D11" s="21" t="s">
        <v>474</v>
      </c>
      <c r="E11" s="23">
        <v>14400</v>
      </c>
      <c r="F11" s="23">
        <v>14400</v>
      </c>
      <c r="G11" s="23">
        <v>14400</v>
      </c>
    </row>
    <row r="12" ht="28" customHeight="1" spans="1:7">
      <c r="A12" s="21" t="s">
        <v>47</v>
      </c>
      <c r="B12" s="21" t="s">
        <v>240</v>
      </c>
      <c r="C12" s="22" t="s">
        <v>244</v>
      </c>
      <c r="D12" s="21" t="s">
        <v>474</v>
      </c>
      <c r="E12" s="23">
        <v>100000</v>
      </c>
      <c r="F12" s="23">
        <v>100000</v>
      </c>
      <c r="G12" s="23">
        <v>100000</v>
      </c>
    </row>
    <row r="13" ht="36" customHeight="1" spans="1:7">
      <c r="A13" s="21" t="s">
        <v>47</v>
      </c>
      <c r="B13" s="21" t="s">
        <v>236</v>
      </c>
      <c r="C13" s="22" t="s">
        <v>248</v>
      </c>
      <c r="D13" s="21" t="s">
        <v>474</v>
      </c>
      <c r="E13" s="23">
        <v>16120</v>
      </c>
      <c r="F13" s="23">
        <v>16120</v>
      </c>
      <c r="G13" s="23">
        <v>16120</v>
      </c>
    </row>
    <row r="14" ht="28" customHeight="1" spans="1:7">
      <c r="A14" s="21" t="s">
        <v>47</v>
      </c>
      <c r="B14" s="21" t="s">
        <v>225</v>
      </c>
      <c r="C14" s="25" t="s">
        <v>229</v>
      </c>
      <c r="D14" s="21" t="s">
        <v>475</v>
      </c>
      <c r="E14" s="23">
        <v>40000</v>
      </c>
      <c r="F14" s="24"/>
      <c r="G14" s="24"/>
    </row>
    <row r="15" ht="28" customHeight="1" spans="1:7">
      <c r="A15" s="21" t="s">
        <v>47</v>
      </c>
      <c r="B15" s="21" t="s">
        <v>225</v>
      </c>
      <c r="C15" s="25" t="s">
        <v>232</v>
      </c>
      <c r="D15" s="21" t="s">
        <v>475</v>
      </c>
      <c r="E15" s="23">
        <v>3864.87</v>
      </c>
      <c r="F15" s="24"/>
      <c r="G15" s="24"/>
    </row>
    <row r="16" ht="28" customHeight="1" spans="1:7">
      <c r="A16" s="26" t="s">
        <v>32</v>
      </c>
      <c r="B16" s="26"/>
      <c r="C16" s="26"/>
      <c r="D16" s="26"/>
      <c r="E16" s="23">
        <f>SUM(E9:E15)</f>
        <v>279884.87</v>
      </c>
      <c r="F16" s="23">
        <f>SUM(F9:F15)</f>
        <v>196920</v>
      </c>
      <c r="G16" s="23">
        <f>SUM(G9:G15)</f>
        <v>196920</v>
      </c>
    </row>
  </sheetData>
  <mergeCells count="11">
    <mergeCell ref="A3:G3"/>
    <mergeCell ref="A4:D4"/>
    <mergeCell ref="E5:G5"/>
    <mergeCell ref="A16:D16"/>
    <mergeCell ref="A5:A7"/>
    <mergeCell ref="B5:B7"/>
    <mergeCell ref="C5:C7"/>
    <mergeCell ref="D5:D7"/>
    <mergeCell ref="E6:E7"/>
    <mergeCell ref="F6:F7"/>
    <mergeCell ref="G6:G7"/>
  </mergeCells>
  <pageMargins left="0.75" right="0.75" top="1" bottom="1" header="0.5" footer="0.5"/>
  <pageSetup paperSize="9" scale="6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Zeros="0" tabSelected="1" workbookViewId="0">
      <pane ySplit="1" topLeftCell="A2" activePane="bottomLeft" state="frozen"/>
      <selection/>
      <selection pane="bottomLeft" activeCell="G28" sqref="G28"/>
    </sheetView>
  </sheetViews>
  <sheetFormatPr defaultColWidth="8" defaultRowHeight="14.25" customHeight="1"/>
  <cols>
    <col min="1" max="1" width="19.2583333333333" customWidth="1"/>
    <col min="2" max="2" width="27.5" customWidth="1"/>
    <col min="3" max="19" width="16.2166666666667" customWidth="1"/>
  </cols>
  <sheetData>
    <row r="1" customHeight="1" spans="1:19">
      <c r="A1" s="1"/>
      <c r="B1" s="1"/>
      <c r="C1" s="1"/>
      <c r="D1" s="1"/>
      <c r="E1" s="1"/>
      <c r="F1" s="1"/>
      <c r="G1" s="1"/>
      <c r="H1" s="1"/>
      <c r="I1" s="1"/>
      <c r="J1" s="1"/>
      <c r="K1" s="1"/>
      <c r="L1" s="1"/>
      <c r="M1" s="1"/>
      <c r="N1" s="1"/>
      <c r="O1" s="1"/>
      <c r="P1" s="1"/>
      <c r="Q1" s="1"/>
      <c r="R1" s="1"/>
      <c r="S1" s="1"/>
    </row>
    <row r="2" ht="11.95" customHeight="1" spans="1:18">
      <c r="A2" s="166"/>
      <c r="J2" s="177"/>
      <c r="R2" s="3" t="s">
        <v>28</v>
      </c>
    </row>
    <row r="3" ht="36" customHeight="1" spans="1:19">
      <c r="A3" s="167" t="s">
        <v>29</v>
      </c>
      <c r="B3" s="27"/>
      <c r="C3" s="27"/>
      <c r="D3" s="27"/>
      <c r="E3" s="27"/>
      <c r="F3" s="27"/>
      <c r="G3" s="27"/>
      <c r="H3" s="27"/>
      <c r="I3" s="27"/>
      <c r="J3" s="47"/>
      <c r="K3" s="27"/>
      <c r="L3" s="27"/>
      <c r="M3" s="27"/>
      <c r="N3" s="27"/>
      <c r="O3" s="27"/>
      <c r="P3" s="27"/>
      <c r="Q3" s="27"/>
      <c r="R3" s="27"/>
      <c r="S3" s="27"/>
    </row>
    <row r="4" ht="20.3" customHeight="1" spans="1:19">
      <c r="A4" s="96" t="str">
        <f>'部门财务收支预算总表01-1'!A4</f>
        <v>单位名称：新平彝族傣族自治县妇女联合会</v>
      </c>
      <c r="B4" s="7"/>
      <c r="C4" s="7"/>
      <c r="D4" s="7"/>
      <c r="E4" s="7"/>
      <c r="F4" s="7"/>
      <c r="G4" s="7"/>
      <c r="H4" s="7"/>
      <c r="I4" s="7"/>
      <c r="J4" s="178"/>
      <c r="K4" s="7"/>
      <c r="L4" s="7"/>
      <c r="M4" s="7"/>
      <c r="N4" s="8"/>
      <c r="O4" s="8"/>
      <c r="P4" s="8"/>
      <c r="Q4" s="8"/>
      <c r="R4" s="8" t="s">
        <v>3</v>
      </c>
      <c r="S4" s="8" t="s">
        <v>3</v>
      </c>
    </row>
    <row r="5" ht="18.85" customHeight="1" spans="1:19">
      <c r="A5" s="168" t="s">
        <v>30</v>
      </c>
      <c r="B5" s="169" t="s">
        <v>31</v>
      </c>
      <c r="C5" s="169" t="s">
        <v>32</v>
      </c>
      <c r="D5" s="170" t="s">
        <v>33</v>
      </c>
      <c r="E5" s="171"/>
      <c r="F5" s="171"/>
      <c r="G5" s="171"/>
      <c r="H5" s="171"/>
      <c r="I5" s="171"/>
      <c r="J5" s="179"/>
      <c r="K5" s="171"/>
      <c r="L5" s="171"/>
      <c r="M5" s="171"/>
      <c r="N5" s="180"/>
      <c r="O5" s="180" t="s">
        <v>21</v>
      </c>
      <c r="P5" s="180"/>
      <c r="Q5" s="180"/>
      <c r="R5" s="180"/>
      <c r="S5" s="180"/>
    </row>
    <row r="6" ht="18" customHeight="1" spans="1:19">
      <c r="A6" s="172"/>
      <c r="B6" s="173"/>
      <c r="C6" s="173"/>
      <c r="D6" s="173" t="s">
        <v>34</v>
      </c>
      <c r="E6" s="173" t="s">
        <v>35</v>
      </c>
      <c r="F6" s="173" t="s">
        <v>36</v>
      </c>
      <c r="G6" s="173" t="s">
        <v>37</v>
      </c>
      <c r="H6" s="173" t="s">
        <v>38</v>
      </c>
      <c r="I6" s="181" t="s">
        <v>39</v>
      </c>
      <c r="J6" s="182"/>
      <c r="K6" s="181" t="s">
        <v>40</v>
      </c>
      <c r="L6" s="181" t="s">
        <v>41</v>
      </c>
      <c r="M6" s="181" t="s">
        <v>42</v>
      </c>
      <c r="N6" s="183" t="s">
        <v>43</v>
      </c>
      <c r="O6" s="184" t="s">
        <v>34</v>
      </c>
      <c r="P6" s="184" t="s">
        <v>35</v>
      </c>
      <c r="Q6" s="184" t="s">
        <v>36</v>
      </c>
      <c r="R6" s="184" t="s">
        <v>37</v>
      </c>
      <c r="S6" s="184" t="s">
        <v>44</v>
      </c>
    </row>
    <row r="7" ht="29.3" customHeight="1" spans="1:19">
      <c r="A7" s="174"/>
      <c r="B7" s="175"/>
      <c r="C7" s="175"/>
      <c r="D7" s="175"/>
      <c r="E7" s="175"/>
      <c r="F7" s="175"/>
      <c r="G7" s="175"/>
      <c r="H7" s="175"/>
      <c r="I7" s="185" t="s">
        <v>34</v>
      </c>
      <c r="J7" s="185" t="s">
        <v>45</v>
      </c>
      <c r="K7" s="185" t="s">
        <v>40</v>
      </c>
      <c r="L7" s="185" t="s">
        <v>41</v>
      </c>
      <c r="M7" s="185" t="s">
        <v>42</v>
      </c>
      <c r="N7" s="185" t="s">
        <v>43</v>
      </c>
      <c r="O7" s="185"/>
      <c r="P7" s="185"/>
      <c r="Q7" s="185"/>
      <c r="R7" s="185"/>
      <c r="S7" s="185"/>
    </row>
    <row r="8" ht="16.55" customHeight="1" spans="1:19">
      <c r="A8" s="148">
        <v>1</v>
      </c>
      <c r="B8" s="20">
        <v>2</v>
      </c>
      <c r="C8" s="20">
        <v>3</v>
      </c>
      <c r="D8" s="20">
        <v>4</v>
      </c>
      <c r="E8" s="148">
        <v>5</v>
      </c>
      <c r="F8" s="20">
        <v>6</v>
      </c>
      <c r="G8" s="20">
        <v>7</v>
      </c>
      <c r="H8" s="148">
        <v>8</v>
      </c>
      <c r="I8" s="20">
        <v>9</v>
      </c>
      <c r="J8" s="35">
        <v>10</v>
      </c>
      <c r="K8" s="35">
        <v>11</v>
      </c>
      <c r="L8" s="186">
        <v>12</v>
      </c>
      <c r="M8" s="35">
        <v>13</v>
      </c>
      <c r="N8" s="35">
        <v>14</v>
      </c>
      <c r="O8" s="35">
        <v>15</v>
      </c>
      <c r="P8" s="35">
        <v>16</v>
      </c>
      <c r="Q8" s="35">
        <v>17</v>
      </c>
      <c r="R8" s="35">
        <v>18</v>
      </c>
      <c r="S8" s="35">
        <v>19</v>
      </c>
    </row>
    <row r="9" ht="33" customHeight="1" spans="1:19">
      <c r="A9" s="145" t="s">
        <v>46</v>
      </c>
      <c r="B9" s="145" t="s">
        <v>47</v>
      </c>
      <c r="C9" s="132">
        <v>1739153.87</v>
      </c>
      <c r="D9" s="132">
        <v>1739153.87</v>
      </c>
      <c r="E9" s="132">
        <v>1739153.87</v>
      </c>
      <c r="F9" s="132"/>
      <c r="G9" s="132"/>
      <c r="H9" s="132"/>
      <c r="I9" s="132"/>
      <c r="J9" s="132"/>
      <c r="K9" s="132"/>
      <c r="L9" s="132"/>
      <c r="M9" s="132"/>
      <c r="N9" s="132"/>
      <c r="O9" s="132"/>
      <c r="P9" s="132"/>
      <c r="Q9" s="132"/>
      <c r="R9" s="132"/>
      <c r="S9" s="132"/>
    </row>
    <row r="10" ht="25" customHeight="1" spans="1:19">
      <c r="A10" s="146" t="s">
        <v>48</v>
      </c>
      <c r="B10" s="146" t="s">
        <v>47</v>
      </c>
      <c r="C10" s="132">
        <v>1739153.87</v>
      </c>
      <c r="D10" s="132">
        <v>1739153.87</v>
      </c>
      <c r="E10" s="132">
        <v>1739153.87</v>
      </c>
      <c r="F10" s="132"/>
      <c r="G10" s="132"/>
      <c r="H10" s="132"/>
      <c r="I10" s="132"/>
      <c r="J10" s="132"/>
      <c r="K10" s="132"/>
      <c r="L10" s="132"/>
      <c r="M10" s="132"/>
      <c r="N10" s="132"/>
      <c r="O10" s="100"/>
      <c r="P10" s="100"/>
      <c r="Q10" s="100"/>
      <c r="R10" s="100"/>
      <c r="S10" s="100"/>
    </row>
    <row r="11" ht="25" customHeight="1" spans="1:19">
      <c r="A11" s="176" t="s">
        <v>32</v>
      </c>
      <c r="B11" s="176"/>
      <c r="C11" s="132">
        <v>1739153.87</v>
      </c>
      <c r="D11" s="132">
        <v>1739153.87</v>
      </c>
      <c r="E11" s="132">
        <v>1739153.87</v>
      </c>
      <c r="F11" s="132"/>
      <c r="G11" s="132"/>
      <c r="H11" s="132"/>
      <c r="I11" s="132"/>
      <c r="J11" s="132"/>
      <c r="K11" s="132"/>
      <c r="L11" s="132"/>
      <c r="M11" s="132"/>
      <c r="N11" s="132"/>
      <c r="O11" s="132"/>
      <c r="P11" s="132"/>
      <c r="Q11" s="132"/>
      <c r="R11" s="132"/>
      <c r="S11" s="132"/>
    </row>
  </sheetData>
  <mergeCells count="21">
    <mergeCell ref="R2:S2"/>
    <mergeCell ref="A3:S3"/>
    <mergeCell ref="A4:D4"/>
    <mergeCell ref="R4:S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9" scale="4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1"/>
  <sheetViews>
    <sheetView showZeros="0" tabSelected="1" workbookViewId="0">
      <pane ySplit="1" topLeftCell="A2" activePane="bottomLeft" state="frozen"/>
      <selection/>
      <selection pane="bottomLeft" activeCell="G28" sqref="G28"/>
    </sheetView>
  </sheetViews>
  <sheetFormatPr defaultColWidth="9.10833333333333" defaultRowHeight="14.25" customHeight="1"/>
  <cols>
    <col min="1" max="1" width="14.2166666666667" customWidth="1"/>
    <col min="2" max="2" width="32.55" customWidth="1"/>
    <col min="3" max="3" width="18.8916666666667" customWidth="1"/>
    <col min="4" max="6" width="16.4416666666667" customWidth="1"/>
    <col min="7" max="15" width="11.1083333333333" customWidth="1"/>
  </cols>
  <sheetData>
    <row r="1" customHeight="1" spans="1:15">
      <c r="A1" s="1"/>
      <c r="B1" s="1"/>
      <c r="C1" s="1"/>
      <c r="D1" s="1"/>
      <c r="E1" s="1"/>
      <c r="F1" s="1"/>
      <c r="G1" s="1"/>
      <c r="H1" s="1"/>
      <c r="I1" s="1"/>
      <c r="J1" s="1"/>
      <c r="K1" s="1"/>
      <c r="L1" s="1"/>
      <c r="M1" s="1"/>
      <c r="N1" s="1"/>
      <c r="O1" s="1"/>
    </row>
    <row r="2" ht="15.75" customHeight="1" spans="15:15">
      <c r="O2" s="56" t="s">
        <v>49</v>
      </c>
    </row>
    <row r="3" ht="28.5" customHeight="1" spans="1:15">
      <c r="A3" s="27" t="s">
        <v>50</v>
      </c>
      <c r="B3" s="27"/>
      <c r="C3" s="27"/>
      <c r="D3" s="27"/>
      <c r="E3" s="27"/>
      <c r="F3" s="27"/>
      <c r="G3" s="27"/>
      <c r="H3" s="27"/>
      <c r="I3" s="27"/>
      <c r="J3" s="27"/>
      <c r="K3" s="27"/>
      <c r="L3" s="27"/>
      <c r="M3" s="27"/>
      <c r="N3" s="27"/>
      <c r="O3" s="27"/>
    </row>
    <row r="4" ht="15.05" customHeight="1" spans="1:15">
      <c r="A4" s="107" t="str">
        <f>'部门财务收支预算总表01-1'!A4</f>
        <v>单位名称：新平彝族傣族自治县妇女联合会</v>
      </c>
      <c r="B4" s="108"/>
      <c r="C4" s="59"/>
      <c r="D4" s="59"/>
      <c r="E4" s="59"/>
      <c r="F4" s="59"/>
      <c r="G4" s="7"/>
      <c r="H4" s="59"/>
      <c r="I4" s="59"/>
      <c r="J4" s="7"/>
      <c r="K4" s="59"/>
      <c r="L4" s="59"/>
      <c r="M4" s="7"/>
      <c r="N4" s="7"/>
      <c r="O4" s="109" t="s">
        <v>3</v>
      </c>
    </row>
    <row r="5" ht="18.85" customHeight="1" spans="1:15">
      <c r="A5" s="10" t="s">
        <v>51</v>
      </c>
      <c r="B5" s="10" t="s">
        <v>52</v>
      </c>
      <c r="C5" s="16" t="s">
        <v>32</v>
      </c>
      <c r="D5" s="64" t="s">
        <v>35</v>
      </c>
      <c r="E5" s="64"/>
      <c r="F5" s="64"/>
      <c r="G5" s="162" t="s">
        <v>36</v>
      </c>
      <c r="H5" s="10" t="s">
        <v>37</v>
      </c>
      <c r="I5" s="10" t="s">
        <v>53</v>
      </c>
      <c r="J5" s="11" t="s">
        <v>54</v>
      </c>
      <c r="K5" s="73" t="s">
        <v>55</v>
      </c>
      <c r="L5" s="73" t="s">
        <v>56</v>
      </c>
      <c r="M5" s="73" t="s">
        <v>57</v>
      </c>
      <c r="N5" s="73" t="s">
        <v>58</v>
      </c>
      <c r="O5" s="90" t="s">
        <v>59</v>
      </c>
    </row>
    <row r="6" ht="29.95" customHeight="1" spans="1:15">
      <c r="A6" s="19"/>
      <c r="B6" s="19"/>
      <c r="C6" s="19"/>
      <c r="D6" s="64" t="s">
        <v>34</v>
      </c>
      <c r="E6" s="64" t="s">
        <v>60</v>
      </c>
      <c r="F6" s="64" t="s">
        <v>61</v>
      </c>
      <c r="G6" s="19"/>
      <c r="H6" s="19"/>
      <c r="I6" s="19"/>
      <c r="J6" s="64" t="s">
        <v>34</v>
      </c>
      <c r="K6" s="94" t="s">
        <v>55</v>
      </c>
      <c r="L6" s="94" t="s">
        <v>56</v>
      </c>
      <c r="M6" s="94" t="s">
        <v>57</v>
      </c>
      <c r="N6" s="94" t="s">
        <v>58</v>
      </c>
      <c r="O6" s="94" t="s">
        <v>59</v>
      </c>
    </row>
    <row r="7" ht="16.55" customHeight="1" spans="1:15">
      <c r="A7" s="64">
        <v>1</v>
      </c>
      <c r="B7" s="64">
        <v>2</v>
      </c>
      <c r="C7" s="64">
        <v>3</v>
      </c>
      <c r="D7" s="64">
        <v>4</v>
      </c>
      <c r="E7" s="64">
        <v>5</v>
      </c>
      <c r="F7" s="64">
        <v>6</v>
      </c>
      <c r="G7" s="64">
        <v>7</v>
      </c>
      <c r="H7" s="49">
        <v>8</v>
      </c>
      <c r="I7" s="49">
        <v>9</v>
      </c>
      <c r="J7" s="49">
        <v>10</v>
      </c>
      <c r="K7" s="49">
        <v>11</v>
      </c>
      <c r="L7" s="49">
        <v>12</v>
      </c>
      <c r="M7" s="49">
        <v>13</v>
      </c>
      <c r="N7" s="49">
        <v>14</v>
      </c>
      <c r="O7" s="64">
        <v>15</v>
      </c>
    </row>
    <row r="8" ht="16.55" customHeight="1" spans="1:15">
      <c r="A8" s="145" t="s">
        <v>62</v>
      </c>
      <c r="B8" s="145" t="s">
        <v>63</v>
      </c>
      <c r="C8" s="132">
        <v>1249084</v>
      </c>
      <c r="D8" s="132">
        <v>1249084</v>
      </c>
      <c r="E8" s="132">
        <v>973064</v>
      </c>
      <c r="F8" s="132">
        <v>276020</v>
      </c>
      <c r="G8" s="163"/>
      <c r="H8" s="49"/>
      <c r="I8" s="49"/>
      <c r="J8" s="49"/>
      <c r="K8" s="49"/>
      <c r="L8" s="49"/>
      <c r="M8" s="49"/>
      <c r="N8" s="49"/>
      <c r="O8" s="64"/>
    </row>
    <row r="9" ht="16.55" customHeight="1" spans="1:15">
      <c r="A9" s="146" t="s">
        <v>64</v>
      </c>
      <c r="B9" s="146" t="s">
        <v>65</v>
      </c>
      <c r="C9" s="132">
        <v>1232964</v>
      </c>
      <c r="D9" s="132">
        <v>1232964</v>
      </c>
      <c r="E9" s="132">
        <v>973064</v>
      </c>
      <c r="F9" s="132">
        <v>259900</v>
      </c>
      <c r="G9" s="163"/>
      <c r="H9" s="49"/>
      <c r="I9" s="49"/>
      <c r="J9" s="49"/>
      <c r="K9" s="49"/>
      <c r="L9" s="49"/>
      <c r="M9" s="49"/>
      <c r="N9" s="49"/>
      <c r="O9" s="64"/>
    </row>
    <row r="10" ht="16.55" customHeight="1" spans="1:15">
      <c r="A10" s="147" t="s">
        <v>66</v>
      </c>
      <c r="B10" s="147" t="s">
        <v>67</v>
      </c>
      <c r="C10" s="132">
        <v>1012164</v>
      </c>
      <c r="D10" s="132">
        <v>1012164</v>
      </c>
      <c r="E10" s="132">
        <v>973064</v>
      </c>
      <c r="F10" s="132">
        <v>39100</v>
      </c>
      <c r="G10" s="163"/>
      <c r="H10" s="49"/>
      <c r="I10" s="49"/>
      <c r="J10" s="49"/>
      <c r="K10" s="49"/>
      <c r="L10" s="49"/>
      <c r="M10" s="49"/>
      <c r="N10" s="49"/>
      <c r="O10" s="64"/>
    </row>
    <row r="11" ht="16.55" customHeight="1" spans="1:15">
      <c r="A11" s="147" t="s">
        <v>68</v>
      </c>
      <c r="B11" s="147" t="s">
        <v>69</v>
      </c>
      <c r="C11" s="132">
        <v>180800</v>
      </c>
      <c r="D11" s="132">
        <v>180800</v>
      </c>
      <c r="E11" s="132"/>
      <c r="F11" s="132">
        <v>180800</v>
      </c>
      <c r="G11" s="163"/>
      <c r="H11" s="49"/>
      <c r="I11" s="49"/>
      <c r="J11" s="49"/>
      <c r="K11" s="49"/>
      <c r="L11" s="49"/>
      <c r="M11" s="49"/>
      <c r="N11" s="49"/>
      <c r="O11" s="64"/>
    </row>
    <row r="12" ht="16.55" customHeight="1" spans="1:15">
      <c r="A12" s="147">
        <v>2012999</v>
      </c>
      <c r="B12" s="147" t="s">
        <v>70</v>
      </c>
      <c r="C12" s="132">
        <v>40000</v>
      </c>
      <c r="D12" s="132">
        <v>40000</v>
      </c>
      <c r="E12" s="132"/>
      <c r="F12" s="132">
        <v>40000</v>
      </c>
      <c r="G12" s="163"/>
      <c r="H12" s="49"/>
      <c r="I12" s="49"/>
      <c r="J12" s="49"/>
      <c r="K12" s="49"/>
      <c r="L12" s="49"/>
      <c r="M12" s="49"/>
      <c r="N12" s="49"/>
      <c r="O12" s="64"/>
    </row>
    <row r="13" ht="16.55" customHeight="1" spans="1:15">
      <c r="A13" s="146" t="s">
        <v>71</v>
      </c>
      <c r="B13" s="146" t="s">
        <v>72</v>
      </c>
      <c r="C13" s="132">
        <v>16120</v>
      </c>
      <c r="D13" s="132">
        <v>16120</v>
      </c>
      <c r="E13" s="132"/>
      <c r="F13" s="132">
        <v>16120</v>
      </c>
      <c r="G13" s="163"/>
      <c r="H13" s="49"/>
      <c r="I13" s="49"/>
      <c r="J13" s="49"/>
      <c r="K13" s="49"/>
      <c r="L13" s="49"/>
      <c r="M13" s="49"/>
      <c r="N13" s="49"/>
      <c r="O13" s="64"/>
    </row>
    <row r="14" ht="16.55" customHeight="1" spans="1:15">
      <c r="A14" s="147">
        <v>2013699</v>
      </c>
      <c r="B14" s="147" t="s">
        <v>72</v>
      </c>
      <c r="C14" s="132">
        <v>16120</v>
      </c>
      <c r="D14" s="132">
        <v>16120</v>
      </c>
      <c r="E14" s="132"/>
      <c r="F14" s="132">
        <v>16120</v>
      </c>
      <c r="G14" s="163"/>
      <c r="H14" s="49"/>
      <c r="I14" s="49"/>
      <c r="J14" s="49"/>
      <c r="K14" s="49"/>
      <c r="L14" s="49"/>
      <c r="M14" s="49"/>
      <c r="N14" s="49"/>
      <c r="O14" s="64"/>
    </row>
    <row r="15" ht="16.55" customHeight="1" spans="1:15">
      <c r="A15" s="145" t="s">
        <v>73</v>
      </c>
      <c r="B15" s="145" t="s">
        <v>74</v>
      </c>
      <c r="C15" s="132">
        <v>187770</v>
      </c>
      <c r="D15" s="132">
        <v>187770</v>
      </c>
      <c r="E15" s="132">
        <v>187770</v>
      </c>
      <c r="F15" s="132"/>
      <c r="G15" s="163"/>
      <c r="H15" s="49"/>
      <c r="I15" s="49"/>
      <c r="J15" s="49"/>
      <c r="K15" s="49"/>
      <c r="L15" s="49"/>
      <c r="M15" s="49"/>
      <c r="N15" s="49"/>
      <c r="O15" s="64"/>
    </row>
    <row r="16" ht="16.55" customHeight="1" spans="1:15">
      <c r="A16" s="146" t="s">
        <v>75</v>
      </c>
      <c r="B16" s="146" t="s">
        <v>76</v>
      </c>
      <c r="C16" s="132">
        <v>187770</v>
      </c>
      <c r="D16" s="132">
        <v>187770</v>
      </c>
      <c r="E16" s="132">
        <v>187770</v>
      </c>
      <c r="F16" s="132"/>
      <c r="G16" s="163"/>
      <c r="H16" s="49"/>
      <c r="I16" s="49"/>
      <c r="J16" s="49"/>
      <c r="K16" s="49"/>
      <c r="L16" s="49"/>
      <c r="M16" s="49"/>
      <c r="N16" s="49"/>
      <c r="O16" s="64"/>
    </row>
    <row r="17" ht="16.55" customHeight="1" spans="1:15">
      <c r="A17" s="147">
        <v>2080501</v>
      </c>
      <c r="B17" s="147" t="s">
        <v>77</v>
      </c>
      <c r="C17" s="132">
        <v>1200</v>
      </c>
      <c r="D17" s="132">
        <v>1200</v>
      </c>
      <c r="E17" s="132">
        <v>1200</v>
      </c>
      <c r="F17" s="132"/>
      <c r="G17" s="163"/>
      <c r="H17" s="49"/>
      <c r="I17" s="49"/>
      <c r="J17" s="49"/>
      <c r="K17" s="49"/>
      <c r="L17" s="49"/>
      <c r="M17" s="49"/>
      <c r="N17" s="49"/>
      <c r="O17" s="64"/>
    </row>
    <row r="18" ht="16.55" customHeight="1" spans="1:15">
      <c r="A18" s="147">
        <v>2080505</v>
      </c>
      <c r="B18" s="147" t="s">
        <v>78</v>
      </c>
      <c r="C18" s="132">
        <v>186570</v>
      </c>
      <c r="D18" s="132">
        <v>186570</v>
      </c>
      <c r="E18" s="132">
        <v>186570</v>
      </c>
      <c r="F18" s="132"/>
      <c r="G18" s="163"/>
      <c r="H18" s="49"/>
      <c r="I18" s="49"/>
      <c r="J18" s="49"/>
      <c r="K18" s="49"/>
      <c r="L18" s="49"/>
      <c r="M18" s="49"/>
      <c r="N18" s="49"/>
      <c r="O18" s="64"/>
    </row>
    <row r="19" ht="16.55" customHeight="1" spans="1:15">
      <c r="A19" s="145" t="s">
        <v>79</v>
      </c>
      <c r="B19" s="145" t="s">
        <v>80</v>
      </c>
      <c r="C19" s="132">
        <v>134563</v>
      </c>
      <c r="D19" s="132">
        <v>134563</v>
      </c>
      <c r="E19" s="132">
        <v>134563</v>
      </c>
      <c r="F19" s="132"/>
      <c r="G19" s="163"/>
      <c r="H19" s="49"/>
      <c r="I19" s="49"/>
      <c r="J19" s="49"/>
      <c r="K19" s="49"/>
      <c r="L19" s="49"/>
      <c r="M19" s="49"/>
      <c r="N19" s="49"/>
      <c r="O19" s="64"/>
    </row>
    <row r="20" ht="16.55" customHeight="1" spans="1:15">
      <c r="A20" s="146" t="s">
        <v>81</v>
      </c>
      <c r="B20" s="146" t="s">
        <v>82</v>
      </c>
      <c r="C20" s="132">
        <v>134563</v>
      </c>
      <c r="D20" s="132">
        <v>134563</v>
      </c>
      <c r="E20" s="132">
        <v>134563</v>
      </c>
      <c r="F20" s="132"/>
      <c r="G20" s="163"/>
      <c r="H20" s="49"/>
      <c r="I20" s="49"/>
      <c r="J20" s="49"/>
      <c r="K20" s="49"/>
      <c r="L20" s="49"/>
      <c r="M20" s="49"/>
      <c r="N20" s="49"/>
      <c r="O20" s="64"/>
    </row>
    <row r="21" ht="16.55" customHeight="1" spans="1:15">
      <c r="A21" s="147" t="s">
        <v>83</v>
      </c>
      <c r="B21" s="147" t="s">
        <v>84</v>
      </c>
      <c r="C21" s="132">
        <v>79931</v>
      </c>
      <c r="D21" s="132">
        <v>79931</v>
      </c>
      <c r="E21" s="132">
        <v>79931</v>
      </c>
      <c r="F21" s="132"/>
      <c r="G21" s="163"/>
      <c r="H21" s="49"/>
      <c r="I21" s="49"/>
      <c r="J21" s="49"/>
      <c r="K21" s="49"/>
      <c r="L21" s="49"/>
      <c r="M21" s="49"/>
      <c r="N21" s="49"/>
      <c r="O21" s="64"/>
    </row>
    <row r="22" ht="16.55" customHeight="1" spans="1:15">
      <c r="A22" s="147" t="s">
        <v>85</v>
      </c>
      <c r="B22" s="147" t="s">
        <v>86</v>
      </c>
      <c r="C22" s="132">
        <v>1412</v>
      </c>
      <c r="D22" s="132">
        <v>1412</v>
      </c>
      <c r="E22" s="132">
        <v>1412</v>
      </c>
      <c r="F22" s="132"/>
      <c r="G22" s="163"/>
      <c r="H22" s="49"/>
      <c r="I22" s="49"/>
      <c r="J22" s="49"/>
      <c r="K22" s="49"/>
      <c r="L22" s="49"/>
      <c r="M22" s="49"/>
      <c r="N22" s="49"/>
      <c r="O22" s="64"/>
    </row>
    <row r="23" ht="16.55" customHeight="1" spans="1:15">
      <c r="A23" s="147" t="s">
        <v>87</v>
      </c>
      <c r="B23" s="147" t="s">
        <v>88</v>
      </c>
      <c r="C23" s="132">
        <v>51300</v>
      </c>
      <c r="D23" s="132">
        <v>51300</v>
      </c>
      <c r="E23" s="132">
        <v>51300</v>
      </c>
      <c r="F23" s="132"/>
      <c r="G23" s="163"/>
      <c r="H23" s="49"/>
      <c r="I23" s="49"/>
      <c r="J23" s="49"/>
      <c r="K23" s="49"/>
      <c r="L23" s="49"/>
      <c r="M23" s="49"/>
      <c r="N23" s="49"/>
      <c r="O23" s="64"/>
    </row>
    <row r="24" ht="16.55" customHeight="1" spans="1:15">
      <c r="A24" s="147" t="s">
        <v>89</v>
      </c>
      <c r="B24" s="147" t="s">
        <v>90</v>
      </c>
      <c r="C24" s="132">
        <v>1920</v>
      </c>
      <c r="D24" s="132">
        <v>1920</v>
      </c>
      <c r="E24" s="132">
        <v>1920</v>
      </c>
      <c r="F24" s="132"/>
      <c r="G24" s="163"/>
      <c r="H24" s="49"/>
      <c r="I24" s="49"/>
      <c r="J24" s="49"/>
      <c r="K24" s="49"/>
      <c r="L24" s="49"/>
      <c r="M24" s="49"/>
      <c r="N24" s="49"/>
      <c r="O24" s="64"/>
    </row>
    <row r="25" ht="16.55" customHeight="1" spans="1:15">
      <c r="A25" s="145">
        <v>213</v>
      </c>
      <c r="B25" s="145" t="s">
        <v>91</v>
      </c>
      <c r="C25" s="132">
        <v>3864.87</v>
      </c>
      <c r="D25" s="132">
        <v>3864.87</v>
      </c>
      <c r="E25" s="132"/>
      <c r="F25" s="132">
        <v>3864.87</v>
      </c>
      <c r="G25" s="163"/>
      <c r="H25" s="49"/>
      <c r="I25" s="49"/>
      <c r="J25" s="49"/>
      <c r="K25" s="49"/>
      <c r="L25" s="49"/>
      <c r="M25" s="49"/>
      <c r="N25" s="49"/>
      <c r="O25" s="64"/>
    </row>
    <row r="26" ht="16.55" customHeight="1" spans="1:15">
      <c r="A26" s="146">
        <v>21308</v>
      </c>
      <c r="B26" s="146" t="s">
        <v>91</v>
      </c>
      <c r="C26" s="132">
        <v>3864.87</v>
      </c>
      <c r="D26" s="132">
        <v>3864.87</v>
      </c>
      <c r="E26" s="132"/>
      <c r="F26" s="132">
        <v>3864.87</v>
      </c>
      <c r="G26" s="163"/>
      <c r="H26" s="49"/>
      <c r="I26" s="49"/>
      <c r="J26" s="49"/>
      <c r="K26" s="49"/>
      <c r="L26" s="49"/>
      <c r="M26" s="49"/>
      <c r="N26" s="49"/>
      <c r="O26" s="64"/>
    </row>
    <row r="27" ht="16.55" customHeight="1" spans="1:15">
      <c r="A27" s="147">
        <v>2130804</v>
      </c>
      <c r="B27" s="147" t="s">
        <v>91</v>
      </c>
      <c r="C27" s="132">
        <v>3864.87</v>
      </c>
      <c r="D27" s="132">
        <v>3864.87</v>
      </c>
      <c r="E27" s="132"/>
      <c r="F27" s="132">
        <v>3864.87</v>
      </c>
      <c r="G27" s="163"/>
      <c r="H27" s="49"/>
      <c r="I27" s="49"/>
      <c r="J27" s="49"/>
      <c r="K27" s="49"/>
      <c r="L27" s="49"/>
      <c r="M27" s="49"/>
      <c r="N27" s="49"/>
      <c r="O27" s="64"/>
    </row>
    <row r="28" ht="16.55" customHeight="1" spans="1:15">
      <c r="A28" s="145" t="s">
        <v>92</v>
      </c>
      <c r="B28" s="145" t="s">
        <v>93</v>
      </c>
      <c r="C28" s="132">
        <v>163872</v>
      </c>
      <c r="D28" s="132">
        <v>163872</v>
      </c>
      <c r="E28" s="132">
        <v>163872</v>
      </c>
      <c r="F28" s="132"/>
      <c r="G28" s="163"/>
      <c r="H28" s="49"/>
      <c r="I28" s="49"/>
      <c r="J28" s="49"/>
      <c r="K28" s="49"/>
      <c r="L28" s="49"/>
      <c r="M28" s="49"/>
      <c r="N28" s="49"/>
      <c r="O28" s="64"/>
    </row>
    <row r="29" ht="16.55" customHeight="1" spans="1:15">
      <c r="A29" s="146" t="s">
        <v>94</v>
      </c>
      <c r="B29" s="146" t="s">
        <v>95</v>
      </c>
      <c r="C29" s="132">
        <v>163872</v>
      </c>
      <c r="D29" s="132">
        <v>163872</v>
      </c>
      <c r="E29" s="132">
        <v>163872</v>
      </c>
      <c r="F29" s="132"/>
      <c r="G29" s="163"/>
      <c r="H29" s="49"/>
      <c r="I29" s="49"/>
      <c r="J29" s="49"/>
      <c r="K29" s="49"/>
      <c r="L29" s="49"/>
      <c r="M29" s="49"/>
      <c r="N29" s="49"/>
      <c r="O29" s="64"/>
    </row>
    <row r="30" ht="20.3" customHeight="1" spans="1:15">
      <c r="A30" s="147" t="s">
        <v>96</v>
      </c>
      <c r="B30" s="147" t="s">
        <v>97</v>
      </c>
      <c r="C30" s="132">
        <v>163872</v>
      </c>
      <c r="D30" s="132">
        <v>163872</v>
      </c>
      <c r="E30" s="132">
        <v>163872</v>
      </c>
      <c r="F30" s="132"/>
      <c r="G30" s="164"/>
      <c r="H30" s="165"/>
      <c r="I30" s="165"/>
      <c r="J30" s="165"/>
      <c r="K30" s="165"/>
      <c r="L30" s="165"/>
      <c r="M30" s="95"/>
      <c r="N30" s="165"/>
      <c r="O30" s="165"/>
    </row>
    <row r="31" ht="17.2" customHeight="1" spans="1:15">
      <c r="A31" s="110" t="s">
        <v>98</v>
      </c>
      <c r="B31" s="111" t="s">
        <v>98</v>
      </c>
      <c r="C31" s="132">
        <f>C8+C15+C19+C25+C28</f>
        <v>1739153.87</v>
      </c>
      <c r="D31" s="132">
        <f>D8+D15+D19+D25+D28</f>
        <v>1739153.87</v>
      </c>
      <c r="E31" s="132">
        <f>E8+E15+E19+E25+E28</f>
        <v>1459269</v>
      </c>
      <c r="F31" s="132">
        <f>F8+F15+F19+F25+F28</f>
        <v>279884.87</v>
      </c>
      <c r="G31" s="164"/>
      <c r="H31" s="165"/>
      <c r="I31" s="165"/>
      <c r="J31" s="165"/>
      <c r="K31" s="165"/>
      <c r="L31" s="165"/>
      <c r="M31" s="95"/>
      <c r="N31" s="165"/>
      <c r="O31" s="165"/>
    </row>
  </sheetData>
  <mergeCells count="11">
    <mergeCell ref="A3:O3"/>
    <mergeCell ref="A4:L4"/>
    <mergeCell ref="D5:F5"/>
    <mergeCell ref="J5:O5"/>
    <mergeCell ref="A31:B31"/>
    <mergeCell ref="A5:A6"/>
    <mergeCell ref="B5:B6"/>
    <mergeCell ref="C5:C6"/>
    <mergeCell ref="G5:G6"/>
    <mergeCell ref="H5:H6"/>
    <mergeCell ref="I5:I6"/>
  </mergeCells>
  <pageMargins left="0.75" right="0.75" top="1" bottom="1" header="0.5" footer="0.5"/>
  <pageSetup paperSize="9" scale="4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7"/>
  <sheetViews>
    <sheetView showZeros="0" tabSelected="1" zoomScale="90" zoomScaleNormal="90" workbookViewId="0">
      <pane ySplit="1" topLeftCell="A2" activePane="bottomLeft" state="frozen"/>
      <selection/>
      <selection pane="bottomLeft" activeCell="G28" sqref="G28"/>
    </sheetView>
  </sheetViews>
  <sheetFormatPr defaultColWidth="9.10833333333333" defaultRowHeight="14.25" customHeight="1" outlineLevelCol="3"/>
  <cols>
    <col min="1" max="4" width="33.9416666666667" customWidth="1"/>
  </cols>
  <sheetData>
    <row r="1" customHeight="1" spans="1:4">
      <c r="A1" s="1"/>
      <c r="B1" s="1"/>
      <c r="C1" s="1"/>
      <c r="D1" s="1"/>
    </row>
    <row r="2" customHeight="1" spans="4:4">
      <c r="D2" s="105" t="s">
        <v>99</v>
      </c>
    </row>
    <row r="3" ht="31.6" customHeight="1" spans="1:4">
      <c r="A3" s="46" t="s">
        <v>100</v>
      </c>
      <c r="B3" s="151"/>
      <c r="C3" s="151"/>
      <c r="D3" s="151"/>
    </row>
    <row r="4" ht="17.2" customHeight="1" spans="1:4">
      <c r="A4" s="5" t="str">
        <f>'部门财务收支预算总表01-1'!A4</f>
        <v>单位名称：新平彝族傣族自治县妇女联合会</v>
      </c>
      <c r="B4" s="152"/>
      <c r="C4" s="152"/>
      <c r="D4" s="106" t="s">
        <v>3</v>
      </c>
    </row>
    <row r="5" ht="24.75" customHeight="1" spans="1:4">
      <c r="A5" s="11" t="s">
        <v>4</v>
      </c>
      <c r="B5" s="13"/>
      <c r="C5" s="11" t="s">
        <v>5</v>
      </c>
      <c r="D5" s="13"/>
    </row>
    <row r="6" ht="15.75" customHeight="1" spans="1:4">
      <c r="A6" s="16" t="s">
        <v>6</v>
      </c>
      <c r="B6" s="153" t="s">
        <v>7</v>
      </c>
      <c r="C6" s="16" t="s">
        <v>101</v>
      </c>
      <c r="D6" s="153" t="s">
        <v>7</v>
      </c>
    </row>
    <row r="7" ht="14.1" customHeight="1" spans="1:4">
      <c r="A7" s="19"/>
      <c r="B7" s="18"/>
      <c r="C7" s="19"/>
      <c r="D7" s="18"/>
    </row>
    <row r="8" ht="29.15" customHeight="1" spans="1:4">
      <c r="A8" s="154" t="s">
        <v>102</v>
      </c>
      <c r="B8" s="132">
        <v>1739153.87</v>
      </c>
      <c r="C8" s="155" t="s">
        <v>103</v>
      </c>
      <c r="D8" s="132">
        <v>1739153.87</v>
      </c>
    </row>
    <row r="9" ht="29.15" customHeight="1" spans="1:4">
      <c r="A9" s="156" t="s">
        <v>104</v>
      </c>
      <c r="B9" s="132">
        <v>1739153.87</v>
      </c>
      <c r="C9" s="155" t="str">
        <f>"（"&amp;"一"&amp;"）"&amp;"一般公共服务支出"</f>
        <v>（一）一般公共服务支出</v>
      </c>
      <c r="D9" s="132">
        <v>1252948.87</v>
      </c>
    </row>
    <row r="10" ht="29.15" customHeight="1" spans="1:4">
      <c r="A10" s="156" t="s">
        <v>105</v>
      </c>
      <c r="B10" s="132"/>
      <c r="C10" s="155" t="str">
        <f>"（"&amp;"二"&amp;"）"&amp;"社会保障和就业支出"</f>
        <v>（二）社会保障和就业支出</v>
      </c>
      <c r="D10" s="132">
        <v>187770</v>
      </c>
    </row>
    <row r="11" ht="29.15" customHeight="1" spans="1:4">
      <c r="A11" s="156" t="s">
        <v>106</v>
      </c>
      <c r="B11" s="132"/>
      <c r="C11" s="155" t="str">
        <f>"（"&amp;"三"&amp;"）"&amp;"卫生健康支出"</f>
        <v>（三）卫生健康支出</v>
      </c>
      <c r="D11" s="132">
        <v>134563</v>
      </c>
    </row>
    <row r="12" ht="29.15" customHeight="1" spans="1:4">
      <c r="A12" s="157" t="s">
        <v>107</v>
      </c>
      <c r="B12" s="132"/>
      <c r="C12" s="155" t="str">
        <f>"（"&amp;"四"&amp;"）"&amp;"住房保障支出"</f>
        <v>（四）住房保障支出</v>
      </c>
      <c r="D12" s="132">
        <v>163872</v>
      </c>
    </row>
    <row r="13" ht="29.15" customHeight="1" spans="1:4">
      <c r="A13" s="156" t="s">
        <v>104</v>
      </c>
      <c r="B13" s="132"/>
      <c r="C13" s="155"/>
      <c r="D13" s="132"/>
    </row>
    <row r="14" ht="29.15" customHeight="1" spans="1:4">
      <c r="A14" s="158" t="s">
        <v>105</v>
      </c>
      <c r="B14" s="132"/>
      <c r="C14" s="155"/>
      <c r="D14" s="132"/>
    </row>
    <row r="15" ht="29.15" customHeight="1" spans="1:4">
      <c r="A15" s="158" t="s">
        <v>106</v>
      </c>
      <c r="B15" s="132"/>
      <c r="C15" s="155"/>
      <c r="D15" s="132"/>
    </row>
    <row r="16" ht="29.15" customHeight="1" spans="1:4">
      <c r="A16" s="159"/>
      <c r="B16" s="132"/>
      <c r="C16" s="155" t="s">
        <v>108</v>
      </c>
      <c r="D16" s="132"/>
    </row>
    <row r="17" ht="29.15" customHeight="1" spans="1:4">
      <c r="A17" s="159" t="s">
        <v>109</v>
      </c>
      <c r="B17" s="160">
        <v>1739153.87</v>
      </c>
      <c r="C17" s="161" t="s">
        <v>110</v>
      </c>
      <c r="D17" s="160">
        <v>1739153.87</v>
      </c>
    </row>
  </sheetData>
  <mergeCells count="8">
    <mergeCell ref="A3:D3"/>
    <mergeCell ref="A4:B4"/>
    <mergeCell ref="A5:B5"/>
    <mergeCell ref="C5:D5"/>
    <mergeCell ref="A6:A7"/>
    <mergeCell ref="B6:B7"/>
    <mergeCell ref="C6:C7"/>
    <mergeCell ref="D6:D7"/>
  </mergeCells>
  <pageMargins left="0.75" right="0.75" top="1" bottom="1" header="0.5" footer="0.5"/>
  <pageSetup paperSize="9" scale="7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1"/>
  <sheetViews>
    <sheetView showZeros="0" tabSelected="1" workbookViewId="0">
      <pane ySplit="1" topLeftCell="A18" activePane="bottomLeft" state="frozen"/>
      <selection/>
      <selection pane="bottomLeft" activeCell="G28" sqref="G28"/>
    </sheetView>
  </sheetViews>
  <sheetFormatPr defaultColWidth="9.10833333333333" defaultRowHeight="14.25" customHeight="1" outlineLevelCol="6"/>
  <cols>
    <col min="1" max="1" width="20.1083333333333" customWidth="1"/>
    <col min="2" max="2" width="37.3333333333333" customWidth="1"/>
    <col min="3" max="3" width="24.2166666666667" customWidth="1"/>
    <col min="4" max="6" width="25" customWidth="1"/>
    <col min="7" max="7" width="24.2166666666667" customWidth="1"/>
  </cols>
  <sheetData>
    <row r="1" customHeight="1" spans="1:7">
      <c r="A1" s="1"/>
      <c r="B1" s="1"/>
      <c r="C1" s="1"/>
      <c r="D1" s="1"/>
      <c r="E1" s="1"/>
      <c r="F1" s="1"/>
      <c r="G1" s="1"/>
    </row>
    <row r="2" ht="11.95" customHeight="1" spans="4:7">
      <c r="D2" s="129"/>
      <c r="F2" s="56"/>
      <c r="G2" s="56" t="s">
        <v>111</v>
      </c>
    </row>
    <row r="3" ht="38.95" customHeight="1" spans="1:7">
      <c r="A3" s="4" t="s">
        <v>112</v>
      </c>
      <c r="B3" s="4"/>
      <c r="C3" s="4"/>
      <c r="D3" s="4"/>
      <c r="E3" s="4"/>
      <c r="F3" s="4"/>
      <c r="G3" s="4"/>
    </row>
    <row r="4" ht="18" customHeight="1" spans="1:7">
      <c r="A4" s="5" t="str">
        <f>'部门财务收支预算总表01-1'!A4</f>
        <v>单位名称：新平彝族傣族自治县妇女联合会</v>
      </c>
      <c r="F4" s="109"/>
      <c r="G4" s="109" t="s">
        <v>3</v>
      </c>
    </row>
    <row r="5" ht="20.3" customHeight="1" spans="1:7">
      <c r="A5" s="139" t="s">
        <v>113</v>
      </c>
      <c r="B5" s="140"/>
      <c r="C5" s="141" t="s">
        <v>32</v>
      </c>
      <c r="D5" s="12" t="s">
        <v>60</v>
      </c>
      <c r="E5" s="12"/>
      <c r="F5" s="13"/>
      <c r="G5" s="141" t="s">
        <v>61</v>
      </c>
    </row>
    <row r="6" ht="20.3" customHeight="1" spans="1:7">
      <c r="A6" s="142" t="s">
        <v>51</v>
      </c>
      <c r="B6" s="143" t="s">
        <v>52</v>
      </c>
      <c r="C6" s="97"/>
      <c r="D6" s="97" t="s">
        <v>34</v>
      </c>
      <c r="E6" s="97" t="s">
        <v>114</v>
      </c>
      <c r="F6" s="97" t="s">
        <v>115</v>
      </c>
      <c r="G6" s="97"/>
    </row>
    <row r="7" ht="22" customHeight="1" spans="1:7">
      <c r="A7" s="144" t="s">
        <v>116</v>
      </c>
      <c r="B7" s="144" t="s">
        <v>117</v>
      </c>
      <c r="C7" s="144" t="s">
        <v>118</v>
      </c>
      <c r="D7" s="64"/>
      <c r="E7" s="144" t="s">
        <v>119</v>
      </c>
      <c r="F7" s="144" t="s">
        <v>120</v>
      </c>
      <c r="G7" s="144" t="s">
        <v>121</v>
      </c>
    </row>
    <row r="8" ht="18" customHeight="1" spans="1:7">
      <c r="A8" s="145" t="s">
        <v>62</v>
      </c>
      <c r="B8" s="145" t="s">
        <v>63</v>
      </c>
      <c r="C8" s="132">
        <v>1249084</v>
      </c>
      <c r="D8" s="132">
        <v>1249084</v>
      </c>
      <c r="E8" s="132">
        <v>865464</v>
      </c>
      <c r="F8" s="132">
        <v>107600</v>
      </c>
      <c r="G8" s="132">
        <v>276020</v>
      </c>
    </row>
    <row r="9" ht="18" customHeight="1" spans="1:7">
      <c r="A9" s="146" t="s">
        <v>64</v>
      </c>
      <c r="B9" s="146" t="s">
        <v>65</v>
      </c>
      <c r="C9" s="132">
        <v>1232964</v>
      </c>
      <c r="D9" s="132">
        <v>1232964</v>
      </c>
      <c r="E9" s="132">
        <v>865464</v>
      </c>
      <c r="F9" s="132">
        <v>107600</v>
      </c>
      <c r="G9" s="132">
        <v>259900</v>
      </c>
    </row>
    <row r="10" ht="18" customHeight="1" spans="1:7">
      <c r="A10" s="147" t="s">
        <v>66</v>
      </c>
      <c r="B10" s="147" t="s">
        <v>67</v>
      </c>
      <c r="C10" s="132">
        <v>1012164</v>
      </c>
      <c r="D10" s="132">
        <v>1012164</v>
      </c>
      <c r="E10" s="132">
        <v>865464</v>
      </c>
      <c r="F10" s="132">
        <v>107600</v>
      </c>
      <c r="G10" s="132">
        <v>39100</v>
      </c>
    </row>
    <row r="11" ht="18" customHeight="1" spans="1:7">
      <c r="A11" s="147" t="s">
        <v>68</v>
      </c>
      <c r="B11" s="147" t="s">
        <v>69</v>
      </c>
      <c r="C11" s="132">
        <v>180800</v>
      </c>
      <c r="D11" s="132"/>
      <c r="E11" s="132"/>
      <c r="F11" s="132"/>
      <c r="G11" s="132">
        <v>180800</v>
      </c>
    </row>
    <row r="12" ht="18" customHeight="1" spans="1:7">
      <c r="A12" s="147">
        <v>2012999</v>
      </c>
      <c r="B12" s="147" t="s">
        <v>70</v>
      </c>
      <c r="C12" s="132">
        <v>40000</v>
      </c>
      <c r="D12" s="132"/>
      <c r="E12" s="132"/>
      <c r="F12" s="132"/>
      <c r="G12" s="132">
        <v>40000</v>
      </c>
    </row>
    <row r="13" ht="18" customHeight="1" spans="1:7">
      <c r="A13" s="146" t="s">
        <v>71</v>
      </c>
      <c r="B13" s="146" t="s">
        <v>72</v>
      </c>
      <c r="C13" s="132">
        <v>16120</v>
      </c>
      <c r="D13" s="132"/>
      <c r="E13" s="132"/>
      <c r="F13" s="132"/>
      <c r="G13" s="132">
        <v>16120</v>
      </c>
    </row>
    <row r="14" ht="18" customHeight="1" spans="1:7">
      <c r="A14" s="147" t="s">
        <v>122</v>
      </c>
      <c r="B14" s="147" t="s">
        <v>72</v>
      </c>
      <c r="C14" s="132">
        <v>16120</v>
      </c>
      <c r="D14" s="132"/>
      <c r="E14" s="132"/>
      <c r="F14" s="132"/>
      <c r="G14" s="132">
        <v>16120</v>
      </c>
    </row>
    <row r="15" ht="18" customHeight="1" spans="1:7">
      <c r="A15" s="145" t="s">
        <v>73</v>
      </c>
      <c r="B15" s="145" t="s">
        <v>74</v>
      </c>
      <c r="C15" s="132">
        <v>187770</v>
      </c>
      <c r="D15" s="132">
        <v>187770</v>
      </c>
      <c r="E15" s="132">
        <v>186570</v>
      </c>
      <c r="F15" s="132">
        <v>1200</v>
      </c>
      <c r="G15" s="132"/>
    </row>
    <row r="16" ht="18" customHeight="1" spans="1:7">
      <c r="A16" s="146" t="s">
        <v>75</v>
      </c>
      <c r="B16" s="146" t="s">
        <v>76</v>
      </c>
      <c r="C16" s="132">
        <v>187770</v>
      </c>
      <c r="D16" s="132">
        <v>187770</v>
      </c>
      <c r="E16" s="132">
        <v>186570</v>
      </c>
      <c r="F16" s="132">
        <v>1200</v>
      </c>
      <c r="G16" s="132"/>
    </row>
    <row r="17" ht="18" customHeight="1" spans="1:7">
      <c r="A17" s="147" t="s">
        <v>123</v>
      </c>
      <c r="B17" s="147" t="s">
        <v>77</v>
      </c>
      <c r="C17" s="132">
        <v>1200</v>
      </c>
      <c r="D17" s="132">
        <v>1200</v>
      </c>
      <c r="E17" s="132"/>
      <c r="F17" s="132">
        <v>1200</v>
      </c>
      <c r="G17" s="132"/>
    </row>
    <row r="18" ht="18" customHeight="1" spans="1:7">
      <c r="A18" s="147" t="s">
        <v>124</v>
      </c>
      <c r="B18" s="147" t="s">
        <v>78</v>
      </c>
      <c r="C18" s="132">
        <v>186570</v>
      </c>
      <c r="D18" s="132">
        <v>186570</v>
      </c>
      <c r="E18" s="132">
        <v>186570</v>
      </c>
      <c r="F18" s="132"/>
      <c r="G18" s="132"/>
    </row>
    <row r="19" ht="18" customHeight="1" spans="1:7">
      <c r="A19" s="145" t="s">
        <v>79</v>
      </c>
      <c r="B19" s="145" t="s">
        <v>80</v>
      </c>
      <c r="C19" s="132">
        <v>134563</v>
      </c>
      <c r="D19" s="132">
        <v>134563</v>
      </c>
      <c r="E19" s="132">
        <v>134563</v>
      </c>
      <c r="F19" s="132"/>
      <c r="G19" s="132"/>
    </row>
    <row r="20" ht="18" customHeight="1" spans="1:7">
      <c r="A20" s="146" t="s">
        <v>81</v>
      </c>
      <c r="B20" s="146" t="s">
        <v>82</v>
      </c>
      <c r="C20" s="132">
        <v>134563</v>
      </c>
      <c r="D20" s="132">
        <v>134563</v>
      </c>
      <c r="E20" s="132">
        <v>134563</v>
      </c>
      <c r="F20" s="132"/>
      <c r="G20" s="132"/>
    </row>
    <row r="21" ht="18" customHeight="1" spans="1:7">
      <c r="A21" s="147" t="s">
        <v>83</v>
      </c>
      <c r="B21" s="147" t="s">
        <v>84</v>
      </c>
      <c r="C21" s="132">
        <v>79931</v>
      </c>
      <c r="D21" s="132">
        <v>79931</v>
      </c>
      <c r="E21" s="132">
        <v>79931</v>
      </c>
      <c r="F21" s="132"/>
      <c r="G21" s="132"/>
    </row>
    <row r="22" ht="18" customHeight="1" spans="1:7">
      <c r="A22" s="147" t="s">
        <v>85</v>
      </c>
      <c r="B22" s="147" t="s">
        <v>86</v>
      </c>
      <c r="C22" s="132">
        <v>1412</v>
      </c>
      <c r="D22" s="132">
        <v>1412</v>
      </c>
      <c r="E22" s="132">
        <v>1412</v>
      </c>
      <c r="F22" s="132"/>
      <c r="G22" s="132"/>
    </row>
    <row r="23" ht="18" customHeight="1" spans="1:7">
      <c r="A23" s="147" t="s">
        <v>87</v>
      </c>
      <c r="B23" s="147" t="s">
        <v>88</v>
      </c>
      <c r="C23" s="132">
        <v>51300</v>
      </c>
      <c r="D23" s="132">
        <v>51300</v>
      </c>
      <c r="E23" s="132">
        <v>51300</v>
      </c>
      <c r="F23" s="132"/>
      <c r="G23" s="132"/>
    </row>
    <row r="24" ht="18" customHeight="1" spans="1:7">
      <c r="A24" s="147" t="s">
        <v>89</v>
      </c>
      <c r="B24" s="147" t="s">
        <v>90</v>
      </c>
      <c r="C24" s="132">
        <v>1920</v>
      </c>
      <c r="D24" s="132">
        <v>1920</v>
      </c>
      <c r="E24" s="132">
        <v>1920</v>
      </c>
      <c r="F24" s="132"/>
      <c r="G24" s="132"/>
    </row>
    <row r="25" ht="18" customHeight="1" spans="1:7">
      <c r="A25" s="145">
        <v>213</v>
      </c>
      <c r="B25" s="145" t="s">
        <v>91</v>
      </c>
      <c r="C25" s="132">
        <v>3864.87</v>
      </c>
      <c r="D25" s="132"/>
      <c r="E25" s="132"/>
      <c r="F25" s="132"/>
      <c r="G25" s="132">
        <v>3864.87</v>
      </c>
    </row>
    <row r="26" ht="18" customHeight="1" spans="1:7">
      <c r="A26" s="146">
        <v>21308</v>
      </c>
      <c r="B26" s="146" t="s">
        <v>91</v>
      </c>
      <c r="C26" s="132">
        <v>3864.87</v>
      </c>
      <c r="D26" s="132"/>
      <c r="E26" s="132"/>
      <c r="F26" s="132"/>
      <c r="G26" s="132">
        <v>3864.87</v>
      </c>
    </row>
    <row r="27" ht="18" customHeight="1" spans="1:7">
      <c r="A27" s="147">
        <v>2130804</v>
      </c>
      <c r="B27" s="147" t="s">
        <v>91</v>
      </c>
      <c r="C27" s="132">
        <v>3864.87</v>
      </c>
      <c r="D27" s="132"/>
      <c r="E27" s="132"/>
      <c r="F27" s="132"/>
      <c r="G27" s="132">
        <v>3864.87</v>
      </c>
    </row>
    <row r="28" ht="18" customHeight="1" spans="1:7">
      <c r="A28" s="145" t="s">
        <v>92</v>
      </c>
      <c r="B28" s="145" t="s">
        <v>93</v>
      </c>
      <c r="C28" s="132">
        <v>163872</v>
      </c>
      <c r="D28" s="132">
        <v>163872</v>
      </c>
      <c r="E28" s="132">
        <v>163872</v>
      </c>
      <c r="F28" s="132"/>
      <c r="G28" s="132"/>
    </row>
    <row r="29" ht="18" customHeight="1" spans="1:7">
      <c r="A29" s="146" t="s">
        <v>94</v>
      </c>
      <c r="B29" s="146" t="s">
        <v>95</v>
      </c>
      <c r="C29" s="132">
        <v>163872</v>
      </c>
      <c r="D29" s="132">
        <v>163872</v>
      </c>
      <c r="E29" s="132">
        <v>163872</v>
      </c>
      <c r="F29" s="132"/>
      <c r="G29" s="132"/>
    </row>
    <row r="30" ht="18" customHeight="1" spans="1:7">
      <c r="A30" s="147" t="s">
        <v>96</v>
      </c>
      <c r="B30" s="147" t="s">
        <v>97</v>
      </c>
      <c r="C30" s="132">
        <v>163872</v>
      </c>
      <c r="D30" s="132">
        <v>163872</v>
      </c>
      <c r="E30" s="132">
        <v>163872</v>
      </c>
      <c r="F30" s="132"/>
      <c r="G30" s="132"/>
    </row>
    <row r="31" ht="18" customHeight="1" spans="1:7">
      <c r="A31" s="148" t="s">
        <v>98</v>
      </c>
      <c r="B31" s="149" t="s">
        <v>98</v>
      </c>
      <c r="C31" s="132">
        <v>1739153.87</v>
      </c>
      <c r="D31" s="132">
        <v>1459269</v>
      </c>
      <c r="E31" s="150">
        <v>1350469</v>
      </c>
      <c r="F31" s="150">
        <v>108800</v>
      </c>
      <c r="G31" s="132">
        <v>279884.87</v>
      </c>
    </row>
  </sheetData>
  <mergeCells count="7">
    <mergeCell ref="A3:G3"/>
    <mergeCell ref="A4:E4"/>
    <mergeCell ref="A5:B5"/>
    <mergeCell ref="D5:F5"/>
    <mergeCell ref="A31:B31"/>
    <mergeCell ref="C5:C6"/>
    <mergeCell ref="G5:G6"/>
  </mergeCells>
  <pageMargins left="0.75" right="0.75" top="1" bottom="1" header="0.5" footer="0.5"/>
  <pageSetup paperSize="9" scale="73"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tabSelected="1" workbookViewId="0">
      <pane ySplit="1" topLeftCell="A2" activePane="bottomLeft" state="frozen"/>
      <selection/>
      <selection pane="bottomLeft" activeCell="G28" sqref="G28"/>
    </sheetView>
  </sheetViews>
  <sheetFormatPr defaultColWidth="9.10833333333333" defaultRowHeight="14.25" customHeight="1" outlineLevelRow="7" outlineLevelCol="5"/>
  <cols>
    <col min="1" max="1" width="27.4416666666667" customWidth="1"/>
    <col min="2" max="6" width="31.2166666666667" customWidth="1"/>
  </cols>
  <sheetData>
    <row r="1" customHeight="1" spans="1:6">
      <c r="A1" s="1"/>
      <c r="B1" s="1"/>
      <c r="C1" s="1"/>
      <c r="D1" s="1"/>
      <c r="E1" s="1"/>
      <c r="F1" s="1"/>
    </row>
    <row r="2" ht="11.95" customHeight="1" spans="1:6">
      <c r="A2" s="135"/>
      <c r="B2" s="135"/>
      <c r="C2" s="68"/>
      <c r="F2" s="60" t="s">
        <v>125</v>
      </c>
    </row>
    <row r="3" ht="25.55" customHeight="1" spans="1:6">
      <c r="A3" s="136" t="s">
        <v>126</v>
      </c>
      <c r="B3" s="136"/>
      <c r="C3" s="136"/>
      <c r="D3" s="136"/>
      <c r="E3" s="136"/>
      <c r="F3" s="136"/>
    </row>
    <row r="4" ht="15.75" customHeight="1" spans="1:6">
      <c r="A4" s="5" t="str">
        <f>'部门财务收支预算总表01-1'!A4</f>
        <v>单位名称：新平彝族傣族自治县妇女联合会</v>
      </c>
      <c r="B4" s="135"/>
      <c r="C4" s="68"/>
      <c r="F4" s="60" t="s">
        <v>127</v>
      </c>
    </row>
    <row r="5" ht="19.5" customHeight="1" spans="1:6">
      <c r="A5" s="10" t="s">
        <v>128</v>
      </c>
      <c r="B5" s="16" t="s">
        <v>129</v>
      </c>
      <c r="C5" s="11" t="s">
        <v>130</v>
      </c>
      <c r="D5" s="12"/>
      <c r="E5" s="13"/>
      <c r="F5" s="16" t="s">
        <v>131</v>
      </c>
    </row>
    <row r="6" ht="19.5" customHeight="1" spans="1:6">
      <c r="A6" s="18"/>
      <c r="B6" s="19"/>
      <c r="C6" s="64" t="s">
        <v>34</v>
      </c>
      <c r="D6" s="64" t="s">
        <v>132</v>
      </c>
      <c r="E6" s="64" t="s">
        <v>133</v>
      </c>
      <c r="F6" s="19"/>
    </row>
    <row r="7" ht="18.85" customHeight="1" spans="1:6">
      <c r="A7" s="137">
        <v>1</v>
      </c>
      <c r="B7" s="137">
        <v>2</v>
      </c>
      <c r="C7" s="138">
        <v>3</v>
      </c>
      <c r="D7" s="137">
        <v>4</v>
      </c>
      <c r="E7" s="137">
        <v>5</v>
      </c>
      <c r="F7" s="137">
        <v>6</v>
      </c>
    </row>
    <row r="8" ht="18.85" customHeight="1" spans="1:6">
      <c r="A8" s="132">
        <v>30000</v>
      </c>
      <c r="B8" s="132"/>
      <c r="C8" s="132">
        <v>29000</v>
      </c>
      <c r="D8" s="132"/>
      <c r="E8" s="132">
        <v>29000</v>
      </c>
      <c r="F8" s="132">
        <v>1000</v>
      </c>
    </row>
  </sheetData>
  <mergeCells count="6">
    <mergeCell ref="A3:F3"/>
    <mergeCell ref="A4:D4"/>
    <mergeCell ref="C5:E5"/>
    <mergeCell ref="A5:A6"/>
    <mergeCell ref="B5:B6"/>
    <mergeCell ref="F5:F6"/>
  </mergeCells>
  <pageMargins left="0.75" right="0.75" top="1" bottom="1" header="0.5" footer="0.5"/>
  <pageSetup paperSize="9" scale="72"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42"/>
  <sheetViews>
    <sheetView showZeros="0" tabSelected="1" workbookViewId="0">
      <pane ySplit="1" topLeftCell="A2" activePane="bottomLeft" state="frozen"/>
      <selection/>
      <selection pane="bottomLeft" activeCell="G28" sqref="G28"/>
    </sheetView>
  </sheetViews>
  <sheetFormatPr defaultColWidth="9.10833333333333" defaultRowHeight="14.25" customHeight="1"/>
  <cols>
    <col min="1" max="1" width="28.6583333333333" customWidth="1"/>
    <col min="2" max="2" width="20.5" customWidth="1"/>
    <col min="3" max="3" width="23.8916666666667" customWidth="1"/>
    <col min="4" max="4" width="14.55" customWidth="1"/>
    <col min="5" max="5" width="25.3833333333333" customWidth="1"/>
    <col min="6" max="6" width="14.7833333333333" customWidth="1"/>
    <col min="7" max="7" width="21.7416666666667" customWidth="1"/>
    <col min="8" max="13" width="15.3333333333333" customWidth="1"/>
    <col min="14" max="16" width="14.7833333333333" customWidth="1"/>
    <col min="17" max="17" width="14.8916666666667" customWidth="1"/>
    <col min="18" max="23" width="1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6" customHeight="1" spans="4:23">
      <c r="D2" s="2"/>
      <c r="E2" s="2"/>
      <c r="F2" s="2"/>
      <c r="G2" s="2"/>
      <c r="U2" s="129"/>
      <c r="W2" s="56" t="s">
        <v>134</v>
      </c>
    </row>
    <row r="3" ht="27.85" customHeight="1" spans="1:23">
      <c r="A3" s="27" t="s">
        <v>135</v>
      </c>
      <c r="B3" s="27"/>
      <c r="C3" s="27"/>
      <c r="D3" s="27"/>
      <c r="E3" s="27"/>
      <c r="F3" s="27"/>
      <c r="G3" s="27"/>
      <c r="H3" s="27"/>
      <c r="I3" s="27"/>
      <c r="J3" s="27"/>
      <c r="K3" s="27"/>
      <c r="L3" s="27"/>
      <c r="M3" s="27"/>
      <c r="N3" s="27"/>
      <c r="O3" s="27"/>
      <c r="P3" s="27"/>
      <c r="Q3" s="27"/>
      <c r="R3" s="27"/>
      <c r="S3" s="27"/>
      <c r="T3" s="27"/>
      <c r="U3" s="27"/>
      <c r="V3" s="27"/>
      <c r="W3" s="27"/>
    </row>
    <row r="4" ht="13.6" customHeight="1" spans="1:23">
      <c r="A4" s="5" t="str">
        <f>'部门财务收支预算总表01-1'!A4</f>
        <v>单位名称：新平彝族傣族自治县妇女联合会</v>
      </c>
      <c r="B4" s="6"/>
      <c r="C4" s="6"/>
      <c r="D4" s="6"/>
      <c r="E4" s="6"/>
      <c r="F4" s="6"/>
      <c r="G4" s="6"/>
      <c r="H4" s="7"/>
      <c r="I4" s="7"/>
      <c r="J4" s="7"/>
      <c r="K4" s="7"/>
      <c r="L4" s="7"/>
      <c r="M4" s="7"/>
      <c r="N4" s="7"/>
      <c r="O4" s="7"/>
      <c r="P4" s="7"/>
      <c r="Q4" s="7"/>
      <c r="U4" s="129"/>
      <c r="W4" s="109" t="s">
        <v>127</v>
      </c>
    </row>
    <row r="5" ht="21.8" customHeight="1" spans="1:23">
      <c r="A5" s="9" t="s">
        <v>136</v>
      </c>
      <c r="B5" s="9" t="s">
        <v>137</v>
      </c>
      <c r="C5" s="9" t="s">
        <v>138</v>
      </c>
      <c r="D5" s="10" t="s">
        <v>139</v>
      </c>
      <c r="E5" s="10" t="s">
        <v>140</v>
      </c>
      <c r="F5" s="10" t="s">
        <v>141</v>
      </c>
      <c r="G5" s="10" t="s">
        <v>142</v>
      </c>
      <c r="H5" s="64" t="s">
        <v>143</v>
      </c>
      <c r="I5" s="64"/>
      <c r="J5" s="64"/>
      <c r="K5" s="64"/>
      <c r="L5" s="127"/>
      <c r="M5" s="127"/>
      <c r="N5" s="127"/>
      <c r="O5" s="127"/>
      <c r="P5" s="127"/>
      <c r="Q5" s="48"/>
      <c r="R5" s="64"/>
      <c r="S5" s="64"/>
      <c r="T5" s="64"/>
      <c r="U5" s="64"/>
      <c r="V5" s="64"/>
      <c r="W5" s="64"/>
    </row>
    <row r="6" ht="21.8" customHeight="1" spans="1:23">
      <c r="A6" s="14"/>
      <c r="B6" s="14"/>
      <c r="C6" s="14"/>
      <c r="D6" s="15"/>
      <c r="E6" s="15"/>
      <c r="F6" s="15"/>
      <c r="G6" s="15"/>
      <c r="H6" s="64" t="s">
        <v>32</v>
      </c>
      <c r="I6" s="48" t="s">
        <v>35</v>
      </c>
      <c r="J6" s="48"/>
      <c r="K6" s="48"/>
      <c r="L6" s="127"/>
      <c r="M6" s="127"/>
      <c r="N6" s="127" t="s">
        <v>144</v>
      </c>
      <c r="O6" s="127"/>
      <c r="P6" s="127"/>
      <c r="Q6" s="48" t="s">
        <v>38</v>
      </c>
      <c r="R6" s="64" t="s">
        <v>54</v>
      </c>
      <c r="S6" s="48"/>
      <c r="T6" s="48"/>
      <c r="U6" s="48"/>
      <c r="V6" s="48"/>
      <c r="W6" s="48"/>
    </row>
    <row r="7" ht="15.05" customHeight="1" spans="1:23">
      <c r="A7" s="17"/>
      <c r="B7" s="17"/>
      <c r="C7" s="17"/>
      <c r="D7" s="18"/>
      <c r="E7" s="18"/>
      <c r="F7" s="18"/>
      <c r="G7" s="18"/>
      <c r="H7" s="64"/>
      <c r="I7" s="48" t="s">
        <v>145</v>
      </c>
      <c r="J7" s="48" t="s">
        <v>146</v>
      </c>
      <c r="K7" s="48" t="s">
        <v>147</v>
      </c>
      <c r="L7" s="134" t="s">
        <v>148</v>
      </c>
      <c r="M7" s="134" t="s">
        <v>149</v>
      </c>
      <c r="N7" s="134" t="s">
        <v>35</v>
      </c>
      <c r="O7" s="134" t="s">
        <v>36</v>
      </c>
      <c r="P7" s="134" t="s">
        <v>37</v>
      </c>
      <c r="Q7" s="48"/>
      <c r="R7" s="48" t="s">
        <v>34</v>
      </c>
      <c r="S7" s="48" t="s">
        <v>45</v>
      </c>
      <c r="T7" s="48" t="s">
        <v>150</v>
      </c>
      <c r="U7" s="48" t="s">
        <v>41</v>
      </c>
      <c r="V7" s="48" t="s">
        <v>42</v>
      </c>
      <c r="W7" s="48" t="s">
        <v>43</v>
      </c>
    </row>
    <row r="8" ht="27.85" customHeight="1" spans="1:23">
      <c r="A8" s="17"/>
      <c r="B8" s="17"/>
      <c r="C8" s="17"/>
      <c r="D8" s="18"/>
      <c r="E8" s="18"/>
      <c r="F8" s="18"/>
      <c r="G8" s="18"/>
      <c r="H8" s="64"/>
      <c r="I8" s="48"/>
      <c r="J8" s="48"/>
      <c r="K8" s="48"/>
      <c r="L8" s="134"/>
      <c r="M8" s="134"/>
      <c r="N8" s="134"/>
      <c r="O8" s="134"/>
      <c r="P8" s="134"/>
      <c r="Q8" s="48"/>
      <c r="R8" s="48"/>
      <c r="S8" s="48"/>
      <c r="T8" s="48"/>
      <c r="U8" s="48"/>
      <c r="V8" s="48"/>
      <c r="W8" s="48"/>
    </row>
    <row r="9" ht="16" customHeight="1" spans="1:23">
      <c r="A9" s="131">
        <v>1</v>
      </c>
      <c r="B9" s="131">
        <v>2</v>
      </c>
      <c r="C9" s="131">
        <v>3</v>
      </c>
      <c r="D9" s="131">
        <v>4</v>
      </c>
      <c r="E9" s="131">
        <v>5</v>
      </c>
      <c r="F9" s="131">
        <v>6</v>
      </c>
      <c r="G9" s="131">
        <v>7</v>
      </c>
      <c r="H9" s="131">
        <v>8</v>
      </c>
      <c r="I9" s="131">
        <v>9</v>
      </c>
      <c r="J9" s="131">
        <v>10</v>
      </c>
      <c r="K9" s="131">
        <v>11</v>
      </c>
      <c r="L9" s="131">
        <v>12</v>
      </c>
      <c r="M9" s="131">
        <v>13</v>
      </c>
      <c r="N9" s="131">
        <v>14</v>
      </c>
      <c r="O9" s="131">
        <v>15</v>
      </c>
      <c r="P9" s="131">
        <v>16</v>
      </c>
      <c r="Q9" s="131">
        <v>17</v>
      </c>
      <c r="R9" s="131">
        <v>18</v>
      </c>
      <c r="S9" s="131">
        <v>19</v>
      </c>
      <c r="T9" s="131">
        <v>20</v>
      </c>
      <c r="U9" s="131">
        <v>21</v>
      </c>
      <c r="V9" s="131">
        <v>22</v>
      </c>
      <c r="W9" s="131">
        <v>23</v>
      </c>
    </row>
    <row r="10" ht="21" customHeight="1" spans="1:23">
      <c r="A10" s="21" t="s">
        <v>47</v>
      </c>
      <c r="B10" s="21"/>
      <c r="C10" s="22"/>
      <c r="D10" s="21"/>
      <c r="E10" s="21"/>
      <c r="F10" s="21"/>
      <c r="G10" s="21"/>
      <c r="H10" s="132">
        <v>1459269</v>
      </c>
      <c r="I10" s="132">
        <v>1459269</v>
      </c>
      <c r="J10" s="132"/>
      <c r="K10" s="132"/>
      <c r="L10" s="132">
        <v>1459269</v>
      </c>
      <c r="M10" s="132"/>
      <c r="N10" s="132"/>
      <c r="O10" s="132"/>
      <c r="P10" s="132"/>
      <c r="Q10" s="24"/>
      <c r="R10" s="24"/>
      <c r="S10" s="24"/>
      <c r="T10" s="24"/>
      <c r="U10" s="24"/>
      <c r="V10" s="24"/>
      <c r="W10" s="24"/>
    </row>
    <row r="11" ht="22.45" customHeight="1" spans="1:23">
      <c r="A11" s="133" t="s">
        <v>47</v>
      </c>
      <c r="B11" s="21" t="s">
        <v>151</v>
      </c>
      <c r="C11" s="22" t="s">
        <v>152</v>
      </c>
      <c r="D11" s="21" t="s">
        <v>66</v>
      </c>
      <c r="E11" s="21" t="s">
        <v>67</v>
      </c>
      <c r="F11" s="21" t="s">
        <v>153</v>
      </c>
      <c r="G11" s="21" t="s">
        <v>154</v>
      </c>
      <c r="H11" s="132">
        <v>133740</v>
      </c>
      <c r="I11" s="132">
        <v>133740</v>
      </c>
      <c r="J11" s="132"/>
      <c r="K11" s="132"/>
      <c r="L11" s="132">
        <v>133740</v>
      </c>
      <c r="M11" s="132"/>
      <c r="N11" s="132"/>
      <c r="O11" s="132"/>
      <c r="P11" s="100"/>
      <c r="Q11" s="24"/>
      <c r="R11" s="24"/>
      <c r="S11" s="24"/>
      <c r="T11" s="24"/>
      <c r="U11" s="24"/>
      <c r="V11" s="24"/>
      <c r="W11" s="24"/>
    </row>
    <row r="12" ht="22.45" customHeight="1" spans="1:23">
      <c r="A12" s="133" t="s">
        <v>47</v>
      </c>
      <c r="B12" s="21" t="s">
        <v>151</v>
      </c>
      <c r="C12" s="22" t="s">
        <v>152</v>
      </c>
      <c r="D12" s="21" t="s">
        <v>66</v>
      </c>
      <c r="E12" s="21" t="s">
        <v>67</v>
      </c>
      <c r="F12" s="21" t="s">
        <v>155</v>
      </c>
      <c r="G12" s="21" t="s">
        <v>156</v>
      </c>
      <c r="H12" s="132">
        <v>184260</v>
      </c>
      <c r="I12" s="132">
        <v>184260</v>
      </c>
      <c r="J12" s="132"/>
      <c r="K12" s="132"/>
      <c r="L12" s="132">
        <v>184260</v>
      </c>
      <c r="M12" s="132"/>
      <c r="N12" s="132"/>
      <c r="O12" s="132"/>
      <c r="P12" s="100"/>
      <c r="Q12" s="24"/>
      <c r="R12" s="24"/>
      <c r="S12" s="24"/>
      <c r="T12" s="24"/>
      <c r="U12" s="24"/>
      <c r="V12" s="24"/>
      <c r="W12" s="24"/>
    </row>
    <row r="13" ht="22.45" customHeight="1" spans="1:23">
      <c r="A13" s="133" t="s">
        <v>47</v>
      </c>
      <c r="B13" s="21" t="s">
        <v>157</v>
      </c>
      <c r="C13" s="22" t="s">
        <v>158</v>
      </c>
      <c r="D13" s="21" t="s">
        <v>66</v>
      </c>
      <c r="E13" s="21" t="s">
        <v>67</v>
      </c>
      <c r="F13" s="21" t="s">
        <v>153</v>
      </c>
      <c r="G13" s="21" t="s">
        <v>154</v>
      </c>
      <c r="H13" s="132">
        <v>169944</v>
      </c>
      <c r="I13" s="132">
        <v>169944</v>
      </c>
      <c r="J13" s="132"/>
      <c r="K13" s="132"/>
      <c r="L13" s="132">
        <v>169944</v>
      </c>
      <c r="M13" s="132"/>
      <c r="N13" s="132"/>
      <c r="O13" s="132"/>
      <c r="P13" s="100"/>
      <c r="Q13" s="24"/>
      <c r="R13" s="24"/>
      <c r="S13" s="24"/>
      <c r="T13" s="24"/>
      <c r="U13" s="24"/>
      <c r="V13" s="24"/>
      <c r="W13" s="24"/>
    </row>
    <row r="14" ht="22.45" customHeight="1" spans="1:23">
      <c r="A14" s="133" t="s">
        <v>47</v>
      </c>
      <c r="B14" s="21" t="s">
        <v>157</v>
      </c>
      <c r="C14" s="22" t="s">
        <v>158</v>
      </c>
      <c r="D14" s="21" t="s">
        <v>66</v>
      </c>
      <c r="E14" s="21" t="s">
        <v>67</v>
      </c>
      <c r="F14" s="21" t="s">
        <v>155</v>
      </c>
      <c r="G14" s="21" t="s">
        <v>156</v>
      </c>
      <c r="H14" s="132">
        <v>19800</v>
      </c>
      <c r="I14" s="132">
        <v>19800</v>
      </c>
      <c r="J14" s="132"/>
      <c r="K14" s="132"/>
      <c r="L14" s="132">
        <v>19800</v>
      </c>
      <c r="M14" s="132"/>
      <c r="N14" s="132"/>
      <c r="O14" s="132"/>
      <c r="P14" s="100"/>
      <c r="Q14" s="24"/>
      <c r="R14" s="24"/>
      <c r="S14" s="24"/>
      <c r="T14" s="24"/>
      <c r="U14" s="24"/>
      <c r="V14" s="24"/>
      <c r="W14" s="24"/>
    </row>
    <row r="15" ht="22.45" customHeight="1" spans="1:23">
      <c r="A15" s="133" t="s">
        <v>47</v>
      </c>
      <c r="B15" s="21" t="s">
        <v>157</v>
      </c>
      <c r="C15" s="22" t="s">
        <v>158</v>
      </c>
      <c r="D15" s="21" t="s">
        <v>66</v>
      </c>
      <c r="E15" s="21" t="s">
        <v>67</v>
      </c>
      <c r="F15" s="21" t="s">
        <v>159</v>
      </c>
      <c r="G15" s="21" t="s">
        <v>160</v>
      </c>
      <c r="H15" s="132">
        <v>120000</v>
      </c>
      <c r="I15" s="132">
        <v>120000</v>
      </c>
      <c r="J15" s="132"/>
      <c r="K15" s="132"/>
      <c r="L15" s="132">
        <v>120000</v>
      </c>
      <c r="M15" s="132"/>
      <c r="N15" s="132"/>
      <c r="O15" s="132"/>
      <c r="P15" s="100"/>
      <c r="Q15" s="24"/>
      <c r="R15" s="24"/>
      <c r="S15" s="24"/>
      <c r="T15" s="24"/>
      <c r="U15" s="24"/>
      <c r="V15" s="24"/>
      <c r="W15" s="24"/>
    </row>
    <row r="16" ht="22.45" customHeight="1" spans="1:23">
      <c r="A16" s="133" t="s">
        <v>47</v>
      </c>
      <c r="B16" s="21" t="s">
        <v>157</v>
      </c>
      <c r="C16" s="22" t="s">
        <v>158</v>
      </c>
      <c r="D16" s="21" t="s">
        <v>66</v>
      </c>
      <c r="E16" s="21" t="s">
        <v>67</v>
      </c>
      <c r="F16" s="21" t="s">
        <v>159</v>
      </c>
      <c r="G16" s="21" t="s">
        <v>160</v>
      </c>
      <c r="H16" s="132">
        <v>63360</v>
      </c>
      <c r="I16" s="132">
        <v>63360</v>
      </c>
      <c r="J16" s="132"/>
      <c r="K16" s="132"/>
      <c r="L16" s="132">
        <v>63360</v>
      </c>
      <c r="M16" s="132"/>
      <c r="N16" s="132"/>
      <c r="O16" s="132"/>
      <c r="P16" s="100"/>
      <c r="Q16" s="24"/>
      <c r="R16" s="24"/>
      <c r="S16" s="24"/>
      <c r="T16" s="24"/>
      <c r="U16" s="24"/>
      <c r="V16" s="24"/>
      <c r="W16" s="24"/>
    </row>
    <row r="17" ht="22.45" customHeight="1" spans="1:23">
      <c r="A17" s="133" t="s">
        <v>47</v>
      </c>
      <c r="B17" s="21" t="s">
        <v>161</v>
      </c>
      <c r="C17" s="22" t="s">
        <v>162</v>
      </c>
      <c r="D17" s="21" t="s">
        <v>66</v>
      </c>
      <c r="E17" s="21" t="s">
        <v>67</v>
      </c>
      <c r="F17" s="21">
        <v>30207</v>
      </c>
      <c r="G17" s="22" t="s">
        <v>162</v>
      </c>
      <c r="H17" s="132">
        <v>4000</v>
      </c>
      <c r="I17" s="132">
        <v>4000</v>
      </c>
      <c r="J17" s="132"/>
      <c r="K17" s="132"/>
      <c r="L17" s="132">
        <v>4000</v>
      </c>
      <c r="M17" s="132"/>
      <c r="N17" s="132"/>
      <c r="O17" s="132"/>
      <c r="P17" s="100"/>
      <c r="Q17" s="24"/>
      <c r="R17" s="24"/>
      <c r="S17" s="24"/>
      <c r="T17" s="24"/>
      <c r="U17" s="24"/>
      <c r="V17" s="24"/>
      <c r="W17" s="24"/>
    </row>
    <row r="18" ht="22.45" customHeight="1" spans="1:23">
      <c r="A18" s="133" t="s">
        <v>47</v>
      </c>
      <c r="B18" s="21" t="s">
        <v>163</v>
      </c>
      <c r="C18" s="22" t="s">
        <v>164</v>
      </c>
      <c r="D18" s="21" t="s">
        <v>66</v>
      </c>
      <c r="E18" s="21" t="s">
        <v>67</v>
      </c>
      <c r="F18" s="21">
        <v>30305</v>
      </c>
      <c r="G18" s="21" t="s">
        <v>165</v>
      </c>
      <c r="H18" s="132">
        <v>14940</v>
      </c>
      <c r="I18" s="132">
        <v>14940</v>
      </c>
      <c r="J18" s="132"/>
      <c r="K18" s="132"/>
      <c r="L18" s="132">
        <v>14940</v>
      </c>
      <c r="M18" s="132"/>
      <c r="N18" s="132"/>
      <c r="O18" s="132"/>
      <c r="P18" s="100"/>
      <c r="Q18" s="24"/>
      <c r="R18" s="24"/>
      <c r="S18" s="24"/>
      <c r="T18" s="24"/>
      <c r="U18" s="24"/>
      <c r="V18" s="24"/>
      <c r="W18" s="24"/>
    </row>
    <row r="19" ht="22.45" customHeight="1" spans="1:23">
      <c r="A19" s="133" t="s">
        <v>47</v>
      </c>
      <c r="B19" s="21" t="s">
        <v>166</v>
      </c>
      <c r="C19" s="22" t="s">
        <v>167</v>
      </c>
      <c r="D19" s="21" t="s">
        <v>83</v>
      </c>
      <c r="E19" s="21" t="s">
        <v>84</v>
      </c>
      <c r="F19" s="21" t="s">
        <v>168</v>
      </c>
      <c r="G19" s="21" t="s">
        <v>169</v>
      </c>
      <c r="H19" s="132">
        <v>2471</v>
      </c>
      <c r="I19" s="132">
        <v>2471</v>
      </c>
      <c r="J19" s="132"/>
      <c r="K19" s="132"/>
      <c r="L19" s="132">
        <v>2471</v>
      </c>
      <c r="M19" s="132"/>
      <c r="N19" s="132"/>
      <c r="O19" s="132"/>
      <c r="P19" s="100"/>
      <c r="Q19" s="24"/>
      <c r="R19" s="24"/>
      <c r="S19" s="24"/>
      <c r="T19" s="24"/>
      <c r="U19" s="24"/>
      <c r="V19" s="24"/>
      <c r="W19" s="24"/>
    </row>
    <row r="20" ht="22.45" customHeight="1" spans="1:23">
      <c r="A20" s="133" t="s">
        <v>47</v>
      </c>
      <c r="B20" s="21" t="s">
        <v>166</v>
      </c>
      <c r="C20" s="22" t="s">
        <v>167</v>
      </c>
      <c r="D20" s="21" t="s">
        <v>85</v>
      </c>
      <c r="E20" s="21" t="s">
        <v>86</v>
      </c>
      <c r="F20" s="21" t="s">
        <v>168</v>
      </c>
      <c r="G20" s="21" t="s">
        <v>169</v>
      </c>
      <c r="H20" s="132">
        <v>1412</v>
      </c>
      <c r="I20" s="132">
        <v>1412</v>
      </c>
      <c r="J20" s="132"/>
      <c r="K20" s="132"/>
      <c r="L20" s="132">
        <v>1412</v>
      </c>
      <c r="M20" s="132"/>
      <c r="N20" s="132"/>
      <c r="O20" s="132"/>
      <c r="P20" s="100"/>
      <c r="Q20" s="24"/>
      <c r="R20" s="24"/>
      <c r="S20" s="24"/>
      <c r="T20" s="24"/>
      <c r="U20" s="24"/>
      <c r="V20" s="24"/>
      <c r="W20" s="24"/>
    </row>
    <row r="21" ht="22.45" customHeight="1" spans="1:23">
      <c r="A21" s="133" t="s">
        <v>47</v>
      </c>
      <c r="B21" s="21" t="s">
        <v>170</v>
      </c>
      <c r="C21" s="22" t="s">
        <v>97</v>
      </c>
      <c r="D21" s="21" t="s">
        <v>96</v>
      </c>
      <c r="E21" s="21" t="s">
        <v>97</v>
      </c>
      <c r="F21" s="21" t="s">
        <v>171</v>
      </c>
      <c r="G21" s="21" t="s">
        <v>97</v>
      </c>
      <c r="H21" s="132">
        <v>163872</v>
      </c>
      <c r="I21" s="132">
        <v>163872</v>
      </c>
      <c r="J21" s="132"/>
      <c r="K21" s="132"/>
      <c r="L21" s="132">
        <v>163872</v>
      </c>
      <c r="M21" s="132"/>
      <c r="N21" s="132"/>
      <c r="O21" s="132"/>
      <c r="P21" s="100"/>
      <c r="Q21" s="24"/>
      <c r="R21" s="24"/>
      <c r="S21" s="24"/>
      <c r="T21" s="24"/>
      <c r="U21" s="24"/>
      <c r="V21" s="24"/>
      <c r="W21" s="24"/>
    </row>
    <row r="22" ht="22.45" customHeight="1" spans="1:23">
      <c r="A22" s="133" t="s">
        <v>47</v>
      </c>
      <c r="B22" s="21" t="s">
        <v>172</v>
      </c>
      <c r="C22" s="22" t="s">
        <v>173</v>
      </c>
      <c r="D22" s="21" t="s">
        <v>66</v>
      </c>
      <c r="E22" s="21" t="s">
        <v>67</v>
      </c>
      <c r="F22" s="21" t="s">
        <v>174</v>
      </c>
      <c r="G22" s="21" t="s">
        <v>175</v>
      </c>
      <c r="H22" s="132">
        <v>29000</v>
      </c>
      <c r="I22" s="132">
        <v>29000</v>
      </c>
      <c r="J22" s="132"/>
      <c r="K22" s="132"/>
      <c r="L22" s="132">
        <v>29000</v>
      </c>
      <c r="M22" s="132"/>
      <c r="N22" s="132"/>
      <c r="O22" s="132"/>
      <c r="P22" s="100"/>
      <c r="Q22" s="24"/>
      <c r="R22" s="24"/>
      <c r="S22" s="24"/>
      <c r="T22" s="24"/>
      <c r="U22" s="24"/>
      <c r="V22" s="24"/>
      <c r="W22" s="24"/>
    </row>
    <row r="23" ht="22.45" customHeight="1" spans="1:23">
      <c r="A23" s="133" t="s">
        <v>47</v>
      </c>
      <c r="B23" s="21" t="s">
        <v>176</v>
      </c>
      <c r="C23" s="22" t="s">
        <v>177</v>
      </c>
      <c r="D23" s="21" t="s">
        <v>66</v>
      </c>
      <c r="E23" s="21" t="s">
        <v>67</v>
      </c>
      <c r="F23" s="21" t="s">
        <v>178</v>
      </c>
      <c r="G23" s="21" t="s">
        <v>179</v>
      </c>
      <c r="H23" s="132">
        <v>27000</v>
      </c>
      <c r="I23" s="132">
        <v>27000</v>
      </c>
      <c r="J23" s="132"/>
      <c r="K23" s="132"/>
      <c r="L23" s="132">
        <v>27000</v>
      </c>
      <c r="M23" s="132"/>
      <c r="N23" s="132"/>
      <c r="O23" s="132"/>
      <c r="P23" s="100"/>
      <c r="Q23" s="24"/>
      <c r="R23" s="24"/>
      <c r="S23" s="24"/>
      <c r="T23" s="24"/>
      <c r="U23" s="24"/>
      <c r="V23" s="24"/>
      <c r="W23" s="24"/>
    </row>
    <row r="24" ht="22.45" customHeight="1" spans="1:23">
      <c r="A24" s="133" t="s">
        <v>47</v>
      </c>
      <c r="B24" s="21" t="s">
        <v>180</v>
      </c>
      <c r="C24" s="22" t="s">
        <v>181</v>
      </c>
      <c r="D24" s="21" t="s">
        <v>66</v>
      </c>
      <c r="E24" s="21" t="s">
        <v>67</v>
      </c>
      <c r="F24" s="21" t="s">
        <v>182</v>
      </c>
      <c r="G24" s="21" t="s">
        <v>181</v>
      </c>
      <c r="H24" s="132">
        <v>11200</v>
      </c>
      <c r="I24" s="132">
        <v>11200</v>
      </c>
      <c r="J24" s="132"/>
      <c r="K24" s="132"/>
      <c r="L24" s="132">
        <v>11200</v>
      </c>
      <c r="M24" s="132"/>
      <c r="N24" s="132"/>
      <c r="O24" s="132"/>
      <c r="P24" s="100"/>
      <c r="Q24" s="24"/>
      <c r="R24" s="24"/>
      <c r="S24" s="24"/>
      <c r="T24" s="24"/>
      <c r="U24" s="24"/>
      <c r="V24" s="24"/>
      <c r="W24" s="24"/>
    </row>
    <row r="25" ht="22.45" customHeight="1" spans="1:23">
      <c r="A25" s="133" t="s">
        <v>47</v>
      </c>
      <c r="B25" s="21" t="s">
        <v>183</v>
      </c>
      <c r="C25" s="22" t="s">
        <v>184</v>
      </c>
      <c r="D25" s="21" t="s">
        <v>66</v>
      </c>
      <c r="E25" s="21" t="s">
        <v>67</v>
      </c>
      <c r="F25" s="21" t="s">
        <v>185</v>
      </c>
      <c r="G25" s="21" t="s">
        <v>186</v>
      </c>
      <c r="H25" s="132">
        <v>14600</v>
      </c>
      <c r="I25" s="132">
        <v>14600</v>
      </c>
      <c r="J25" s="132"/>
      <c r="K25" s="132"/>
      <c r="L25" s="132">
        <v>14600</v>
      </c>
      <c r="M25" s="132"/>
      <c r="N25" s="132"/>
      <c r="O25" s="132"/>
      <c r="P25" s="100"/>
      <c r="Q25" s="24"/>
      <c r="R25" s="24"/>
      <c r="S25" s="24"/>
      <c r="T25" s="24"/>
      <c r="U25" s="24"/>
      <c r="V25" s="24"/>
      <c r="W25" s="24"/>
    </row>
    <row r="26" ht="22.45" customHeight="1" spans="1:23">
      <c r="A26" s="133" t="s">
        <v>47</v>
      </c>
      <c r="B26" s="21" t="s">
        <v>183</v>
      </c>
      <c r="C26" s="22" t="s">
        <v>184</v>
      </c>
      <c r="D26" s="21" t="s">
        <v>66</v>
      </c>
      <c r="E26" s="21" t="s">
        <v>67</v>
      </c>
      <c r="F26" s="21" t="s">
        <v>187</v>
      </c>
      <c r="G26" s="21" t="s">
        <v>188</v>
      </c>
      <c r="H26" s="132">
        <v>400</v>
      </c>
      <c r="I26" s="132">
        <v>400</v>
      </c>
      <c r="J26" s="132"/>
      <c r="K26" s="132"/>
      <c r="L26" s="132">
        <v>400</v>
      </c>
      <c r="M26" s="132"/>
      <c r="N26" s="132"/>
      <c r="O26" s="132"/>
      <c r="P26" s="100"/>
      <c r="Q26" s="24"/>
      <c r="R26" s="24"/>
      <c r="S26" s="24"/>
      <c r="T26" s="24"/>
      <c r="U26" s="24"/>
      <c r="V26" s="24"/>
      <c r="W26" s="24"/>
    </row>
    <row r="27" ht="22.45" customHeight="1" spans="1:23">
      <c r="A27" s="133" t="s">
        <v>47</v>
      </c>
      <c r="B27" s="21" t="s">
        <v>183</v>
      </c>
      <c r="C27" s="22" t="s">
        <v>184</v>
      </c>
      <c r="D27" s="21" t="s">
        <v>66</v>
      </c>
      <c r="E27" s="21" t="s">
        <v>67</v>
      </c>
      <c r="F27" s="21" t="s">
        <v>189</v>
      </c>
      <c r="G27" s="21" t="s">
        <v>162</v>
      </c>
      <c r="H27" s="132">
        <v>980</v>
      </c>
      <c r="I27" s="132">
        <v>980</v>
      </c>
      <c r="J27" s="132"/>
      <c r="K27" s="132"/>
      <c r="L27" s="132">
        <v>980</v>
      </c>
      <c r="M27" s="132"/>
      <c r="N27" s="132"/>
      <c r="O27" s="132"/>
      <c r="P27" s="100"/>
      <c r="Q27" s="24"/>
      <c r="R27" s="24"/>
      <c r="S27" s="24"/>
      <c r="T27" s="24"/>
      <c r="U27" s="24"/>
      <c r="V27" s="24"/>
      <c r="W27" s="24"/>
    </row>
    <row r="28" ht="22.45" customHeight="1" spans="1:23">
      <c r="A28" s="133" t="s">
        <v>47</v>
      </c>
      <c r="B28" s="21" t="s">
        <v>183</v>
      </c>
      <c r="C28" s="22" t="s">
        <v>184</v>
      </c>
      <c r="D28" s="21" t="s">
        <v>66</v>
      </c>
      <c r="E28" s="21" t="s">
        <v>67</v>
      </c>
      <c r="F28" s="21" t="s">
        <v>190</v>
      </c>
      <c r="G28" s="21" t="s">
        <v>191</v>
      </c>
      <c r="H28" s="132">
        <v>5000</v>
      </c>
      <c r="I28" s="132">
        <v>5000</v>
      </c>
      <c r="J28" s="132"/>
      <c r="K28" s="132"/>
      <c r="L28" s="132">
        <v>5000</v>
      </c>
      <c r="M28" s="132"/>
      <c r="N28" s="132"/>
      <c r="O28" s="132"/>
      <c r="P28" s="100"/>
      <c r="Q28" s="24"/>
      <c r="R28" s="24"/>
      <c r="S28" s="24"/>
      <c r="T28" s="24"/>
      <c r="U28" s="24"/>
      <c r="V28" s="24"/>
      <c r="W28" s="24"/>
    </row>
    <row r="29" ht="22.45" customHeight="1" spans="1:23">
      <c r="A29" s="133" t="s">
        <v>47</v>
      </c>
      <c r="B29" s="21" t="s">
        <v>183</v>
      </c>
      <c r="C29" s="22" t="s">
        <v>184</v>
      </c>
      <c r="D29" s="21" t="s">
        <v>66</v>
      </c>
      <c r="E29" s="21" t="s">
        <v>67</v>
      </c>
      <c r="F29" s="21" t="s">
        <v>192</v>
      </c>
      <c r="G29" s="21" t="s">
        <v>193</v>
      </c>
      <c r="H29" s="132">
        <v>4900</v>
      </c>
      <c r="I29" s="132">
        <v>4900</v>
      </c>
      <c r="J29" s="132"/>
      <c r="K29" s="132"/>
      <c r="L29" s="132">
        <v>4900</v>
      </c>
      <c r="M29" s="132"/>
      <c r="N29" s="132"/>
      <c r="O29" s="132"/>
      <c r="P29" s="100"/>
      <c r="Q29" s="24"/>
      <c r="R29" s="24"/>
      <c r="S29" s="24"/>
      <c r="T29" s="24"/>
      <c r="U29" s="24"/>
      <c r="V29" s="24"/>
      <c r="W29" s="24"/>
    </row>
    <row r="30" ht="22.45" customHeight="1" spans="1:23">
      <c r="A30" s="133" t="s">
        <v>47</v>
      </c>
      <c r="B30" s="21" t="s">
        <v>183</v>
      </c>
      <c r="C30" s="22" t="s">
        <v>184</v>
      </c>
      <c r="D30" s="21" t="s">
        <v>66</v>
      </c>
      <c r="E30" s="21" t="s">
        <v>67</v>
      </c>
      <c r="F30" s="21" t="s">
        <v>194</v>
      </c>
      <c r="G30" s="21" t="s">
        <v>195</v>
      </c>
      <c r="H30" s="132">
        <v>9520</v>
      </c>
      <c r="I30" s="132">
        <v>9520</v>
      </c>
      <c r="J30" s="132"/>
      <c r="K30" s="132"/>
      <c r="L30" s="132">
        <v>9520</v>
      </c>
      <c r="M30" s="132"/>
      <c r="N30" s="132"/>
      <c r="O30" s="132"/>
      <c r="P30" s="100"/>
      <c r="Q30" s="24"/>
      <c r="R30" s="24"/>
      <c r="S30" s="24"/>
      <c r="T30" s="24"/>
      <c r="U30" s="24"/>
      <c r="V30" s="24"/>
      <c r="W30" s="24"/>
    </row>
    <row r="31" ht="22.45" customHeight="1" spans="1:23">
      <c r="A31" s="133" t="s">
        <v>47</v>
      </c>
      <c r="B31" s="21" t="s">
        <v>196</v>
      </c>
      <c r="C31" s="22" t="s">
        <v>197</v>
      </c>
      <c r="D31" s="21" t="s">
        <v>66</v>
      </c>
      <c r="E31" s="21" t="s">
        <v>67</v>
      </c>
      <c r="F31" s="21" t="s">
        <v>198</v>
      </c>
      <c r="G31" s="21" t="s">
        <v>199</v>
      </c>
      <c r="H31" s="132">
        <v>53676</v>
      </c>
      <c r="I31" s="132">
        <v>53676</v>
      </c>
      <c r="J31" s="132"/>
      <c r="K31" s="132"/>
      <c r="L31" s="132">
        <v>53676</v>
      </c>
      <c r="M31" s="132"/>
      <c r="N31" s="132"/>
      <c r="O31" s="132"/>
      <c r="P31" s="100"/>
      <c r="Q31" s="24"/>
      <c r="R31" s="24"/>
      <c r="S31" s="24"/>
      <c r="T31" s="24"/>
      <c r="U31" s="24"/>
      <c r="V31" s="24"/>
      <c r="W31" s="24"/>
    </row>
    <row r="32" ht="22.45" customHeight="1" spans="1:23">
      <c r="A32" s="133" t="s">
        <v>47</v>
      </c>
      <c r="B32" s="21" t="s">
        <v>200</v>
      </c>
      <c r="C32" s="22" t="s">
        <v>201</v>
      </c>
      <c r="D32" s="21" t="s">
        <v>123</v>
      </c>
      <c r="E32" s="21" t="s">
        <v>77</v>
      </c>
      <c r="F32" s="21" t="s">
        <v>185</v>
      </c>
      <c r="G32" s="21" t="s">
        <v>186</v>
      </c>
      <c r="H32" s="132">
        <v>1200</v>
      </c>
      <c r="I32" s="132">
        <v>1200</v>
      </c>
      <c r="J32" s="132"/>
      <c r="K32" s="132"/>
      <c r="L32" s="132">
        <v>1200</v>
      </c>
      <c r="M32" s="132"/>
      <c r="N32" s="132"/>
      <c r="O32" s="132"/>
      <c r="P32" s="100"/>
      <c r="Q32" s="24"/>
      <c r="R32" s="24"/>
      <c r="S32" s="24"/>
      <c r="T32" s="24"/>
      <c r="U32" s="24"/>
      <c r="V32" s="24"/>
      <c r="W32" s="24"/>
    </row>
    <row r="33" ht="22.45" customHeight="1" spans="1:23">
      <c r="A33" s="133" t="s">
        <v>47</v>
      </c>
      <c r="B33" s="21" t="s">
        <v>202</v>
      </c>
      <c r="C33" s="22" t="s">
        <v>203</v>
      </c>
      <c r="D33" s="21" t="s">
        <v>66</v>
      </c>
      <c r="E33" s="21" t="s">
        <v>67</v>
      </c>
      <c r="F33" s="21" t="s">
        <v>159</v>
      </c>
      <c r="G33" s="21" t="s">
        <v>160</v>
      </c>
      <c r="H33" s="132">
        <v>24000</v>
      </c>
      <c r="I33" s="132">
        <v>24000</v>
      </c>
      <c r="J33" s="132"/>
      <c r="K33" s="132"/>
      <c r="L33" s="132">
        <v>24000</v>
      </c>
      <c r="M33" s="132"/>
      <c r="N33" s="132"/>
      <c r="O33" s="132"/>
      <c r="P33" s="100"/>
      <c r="Q33" s="24"/>
      <c r="R33" s="24"/>
      <c r="S33" s="24"/>
      <c r="T33" s="24"/>
      <c r="U33" s="24"/>
      <c r="V33" s="24"/>
      <c r="W33" s="24"/>
    </row>
    <row r="34" ht="22.45" customHeight="1" spans="1:23">
      <c r="A34" s="133" t="s">
        <v>47</v>
      </c>
      <c r="B34" s="21" t="s">
        <v>202</v>
      </c>
      <c r="C34" s="22" t="s">
        <v>203</v>
      </c>
      <c r="D34" s="21" t="s">
        <v>66</v>
      </c>
      <c r="E34" s="21" t="s">
        <v>67</v>
      </c>
      <c r="F34" s="21" t="s">
        <v>159</v>
      </c>
      <c r="G34" s="21" t="s">
        <v>160</v>
      </c>
      <c r="H34" s="132">
        <v>48000</v>
      </c>
      <c r="I34" s="132">
        <v>48000</v>
      </c>
      <c r="J34" s="132"/>
      <c r="K34" s="132"/>
      <c r="L34" s="132">
        <v>48000</v>
      </c>
      <c r="M34" s="132"/>
      <c r="N34" s="132"/>
      <c r="O34" s="132"/>
      <c r="P34" s="100"/>
      <c r="Q34" s="24"/>
      <c r="R34" s="24"/>
      <c r="S34" s="24"/>
      <c r="T34" s="24"/>
      <c r="U34" s="24"/>
      <c r="V34" s="24"/>
      <c r="W34" s="24"/>
    </row>
    <row r="35" ht="22.45" customHeight="1" spans="1:23">
      <c r="A35" s="133" t="s">
        <v>47</v>
      </c>
      <c r="B35" s="21" t="s">
        <v>204</v>
      </c>
      <c r="C35" s="22" t="s">
        <v>205</v>
      </c>
      <c r="D35" s="21" t="s">
        <v>66</v>
      </c>
      <c r="E35" s="21" t="s">
        <v>67</v>
      </c>
      <c r="F35" s="21" t="s">
        <v>206</v>
      </c>
      <c r="G35" s="21" t="s">
        <v>207</v>
      </c>
      <c r="H35" s="132">
        <v>30600</v>
      </c>
      <c r="I35" s="132">
        <v>30600</v>
      </c>
      <c r="J35" s="132"/>
      <c r="K35" s="132"/>
      <c r="L35" s="132">
        <v>30600</v>
      </c>
      <c r="M35" s="132"/>
      <c r="N35" s="132"/>
      <c r="O35" s="132"/>
      <c r="P35" s="100"/>
      <c r="Q35" s="24"/>
      <c r="R35" s="24"/>
      <c r="S35" s="24"/>
      <c r="T35" s="24"/>
      <c r="U35" s="24"/>
      <c r="V35" s="24"/>
      <c r="W35" s="24"/>
    </row>
    <row r="36" ht="22.45" customHeight="1" spans="1:23">
      <c r="A36" s="133" t="s">
        <v>47</v>
      </c>
      <c r="B36" s="21" t="s">
        <v>208</v>
      </c>
      <c r="C36" s="22" t="s">
        <v>209</v>
      </c>
      <c r="D36" s="21" t="s">
        <v>66</v>
      </c>
      <c r="E36" s="21" t="s">
        <v>67</v>
      </c>
      <c r="F36" s="21" t="s">
        <v>210</v>
      </c>
      <c r="G36" s="21" t="s">
        <v>211</v>
      </c>
      <c r="H36" s="132">
        <v>3144</v>
      </c>
      <c r="I36" s="132">
        <v>3144</v>
      </c>
      <c r="J36" s="132"/>
      <c r="K36" s="132"/>
      <c r="L36" s="132">
        <v>3144</v>
      </c>
      <c r="M36" s="132"/>
      <c r="N36" s="132"/>
      <c r="O36" s="132"/>
      <c r="P36" s="100"/>
      <c r="Q36" s="24"/>
      <c r="R36" s="24"/>
      <c r="S36" s="24"/>
      <c r="T36" s="24"/>
      <c r="U36" s="24"/>
      <c r="V36" s="24"/>
      <c r="W36" s="24"/>
    </row>
    <row r="37" ht="22.45" customHeight="1" spans="1:23">
      <c r="A37" s="133" t="s">
        <v>47</v>
      </c>
      <c r="B37" s="21" t="s">
        <v>208</v>
      </c>
      <c r="C37" s="22" t="s">
        <v>209</v>
      </c>
      <c r="D37" s="21" t="s">
        <v>124</v>
      </c>
      <c r="E37" s="21" t="s">
        <v>78</v>
      </c>
      <c r="F37" s="21" t="s">
        <v>212</v>
      </c>
      <c r="G37" s="21" t="s">
        <v>213</v>
      </c>
      <c r="H37" s="132">
        <v>186570</v>
      </c>
      <c r="I37" s="132">
        <v>186570</v>
      </c>
      <c r="J37" s="132"/>
      <c r="K37" s="132"/>
      <c r="L37" s="132">
        <v>186570</v>
      </c>
      <c r="M37" s="132"/>
      <c r="N37" s="132"/>
      <c r="O37" s="132"/>
      <c r="P37" s="100"/>
      <c r="Q37" s="24"/>
      <c r="R37" s="24"/>
      <c r="S37" s="24"/>
      <c r="T37" s="24"/>
      <c r="U37" s="24"/>
      <c r="V37" s="24"/>
      <c r="W37" s="24"/>
    </row>
    <row r="38" ht="22.45" customHeight="1" spans="1:23">
      <c r="A38" s="133" t="s">
        <v>47</v>
      </c>
      <c r="B38" s="21" t="s">
        <v>208</v>
      </c>
      <c r="C38" s="22" t="s">
        <v>209</v>
      </c>
      <c r="D38" s="21" t="s">
        <v>83</v>
      </c>
      <c r="E38" s="21" t="s">
        <v>84</v>
      </c>
      <c r="F38" s="21" t="s">
        <v>168</v>
      </c>
      <c r="G38" s="21" t="s">
        <v>169</v>
      </c>
      <c r="H38" s="132">
        <v>77460</v>
      </c>
      <c r="I38" s="132">
        <v>77460</v>
      </c>
      <c r="J38" s="132"/>
      <c r="K38" s="132"/>
      <c r="L38" s="132">
        <v>77460</v>
      </c>
      <c r="M38" s="132"/>
      <c r="N38" s="132"/>
      <c r="O38" s="132"/>
      <c r="P38" s="100"/>
      <c r="Q38" s="24"/>
      <c r="R38" s="24"/>
      <c r="S38" s="24"/>
      <c r="T38" s="24"/>
      <c r="U38" s="24"/>
      <c r="V38" s="24"/>
      <c r="W38" s="24"/>
    </row>
    <row r="39" ht="22.45" customHeight="1" spans="1:23">
      <c r="A39" s="133" t="s">
        <v>47</v>
      </c>
      <c r="B39" s="21" t="s">
        <v>208</v>
      </c>
      <c r="C39" s="22" t="s">
        <v>209</v>
      </c>
      <c r="D39" s="21" t="s">
        <v>87</v>
      </c>
      <c r="E39" s="21" t="s">
        <v>88</v>
      </c>
      <c r="F39" s="21" t="s">
        <v>214</v>
      </c>
      <c r="G39" s="21" t="s">
        <v>215</v>
      </c>
      <c r="H39" s="132">
        <v>51300</v>
      </c>
      <c r="I39" s="132">
        <v>51300</v>
      </c>
      <c r="J39" s="132"/>
      <c r="K39" s="132"/>
      <c r="L39" s="132">
        <v>51300</v>
      </c>
      <c r="M39" s="132"/>
      <c r="N39" s="132"/>
      <c r="O39" s="132"/>
      <c r="P39" s="100"/>
      <c r="Q39" s="24"/>
      <c r="R39" s="24"/>
      <c r="S39" s="24"/>
      <c r="T39" s="24"/>
      <c r="U39" s="24"/>
      <c r="V39" s="24"/>
      <c r="W39" s="24"/>
    </row>
    <row r="40" ht="22.45" customHeight="1" spans="1:23">
      <c r="A40" s="133" t="s">
        <v>47</v>
      </c>
      <c r="B40" s="21" t="s">
        <v>208</v>
      </c>
      <c r="C40" s="22" t="s">
        <v>209</v>
      </c>
      <c r="D40" s="21" t="s">
        <v>89</v>
      </c>
      <c r="E40" s="21" t="s">
        <v>90</v>
      </c>
      <c r="F40" s="21" t="s">
        <v>210</v>
      </c>
      <c r="G40" s="21" t="s">
        <v>211</v>
      </c>
      <c r="H40" s="132">
        <v>1920</v>
      </c>
      <c r="I40" s="132">
        <v>1920</v>
      </c>
      <c r="J40" s="132"/>
      <c r="K40" s="132"/>
      <c r="L40" s="132">
        <v>1920</v>
      </c>
      <c r="M40" s="132"/>
      <c r="N40" s="132"/>
      <c r="O40" s="132"/>
      <c r="P40" s="100"/>
      <c r="Q40" s="24"/>
      <c r="R40" s="24"/>
      <c r="S40" s="24"/>
      <c r="T40" s="24"/>
      <c r="U40" s="24"/>
      <c r="V40" s="24"/>
      <c r="W40" s="24"/>
    </row>
    <row r="41" ht="22.45" customHeight="1" spans="1:23">
      <c r="A41" s="133" t="s">
        <v>47</v>
      </c>
      <c r="B41" s="21" t="s">
        <v>216</v>
      </c>
      <c r="C41" s="22" t="s">
        <v>131</v>
      </c>
      <c r="D41" s="21" t="s">
        <v>66</v>
      </c>
      <c r="E41" s="21" t="s">
        <v>67</v>
      </c>
      <c r="F41" s="21" t="s">
        <v>217</v>
      </c>
      <c r="G41" s="21" t="s">
        <v>131</v>
      </c>
      <c r="H41" s="132">
        <v>1000</v>
      </c>
      <c r="I41" s="132">
        <v>1000</v>
      </c>
      <c r="J41" s="132"/>
      <c r="K41" s="132"/>
      <c r="L41" s="132">
        <v>1000</v>
      </c>
      <c r="M41" s="132"/>
      <c r="N41" s="132"/>
      <c r="O41" s="132"/>
      <c r="P41" s="100"/>
      <c r="Q41" s="24"/>
      <c r="R41" s="24"/>
      <c r="S41" s="24"/>
      <c r="T41" s="24"/>
      <c r="U41" s="24"/>
      <c r="V41" s="24"/>
      <c r="W41" s="24"/>
    </row>
    <row r="42" ht="22.45" customHeight="1" spans="1:23">
      <c r="A42" s="26" t="s">
        <v>32</v>
      </c>
      <c r="B42" s="26"/>
      <c r="C42" s="26"/>
      <c r="D42" s="26"/>
      <c r="E42" s="26"/>
      <c r="F42" s="26"/>
      <c r="G42" s="26"/>
      <c r="H42" s="132">
        <f>SUM(H11:H41)</f>
        <v>1459269</v>
      </c>
      <c r="I42" s="132">
        <f>SUM(I11:I41)</f>
        <v>1459269</v>
      </c>
      <c r="J42" s="132"/>
      <c r="K42" s="132"/>
      <c r="L42" s="132">
        <f>SUM(L11:L41)</f>
        <v>1459269</v>
      </c>
      <c r="M42" s="132"/>
      <c r="N42" s="132"/>
      <c r="O42" s="132"/>
      <c r="P42" s="132"/>
      <c r="Q42" s="24"/>
      <c r="R42" s="24"/>
      <c r="S42" s="24"/>
      <c r="T42" s="24"/>
      <c r="U42" s="24"/>
      <c r="V42" s="24"/>
      <c r="W42" s="24"/>
    </row>
  </sheetData>
  <mergeCells count="30">
    <mergeCell ref="A3:W3"/>
    <mergeCell ref="A4:G4"/>
    <mergeCell ref="H5:W5"/>
    <mergeCell ref="I6:M6"/>
    <mergeCell ref="N6:P6"/>
    <mergeCell ref="R6:W6"/>
    <mergeCell ref="A42:G42"/>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9" scale="34"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9"/>
  <sheetViews>
    <sheetView showZeros="0" tabSelected="1" workbookViewId="0">
      <pane ySplit="1" topLeftCell="A15" activePane="bottomLeft" state="frozen"/>
      <selection/>
      <selection pane="bottomLeft" activeCell="G28" sqref="G28"/>
    </sheetView>
  </sheetViews>
  <sheetFormatPr defaultColWidth="9.10833333333333" defaultRowHeight="14.25" customHeight="1"/>
  <cols>
    <col min="1" max="1" width="14.55" customWidth="1"/>
    <col min="2" max="2" width="21" customWidth="1"/>
    <col min="3" max="3" width="47.3833333333333" customWidth="1"/>
    <col min="4" max="4" width="25.7333333333333" customWidth="1"/>
    <col min="5" max="5" width="15.55" customWidth="1"/>
    <col min="6" max="6" width="19.7833333333333" customWidth="1"/>
    <col min="7" max="7" width="14.8916666666667" customWidth="1"/>
    <col min="8" max="8" width="19.7833333333333" customWidth="1"/>
    <col min="9" max="16" width="14.2166666666667" customWidth="1"/>
    <col min="17" max="17" width="13.55" customWidth="1"/>
    <col min="18" max="23" width="15.2166666666667"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6" customHeight="1" spans="5:23">
      <c r="E2" s="2"/>
      <c r="F2" s="2"/>
      <c r="G2" s="2"/>
      <c r="H2" s="2"/>
      <c r="U2" s="129"/>
      <c r="W2" s="56" t="s">
        <v>218</v>
      </c>
    </row>
    <row r="3" ht="27.85" customHeight="1" spans="1:23">
      <c r="A3" s="27" t="s">
        <v>219</v>
      </c>
      <c r="B3" s="27"/>
      <c r="C3" s="27"/>
      <c r="D3" s="27"/>
      <c r="E3" s="27"/>
      <c r="F3" s="27"/>
      <c r="G3" s="27"/>
      <c r="H3" s="27"/>
      <c r="I3" s="27"/>
      <c r="J3" s="27"/>
      <c r="K3" s="27"/>
      <c r="L3" s="27"/>
      <c r="M3" s="27"/>
      <c r="N3" s="27"/>
      <c r="O3" s="27"/>
      <c r="P3" s="27"/>
      <c r="Q3" s="27"/>
      <c r="R3" s="27"/>
      <c r="S3" s="27"/>
      <c r="T3" s="27"/>
      <c r="U3" s="27"/>
      <c r="V3" s="27"/>
      <c r="W3" s="27"/>
    </row>
    <row r="4" ht="13.6" customHeight="1" spans="1:23">
      <c r="A4" s="5" t="str">
        <f>'部门财务收支预算总表01-1'!A4</f>
        <v>单位名称：新平彝族傣族自治县妇女联合会</v>
      </c>
      <c r="B4" s="126" t="str">
        <f t="shared" ref="B4" si="0">"单位名称："&amp;"绩效评价中心"</f>
        <v>单位名称：绩效评价中心</v>
      </c>
      <c r="C4" s="126"/>
      <c r="D4" s="126"/>
      <c r="E4" s="126"/>
      <c r="F4" s="126"/>
      <c r="G4" s="126"/>
      <c r="H4" s="126"/>
      <c r="I4" s="126"/>
      <c r="J4" s="7"/>
      <c r="K4" s="7"/>
      <c r="L4" s="7"/>
      <c r="M4" s="7"/>
      <c r="N4" s="7"/>
      <c r="O4" s="7"/>
      <c r="P4" s="7"/>
      <c r="Q4" s="7"/>
      <c r="U4" s="129"/>
      <c r="W4" s="109" t="s">
        <v>127</v>
      </c>
    </row>
    <row r="5" ht="21.8" customHeight="1" spans="1:23">
      <c r="A5" s="9" t="s">
        <v>220</v>
      </c>
      <c r="B5" s="9" t="s">
        <v>137</v>
      </c>
      <c r="C5" s="9" t="s">
        <v>138</v>
      </c>
      <c r="D5" s="9" t="s">
        <v>221</v>
      </c>
      <c r="E5" s="10" t="s">
        <v>139</v>
      </c>
      <c r="F5" s="10" t="s">
        <v>140</v>
      </c>
      <c r="G5" s="10" t="s">
        <v>141</v>
      </c>
      <c r="H5" s="10" t="s">
        <v>142</v>
      </c>
      <c r="I5" s="64" t="s">
        <v>32</v>
      </c>
      <c r="J5" s="64" t="s">
        <v>222</v>
      </c>
      <c r="K5" s="64"/>
      <c r="L5" s="64"/>
      <c r="M5" s="64"/>
      <c r="N5" s="127" t="s">
        <v>144</v>
      </c>
      <c r="O5" s="127"/>
      <c r="P5" s="127"/>
      <c r="Q5" s="10" t="s">
        <v>38</v>
      </c>
      <c r="R5" s="11" t="s">
        <v>54</v>
      </c>
      <c r="S5" s="12"/>
      <c r="T5" s="12"/>
      <c r="U5" s="12"/>
      <c r="V5" s="12"/>
      <c r="W5" s="13"/>
    </row>
    <row r="6" ht="21.8" customHeight="1" spans="1:23">
      <c r="A6" s="14"/>
      <c r="B6" s="14"/>
      <c r="C6" s="14"/>
      <c r="D6" s="14"/>
      <c r="E6" s="15"/>
      <c r="F6" s="15"/>
      <c r="G6" s="15"/>
      <c r="H6" s="15"/>
      <c r="I6" s="64"/>
      <c r="J6" s="48" t="s">
        <v>35</v>
      </c>
      <c r="K6" s="48"/>
      <c r="L6" s="48" t="s">
        <v>36</v>
      </c>
      <c r="M6" s="48" t="s">
        <v>37</v>
      </c>
      <c r="N6" s="128" t="s">
        <v>35</v>
      </c>
      <c r="O6" s="128" t="s">
        <v>36</v>
      </c>
      <c r="P6" s="128" t="s">
        <v>37</v>
      </c>
      <c r="Q6" s="15"/>
      <c r="R6" s="10" t="s">
        <v>34</v>
      </c>
      <c r="S6" s="10" t="s">
        <v>45</v>
      </c>
      <c r="T6" s="10" t="s">
        <v>150</v>
      </c>
      <c r="U6" s="10" t="s">
        <v>41</v>
      </c>
      <c r="V6" s="10" t="s">
        <v>42</v>
      </c>
      <c r="W6" s="10" t="s">
        <v>43</v>
      </c>
    </row>
    <row r="7" ht="40.6" customHeight="1" spans="1:23">
      <c r="A7" s="17"/>
      <c r="B7" s="17"/>
      <c r="C7" s="17"/>
      <c r="D7" s="17"/>
      <c r="E7" s="18"/>
      <c r="F7" s="18"/>
      <c r="G7" s="18"/>
      <c r="H7" s="18"/>
      <c r="I7" s="64"/>
      <c r="J7" s="48" t="s">
        <v>34</v>
      </c>
      <c r="K7" s="48" t="s">
        <v>223</v>
      </c>
      <c r="L7" s="48"/>
      <c r="M7" s="48"/>
      <c r="N7" s="18"/>
      <c r="O7" s="18"/>
      <c r="P7" s="18"/>
      <c r="Q7" s="18"/>
      <c r="R7" s="18"/>
      <c r="S7" s="18"/>
      <c r="T7" s="18"/>
      <c r="U7" s="19"/>
      <c r="V7" s="18"/>
      <c r="W7" s="18"/>
    </row>
    <row r="8" ht="15.05" customHeight="1" spans="1:23">
      <c r="A8" s="20">
        <v>1</v>
      </c>
      <c r="B8" s="20">
        <v>2</v>
      </c>
      <c r="C8" s="20">
        <v>3</v>
      </c>
      <c r="D8" s="20">
        <v>4</v>
      </c>
      <c r="E8" s="20">
        <v>5</v>
      </c>
      <c r="F8" s="20">
        <v>6</v>
      </c>
      <c r="G8" s="20">
        <v>7</v>
      </c>
      <c r="H8" s="20">
        <v>8</v>
      </c>
      <c r="I8" s="20">
        <v>9</v>
      </c>
      <c r="J8" s="20">
        <v>10</v>
      </c>
      <c r="K8" s="20">
        <v>11</v>
      </c>
      <c r="L8" s="20">
        <v>12</v>
      </c>
      <c r="M8" s="20">
        <v>13</v>
      </c>
      <c r="N8" s="20">
        <v>14</v>
      </c>
      <c r="O8" s="20">
        <v>15</v>
      </c>
      <c r="P8" s="20">
        <v>16</v>
      </c>
      <c r="Q8" s="20">
        <v>17</v>
      </c>
      <c r="R8" s="20">
        <v>18</v>
      </c>
      <c r="S8" s="20">
        <v>19</v>
      </c>
      <c r="T8" s="20">
        <v>20</v>
      </c>
      <c r="U8" s="20">
        <v>21</v>
      </c>
      <c r="V8" s="20">
        <v>22</v>
      </c>
      <c r="W8" s="20">
        <v>23</v>
      </c>
    </row>
    <row r="9" ht="26.9" customHeight="1" spans="1:23">
      <c r="A9" s="21"/>
      <c r="B9" s="21"/>
      <c r="C9" s="22" t="s">
        <v>224</v>
      </c>
      <c r="D9" s="21"/>
      <c r="E9" s="21"/>
      <c r="F9" s="21"/>
      <c r="G9" s="21"/>
      <c r="H9" s="21"/>
      <c r="I9" s="23">
        <v>39100</v>
      </c>
      <c r="J9" s="23">
        <v>39100</v>
      </c>
      <c r="K9" s="23"/>
      <c r="L9" s="23"/>
      <c r="M9" s="23"/>
      <c r="N9" s="23"/>
      <c r="O9" s="23"/>
      <c r="P9" s="23"/>
      <c r="Q9" s="130"/>
      <c r="R9" s="130"/>
      <c r="S9" s="130"/>
      <c r="T9" s="130"/>
      <c r="U9" s="95"/>
      <c r="V9" s="130"/>
      <c r="W9" s="130"/>
    </row>
    <row r="10" ht="26.9" customHeight="1" spans="1:23">
      <c r="A10" s="21" t="s">
        <v>225</v>
      </c>
      <c r="B10" s="21" t="s">
        <v>226</v>
      </c>
      <c r="C10" s="22" t="s">
        <v>224</v>
      </c>
      <c r="D10" s="21" t="s">
        <v>47</v>
      </c>
      <c r="E10" s="21" t="s">
        <v>66</v>
      </c>
      <c r="F10" s="21" t="s">
        <v>67</v>
      </c>
      <c r="G10" s="21" t="s">
        <v>227</v>
      </c>
      <c r="H10" s="21" t="s">
        <v>228</v>
      </c>
      <c r="I10" s="23">
        <v>39100</v>
      </c>
      <c r="J10" s="23">
        <v>39100</v>
      </c>
      <c r="K10" s="23"/>
      <c r="L10" s="23"/>
      <c r="M10" s="23"/>
      <c r="N10" s="23"/>
      <c r="O10" s="23"/>
      <c r="P10" s="23"/>
      <c r="Q10" s="130"/>
      <c r="R10" s="130"/>
      <c r="S10" s="130"/>
      <c r="T10" s="130"/>
      <c r="U10" s="95"/>
      <c r="V10" s="130"/>
      <c r="W10" s="130"/>
    </row>
    <row r="11" ht="26.9" customHeight="1" spans="1:23">
      <c r="A11" s="21"/>
      <c r="B11" s="21"/>
      <c r="C11" s="25" t="s">
        <v>229</v>
      </c>
      <c r="D11" s="21"/>
      <c r="E11" s="21"/>
      <c r="F11" s="21"/>
      <c r="G11" s="21"/>
      <c r="H11" s="21"/>
      <c r="I11" s="23">
        <v>40000</v>
      </c>
      <c r="J11" s="23">
        <v>40000</v>
      </c>
      <c r="K11" s="23">
        <v>40000</v>
      </c>
      <c r="L11" s="23"/>
      <c r="M11" s="23"/>
      <c r="N11" s="23"/>
      <c r="O11" s="23"/>
      <c r="P11" s="23"/>
      <c r="Q11" s="130"/>
      <c r="R11" s="130"/>
      <c r="S11" s="130"/>
      <c r="T11" s="130"/>
      <c r="U11" s="95"/>
      <c r="V11" s="130"/>
      <c r="W11" s="130"/>
    </row>
    <row r="12" ht="26.9" customHeight="1" spans="1:23">
      <c r="A12" s="21" t="s">
        <v>225</v>
      </c>
      <c r="B12" s="21" t="s">
        <v>230</v>
      </c>
      <c r="C12" s="25" t="s">
        <v>229</v>
      </c>
      <c r="D12" s="21" t="s">
        <v>47</v>
      </c>
      <c r="E12" s="21">
        <v>2012999</v>
      </c>
      <c r="F12" s="21" t="s">
        <v>70</v>
      </c>
      <c r="G12" s="21">
        <v>30306</v>
      </c>
      <c r="H12" s="21" t="s">
        <v>231</v>
      </c>
      <c r="I12" s="23">
        <v>40000</v>
      </c>
      <c r="J12" s="23">
        <v>40000</v>
      </c>
      <c r="K12" s="23">
        <v>40000</v>
      </c>
      <c r="L12" s="23"/>
      <c r="M12" s="23"/>
      <c r="N12" s="23"/>
      <c r="O12" s="23"/>
      <c r="P12" s="23"/>
      <c r="Q12" s="130"/>
      <c r="R12" s="130"/>
      <c r="S12" s="130"/>
      <c r="T12" s="130"/>
      <c r="U12" s="95"/>
      <c r="V12" s="130"/>
      <c r="W12" s="130"/>
    </row>
    <row r="13" ht="26.9" customHeight="1" spans="1:23">
      <c r="A13" s="21"/>
      <c r="B13" s="100"/>
      <c r="C13" s="25" t="s">
        <v>232</v>
      </c>
      <c r="D13" s="100"/>
      <c r="E13" s="100"/>
      <c r="F13" s="100"/>
      <c r="G13" s="100"/>
      <c r="H13" s="100"/>
      <c r="I13" s="23">
        <v>3864.87</v>
      </c>
      <c r="J13" s="23">
        <v>3864.87</v>
      </c>
      <c r="K13" s="23"/>
      <c r="L13" s="23"/>
      <c r="M13" s="23"/>
      <c r="N13" s="23"/>
      <c r="O13" s="23"/>
      <c r="P13" s="100"/>
      <c r="Q13" s="130"/>
      <c r="R13" s="130"/>
      <c r="S13" s="130"/>
      <c r="T13" s="130"/>
      <c r="U13" s="95"/>
      <c r="V13" s="130"/>
      <c r="W13" s="130"/>
    </row>
    <row r="14" ht="26.9" customHeight="1" spans="1:23">
      <c r="A14" s="21" t="s">
        <v>225</v>
      </c>
      <c r="B14" s="21" t="s">
        <v>233</v>
      </c>
      <c r="C14" s="25" t="s">
        <v>232</v>
      </c>
      <c r="D14" s="21" t="s">
        <v>47</v>
      </c>
      <c r="E14" s="21">
        <v>2130804</v>
      </c>
      <c r="F14" s="25" t="s">
        <v>234</v>
      </c>
      <c r="G14" s="100" t="s">
        <v>185</v>
      </c>
      <c r="H14" s="100" t="s">
        <v>186</v>
      </c>
      <c r="I14" s="23">
        <v>3864.87</v>
      </c>
      <c r="J14" s="23">
        <v>3864.87</v>
      </c>
      <c r="K14" s="23"/>
      <c r="L14" s="23"/>
      <c r="M14" s="23"/>
      <c r="N14" s="23"/>
      <c r="O14" s="23"/>
      <c r="P14" s="100"/>
      <c r="Q14" s="130"/>
      <c r="R14" s="130"/>
      <c r="S14" s="130"/>
      <c r="T14" s="130"/>
      <c r="U14" s="95"/>
      <c r="V14" s="130"/>
      <c r="W14" s="130"/>
    </row>
    <row r="15" ht="26.9" customHeight="1" spans="1:23">
      <c r="A15" s="100"/>
      <c r="B15" s="100"/>
      <c r="C15" s="22" t="s">
        <v>235</v>
      </c>
      <c r="D15" s="100"/>
      <c r="E15" s="100"/>
      <c r="F15" s="100"/>
      <c r="G15" s="100"/>
      <c r="H15" s="100"/>
      <c r="I15" s="23">
        <v>66400</v>
      </c>
      <c r="J15" s="23">
        <v>66400</v>
      </c>
      <c r="K15" s="23">
        <v>66400</v>
      </c>
      <c r="L15" s="23"/>
      <c r="M15" s="23"/>
      <c r="N15" s="23"/>
      <c r="O15" s="23"/>
      <c r="P15" s="100"/>
      <c r="Q15" s="130"/>
      <c r="R15" s="130"/>
      <c r="S15" s="130"/>
      <c r="T15" s="130"/>
      <c r="U15" s="95"/>
      <c r="V15" s="130"/>
      <c r="W15" s="130"/>
    </row>
    <row r="16" ht="26.9" customHeight="1" spans="1:23">
      <c r="A16" s="21" t="s">
        <v>236</v>
      </c>
      <c r="B16" s="21" t="s">
        <v>237</v>
      </c>
      <c r="C16" s="22" t="s">
        <v>235</v>
      </c>
      <c r="D16" s="21" t="s">
        <v>47</v>
      </c>
      <c r="E16" s="21" t="s">
        <v>68</v>
      </c>
      <c r="F16" s="21" t="s">
        <v>69</v>
      </c>
      <c r="G16" s="21" t="s">
        <v>238</v>
      </c>
      <c r="H16" s="21" t="s">
        <v>165</v>
      </c>
      <c r="I16" s="23">
        <v>66400</v>
      </c>
      <c r="J16" s="23">
        <v>66400</v>
      </c>
      <c r="K16" s="23">
        <v>66400</v>
      </c>
      <c r="L16" s="23"/>
      <c r="M16" s="23"/>
      <c r="N16" s="23"/>
      <c r="O16" s="23"/>
      <c r="P16" s="100"/>
      <c r="Q16" s="130"/>
      <c r="R16" s="130"/>
      <c r="S16" s="130"/>
      <c r="T16" s="130"/>
      <c r="U16" s="95"/>
      <c r="V16" s="130"/>
      <c r="W16" s="130"/>
    </row>
    <row r="17" ht="26.9" customHeight="1" spans="1:23">
      <c r="A17" s="100"/>
      <c r="B17" s="100"/>
      <c r="C17" s="22" t="s">
        <v>239</v>
      </c>
      <c r="D17" s="100"/>
      <c r="E17" s="100"/>
      <c r="F17" s="100"/>
      <c r="G17" s="100"/>
      <c r="H17" s="100"/>
      <c r="I17" s="23">
        <v>14400</v>
      </c>
      <c r="J17" s="23">
        <v>14400</v>
      </c>
      <c r="K17" s="23">
        <v>14400</v>
      </c>
      <c r="L17" s="23"/>
      <c r="M17" s="23"/>
      <c r="N17" s="23"/>
      <c r="O17" s="23"/>
      <c r="P17" s="100"/>
      <c r="Q17" s="130"/>
      <c r="R17" s="130"/>
      <c r="S17" s="130"/>
      <c r="T17" s="130"/>
      <c r="U17" s="95"/>
      <c r="V17" s="130"/>
      <c r="W17" s="130"/>
    </row>
    <row r="18" ht="26.9" customHeight="1" spans="1:23">
      <c r="A18" s="21" t="s">
        <v>240</v>
      </c>
      <c r="B18" s="21" t="s">
        <v>241</v>
      </c>
      <c r="C18" s="22" t="s">
        <v>239</v>
      </c>
      <c r="D18" s="21" t="s">
        <v>47</v>
      </c>
      <c r="E18" s="21" t="s">
        <v>68</v>
      </c>
      <c r="F18" s="21" t="s">
        <v>69</v>
      </c>
      <c r="G18" s="21" t="s">
        <v>242</v>
      </c>
      <c r="H18" s="21" t="s">
        <v>243</v>
      </c>
      <c r="I18" s="23">
        <v>14400</v>
      </c>
      <c r="J18" s="23">
        <v>14400</v>
      </c>
      <c r="K18" s="23">
        <v>14400</v>
      </c>
      <c r="L18" s="23"/>
      <c r="M18" s="23"/>
      <c r="N18" s="23"/>
      <c r="O18" s="23"/>
      <c r="P18" s="100"/>
      <c r="Q18" s="130"/>
      <c r="R18" s="130"/>
      <c r="S18" s="130"/>
      <c r="T18" s="130"/>
      <c r="U18" s="95"/>
      <c r="V18" s="130"/>
      <c r="W18" s="130"/>
    </row>
    <row r="19" ht="26.9" customHeight="1" spans="1:23">
      <c r="A19" s="100"/>
      <c r="B19" s="100"/>
      <c r="C19" s="22" t="s">
        <v>244</v>
      </c>
      <c r="D19" s="100"/>
      <c r="E19" s="100"/>
      <c r="F19" s="100"/>
      <c r="G19" s="100"/>
      <c r="H19" s="100"/>
      <c r="I19" s="23">
        <v>100000</v>
      </c>
      <c r="J19" s="23">
        <v>100000</v>
      </c>
      <c r="K19" s="23">
        <v>100000</v>
      </c>
      <c r="L19" s="23"/>
      <c r="M19" s="23"/>
      <c r="N19" s="23"/>
      <c r="O19" s="23"/>
      <c r="P19" s="100"/>
      <c r="Q19" s="130"/>
      <c r="R19" s="130"/>
      <c r="S19" s="130"/>
      <c r="T19" s="130"/>
      <c r="U19" s="95"/>
      <c r="V19" s="130"/>
      <c r="W19" s="130"/>
    </row>
    <row r="20" ht="26.9" customHeight="1" spans="1:23">
      <c r="A20" s="21" t="s">
        <v>240</v>
      </c>
      <c r="B20" s="21" t="s">
        <v>245</v>
      </c>
      <c r="C20" s="22" t="s">
        <v>244</v>
      </c>
      <c r="D20" s="21" t="s">
        <v>47</v>
      </c>
      <c r="E20" s="21" t="s">
        <v>68</v>
      </c>
      <c r="F20" s="21" t="s">
        <v>69</v>
      </c>
      <c r="G20" s="21" t="s">
        <v>185</v>
      </c>
      <c r="H20" s="21" t="s">
        <v>186</v>
      </c>
      <c r="I20" s="23">
        <v>59400</v>
      </c>
      <c r="J20" s="23">
        <v>59400</v>
      </c>
      <c r="K20" s="23">
        <v>59400</v>
      </c>
      <c r="L20" s="23"/>
      <c r="M20" s="23"/>
      <c r="N20" s="23"/>
      <c r="O20" s="23"/>
      <c r="P20" s="100"/>
      <c r="Q20" s="130"/>
      <c r="R20" s="130"/>
      <c r="S20" s="130"/>
      <c r="T20" s="130"/>
      <c r="U20" s="95"/>
      <c r="V20" s="130"/>
      <c r="W20" s="130"/>
    </row>
    <row r="21" ht="26.9" customHeight="1" spans="1:23">
      <c r="A21" s="21" t="s">
        <v>240</v>
      </c>
      <c r="B21" s="21" t="s">
        <v>245</v>
      </c>
      <c r="C21" s="22" t="s">
        <v>244</v>
      </c>
      <c r="D21" s="21" t="s">
        <v>47</v>
      </c>
      <c r="E21" s="21" t="s">
        <v>68</v>
      </c>
      <c r="F21" s="21" t="s">
        <v>69</v>
      </c>
      <c r="G21" s="21" t="s">
        <v>246</v>
      </c>
      <c r="H21" s="21" t="s">
        <v>247</v>
      </c>
      <c r="I21" s="23">
        <v>40600</v>
      </c>
      <c r="J21" s="23">
        <v>40600</v>
      </c>
      <c r="K21" s="23">
        <v>40600</v>
      </c>
      <c r="L21" s="23"/>
      <c r="M21" s="23"/>
      <c r="N21" s="23"/>
      <c r="O21" s="23"/>
      <c r="P21" s="100"/>
      <c r="Q21" s="130"/>
      <c r="R21" s="130"/>
      <c r="S21" s="130"/>
      <c r="T21" s="130"/>
      <c r="U21" s="95"/>
      <c r="V21" s="130"/>
      <c r="W21" s="130"/>
    </row>
    <row r="22" ht="26.9" customHeight="1" spans="1:23">
      <c r="A22" s="100"/>
      <c r="B22" s="100"/>
      <c r="C22" s="22" t="s">
        <v>248</v>
      </c>
      <c r="D22" s="100"/>
      <c r="E22" s="100"/>
      <c r="F22" s="100"/>
      <c r="G22" s="100"/>
      <c r="H22" s="100"/>
      <c r="I22" s="23">
        <v>16120</v>
      </c>
      <c r="J22" s="23">
        <v>16120</v>
      </c>
      <c r="K22" s="23"/>
      <c r="L22" s="23"/>
      <c r="M22" s="23"/>
      <c r="N22" s="23"/>
      <c r="O22" s="23"/>
      <c r="P22" s="100"/>
      <c r="Q22" s="130"/>
      <c r="R22" s="130"/>
      <c r="S22" s="130"/>
      <c r="T22" s="130"/>
      <c r="U22" s="95"/>
      <c r="V22" s="130"/>
      <c r="W22" s="130"/>
    </row>
    <row r="23" ht="26.9" customHeight="1" spans="1:23">
      <c r="A23" s="21" t="s">
        <v>236</v>
      </c>
      <c r="B23" s="21" t="s">
        <v>249</v>
      </c>
      <c r="C23" s="22" t="s">
        <v>248</v>
      </c>
      <c r="D23" s="21" t="s">
        <v>47</v>
      </c>
      <c r="E23" s="21" t="s">
        <v>122</v>
      </c>
      <c r="F23" s="21" t="s">
        <v>72</v>
      </c>
      <c r="G23" s="21" t="s">
        <v>185</v>
      </c>
      <c r="H23" s="21" t="s">
        <v>186</v>
      </c>
      <c r="I23" s="23">
        <v>1200</v>
      </c>
      <c r="J23" s="23">
        <v>1200</v>
      </c>
      <c r="K23" s="23"/>
      <c r="L23" s="23"/>
      <c r="M23" s="23"/>
      <c r="N23" s="23"/>
      <c r="O23" s="23"/>
      <c r="P23" s="100"/>
      <c r="Q23" s="130"/>
      <c r="R23" s="130"/>
      <c r="S23" s="130"/>
      <c r="T23" s="130"/>
      <c r="U23" s="95"/>
      <c r="V23" s="130"/>
      <c r="W23" s="130"/>
    </row>
    <row r="24" ht="26.9" customHeight="1" spans="1:23">
      <c r="A24" s="21" t="s">
        <v>236</v>
      </c>
      <c r="B24" s="21" t="s">
        <v>249</v>
      </c>
      <c r="C24" s="22" t="s">
        <v>248</v>
      </c>
      <c r="D24" s="21" t="s">
        <v>47</v>
      </c>
      <c r="E24" s="21" t="s">
        <v>122</v>
      </c>
      <c r="F24" s="21" t="s">
        <v>72</v>
      </c>
      <c r="G24" s="21" t="s">
        <v>185</v>
      </c>
      <c r="H24" s="21" t="s">
        <v>186</v>
      </c>
      <c r="I24" s="23">
        <v>1520</v>
      </c>
      <c r="J24" s="23">
        <v>1520</v>
      </c>
      <c r="K24" s="23"/>
      <c r="L24" s="23"/>
      <c r="M24" s="23"/>
      <c r="N24" s="23"/>
      <c r="O24" s="23"/>
      <c r="P24" s="100"/>
      <c r="Q24" s="130"/>
      <c r="R24" s="130"/>
      <c r="S24" s="130"/>
      <c r="T24" s="130"/>
      <c r="U24" s="95"/>
      <c r="V24" s="130"/>
      <c r="W24" s="130"/>
    </row>
    <row r="25" ht="26.9" customHeight="1" spans="1:23">
      <c r="A25" s="21" t="s">
        <v>236</v>
      </c>
      <c r="B25" s="21" t="s">
        <v>249</v>
      </c>
      <c r="C25" s="22" t="s">
        <v>248</v>
      </c>
      <c r="D25" s="21" t="s">
        <v>47</v>
      </c>
      <c r="E25" s="21" t="s">
        <v>122</v>
      </c>
      <c r="F25" s="21" t="s">
        <v>72</v>
      </c>
      <c r="G25" s="21" t="s">
        <v>246</v>
      </c>
      <c r="H25" s="21" t="s">
        <v>247</v>
      </c>
      <c r="I25" s="23">
        <v>3000</v>
      </c>
      <c r="J25" s="23">
        <v>3000</v>
      </c>
      <c r="K25" s="23"/>
      <c r="L25" s="23"/>
      <c r="M25" s="23"/>
      <c r="N25" s="23"/>
      <c r="O25" s="23"/>
      <c r="P25" s="100"/>
      <c r="Q25" s="130"/>
      <c r="R25" s="130"/>
      <c r="S25" s="130"/>
      <c r="T25" s="130"/>
      <c r="U25" s="95"/>
      <c r="V25" s="130"/>
      <c r="W25" s="130"/>
    </row>
    <row r="26" ht="26.9" customHeight="1" spans="1:23">
      <c r="A26" s="21" t="s">
        <v>236</v>
      </c>
      <c r="B26" s="21" t="s">
        <v>249</v>
      </c>
      <c r="C26" s="22" t="s">
        <v>248</v>
      </c>
      <c r="D26" s="21" t="s">
        <v>47</v>
      </c>
      <c r="E26" s="21" t="s">
        <v>122</v>
      </c>
      <c r="F26" s="21" t="s">
        <v>72</v>
      </c>
      <c r="G26" s="21" t="s">
        <v>246</v>
      </c>
      <c r="H26" s="21" t="s">
        <v>247</v>
      </c>
      <c r="I26" s="23">
        <v>7280</v>
      </c>
      <c r="J26" s="23">
        <v>7280</v>
      </c>
      <c r="K26" s="23"/>
      <c r="L26" s="23"/>
      <c r="M26" s="23"/>
      <c r="N26" s="23"/>
      <c r="O26" s="23"/>
      <c r="P26" s="100"/>
      <c r="Q26" s="130"/>
      <c r="R26" s="130"/>
      <c r="S26" s="130"/>
      <c r="T26" s="130"/>
      <c r="U26" s="95"/>
      <c r="V26" s="130"/>
      <c r="W26" s="130"/>
    </row>
    <row r="27" ht="26.9" customHeight="1" spans="1:23">
      <c r="A27" s="21" t="s">
        <v>236</v>
      </c>
      <c r="B27" s="21" t="s">
        <v>249</v>
      </c>
      <c r="C27" s="22" t="s">
        <v>248</v>
      </c>
      <c r="D27" s="21" t="s">
        <v>47</v>
      </c>
      <c r="E27" s="21" t="s">
        <v>122</v>
      </c>
      <c r="F27" s="21" t="s">
        <v>72</v>
      </c>
      <c r="G27" s="21" t="s">
        <v>238</v>
      </c>
      <c r="H27" s="21" t="s">
        <v>165</v>
      </c>
      <c r="I27" s="23">
        <v>1200</v>
      </c>
      <c r="J27" s="23">
        <v>1200</v>
      </c>
      <c r="K27" s="23"/>
      <c r="L27" s="23"/>
      <c r="M27" s="23"/>
      <c r="N27" s="23"/>
      <c r="O27" s="23"/>
      <c r="P27" s="100"/>
      <c r="Q27" s="130"/>
      <c r="R27" s="130"/>
      <c r="S27" s="130"/>
      <c r="T27" s="130"/>
      <c r="U27" s="95"/>
      <c r="V27" s="130"/>
      <c r="W27" s="130"/>
    </row>
    <row r="28" ht="26.9" customHeight="1" spans="1:23">
      <c r="A28" s="21" t="s">
        <v>236</v>
      </c>
      <c r="B28" s="21" t="s">
        <v>249</v>
      </c>
      <c r="C28" s="22" t="s">
        <v>248</v>
      </c>
      <c r="D28" s="21" t="s">
        <v>47</v>
      </c>
      <c r="E28" s="21" t="s">
        <v>122</v>
      </c>
      <c r="F28" s="21" t="s">
        <v>72</v>
      </c>
      <c r="G28" s="21" t="s">
        <v>238</v>
      </c>
      <c r="H28" s="21" t="s">
        <v>165</v>
      </c>
      <c r="I28" s="23">
        <v>1920</v>
      </c>
      <c r="J28" s="23">
        <v>1920</v>
      </c>
      <c r="K28" s="23"/>
      <c r="L28" s="23"/>
      <c r="M28" s="23"/>
      <c r="N28" s="23"/>
      <c r="O28" s="23"/>
      <c r="P28" s="100"/>
      <c r="Q28" s="130"/>
      <c r="R28" s="130"/>
      <c r="S28" s="130"/>
      <c r="T28" s="130"/>
      <c r="U28" s="95"/>
      <c r="V28" s="130"/>
      <c r="W28" s="130"/>
    </row>
    <row r="29" ht="26.9" customHeight="1" spans="1:23">
      <c r="A29" s="26" t="s">
        <v>32</v>
      </c>
      <c r="B29" s="26"/>
      <c r="C29" s="26"/>
      <c r="D29" s="26"/>
      <c r="E29" s="26"/>
      <c r="F29" s="26"/>
      <c r="G29" s="26"/>
      <c r="H29" s="26"/>
      <c r="I29" s="23">
        <f>I9+I11+I13+I15+I17+I19+I22</f>
        <v>279884.87</v>
      </c>
      <c r="J29" s="23">
        <f>J9+J11+J13+J15+J17+J19+J22</f>
        <v>279884.87</v>
      </c>
      <c r="K29" s="23">
        <f>K9+K11+K13+K15+K17+K19+K22</f>
        <v>220800</v>
      </c>
      <c r="L29" s="23"/>
      <c r="M29" s="23"/>
      <c r="N29" s="23"/>
      <c r="O29" s="23"/>
      <c r="P29" s="23"/>
      <c r="Q29" s="130"/>
      <c r="R29" s="130"/>
      <c r="S29" s="130"/>
      <c r="T29" s="130"/>
      <c r="U29" s="95"/>
      <c r="V29" s="130"/>
      <c r="W29" s="130"/>
    </row>
  </sheetData>
  <mergeCells count="28">
    <mergeCell ref="A3:W3"/>
    <mergeCell ref="A4:I4"/>
    <mergeCell ref="J5:M5"/>
    <mergeCell ref="N5:P5"/>
    <mergeCell ref="R5:W5"/>
    <mergeCell ref="J6:K6"/>
    <mergeCell ref="A29:H29"/>
    <mergeCell ref="A5:A7"/>
    <mergeCell ref="B5:B7"/>
    <mergeCell ref="C5:C7"/>
    <mergeCell ref="D5:D7"/>
    <mergeCell ref="E5:E7"/>
    <mergeCell ref="F5:F7"/>
    <mergeCell ref="G5:G7"/>
    <mergeCell ref="H5:H7"/>
    <mergeCell ref="I5:I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9" scale="35"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61"/>
  <sheetViews>
    <sheetView showZeros="0" tabSelected="1" workbookViewId="0">
      <pane ySplit="1" topLeftCell="A2" activePane="bottomLeft" state="frozen"/>
      <selection/>
      <selection pane="bottomLeft" activeCell="G28" sqref="G28"/>
    </sheetView>
  </sheetViews>
  <sheetFormatPr defaultColWidth="9.10833333333333" defaultRowHeight="11.95" customHeight="1"/>
  <cols>
    <col min="1" max="1" width="20" customWidth="1"/>
    <col min="2" max="2" width="60" customWidth="1"/>
    <col min="3" max="3" width="13" customWidth="1"/>
    <col min="4" max="4" width="14.3833333333333" customWidth="1"/>
    <col min="5" max="5" width="23.55" customWidth="1"/>
    <col min="6" max="6" width="11.2166666666667" customWidth="1"/>
    <col min="7" max="7" width="10.3333333333333" customWidth="1"/>
    <col min="8" max="8" width="9.33333333333333" customWidth="1"/>
    <col min="9" max="9" width="11.8833333333333" customWidth="1"/>
    <col min="10" max="10" width="42.3833333333333" customWidth="1"/>
  </cols>
  <sheetData>
    <row r="1" customHeight="1" spans="1:10">
      <c r="A1" s="1"/>
      <c r="B1" s="1"/>
      <c r="C1" s="1"/>
      <c r="D1" s="1"/>
      <c r="E1" s="1"/>
      <c r="F1" s="1"/>
      <c r="G1" s="1"/>
      <c r="H1" s="1"/>
      <c r="I1" s="1"/>
      <c r="J1" s="1"/>
    </row>
    <row r="2" customHeight="1" spans="10:10">
      <c r="J2" s="55" t="s">
        <v>250</v>
      </c>
    </row>
    <row r="3" ht="28.5" customHeight="1" spans="1:10">
      <c r="A3" s="46" t="s">
        <v>251</v>
      </c>
      <c r="B3" s="27"/>
      <c r="C3" s="27"/>
      <c r="D3" s="27"/>
      <c r="E3" s="27"/>
      <c r="F3" s="47"/>
      <c r="G3" s="27"/>
      <c r="H3" s="47"/>
      <c r="I3" s="47"/>
      <c r="J3" s="27"/>
    </row>
    <row r="4" ht="15.05" customHeight="1" spans="1:1">
      <c r="A4" s="5" t="str">
        <f>'部门财务收支预算总表01-1'!A4</f>
        <v>单位名称：新平彝族傣族自治县妇女联合会</v>
      </c>
    </row>
    <row r="5" ht="14.25" customHeight="1" spans="1:10">
      <c r="A5" s="48" t="s">
        <v>252</v>
      </c>
      <c r="B5" s="48" t="s">
        <v>253</v>
      </c>
      <c r="C5" s="48" t="s">
        <v>254</v>
      </c>
      <c r="D5" s="48" t="s">
        <v>255</v>
      </c>
      <c r="E5" s="48" t="s">
        <v>256</v>
      </c>
      <c r="F5" s="49" t="s">
        <v>257</v>
      </c>
      <c r="G5" s="48" t="s">
        <v>258</v>
      </c>
      <c r="H5" s="49" t="s">
        <v>259</v>
      </c>
      <c r="I5" s="49" t="s">
        <v>260</v>
      </c>
      <c r="J5" s="48" t="s">
        <v>261</v>
      </c>
    </row>
    <row r="6" ht="14.25" customHeight="1" spans="1:10">
      <c r="A6" s="48">
        <v>1</v>
      </c>
      <c r="B6" s="48">
        <v>2</v>
      </c>
      <c r="C6" s="48">
        <v>3</v>
      </c>
      <c r="D6" s="48">
        <v>4</v>
      </c>
      <c r="E6" s="48">
        <v>5</v>
      </c>
      <c r="F6" s="49">
        <v>6</v>
      </c>
      <c r="G6" s="48">
        <v>7</v>
      </c>
      <c r="H6" s="49">
        <v>8</v>
      </c>
      <c r="I6" s="49">
        <v>9</v>
      </c>
      <c r="J6" s="48">
        <v>10</v>
      </c>
    </row>
    <row r="7" ht="35" customHeight="1" spans="1:10">
      <c r="A7" s="100" t="s">
        <v>47</v>
      </c>
      <c r="B7" s="100"/>
      <c r="C7" s="100"/>
      <c r="D7" s="112"/>
      <c r="E7" s="101"/>
      <c r="F7" s="101"/>
      <c r="G7" s="101"/>
      <c r="H7" s="101"/>
      <c r="I7" s="101"/>
      <c r="J7" s="101"/>
    </row>
    <row r="8" ht="109" customHeight="1" spans="1:10">
      <c r="A8" s="113" t="s">
        <v>235</v>
      </c>
      <c r="B8" s="100" t="s">
        <v>262</v>
      </c>
      <c r="C8" s="103"/>
      <c r="D8" s="103"/>
      <c r="E8" s="101"/>
      <c r="F8" s="101"/>
      <c r="G8" s="101"/>
      <c r="H8" s="101"/>
      <c r="I8" s="101"/>
      <c r="J8" s="101"/>
    </row>
    <row r="9" ht="20.75" customHeight="1" spans="1:10">
      <c r="A9" s="100"/>
      <c r="B9" s="100"/>
      <c r="C9" s="100" t="s">
        <v>263</v>
      </c>
      <c r="D9" s="114" t="s">
        <v>264</v>
      </c>
      <c r="E9" s="115" t="s">
        <v>265</v>
      </c>
      <c r="F9" s="102" t="s">
        <v>266</v>
      </c>
      <c r="G9" s="103" t="s">
        <v>267</v>
      </c>
      <c r="H9" s="102" t="s">
        <v>268</v>
      </c>
      <c r="I9" s="102" t="s">
        <v>269</v>
      </c>
      <c r="J9" s="115" t="s">
        <v>270</v>
      </c>
    </row>
    <row r="10" ht="20.75" customHeight="1" spans="1:10">
      <c r="A10" s="100"/>
      <c r="B10" s="100"/>
      <c r="C10" s="100" t="s">
        <v>263</v>
      </c>
      <c r="D10" s="114" t="s">
        <v>264</v>
      </c>
      <c r="E10" s="115" t="s">
        <v>271</v>
      </c>
      <c r="F10" s="102" t="s">
        <v>266</v>
      </c>
      <c r="G10" s="103" t="s">
        <v>267</v>
      </c>
      <c r="H10" s="102" t="s">
        <v>272</v>
      </c>
      <c r="I10" s="102" t="s">
        <v>269</v>
      </c>
      <c r="J10" s="115" t="s">
        <v>273</v>
      </c>
    </row>
    <row r="11" ht="20.75" customHeight="1" spans="1:10">
      <c r="A11" s="100"/>
      <c r="B11" s="100"/>
      <c r="C11" s="100" t="s">
        <v>263</v>
      </c>
      <c r="D11" s="114" t="s">
        <v>274</v>
      </c>
      <c r="E11" s="115" t="s">
        <v>275</v>
      </c>
      <c r="F11" s="102" t="s">
        <v>266</v>
      </c>
      <c r="G11" s="103" t="s">
        <v>276</v>
      </c>
      <c r="H11" s="102" t="s">
        <v>277</v>
      </c>
      <c r="I11" s="102" t="s">
        <v>269</v>
      </c>
      <c r="J11" s="115" t="s">
        <v>278</v>
      </c>
    </row>
    <row r="12" ht="20.75" customHeight="1" spans="1:10">
      <c r="A12" s="100"/>
      <c r="B12" s="100"/>
      <c r="C12" s="100" t="s">
        <v>263</v>
      </c>
      <c r="D12" s="114" t="s">
        <v>279</v>
      </c>
      <c r="E12" s="115" t="s">
        <v>280</v>
      </c>
      <c r="F12" s="102" t="s">
        <v>266</v>
      </c>
      <c r="G12" s="103" t="s">
        <v>276</v>
      </c>
      <c r="H12" s="102" t="s">
        <v>277</v>
      </c>
      <c r="I12" s="102" t="s">
        <v>269</v>
      </c>
      <c r="J12" s="115" t="s">
        <v>281</v>
      </c>
    </row>
    <row r="13" ht="20.75" customHeight="1" spans="1:10">
      <c r="A13" s="100"/>
      <c r="B13" s="100"/>
      <c r="C13" s="100" t="s">
        <v>263</v>
      </c>
      <c r="D13" s="114" t="s">
        <v>282</v>
      </c>
      <c r="E13" s="115" t="s">
        <v>283</v>
      </c>
      <c r="F13" s="102" t="s">
        <v>284</v>
      </c>
      <c r="G13" s="103" t="s">
        <v>285</v>
      </c>
      <c r="H13" s="102" t="s">
        <v>286</v>
      </c>
      <c r="I13" s="102" t="s">
        <v>269</v>
      </c>
      <c r="J13" s="115" t="s">
        <v>287</v>
      </c>
    </row>
    <row r="14" ht="20.75" customHeight="1" spans="1:10">
      <c r="A14" s="100"/>
      <c r="B14" s="100"/>
      <c r="C14" s="100" t="s">
        <v>288</v>
      </c>
      <c r="D14" s="114" t="s">
        <v>289</v>
      </c>
      <c r="E14" s="115" t="s">
        <v>290</v>
      </c>
      <c r="F14" s="102" t="s">
        <v>266</v>
      </c>
      <c r="G14" s="103" t="s">
        <v>291</v>
      </c>
      <c r="H14" s="102" t="s">
        <v>277</v>
      </c>
      <c r="I14" s="102" t="s">
        <v>292</v>
      </c>
      <c r="J14" s="115" t="s">
        <v>293</v>
      </c>
    </row>
    <row r="15" ht="20.75" customHeight="1" spans="1:10">
      <c r="A15" s="100"/>
      <c r="B15" s="100"/>
      <c r="C15" s="100" t="s">
        <v>294</v>
      </c>
      <c r="D15" s="114" t="s">
        <v>295</v>
      </c>
      <c r="E15" s="115" t="s">
        <v>296</v>
      </c>
      <c r="F15" s="102" t="s">
        <v>297</v>
      </c>
      <c r="G15" s="103" t="s">
        <v>298</v>
      </c>
      <c r="H15" s="102" t="s">
        <v>277</v>
      </c>
      <c r="I15" s="102" t="s">
        <v>269</v>
      </c>
      <c r="J15" s="115" t="s">
        <v>299</v>
      </c>
    </row>
    <row r="16" ht="81" customHeight="1" spans="1:10">
      <c r="A16" s="113" t="s">
        <v>239</v>
      </c>
      <c r="B16" s="100" t="s">
        <v>300</v>
      </c>
      <c r="C16" s="100"/>
      <c r="D16" s="100"/>
      <c r="E16" s="100"/>
      <c r="F16" s="100"/>
      <c r="G16" s="100"/>
      <c r="H16" s="100"/>
      <c r="I16" s="100"/>
      <c r="J16" s="100"/>
    </row>
    <row r="17" ht="20.75" customHeight="1" spans="1:10">
      <c r="A17" s="100"/>
      <c r="B17" s="100"/>
      <c r="C17" s="100" t="s">
        <v>263</v>
      </c>
      <c r="D17" s="114" t="s">
        <v>264</v>
      </c>
      <c r="E17" s="115" t="s">
        <v>301</v>
      </c>
      <c r="F17" s="102" t="s">
        <v>266</v>
      </c>
      <c r="G17" s="103" t="s">
        <v>302</v>
      </c>
      <c r="H17" s="102" t="s">
        <v>303</v>
      </c>
      <c r="I17" s="102" t="s">
        <v>269</v>
      </c>
      <c r="J17" s="115" t="s">
        <v>304</v>
      </c>
    </row>
    <row r="18" ht="20.75" customHeight="1" spans="1:10">
      <c r="A18" s="100"/>
      <c r="B18" s="100"/>
      <c r="C18" s="100" t="s">
        <v>263</v>
      </c>
      <c r="D18" s="114" t="s">
        <v>279</v>
      </c>
      <c r="E18" s="115" t="s">
        <v>305</v>
      </c>
      <c r="F18" s="102" t="s">
        <v>266</v>
      </c>
      <c r="G18" s="103" t="s">
        <v>117</v>
      </c>
      <c r="H18" s="102" t="s">
        <v>306</v>
      </c>
      <c r="I18" s="102" t="s">
        <v>269</v>
      </c>
      <c r="J18" s="115" t="s">
        <v>307</v>
      </c>
    </row>
    <row r="19" ht="20.75" customHeight="1" spans="1:10">
      <c r="A19" s="100"/>
      <c r="B19" s="100"/>
      <c r="C19" s="100" t="s">
        <v>263</v>
      </c>
      <c r="D19" s="114" t="s">
        <v>282</v>
      </c>
      <c r="E19" s="115" t="s">
        <v>283</v>
      </c>
      <c r="F19" s="102" t="s">
        <v>266</v>
      </c>
      <c r="G19" s="103" t="s">
        <v>308</v>
      </c>
      <c r="H19" s="102" t="s">
        <v>309</v>
      </c>
      <c r="I19" s="102" t="s">
        <v>269</v>
      </c>
      <c r="J19" s="115" t="s">
        <v>310</v>
      </c>
    </row>
    <row r="20" ht="20.75" customHeight="1" spans="1:10">
      <c r="A20" s="100"/>
      <c r="B20" s="100"/>
      <c r="C20" s="100" t="s">
        <v>288</v>
      </c>
      <c r="D20" s="114" t="s">
        <v>289</v>
      </c>
      <c r="E20" s="115" t="s">
        <v>311</v>
      </c>
      <c r="F20" s="102" t="s">
        <v>266</v>
      </c>
      <c r="G20" s="103" t="s">
        <v>312</v>
      </c>
      <c r="H20" s="102" t="s">
        <v>277</v>
      </c>
      <c r="I20" s="102" t="s">
        <v>292</v>
      </c>
      <c r="J20" s="115" t="s">
        <v>313</v>
      </c>
    </row>
    <row r="21" ht="20.75" customHeight="1" spans="1:10">
      <c r="A21" s="100"/>
      <c r="B21" s="100"/>
      <c r="C21" s="100" t="s">
        <v>294</v>
      </c>
      <c r="D21" s="114" t="s">
        <v>295</v>
      </c>
      <c r="E21" s="115" t="s">
        <v>314</v>
      </c>
      <c r="F21" s="102" t="s">
        <v>297</v>
      </c>
      <c r="G21" s="103" t="s">
        <v>315</v>
      </c>
      <c r="H21" s="102" t="s">
        <v>277</v>
      </c>
      <c r="I21" s="102" t="s">
        <v>269</v>
      </c>
      <c r="J21" s="115" t="s">
        <v>316</v>
      </c>
    </row>
    <row r="22" ht="193" customHeight="1" spans="1:10">
      <c r="A22" s="113" t="s">
        <v>248</v>
      </c>
      <c r="B22" s="116" t="s">
        <v>317</v>
      </c>
      <c r="C22" s="100"/>
      <c r="D22" s="100"/>
      <c r="E22" s="100"/>
      <c r="F22" s="100"/>
      <c r="G22" s="100"/>
      <c r="H22" s="100"/>
      <c r="I22" s="100"/>
      <c r="J22" s="100"/>
    </row>
    <row r="23" ht="20.75" customHeight="1" spans="1:10">
      <c r="A23" s="100"/>
      <c r="B23" s="100"/>
      <c r="C23" s="100" t="s">
        <v>263</v>
      </c>
      <c r="D23" s="114" t="s">
        <v>264</v>
      </c>
      <c r="E23" s="115" t="s">
        <v>318</v>
      </c>
      <c r="F23" s="102" t="s">
        <v>266</v>
      </c>
      <c r="G23" s="103" t="s">
        <v>319</v>
      </c>
      <c r="H23" s="102" t="s">
        <v>268</v>
      </c>
      <c r="I23" s="102" t="s">
        <v>269</v>
      </c>
      <c r="J23" s="115" t="s">
        <v>320</v>
      </c>
    </row>
    <row r="24" ht="20.75" customHeight="1" spans="1:10">
      <c r="A24" s="100"/>
      <c r="B24" s="100"/>
      <c r="C24" s="100" t="s">
        <v>263</v>
      </c>
      <c r="D24" s="114" t="s">
        <v>264</v>
      </c>
      <c r="E24" s="115" t="s">
        <v>321</v>
      </c>
      <c r="F24" s="102" t="s">
        <v>266</v>
      </c>
      <c r="G24" s="103" t="s">
        <v>322</v>
      </c>
      <c r="H24" s="102" t="s">
        <v>268</v>
      </c>
      <c r="I24" s="102" t="s">
        <v>269</v>
      </c>
      <c r="J24" s="115" t="s">
        <v>323</v>
      </c>
    </row>
    <row r="25" ht="20.75" customHeight="1" spans="1:10">
      <c r="A25" s="100"/>
      <c r="B25" s="100"/>
      <c r="C25" s="100" t="s">
        <v>263</v>
      </c>
      <c r="D25" s="114" t="s">
        <v>274</v>
      </c>
      <c r="E25" s="115" t="s">
        <v>324</v>
      </c>
      <c r="F25" s="102" t="s">
        <v>266</v>
      </c>
      <c r="G25" s="103" t="s">
        <v>276</v>
      </c>
      <c r="H25" s="102" t="s">
        <v>277</v>
      </c>
      <c r="I25" s="102" t="s">
        <v>269</v>
      </c>
      <c r="J25" s="115" t="s">
        <v>324</v>
      </c>
    </row>
    <row r="26" ht="20.75" customHeight="1" spans="1:10">
      <c r="A26" s="100"/>
      <c r="B26" s="100"/>
      <c r="C26" s="100" t="s">
        <v>263</v>
      </c>
      <c r="D26" s="114" t="s">
        <v>279</v>
      </c>
      <c r="E26" s="115" t="s">
        <v>325</v>
      </c>
      <c r="F26" s="102" t="s">
        <v>266</v>
      </c>
      <c r="G26" s="103" t="s">
        <v>117</v>
      </c>
      <c r="H26" s="102" t="s">
        <v>326</v>
      </c>
      <c r="I26" s="102" t="s">
        <v>269</v>
      </c>
      <c r="J26" s="115" t="s">
        <v>327</v>
      </c>
    </row>
    <row r="27" ht="20.75" customHeight="1" spans="1:10">
      <c r="A27" s="100"/>
      <c r="B27" s="100"/>
      <c r="C27" s="100" t="s">
        <v>288</v>
      </c>
      <c r="D27" s="114" t="s">
        <v>289</v>
      </c>
      <c r="E27" s="115" t="s">
        <v>328</v>
      </c>
      <c r="F27" s="102" t="s">
        <v>297</v>
      </c>
      <c r="G27" s="103" t="s">
        <v>329</v>
      </c>
      <c r="H27" s="102" t="s">
        <v>277</v>
      </c>
      <c r="I27" s="102" t="s">
        <v>269</v>
      </c>
      <c r="J27" s="115" t="s">
        <v>328</v>
      </c>
    </row>
    <row r="28" ht="20.75" customHeight="1" spans="1:10">
      <c r="A28" s="100"/>
      <c r="B28" s="100"/>
      <c r="C28" s="100" t="s">
        <v>288</v>
      </c>
      <c r="D28" s="114" t="s">
        <v>330</v>
      </c>
      <c r="E28" s="115" t="s">
        <v>331</v>
      </c>
      <c r="F28" s="102" t="s">
        <v>266</v>
      </c>
      <c r="G28" s="103" t="s">
        <v>332</v>
      </c>
      <c r="H28" s="102" t="s">
        <v>333</v>
      </c>
      <c r="I28" s="102" t="s">
        <v>292</v>
      </c>
      <c r="J28" s="115" t="s">
        <v>334</v>
      </c>
    </row>
    <row r="29" ht="20.75" customHeight="1" spans="1:10">
      <c r="A29" s="100"/>
      <c r="B29" s="100"/>
      <c r="C29" s="100" t="s">
        <v>294</v>
      </c>
      <c r="D29" s="114" t="s">
        <v>295</v>
      </c>
      <c r="E29" s="115" t="s">
        <v>335</v>
      </c>
      <c r="F29" s="102" t="s">
        <v>266</v>
      </c>
      <c r="G29" s="103" t="s">
        <v>329</v>
      </c>
      <c r="H29" s="102" t="s">
        <v>277</v>
      </c>
      <c r="I29" s="102" t="s">
        <v>269</v>
      </c>
      <c r="J29" s="115" t="s">
        <v>336</v>
      </c>
    </row>
    <row r="30" ht="33.75" customHeight="1" spans="1:10">
      <c r="A30" s="113" t="s">
        <v>224</v>
      </c>
      <c r="B30" s="100" t="s">
        <v>337</v>
      </c>
      <c r="C30" s="100"/>
      <c r="D30" s="100"/>
      <c r="E30" s="100"/>
      <c r="F30" s="100"/>
      <c r="G30" s="100"/>
      <c r="H30" s="100"/>
      <c r="I30" s="100"/>
      <c r="J30" s="100"/>
    </row>
    <row r="31" ht="24.75" customHeight="1" spans="1:10">
      <c r="A31" s="100"/>
      <c r="B31" s="100"/>
      <c r="C31" s="100" t="s">
        <v>263</v>
      </c>
      <c r="D31" s="114" t="s">
        <v>264</v>
      </c>
      <c r="E31" s="115" t="s">
        <v>338</v>
      </c>
      <c r="F31" s="102" t="s">
        <v>297</v>
      </c>
      <c r="G31" s="103" t="s">
        <v>339</v>
      </c>
      <c r="H31" s="102" t="s">
        <v>340</v>
      </c>
      <c r="I31" s="102" t="s">
        <v>269</v>
      </c>
      <c r="J31" s="115" t="s">
        <v>341</v>
      </c>
    </row>
    <row r="32" ht="39" customHeight="1" spans="1:10">
      <c r="A32" s="100"/>
      <c r="B32" s="100"/>
      <c r="C32" s="100" t="s">
        <v>263</v>
      </c>
      <c r="D32" s="114" t="s">
        <v>274</v>
      </c>
      <c r="E32" s="115" t="s">
        <v>342</v>
      </c>
      <c r="F32" s="102" t="s">
        <v>297</v>
      </c>
      <c r="G32" s="103" t="s">
        <v>276</v>
      </c>
      <c r="H32" s="102" t="s">
        <v>277</v>
      </c>
      <c r="I32" s="102" t="s">
        <v>269</v>
      </c>
      <c r="J32" s="115" t="s">
        <v>343</v>
      </c>
    </row>
    <row r="33" ht="44" customHeight="1" spans="1:10">
      <c r="A33" s="100"/>
      <c r="B33" s="100"/>
      <c r="C33" s="100" t="s">
        <v>263</v>
      </c>
      <c r="D33" s="114" t="s">
        <v>279</v>
      </c>
      <c r="E33" s="115" t="s">
        <v>344</v>
      </c>
      <c r="F33" s="102" t="s">
        <v>266</v>
      </c>
      <c r="G33" s="103" t="s">
        <v>276</v>
      </c>
      <c r="H33" s="102" t="s">
        <v>277</v>
      </c>
      <c r="I33" s="102" t="s">
        <v>269</v>
      </c>
      <c r="J33" s="115" t="s">
        <v>345</v>
      </c>
    </row>
    <row r="34" ht="24.75" customHeight="1" spans="1:10">
      <c r="A34" s="100"/>
      <c r="B34" s="100"/>
      <c r="C34" s="100" t="s">
        <v>288</v>
      </c>
      <c r="D34" s="114" t="s">
        <v>330</v>
      </c>
      <c r="E34" s="115" t="s">
        <v>346</v>
      </c>
      <c r="F34" s="102" t="s">
        <v>297</v>
      </c>
      <c r="G34" s="103" t="s">
        <v>339</v>
      </c>
      <c r="H34" s="102" t="s">
        <v>306</v>
      </c>
      <c r="I34" s="102" t="s">
        <v>269</v>
      </c>
      <c r="J34" s="115" t="s">
        <v>347</v>
      </c>
    </row>
    <row r="35" ht="42" customHeight="1" spans="1:10">
      <c r="A35" s="100"/>
      <c r="B35" s="100"/>
      <c r="C35" s="100" t="s">
        <v>294</v>
      </c>
      <c r="D35" s="114" t="s">
        <v>295</v>
      </c>
      <c r="E35" s="115" t="s">
        <v>348</v>
      </c>
      <c r="F35" s="102" t="s">
        <v>297</v>
      </c>
      <c r="G35" s="103" t="s">
        <v>315</v>
      </c>
      <c r="H35" s="102" t="s">
        <v>277</v>
      </c>
      <c r="I35" s="102" t="s">
        <v>269</v>
      </c>
      <c r="J35" s="115" t="s">
        <v>349</v>
      </c>
    </row>
    <row r="36" ht="128" customHeight="1" spans="1:10">
      <c r="A36" s="113" t="s">
        <v>244</v>
      </c>
      <c r="B36" s="100" t="s">
        <v>350</v>
      </c>
      <c r="C36" s="100"/>
      <c r="D36" s="100"/>
      <c r="E36" s="100"/>
      <c r="F36" s="100"/>
      <c r="G36" s="100"/>
      <c r="H36" s="100"/>
      <c r="I36" s="100"/>
      <c r="J36" s="100"/>
    </row>
    <row r="37" ht="21.75" customHeight="1" spans="1:10">
      <c r="A37" s="100"/>
      <c r="B37" s="100"/>
      <c r="C37" s="100" t="s">
        <v>263</v>
      </c>
      <c r="D37" s="114" t="s">
        <v>264</v>
      </c>
      <c r="E37" s="115" t="s">
        <v>351</v>
      </c>
      <c r="F37" s="102" t="s">
        <v>297</v>
      </c>
      <c r="G37" s="103" t="s">
        <v>117</v>
      </c>
      <c r="H37" s="102" t="s">
        <v>352</v>
      </c>
      <c r="I37" s="102" t="s">
        <v>269</v>
      </c>
      <c r="J37" s="115" t="s">
        <v>353</v>
      </c>
    </row>
    <row r="38" ht="21.75" customHeight="1" spans="1:10">
      <c r="A38" s="100"/>
      <c r="B38" s="100"/>
      <c r="C38" s="100" t="s">
        <v>263</v>
      </c>
      <c r="D38" s="114" t="s">
        <v>264</v>
      </c>
      <c r="E38" s="115" t="s">
        <v>354</v>
      </c>
      <c r="F38" s="102" t="s">
        <v>297</v>
      </c>
      <c r="G38" s="103" t="s">
        <v>355</v>
      </c>
      <c r="H38" s="102" t="s">
        <v>356</v>
      </c>
      <c r="I38" s="102" t="s">
        <v>269</v>
      </c>
      <c r="J38" s="115" t="s">
        <v>353</v>
      </c>
    </row>
    <row r="39" ht="21.75" customHeight="1" spans="1:10">
      <c r="A39" s="100"/>
      <c r="B39" s="100"/>
      <c r="C39" s="100" t="s">
        <v>263</v>
      </c>
      <c r="D39" s="114" t="s">
        <v>264</v>
      </c>
      <c r="E39" s="115" t="s">
        <v>357</v>
      </c>
      <c r="F39" s="102" t="s">
        <v>297</v>
      </c>
      <c r="G39" s="103" t="s">
        <v>358</v>
      </c>
      <c r="H39" s="102" t="s">
        <v>268</v>
      </c>
      <c r="I39" s="102" t="s">
        <v>269</v>
      </c>
      <c r="J39" s="115" t="s">
        <v>359</v>
      </c>
    </row>
    <row r="40" ht="30" customHeight="1" spans="1:10">
      <c r="A40" s="100"/>
      <c r="B40" s="100"/>
      <c r="C40" s="100" t="s">
        <v>263</v>
      </c>
      <c r="D40" s="114" t="s">
        <v>264</v>
      </c>
      <c r="E40" s="115" t="s">
        <v>360</v>
      </c>
      <c r="F40" s="102" t="s">
        <v>297</v>
      </c>
      <c r="G40" s="103" t="s">
        <v>361</v>
      </c>
      <c r="H40" s="102" t="s">
        <v>362</v>
      </c>
      <c r="I40" s="102" t="s">
        <v>269</v>
      </c>
      <c r="J40" s="115" t="s">
        <v>363</v>
      </c>
    </row>
    <row r="41" ht="21.75" customHeight="1" spans="1:10">
      <c r="A41" s="100"/>
      <c r="B41" s="100"/>
      <c r="C41" s="100" t="s">
        <v>263</v>
      </c>
      <c r="D41" s="114" t="s">
        <v>264</v>
      </c>
      <c r="E41" s="115" t="s">
        <v>364</v>
      </c>
      <c r="F41" s="102" t="s">
        <v>297</v>
      </c>
      <c r="G41" s="103" t="s">
        <v>361</v>
      </c>
      <c r="H41" s="102" t="s">
        <v>268</v>
      </c>
      <c r="I41" s="102" t="s">
        <v>269</v>
      </c>
      <c r="J41" s="115" t="s">
        <v>365</v>
      </c>
    </row>
    <row r="42" ht="21.75" customHeight="1" spans="1:10">
      <c r="A42" s="100"/>
      <c r="B42" s="100"/>
      <c r="C42" s="100" t="s">
        <v>263</v>
      </c>
      <c r="D42" s="114" t="s">
        <v>274</v>
      </c>
      <c r="E42" s="115" t="s">
        <v>366</v>
      </c>
      <c r="F42" s="102" t="s">
        <v>297</v>
      </c>
      <c r="G42" s="103" t="s">
        <v>315</v>
      </c>
      <c r="H42" s="102" t="s">
        <v>277</v>
      </c>
      <c r="I42" s="102" t="s">
        <v>269</v>
      </c>
      <c r="J42" s="115" t="s">
        <v>367</v>
      </c>
    </row>
    <row r="43" ht="21.75" customHeight="1" spans="1:10">
      <c r="A43" s="100"/>
      <c r="B43" s="100"/>
      <c r="C43" s="100" t="s">
        <v>263</v>
      </c>
      <c r="D43" s="114" t="s">
        <v>279</v>
      </c>
      <c r="E43" s="115" t="s">
        <v>280</v>
      </c>
      <c r="F43" s="102" t="s">
        <v>266</v>
      </c>
      <c r="G43" s="103" t="s">
        <v>276</v>
      </c>
      <c r="H43" s="102" t="s">
        <v>277</v>
      </c>
      <c r="I43" s="102" t="s">
        <v>269</v>
      </c>
      <c r="J43" s="115" t="s">
        <v>368</v>
      </c>
    </row>
    <row r="44" ht="35" customHeight="1" spans="1:10">
      <c r="A44" s="100"/>
      <c r="B44" s="100"/>
      <c r="C44" s="100" t="s">
        <v>263</v>
      </c>
      <c r="D44" s="114" t="s">
        <v>282</v>
      </c>
      <c r="E44" s="115" t="s">
        <v>283</v>
      </c>
      <c r="F44" s="102" t="s">
        <v>284</v>
      </c>
      <c r="G44" s="103" t="s">
        <v>369</v>
      </c>
      <c r="H44" s="102" t="s">
        <v>370</v>
      </c>
      <c r="I44" s="102" t="s">
        <v>269</v>
      </c>
      <c r="J44" s="115" t="s">
        <v>371</v>
      </c>
    </row>
    <row r="45" ht="21.75" customHeight="1" spans="1:10">
      <c r="A45" s="100"/>
      <c r="B45" s="100"/>
      <c r="C45" s="100" t="s">
        <v>288</v>
      </c>
      <c r="D45" s="114" t="s">
        <v>289</v>
      </c>
      <c r="E45" s="115" t="s">
        <v>372</v>
      </c>
      <c r="F45" s="102" t="s">
        <v>266</v>
      </c>
      <c r="G45" s="103" t="s">
        <v>276</v>
      </c>
      <c r="H45" s="102" t="s">
        <v>277</v>
      </c>
      <c r="I45" s="102" t="s">
        <v>269</v>
      </c>
      <c r="J45" s="115" t="s">
        <v>373</v>
      </c>
    </row>
    <row r="46" ht="30" customHeight="1" spans="1:10">
      <c r="A46" s="100"/>
      <c r="B46" s="100"/>
      <c r="C46" s="100" t="s">
        <v>288</v>
      </c>
      <c r="D46" s="114" t="s">
        <v>289</v>
      </c>
      <c r="E46" s="115" t="s">
        <v>374</v>
      </c>
      <c r="F46" s="102" t="s">
        <v>266</v>
      </c>
      <c r="G46" s="103" t="s">
        <v>375</v>
      </c>
      <c r="H46" s="102" t="s">
        <v>277</v>
      </c>
      <c r="I46" s="102" t="s">
        <v>292</v>
      </c>
      <c r="J46" s="115" t="s">
        <v>376</v>
      </c>
    </row>
    <row r="47" ht="27" customHeight="1" spans="1:10">
      <c r="A47" s="100"/>
      <c r="B47" s="100"/>
      <c r="C47" s="100" t="s">
        <v>288</v>
      </c>
      <c r="D47" s="114" t="s">
        <v>289</v>
      </c>
      <c r="E47" s="115" t="s">
        <v>377</v>
      </c>
      <c r="F47" s="102" t="s">
        <v>266</v>
      </c>
      <c r="G47" s="103" t="s">
        <v>378</v>
      </c>
      <c r="H47" s="102" t="s">
        <v>277</v>
      </c>
      <c r="I47" s="102" t="s">
        <v>292</v>
      </c>
      <c r="J47" s="115" t="s">
        <v>379</v>
      </c>
    </row>
    <row r="48" ht="21.75" customHeight="1" spans="1:10">
      <c r="A48" s="100"/>
      <c r="B48" s="100"/>
      <c r="C48" s="100" t="s">
        <v>294</v>
      </c>
      <c r="D48" s="114" t="s">
        <v>295</v>
      </c>
      <c r="E48" s="115" t="s">
        <v>296</v>
      </c>
      <c r="F48" s="102" t="s">
        <v>297</v>
      </c>
      <c r="G48" s="103" t="s">
        <v>315</v>
      </c>
      <c r="H48" s="102" t="s">
        <v>277</v>
      </c>
      <c r="I48" s="102" t="s">
        <v>269</v>
      </c>
      <c r="J48" s="115" t="s">
        <v>380</v>
      </c>
    </row>
    <row r="49" ht="21.75" customHeight="1" spans="1:10">
      <c r="A49" s="117"/>
      <c r="B49" s="117"/>
      <c r="C49" s="117" t="s">
        <v>294</v>
      </c>
      <c r="D49" s="118" t="s">
        <v>295</v>
      </c>
      <c r="E49" s="119" t="s">
        <v>381</v>
      </c>
      <c r="F49" s="120" t="s">
        <v>297</v>
      </c>
      <c r="G49" s="121" t="s">
        <v>315</v>
      </c>
      <c r="H49" s="120" t="s">
        <v>277</v>
      </c>
      <c r="I49" s="120" t="s">
        <v>269</v>
      </c>
      <c r="J49" s="119" t="s">
        <v>382</v>
      </c>
    </row>
    <row r="50" ht="75" customHeight="1" spans="1:10">
      <c r="A50" s="113" t="s">
        <v>229</v>
      </c>
      <c r="B50" s="100" t="s">
        <v>383</v>
      </c>
      <c r="C50" s="114"/>
      <c r="D50" s="115"/>
      <c r="E50" s="100"/>
      <c r="F50" s="114"/>
      <c r="G50" s="115"/>
      <c r="H50" s="100"/>
      <c r="I50" s="114"/>
      <c r="J50" s="115"/>
    </row>
    <row r="51" ht="24.95" customHeight="1" spans="1:10">
      <c r="A51" s="122"/>
      <c r="B51" s="117"/>
      <c r="C51" s="118" t="s">
        <v>263</v>
      </c>
      <c r="D51" s="119" t="s">
        <v>264</v>
      </c>
      <c r="E51" s="117" t="s">
        <v>384</v>
      </c>
      <c r="F51" s="118" t="s">
        <v>297</v>
      </c>
      <c r="G51" s="119" t="s">
        <v>358</v>
      </c>
      <c r="H51" s="117" t="s">
        <v>385</v>
      </c>
      <c r="I51" s="118" t="s">
        <v>269</v>
      </c>
      <c r="J51" s="119" t="s">
        <v>386</v>
      </c>
    </row>
    <row r="52" ht="44" customHeight="1" spans="1:10">
      <c r="A52" s="122"/>
      <c r="B52" s="100"/>
      <c r="C52" s="114" t="s">
        <v>263</v>
      </c>
      <c r="D52" s="115" t="s">
        <v>274</v>
      </c>
      <c r="E52" s="100" t="s">
        <v>275</v>
      </c>
      <c r="F52" s="114" t="s">
        <v>297</v>
      </c>
      <c r="G52" s="115" t="s">
        <v>315</v>
      </c>
      <c r="H52" s="100" t="s">
        <v>277</v>
      </c>
      <c r="I52" s="114" t="s">
        <v>269</v>
      </c>
      <c r="J52" s="115" t="s">
        <v>387</v>
      </c>
    </row>
    <row r="53" ht="24.95" customHeight="1" spans="1:10">
      <c r="A53" s="122"/>
      <c r="B53" s="117"/>
      <c r="C53" s="118" t="s">
        <v>263</v>
      </c>
      <c r="D53" s="119" t="s">
        <v>279</v>
      </c>
      <c r="E53" s="117" t="s">
        <v>388</v>
      </c>
      <c r="F53" s="118" t="s">
        <v>284</v>
      </c>
      <c r="G53" s="119" t="s">
        <v>355</v>
      </c>
      <c r="H53" s="117" t="s">
        <v>303</v>
      </c>
      <c r="I53" s="118" t="s">
        <v>269</v>
      </c>
      <c r="J53" s="119" t="s">
        <v>389</v>
      </c>
    </row>
    <row r="54" ht="35" customHeight="1" spans="1:10">
      <c r="A54" s="122"/>
      <c r="B54" s="100"/>
      <c r="C54" s="114" t="s">
        <v>288</v>
      </c>
      <c r="D54" s="115" t="s">
        <v>289</v>
      </c>
      <c r="E54" s="100" t="s">
        <v>390</v>
      </c>
      <c r="F54" s="114" t="s">
        <v>297</v>
      </c>
      <c r="G54" s="115" t="s">
        <v>329</v>
      </c>
      <c r="H54" s="100" t="s">
        <v>277</v>
      </c>
      <c r="I54" s="114" t="s">
        <v>269</v>
      </c>
      <c r="J54" s="115" t="s">
        <v>391</v>
      </c>
    </row>
    <row r="55" ht="45" customHeight="1" spans="1:10">
      <c r="A55" s="122"/>
      <c r="B55" s="117"/>
      <c r="C55" s="118" t="s">
        <v>294</v>
      </c>
      <c r="D55" s="119" t="s">
        <v>295</v>
      </c>
      <c r="E55" s="117" t="s">
        <v>296</v>
      </c>
      <c r="F55" s="118" t="s">
        <v>297</v>
      </c>
      <c r="G55" s="119" t="s">
        <v>329</v>
      </c>
      <c r="H55" s="117" t="s">
        <v>277</v>
      </c>
      <c r="I55" s="118" t="s">
        <v>269</v>
      </c>
      <c r="J55" s="119" t="s">
        <v>392</v>
      </c>
    </row>
    <row r="56" ht="96" customHeight="1" spans="1:10">
      <c r="A56" s="100" t="s">
        <v>393</v>
      </c>
      <c r="B56" s="114" t="s">
        <v>394</v>
      </c>
      <c r="C56" s="115"/>
      <c r="D56" s="100"/>
      <c r="E56" s="114"/>
      <c r="F56" s="115"/>
      <c r="G56" s="100"/>
      <c r="H56" s="114"/>
      <c r="I56" s="115"/>
      <c r="J56" s="100"/>
    </row>
    <row r="57" ht="24.95" customHeight="1" spans="1:10">
      <c r="A57" s="117"/>
      <c r="B57" s="118"/>
      <c r="C57" s="119" t="s">
        <v>263</v>
      </c>
      <c r="D57" s="117" t="s">
        <v>264</v>
      </c>
      <c r="E57" s="118" t="s">
        <v>395</v>
      </c>
      <c r="F57" s="119" t="s">
        <v>266</v>
      </c>
      <c r="G57" s="117" t="s">
        <v>396</v>
      </c>
      <c r="H57" s="118" t="s">
        <v>397</v>
      </c>
      <c r="I57" s="119" t="s">
        <v>269</v>
      </c>
      <c r="J57" s="117" t="s">
        <v>398</v>
      </c>
    </row>
    <row r="58" ht="24.95" customHeight="1" spans="1:10">
      <c r="A58" s="100"/>
      <c r="B58" s="114"/>
      <c r="C58" s="115" t="s">
        <v>263</v>
      </c>
      <c r="D58" s="100" t="s">
        <v>274</v>
      </c>
      <c r="E58" s="114" t="s">
        <v>399</v>
      </c>
      <c r="F58" s="115" t="s">
        <v>297</v>
      </c>
      <c r="G58" s="100" t="s">
        <v>315</v>
      </c>
      <c r="H58" s="114" t="s">
        <v>277</v>
      </c>
      <c r="I58" s="115" t="s">
        <v>269</v>
      </c>
      <c r="J58" s="100" t="s">
        <v>400</v>
      </c>
    </row>
    <row r="59" ht="24.95" customHeight="1" spans="1:10">
      <c r="A59" s="117"/>
      <c r="B59" s="118"/>
      <c r="C59" s="119" t="s">
        <v>263</v>
      </c>
      <c r="D59" s="117" t="s">
        <v>279</v>
      </c>
      <c r="E59" s="118" t="s">
        <v>401</v>
      </c>
      <c r="F59" s="119" t="s">
        <v>284</v>
      </c>
      <c r="G59" s="117" t="s">
        <v>402</v>
      </c>
      <c r="H59" s="118" t="s">
        <v>306</v>
      </c>
      <c r="I59" s="119" t="s">
        <v>269</v>
      </c>
      <c r="J59" s="117" t="s">
        <v>403</v>
      </c>
    </row>
    <row r="60" ht="24.95" customHeight="1" spans="1:10">
      <c r="A60" s="117"/>
      <c r="B60" s="118"/>
      <c r="C60" s="119" t="s">
        <v>288</v>
      </c>
      <c r="D60" s="117" t="s">
        <v>289</v>
      </c>
      <c r="E60" s="118" t="s">
        <v>404</v>
      </c>
      <c r="F60" s="119" t="s">
        <v>297</v>
      </c>
      <c r="G60" s="117" t="s">
        <v>358</v>
      </c>
      <c r="H60" s="118" t="s">
        <v>268</v>
      </c>
      <c r="I60" s="119" t="s">
        <v>269</v>
      </c>
      <c r="J60" s="117" t="s">
        <v>405</v>
      </c>
    </row>
    <row r="61" ht="24.95" customHeight="1" spans="1:10">
      <c r="A61" s="123"/>
      <c r="B61" s="124"/>
      <c r="C61" s="125" t="s">
        <v>294</v>
      </c>
      <c r="D61" s="123" t="s">
        <v>295</v>
      </c>
      <c r="E61" s="124" t="s">
        <v>406</v>
      </c>
      <c r="F61" s="125" t="s">
        <v>266</v>
      </c>
      <c r="G61" s="123" t="s">
        <v>329</v>
      </c>
      <c r="H61" s="124" t="s">
        <v>277</v>
      </c>
      <c r="I61" s="125" t="s">
        <v>292</v>
      </c>
      <c r="J61" s="123" t="s">
        <v>407</v>
      </c>
    </row>
  </sheetData>
  <mergeCells count="2">
    <mergeCell ref="A3:J3"/>
    <mergeCell ref="A4:H4"/>
  </mergeCells>
  <pageMargins left="0.75" right="0.75" top="1" bottom="1" header="0.5" footer="0.5"/>
  <pageSetup paperSize="9" scale="67"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禹美玲</cp:lastModifiedBy>
  <dcterms:created xsi:type="dcterms:W3CDTF">2025-01-21T02:50:00Z</dcterms:created>
  <cp:lastPrinted>2025-02-13T02:07:00Z</cp:lastPrinted>
  <dcterms:modified xsi:type="dcterms:W3CDTF">2025-03-27T06:47:45Z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947B1D663EAD40F5A4BA484810B40C57_13</vt:lpwstr>
  </property>
  <property fmtid="{D5CDD505-2E9C-101B-9397-08002B2CF9AE}" pid="3" name="KSOProductBuildVer">
    <vt:lpwstr>2052-12.1.0.18608</vt:lpwstr>
  </property>
</Properties>
</file>