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<sst xmlns="http://schemas.openxmlformats.org/spreadsheetml/2006/main" count="2088" uniqueCount="618">
  <si>
    <t>预算01-1表</t>
  </si>
  <si>
    <t>2025年财务收支预算总表</t>
  </si>
  <si>
    <t>单位名称：新平彝族傣族自治县人力资源和社会保障局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</si>
  <si>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</si>
  <si>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</si>
  <si>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</si>
  <si>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</si>
  <si>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</si>
  <si>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</si>
  <si>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</si>
  <si>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</si>
  <si>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</si>
  <si>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</si>
  <si>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</si>
  <si>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五、农林水支出</t>
  </si>
  <si>
    <t>1、事业收入</t>
  </si>
  <si>
    <t>六、住房保障支出</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</si>
  <si>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</si>
  <si>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</si>
  <si>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</si>
  <si>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</si>
  <si>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</si>
  <si>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</si>
  <si>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</si>
  <si>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</si>
  <si>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</si>
  <si>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</si>
  <si>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</si>
  <si>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</si>
  <si>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</si>
  <si>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</si>
  <si>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</si>
  <si>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</si>
  <si>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</si>
  <si>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</si>
  <si>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</si>
  <si>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</si>
  <si>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</si>
  <si>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</si>
  <si>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</si>
  <si>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</si>
  <si>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</si>
  <si>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</si>
  <si>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</si>
  <si>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</si>
  <si>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</si>
  <si>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</si>
  <si>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</si>
  <si>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117</t>
  </si>
  <si>
    <t>新平彝族傣族自治县人力资源和社会保障局</t>
  </si>
  <si>
    <t>117001</t>
  </si>
  <si>
    <t>117004</t>
  </si>
  <si>
    <t>新平彝族傣族自治县公共就业和人才服务中心</t>
  </si>
  <si>
    <t>117005</t>
  </si>
  <si>
    <t>新平彝族傣族自治县社会保险中心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</si>
  <si>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</si>
  <si>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</si>
  <si>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</si>
  <si>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</si>
  <si>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</si>
  <si>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</si>
  <si>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</si>
  <si>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</si>
  <si>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</si>
  <si>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</si>
  <si>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</si>
  <si>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</si>
  <si>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</si>
  <si>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</si>
  <si>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</si>
  <si>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20132</t>
  </si>
  <si>
    <t>组织事务</t>
  </si>
  <si>
    <t>2013202</t>
  </si>
  <si>
    <t>一般行政管理事务</t>
  </si>
  <si>
    <t>20136</t>
  </si>
  <si>
    <t>其他共产党事务支出</t>
  </si>
  <si>
    <t>2013699</t>
  </si>
  <si>
    <t>208</t>
  </si>
  <si>
    <t>社会保障和就业支出</t>
  </si>
  <si>
    <t>20801</t>
  </si>
  <si>
    <t>人力资源和社会保障管理事务</t>
  </si>
  <si>
    <t>2080101</t>
  </si>
  <si>
    <t>行政运行</t>
  </si>
  <si>
    <t>2080106</t>
  </si>
  <si>
    <t>就业管理事务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</si>
  <si>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</si>
  <si>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</si>
  <si>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</si>
  <si>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</si>
  <si>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</si>
  <si>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</si>
  <si>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</si>
  <si>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</si>
  <si>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</si>
  <si>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</si>
  <si>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20807</t>
  </si>
  <si>
    <t>就业补助</t>
  </si>
  <si>
    <t>2080702</t>
  </si>
  <si>
    <t>职业培训补贴</t>
  </si>
  <si>
    <t>2080799</t>
  </si>
  <si>
    <t>其他就业补助支出</t>
  </si>
  <si>
    <t>20899</t>
  </si>
  <si>
    <t>其他社会保障和就业支出</t>
  </si>
  <si>
    <t>2089999</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</si>
  <si>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</si>
  <si>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</si>
  <si>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</si>
  <si>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</si>
  <si>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</si>
  <si>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</si>
  <si>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</si>
  <si>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</si>
  <si>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</si>
  <si>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</si>
  <si>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</si>
  <si>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</si>
  <si>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</si>
  <si>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</si>
  <si>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</si>
  <si>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</si>
  <si>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</si>
  <si>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</si>
  <si>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</si>
  <si>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</si>
  <si>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</si>
  <si>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</si>
  <si>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农林水支出</t>
  </si>
  <si>
    <t>普惠金融发展支出</t>
  </si>
  <si>
    <t>创业担保贷款贴息及奖补</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</si>
  <si>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</si>
  <si>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</si>
  <si>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</si>
  <si>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</si>
  <si>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</si>
  <si>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</si>
  <si>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</si>
  <si>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</si>
  <si>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</si>
  <si>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</si>
  <si>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</si>
  <si>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</si>
  <si>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</si>
  <si>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</si>
  <si>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</si>
  <si>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</si>
  <si>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（五）农林水支出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</si>
  <si>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</si>
  <si>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</si>
  <si>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</si>
  <si>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</si>
  <si>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</si>
  <si>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</si>
  <si>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</si>
  <si>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</si>
  <si>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</si>
  <si>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</si>
  <si>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</si>
  <si>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</si>
  <si>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</si>
  <si>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</si>
  <si>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</si>
  <si>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</si>
  <si>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</si>
  <si>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</si>
  <si>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</si>
  <si>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</si>
  <si>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</si>
  <si>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</si>
  <si>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</si>
  <si>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</si>
  <si>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</si>
  <si>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</si>
  <si>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</si>
  <si>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</si>
  <si>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</si>
  <si>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</si>
  <si>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</si>
  <si>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</si>
  <si>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</si>
  <si>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</si>
  <si>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</si>
  <si>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</si>
  <si>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</si>
  <si>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</si>
  <si>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</si>
  <si>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530427210000000015130</t>
  </si>
  <si>
    <t>一般公用经费</t>
  </si>
  <si>
    <t>30201</t>
  </si>
  <si>
    <t>办公费</t>
  </si>
  <si>
    <t>30207</t>
  </si>
  <si>
    <t>邮电费</t>
  </si>
  <si>
    <t>30211</t>
  </si>
  <si>
    <t>差旅费</t>
  </si>
  <si>
    <t>30215</t>
  </si>
  <si>
    <t>会议费</t>
  </si>
  <si>
    <t>30229</t>
  </si>
  <si>
    <t>福利费</t>
  </si>
  <si>
    <t>530427210000000015259</t>
  </si>
  <si>
    <t>行政人员工资支出</t>
  </si>
  <si>
    <t>30101</t>
  </si>
  <si>
    <t>基本工资</t>
  </si>
  <si>
    <t>30102</t>
  </si>
  <si>
    <t>津贴补贴</t>
  </si>
  <si>
    <t>530427210000000015260</t>
  </si>
  <si>
    <t>事业人员工资支出</t>
  </si>
  <si>
    <t>30107</t>
  </si>
  <si>
    <t>绩效工资</t>
  </si>
  <si>
    <t>530427210000000015261</t>
  </si>
  <si>
    <t>社会保障缴费</t>
  </si>
  <si>
    <t>30110</t>
  </si>
  <si>
    <t>职工基本医疗保险缴费</t>
  </si>
  <si>
    <t>530427210000000015262</t>
  </si>
  <si>
    <t>30113</t>
  </si>
  <si>
    <t>530427210000000015265</t>
  </si>
  <si>
    <t>公车购置及运维费</t>
  </si>
  <si>
    <t>30231</t>
  </si>
  <si>
    <t>公务用车运行维护费</t>
  </si>
  <si>
    <t>530427210000000015266</t>
  </si>
  <si>
    <t>行政人员公务交通补贴</t>
  </si>
  <si>
    <t>30239</t>
  </si>
  <si>
    <t>其他交通费用</t>
  </si>
  <si>
    <t>530427210000000015267</t>
  </si>
  <si>
    <t>工会经费</t>
  </si>
  <si>
    <t>30228</t>
  </si>
  <si>
    <t>530427231100001273536</t>
  </si>
  <si>
    <t>30217</t>
  </si>
  <si>
    <t>530427231100001458287</t>
  </si>
  <si>
    <t>公务员基础绩效奖</t>
  </si>
  <si>
    <t>30103</t>
  </si>
  <si>
    <t>奖金</t>
  </si>
  <si>
    <t>530427231100001458311</t>
  </si>
  <si>
    <t>奖励性绩效工资(地方)</t>
  </si>
  <si>
    <t>530427231100001458313</t>
  </si>
  <si>
    <t>退休干部公用经费</t>
  </si>
  <si>
    <t>530427231100001458329</t>
  </si>
  <si>
    <t>部门临聘人员支出</t>
  </si>
  <si>
    <t>30199</t>
  </si>
  <si>
    <t>其他工资福利支出</t>
  </si>
  <si>
    <t>530427241100002285425</t>
  </si>
  <si>
    <t>社会保险资金</t>
  </si>
  <si>
    <t>30112</t>
  </si>
  <si>
    <t>其他社会保障缴费</t>
  </si>
  <si>
    <t>30108</t>
  </si>
  <si>
    <t>机关事业单位基本养老保险缴费</t>
  </si>
  <si>
    <t>30111</t>
  </si>
  <si>
    <t>公务员医疗补助缴费</t>
  </si>
  <si>
    <t>530427210000000014791</t>
  </si>
  <si>
    <t>30299</t>
  </si>
  <si>
    <t>其他商品和服务支出</t>
  </si>
  <si>
    <t>530427210000000016697</t>
  </si>
  <si>
    <t>530427210000000016699</t>
  </si>
  <si>
    <t>530427210000000016700</t>
  </si>
  <si>
    <t>530427210000000016703</t>
  </si>
  <si>
    <t>530427210000000016704</t>
  </si>
  <si>
    <t>530427231100001296377</t>
  </si>
  <si>
    <t>530427231100001408999</t>
  </si>
  <si>
    <t>530427231100001446325</t>
  </si>
  <si>
    <t>530427231100001446327</t>
  </si>
  <si>
    <t>530427241100002234591</t>
  </si>
  <si>
    <t>社会保险缴费资金</t>
  </si>
  <si>
    <t>530427210000000014915</t>
  </si>
  <si>
    <t>30205</t>
  </si>
  <si>
    <t>水费</t>
  </si>
  <si>
    <t>30206</t>
  </si>
  <si>
    <t>电费</t>
  </si>
  <si>
    <t>30216</t>
  </si>
  <si>
    <t>培训费</t>
  </si>
  <si>
    <t>530427210000000019796</t>
  </si>
  <si>
    <t>驻村工作队员生活补助</t>
  </si>
  <si>
    <t>生活补助</t>
  </si>
  <si>
    <t>530427210000000016755</t>
  </si>
  <si>
    <t>530427210000000016757</t>
  </si>
  <si>
    <t>530427210000000016758</t>
  </si>
  <si>
    <t>530427210000000016761</t>
  </si>
  <si>
    <t>530427210000000016762</t>
  </si>
  <si>
    <t>530427231100001296651</t>
  </si>
  <si>
    <t>530427231100001444031</t>
  </si>
  <si>
    <t>530427231100001444053</t>
  </si>
  <si>
    <t>530427241100002214487</t>
  </si>
  <si>
    <t>530427241100002217710</t>
  </si>
  <si>
    <t>统筹外退休经费</t>
  </si>
  <si>
    <t>30302</t>
  </si>
  <si>
    <t>退休费</t>
  </si>
  <si>
    <t>530427241100002239218</t>
  </si>
  <si>
    <t>530427241100002260867</t>
  </si>
  <si>
    <t>离休人员经费</t>
  </si>
  <si>
    <t>30301</t>
  </si>
  <si>
    <t>离休费</t>
  </si>
  <si>
    <t>530427251100003856828</t>
  </si>
  <si>
    <t>云南广电网络新平支公司事转企退休人员差额工资补助资金</t>
  </si>
  <si>
    <t>预算05-1表</t>
  </si>
  <si>
    <t>2025年部门项目支出预算表</t>
  </si>
  <si>
    <t>项目分类</t>
  </si>
  <si>
    <t>项目单位</t>
  </si>
  <si>
    <t>本年拨款</t>
  </si>
  <si>
    <t>其中：本次下达</t>
  </si>
  <si>
    <t>2023至2025年计算机更新项目资金</t>
  </si>
  <si>
    <t>313 事业发展类</t>
  </si>
  <si>
    <t>530427241100003185325</t>
  </si>
  <si>
    <t>31002</t>
  </si>
  <si>
    <t>办公设备购置</t>
  </si>
  <si>
    <t>530427241100003199511</t>
  </si>
  <si>
    <t>530427241100003185347</t>
  </si>
  <si>
    <t>2023年至2025年计算机更新项目资金</t>
  </si>
  <si>
    <t>“三支一扶”高校毕业生县级补助资金</t>
  </si>
  <si>
    <t>312 民生类</t>
  </si>
  <si>
    <t>530427241100002512866</t>
  </si>
  <si>
    <t>30305</t>
  </si>
  <si>
    <t>人社局党组织党建工作经费</t>
  </si>
  <si>
    <t>530427210000000016820</t>
  </si>
  <si>
    <t>人社专项业务工作经费</t>
  </si>
  <si>
    <t>311 专项业务类</t>
  </si>
  <si>
    <t>530427210000000015009</t>
  </si>
  <si>
    <t>30226</t>
  </si>
  <si>
    <t>劳务费</t>
  </si>
  <si>
    <t>为确保新平县基层就业和社会保障服务设施建设工程款项目资金</t>
  </si>
  <si>
    <t>530427251100004019707</t>
  </si>
  <si>
    <t>30901</t>
  </si>
  <si>
    <t>房屋建筑物购建</t>
  </si>
  <si>
    <t>县人社局离退休党支部工作经费</t>
  </si>
  <si>
    <t>530427210000000007491</t>
  </si>
  <si>
    <t>职业技能培训专项资金</t>
  </si>
  <si>
    <t>530427221100000880430</t>
  </si>
  <si>
    <t>30227</t>
  </si>
  <si>
    <t>委托业务费</t>
  </si>
  <si>
    <t>职业技能提升行动专账资金省级调剂资金</t>
  </si>
  <si>
    <t>530427251100003843079</t>
  </si>
  <si>
    <t>基本公共就业服务项目专项资金</t>
  </si>
  <si>
    <t>530427200000000000901</t>
  </si>
  <si>
    <t>省级就业见习补贴资金和社区基层治理专干补助资金</t>
  </si>
  <si>
    <t>530427241100002965644</t>
  </si>
  <si>
    <t>中央、省创业担保贷款贴息专项资金</t>
  </si>
  <si>
    <t>530427210000000014231</t>
  </si>
  <si>
    <t>利息补贴</t>
  </si>
  <si>
    <t>企业退休人员独生子女费补助资金</t>
  </si>
  <si>
    <t>530427231100001479326</t>
  </si>
  <si>
    <t>企业退休人员其他支出资金</t>
  </si>
  <si>
    <t>530427231100001369279</t>
  </si>
  <si>
    <t>企业退休人员一次性生活补助资金</t>
  </si>
  <si>
    <t>530427210000000014072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</si>
  <si>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</si>
  <si>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</si>
  <si>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</si>
  <si>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</si>
  <si>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</si>
  <si>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</si>
  <si>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</si>
  <si>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</si>
  <si>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</si>
  <si>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</si>
  <si>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</si>
  <si>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</si>
  <si>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1.2025年人社局充分发挥利用人才招聘管理职能，根据《中共中央组织部 人力资源社会保障部等十部门关于实施第四轮高校毕业生“三支一扶”计划的通知》文件要求，安排相关人员做好三支一扶人员管理安置工作招募；2.按照《招募考试公告》、《关于做好2021年高校毕业生“三支一扶”计划实施工作的通知》（云人社通（2021）46号）以及《关于做好2022年高校毕业生“三支一扶”计划实施工作的通知》（云人社通〔2022〕26号）等文件要求，认真落实县级补助资金。按时支付“三支一扶”人员在服务期间内的各项待遇；3.根据《玉溪市人力资源和社会保障局_玉溪市财政局关于做好“三支一扶”人员工作生活待遇保障落实工作的通知》（玉人社发〔2023〕25号）、《关于做好“三支一扶”大学生参加社会保险工作有关问题的通知》要求，足额为三支一扶人员缴纳社会保险及公积金。</t>
  </si>
  <si>
    <t>产出指标</t>
  </si>
  <si>
    <t>数量指标</t>
  </si>
  <si>
    <t>招募三支一扶人员</t>
  </si>
  <si>
    <t>&lt;=</t>
  </si>
  <si>
    <t>人</t>
  </si>
  <si>
    <t>定量指标</t>
  </si>
  <si>
    <t>反映2024年招募三支一扶人员情况</t>
  </si>
  <si>
    <t>时效指标</t>
  </si>
  <si>
    <t>生活补助发放及时率</t>
  </si>
  <si>
    <t>&gt;=</t>
  </si>
  <si>
    <t>95</t>
  </si>
  <si>
    <t>%</t>
  </si>
  <si>
    <t>反映三支一扶人员生活补助是否发放及时，发放及时率=承诺发放时间/实际发放时间*100%</t>
  </si>
  <si>
    <t>效益指标</t>
  </si>
  <si>
    <t>社会效益</t>
  </si>
  <si>
    <t>面向基层就业情况</t>
  </si>
  <si>
    <t>=</t>
  </si>
  <si>
    <t>提升显著</t>
  </si>
  <si>
    <t>是/否</t>
  </si>
  <si>
    <t>定性指标</t>
  </si>
  <si>
    <t>反映组织实施“三支一扶”计划对基层服务体系的改善情况</t>
  </si>
  <si>
    <t>服务期满安置</t>
  </si>
  <si>
    <t>安置</t>
  </si>
  <si>
    <t>反映三支一扶人员服务期满后安置情况</t>
  </si>
  <si>
    <t>满意度指标</t>
  </si>
  <si>
    <t>服务对象满意度</t>
  </si>
  <si>
    <t>三支一扶人员满意度</t>
  </si>
  <si>
    <t>反映三支一扶人员对待遇及安置情况的满意程度。</t>
  </si>
  <si>
    <t>2025年，按照借款协议归还借款，提高政府公信力。</t>
  </si>
  <si>
    <t>付款金额</t>
  </si>
  <si>
    <t>1000000</t>
  </si>
  <si>
    <t>元</t>
  </si>
  <si>
    <t>反映归还借款金额</t>
  </si>
  <si>
    <t>质量指标</t>
  </si>
  <si>
    <t>支付准确率</t>
  </si>
  <si>
    <t>100</t>
  </si>
  <si>
    <t>反映支付的准确率</t>
  </si>
  <si>
    <t>支付的及时性</t>
  </si>
  <si>
    <t>90</t>
  </si>
  <si>
    <t>反映款项支付的及时性</t>
  </si>
  <si>
    <t>提高公信力</t>
  </si>
  <si>
    <t>反映归还借款后，提升人社服务质量</t>
  </si>
  <si>
    <t>借款单位满意情况</t>
  </si>
  <si>
    <t>反映借款单位的满意情况</t>
  </si>
  <si>
    <t>2025年落实从严教育管理退休党员的主体责任,，增强退休党员组织纪律观念，做到自觉用党内法规规范自己的言行,严格遵守党的政治纪律和政治规矩,自觉尊崇贯彻维护党章,增强 “四个意识”,坚定 “四个自信”,做到“两个维护”。组织退休党员经常性学习习近平新时代中国特色社会主义思想和党章党规,让退休党员接受严格的党内政治生活锻炼,用党的创新理论武装头脑,坚定理想信念，提高党性修养。每月自觉按时足额交纳党费,每季度定期组织教育培训，规范党支部建设，积极争创“五有五好”示范党支部。同时根据《新平县离退休干部党组织工作经费使用管理办法（试行）》（新组通〔2022〕21号）要求做好离退休干部党组织工作经费预算，积极兑现我单位离退休支部（副）书记、委员工作补贴。</t>
  </si>
  <si>
    <t>离退休党支部组织培训期数</t>
  </si>
  <si>
    <t>次</t>
  </si>
  <si>
    <t>反映离退休党支部组织培训情况</t>
  </si>
  <si>
    <t>离退休人员党支部书记</t>
  </si>
  <si>
    <t>反映人社局离退休人员党支部书记数量</t>
  </si>
  <si>
    <t>离退休人员党支部副书记、委员</t>
  </si>
  <si>
    <t>反映人社局离退休人员党支部副书记、委员数量</t>
  </si>
  <si>
    <t>培训内容掌握率</t>
  </si>
  <si>
    <t>反映离退休党员对培训内容的掌握情况</t>
  </si>
  <si>
    <t>离退休党员培训参与率</t>
  </si>
  <si>
    <t>反映离退休党员参与培训的情况</t>
  </si>
  <si>
    <t>提升离退休干部的政治思想建设</t>
  </si>
  <si>
    <t>提升</t>
  </si>
  <si>
    <t>反映项目实施对离退休干部的政治思想建设的提高情况</t>
  </si>
  <si>
    <t>离退休党员满意度</t>
  </si>
  <si>
    <t>反映离退休人员对教育学习活动的满意程度</t>
  </si>
  <si>
    <t>2025年人社局党支部将深入贯彻落实党的二十大和十九届三中、四中、五中全会精神，认真落实中央关于全面从严治党的战略部署，贯彻新时代党的建设总要求，坚持稳中求进工作总基调，以党的政治建设为统领，增强“四个意识”、坚定“四个自信”、做到“两个维护”。按照《中国共产党党和国家机关基层组织工作条例》（中发〔2010〕8号）、《关于印发12类党支部规范化建设标准的通知》（云组通〔2019〕33号）、《关于贯彻落实&lt;中共玉溪市委关于加强和改进全市机关党的建设的实施意见&gt;的通知》（新办通〔2020〕10号）精神，以“两学一做”学习教育常态化制度化、深入开展“不忘初心、牢记使命”主题教育为抓手，认真开展“三会一课”、主题党日活动，深入推进“党员积分制”工作和结对共建工作。筑牢基层党建工作基础，切实增强基层党组织的战斗力、凝聚力和创造力。建设学习型、服务型、创新型基层党组织。教育培训党员、入党积极分子、发展对象和党务工作者；订阅购买用于开展党员教育的报刊、资料；走访慰问困难党员;召开党内会议,开展党的组织生活、主题活动和专项活动。</t>
  </si>
  <si>
    <t>党员</t>
  </si>
  <si>
    <t>35</t>
  </si>
  <si>
    <t>反映人社局党员数量</t>
  </si>
  <si>
    <t>三会一课完成率</t>
  </si>
  <si>
    <t>反映人社局党组织三会一课制度落实完成情况，三会一课完成率=实际完成次数/计划完成次数*100%</t>
  </si>
  <si>
    <t>党风廉政建设完成率</t>
  </si>
  <si>
    <t>反映人社局党组织党风廉政建设完成情况，党风廉政建设考核分数/考核总分*100%</t>
  </si>
  <si>
    <t>党组织工作质量</t>
  </si>
  <si>
    <t>提高</t>
  </si>
  <si>
    <t>反映人社局党组织年度工作任务是否完成及质量是否提升</t>
  </si>
  <si>
    <t>可持续影响</t>
  </si>
  <si>
    <t>党员综合素质</t>
  </si>
  <si>
    <t>反映人社局党员通过教育培训是否提升综合素质并充分发挥先锋模范作用</t>
  </si>
  <si>
    <t>党员及服务对象满意度</t>
  </si>
  <si>
    <t>反映党员及服务对象对党组织的满意度，满意率=满意人数/调查总人数*100%</t>
  </si>
  <si>
    <t>按要求更新23台计算机，提高办公效率，为办事群众提供更好的服务。</t>
  </si>
  <si>
    <t>更新计算机数量</t>
  </si>
  <si>
    <t>23</t>
  </si>
  <si>
    <t>台</t>
  </si>
  <si>
    <t>反映更新计算的数量完成情况</t>
  </si>
  <si>
    <t>计算机合格率</t>
  </si>
  <si>
    <t>99</t>
  </si>
  <si>
    <t>反映计算机的合格率</t>
  </si>
  <si>
    <t>资金支付及时率</t>
  </si>
  <si>
    <t>反映购置资金及时支付情况</t>
  </si>
  <si>
    <t>提升服务质量</t>
  </si>
  <si>
    <t>反映计算机更新后提升服务质量的情况</t>
  </si>
  <si>
    <t>使用人员的满意度</t>
  </si>
  <si>
    <t>反映计算机更新后，使用人员的满意情况</t>
  </si>
  <si>
    <t>1.严格按照《中共玉溪市委组织部 玉溪市人力资源和社会保障局关于进一步规范事业单位公开招聘工作的实施意见》（玉人社发〔2012〕54号）和《中共玉溪市委组织部 玉溪市人力资源和社会保障 关于进一步规范玉溪市事业单位提前招聘工作人员的通知》（玉人社发〔2019〕91号）要求，规范开展2024年事业单位工作人员公开招聘及提前招聘工作；2.按照《关于进一步规范县直事业单位人员选调工作的通知》（新人社发〔2020〕18号）要求，开展事业单位公开选调工作；3.与省市同步，做好事业单位人事管理信息平台建设工作，积极落实各项国家和省、市工资福利政策，规范做好津补贴审批，工资正常晋升等工作，保障企、事业单位职工待遇享受权益；4.贯彻落实《保障农民工工资支付条例》，切实落实政府属地责任，健全完善领导协调机制；加强政府投资项目和国企项目监管；健全完善欠薪应急处置机制；开展保障农民工工资支付工作年度考核，建立完善工作督查督导制度；认真落实部门监管责任，规范工程建设市场秩序；组织开展专项整治行动；加强行政执法与刑事司法衔接；加大欠薪失信联合惩戒力度；依法解决欠薪争议纠纷；全面落实工程建设领域工资支付保障制度；5.切实做好网络与信息安全保障工作，维护人社业务专网的安全与稳定；6.加强干部职工政策法规、职业道德、业务知识和信息化管理能力培训；7.根据《关于健全法律顾问制度的实施意见》（新办发〔2016〕21号）的通知要求，聘请1名法律顾问；8.定期利用网络、报刊、广播、电视等多种媒介，全方位多角度宣传人力资源社会保障法律法规和政策举措。</t>
  </si>
  <si>
    <t>事业单位公开招聘考试次数</t>
  </si>
  <si>
    <t>反映预算部门组织事业单位公开招聘次数</t>
  </si>
  <si>
    <t>人事业务培训</t>
  </si>
  <si>
    <t>反应举办人事专项业务培训次数</t>
  </si>
  <si>
    <t>招聘人员合格率</t>
  </si>
  <si>
    <t>反映事业单位招聘人员政审及考核合格情况，招聘人员合格率=合格人数/招聘总人数*100%</t>
  </si>
  <si>
    <t>劳动保障监察举报投诉案件结案率</t>
  </si>
  <si>
    <t>反映劳动监察工作人员执法情况，结案率=已结案件数/总案件数*100%</t>
  </si>
  <si>
    <t>高校毕业生就业情况</t>
  </si>
  <si>
    <t>反应事业单位公开招聘提高大学生就业情况</t>
  </si>
  <si>
    <t>高校毕业生、农民工及群众满意度</t>
  </si>
  <si>
    <t>反映高校毕业生、农民工、群众对人社经办业务的满意度，满意率=满意人数/调查总人数*100%</t>
  </si>
  <si>
    <t>按规定标准更新8台国产计算机，以提高办公效率，为人民群众提供更好的服务。</t>
  </si>
  <si>
    <t>更新电脑数量</t>
  </si>
  <si>
    <t>8</t>
  </si>
  <si>
    <t>台（件/套）</t>
  </si>
  <si>
    <t>反映购买电脑的数量</t>
  </si>
  <si>
    <t>购置合格率</t>
  </si>
  <si>
    <t>反映购置的合格程度。</t>
  </si>
  <si>
    <t>成本指标</t>
  </si>
  <si>
    <t>经济成本指标</t>
  </si>
  <si>
    <t>2300</t>
  </si>
  <si>
    <t>反映购置的单价</t>
  </si>
  <si>
    <t>反映更新后提升服务质量的情况</t>
  </si>
  <si>
    <t>反映使用人员的满意情况</t>
  </si>
  <si>
    <t>1、支持全县完成职业技能培训任务目标872人；2、营造培训促就业的基础；3、完成新增失业人员再就业300人，就业困难人员再就业400人的目标任务。</t>
  </si>
  <si>
    <t>培训人数</t>
  </si>
  <si>
    <t>872</t>
  </si>
  <si>
    <t xml:space="preserve">反映我县技能培训指标人数
</t>
  </si>
  <si>
    <t>职业培训人员合格率</t>
  </si>
  <si>
    <t>反映培训后证书取证率</t>
  </si>
  <si>
    <t>1200</t>
  </si>
  <si>
    <t>反应职业培训补贴的人均标准</t>
  </si>
  <si>
    <t>城镇新增就业人数</t>
  </si>
  <si>
    <t>2200</t>
  </si>
  <si>
    <t>反映保障城镇新增就业人数</t>
  </si>
  <si>
    <t>85</t>
  </si>
  <si>
    <t>反映培训人员满意度</t>
  </si>
  <si>
    <t>根据玉人社发【2024】7号《玉溪市人力资源和社会保障局关于印发玉溪市2024年补贴性职业培训工作方案的通知》要求，为保证2024年职业培训工作顺利开展，确保工作进度均衡推进，按照《云南省人力资源和社会保障厅  云南省财政厅关于发布云南省2023-2025年度职业培训补贴标准目录的通知》（云人社通【2023】17号）要求，结合我县实际，计划培训2340人次，培训资金209.25万元。</t>
  </si>
  <si>
    <t>2340</t>
  </si>
  <si>
    <t>人次</t>
  </si>
  <si>
    <t>反映我县技能培训指标人数</t>
  </si>
  <si>
    <t>反映补贴按照规定合格率进行拨付</t>
  </si>
  <si>
    <t>元/人</t>
  </si>
  <si>
    <t>就业扶持政策经办服务满意度</t>
  </si>
  <si>
    <t>基层服务单位及服务对象满意度</t>
  </si>
  <si>
    <t>为贯彻《云南省人口和计划生育条例》，《云南省劳动和社会保障厅 云南省财政厅关于调整持有独生子女父母光荣证的企业退休人员增发5%基本养老金列支渠道有关问题的通知》（云劳社办〔2008〕311号）文件精神，我省对持有独生子女证的企业退休人员发放独生了子女奖励金，这一政策体现了国家对这一部分群体的特殊照顾，对于建立全民覆盖、更加公平、可持续的社会保障制度具有重要意义，保证了社会的和谐稳定。该项目的补助对象为持有独生子女证的企业退休人员，每人增发5%的基本养老金，通过独生子女费项目并入每月养老金一起发放，所需资金由省级和县级共同承担。为了保证每月的独生子女奖励金能按时足额发放，我局对每年预计需要发放的金额和人数进行认真测算，并对项目开展的各阶段工作进行规划。2025年预计平均领取人数为2700人，全年需支付独生子女费3888000元，每月补助32400元。按照政策规定发放独生子女费，每月及时足额发放，保障企业退休人员退休人员合法权益，让他们共享地方经济发展成果，身心愉快地安享晚年，维持社会和谐稳定。</t>
  </si>
  <si>
    <t>获补对象数</t>
  </si>
  <si>
    <t>2700</t>
  </si>
  <si>
    <t>反映获补助人员、企业的数量情况，也适用补贴、资助等形式的补助</t>
  </si>
  <si>
    <t>兑现金额准确率</t>
  </si>
  <si>
    <t>反映补助准确发放的情况，补助兑现准确率=补助兑付额/应付额*100%</t>
  </si>
  <si>
    <t>待遇发放及时率</t>
  </si>
  <si>
    <t>反映发放单位及时发放补助资金的情况，发放及时率=在时限内发放资金/应发放资金*100%</t>
  </si>
  <si>
    <t>生活状况改善</t>
  </si>
  <si>
    <t>是</t>
  </si>
  <si>
    <t>反映补助促进受助对象生活状况改善的情况</t>
  </si>
  <si>
    <t>受益对象满意度</t>
  </si>
  <si>
    <t>反映获补助受益对象的满意程度</t>
  </si>
  <si>
    <t>一次性生活补助资金由市县各承担50%，其中新平森工局华侨全额由市级承担。2025年春节前完成企业退休人员一次性生活补助发放2095人（其中1-4级工伤人数10人，退休职工2085人（含森工企业183人）），发放金额市级34.17万元，县级28.68万元。</t>
  </si>
  <si>
    <t>企业退休人员一次性生活补助发放人数</t>
  </si>
  <si>
    <t>2095</t>
  </si>
  <si>
    <t>发放退休人员一次性生活补助对象准确率</t>
  </si>
  <si>
    <t>反映发放对象的准确性情况。获补覆盖率=实际获得补助人数/符合领取条件人数*100%</t>
  </si>
  <si>
    <t>资金下达后发放时限</t>
  </si>
  <si>
    <t>&lt;</t>
  </si>
  <si>
    <t>30</t>
  </si>
  <si>
    <t>天</t>
  </si>
  <si>
    <t>反映发放单位及时发放补助资金的情况
发放及时率=在时限内发放资金/应发放资金*100%</t>
  </si>
  <si>
    <t>企业退休人员，1-4级工伤人员生活状况改善</t>
  </si>
  <si>
    <t>发放企业退休人员一次性生活补助费，是市委、市政府对广大企业退休人员的关心和关怀。春节前完成发放，让发放对象度过一个祥和快乐的春节</t>
  </si>
  <si>
    <t>按要求更新15台计算机，提高办公效率，为办事群众提供更好的服务。</t>
  </si>
  <si>
    <t>购置设备数量</t>
  </si>
  <si>
    <t>15</t>
  </si>
  <si>
    <t>台（套）</t>
  </si>
  <si>
    <t>反映购置数量完成情况</t>
  </si>
  <si>
    <t>验收通过率</t>
  </si>
  <si>
    <t>反映设备购置的产品质量情况，验收通过率=（通过验收的购置数量/购置总数量）*100%</t>
  </si>
  <si>
    <t xml:space="preserve">反映新购设备资金及时支付情况
</t>
  </si>
  <si>
    <t>经济效益</t>
  </si>
  <si>
    <t>设备采购经济性</t>
  </si>
  <si>
    <t>3.45</t>
  </si>
  <si>
    <t>万元</t>
  </si>
  <si>
    <t>反映设备采购成本低于计划数所获得的经济效益</t>
  </si>
  <si>
    <t>使用人员满意度</t>
  </si>
  <si>
    <t>反映服务对象对购置设备的整体满意情况，使用人员满意度=（对购置设备满意的人数/问卷调查人数）*100%</t>
  </si>
  <si>
    <t>为深化社会保险制度改革，促进现代企业制度的建立，提升企业退休人员社会化管理服务，充分利用城市社区资源，努力实现企业退休人员“老有所养、老有所医、老有所教、老有所学、老有所为、老有所乐”。弘扬爱老、敬老、助老的优良传统，让广大退休人员真切感受党和政府的关怀，使他们共享经济和社会发展的成果。我单位设立企业退休人员其他支出资金项目，项目总投入193.248万元（其中改制企业退休人员遗属生活补助1.248万元；企业退休、内退人员因病住院、完全丧失生活自理能力护理费180.00万元；自管组长劳务和电话费12.00万元）。所需资金县级承担。</t>
  </si>
  <si>
    <t>企业退休、内退人员护理费发放人数</t>
  </si>
  <si>
    <t>反映应保尽保反映获补助人员、企业的数量情况，也适用补贴、资助等形式的补助、应救尽救对象的人数（人次）情况</t>
  </si>
  <si>
    <t>改制企业遗属补助发放人数</t>
  </si>
  <si>
    <t>16</t>
  </si>
  <si>
    <t>自管组长劳务和电话费发放人数</t>
  </si>
  <si>
    <t>50</t>
  </si>
  <si>
    <t>领取对象准确率</t>
  </si>
  <si>
    <t>反映发放对象的准确性情况。，获补覆盖率=实际获得补助人数/符合领取条件人数*100%</t>
  </si>
  <si>
    <t>改善企业退休、内退人员生活水平</t>
  </si>
  <si>
    <t>改善</t>
  </si>
  <si>
    <t>反映救助促进受助对象生活状况的改善情况</t>
  </si>
  <si>
    <t>发放人员满意度</t>
  </si>
  <si>
    <t>反映获救助对象的满意程度
救助对象满意度=调查中满意和较满意的获救助人员数/调查总人数*100%</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</si>
  <si>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</si>
  <si>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</si>
  <si>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</si>
  <si>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</si>
  <si>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</si>
  <si>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</si>
  <si>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</si>
  <si>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</si>
  <si>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</si>
  <si>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</si>
  <si>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</si>
  <si>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</si>
  <si>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</si>
  <si>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</si>
  <si>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</si>
  <si>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台式计算机</t>
  </si>
  <si>
    <t>复印纸</t>
  </si>
  <si>
    <t>箱</t>
  </si>
  <si>
    <t>车辆保险</t>
  </si>
  <si>
    <t>年</t>
  </si>
  <si>
    <t>车辆</t>
  </si>
  <si>
    <t>预算08表</t>
  </si>
  <si>
    <t>2025年部门政府购买服务预算表</t>
  </si>
  <si>
    <t>政府购买服务项目</t>
  </si>
  <si>
    <t>政府购买服务目录</t>
  </si>
  <si>
    <t>备注：本单位无此事项</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</si>
  <si>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</si>
  <si>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</si>
  <si>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</si>
  <si>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</si>
  <si>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</si>
  <si>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</si>
  <si>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</si>
  <si>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</si>
  <si>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</si>
  <si>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</si>
  <si>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</si>
  <si>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</si>
  <si>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</si>
  <si>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</si>
  <si>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</si>
  <si>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</si>
  <si>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</si>
  <si>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</si>
  <si>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</si>
  <si>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</si>
  <si>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</si>
  <si>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</si>
  <si>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</si>
  <si>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</si>
  <si>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</si>
  <si>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</si>
  <si>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</si>
  <si>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</si>
  <si>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</si>
  <si>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A05 家具和用品</t>
  </si>
  <si>
    <t>A05040101 复印纸</t>
  </si>
  <si>
    <t>A02 设备</t>
  </si>
  <si>
    <t>A02021118 扫描仪</t>
  </si>
  <si>
    <t>扫描仪</t>
  </si>
  <si>
    <t>A02021001 A3黑白打印机</t>
  </si>
  <si>
    <t>黑白打印机</t>
  </si>
  <si>
    <t>A02010105 台式计算机</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</si>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</sst>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4">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9"/>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3" borderId="24" applyNumberFormat="0" applyAlignment="0" applyProtection="0">
      <alignment vertical="center"/>
    </xf>
    <xf numFmtId="0" fontId="34" fillId="4" borderId="25" applyNumberFormat="0" applyAlignment="0" applyProtection="0">
      <alignment vertical="center"/>
    </xf>
    <xf numFmtId="0" fontId="35" fillId="4" borderId="24" applyNumberFormat="0" applyAlignment="0" applyProtection="0">
      <alignment vertical="center"/>
    </xf>
    <xf numFmtId="0" fontId="36" fillId="5"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xf numFmtId="0" fontId="10" fillId="0" borderId="0">
      <alignment vertical="top"/>
      <protection locked="0"/>
    </xf>
  </cellStyleXfs>
  <cellXfs count="190">
    <xf numFmtId="0" fontId="0" fillId="0" borderId="0" xfId="0"/>
    <xf numFmtId="0" fontId="1" fillId="0" borderId="0" xfId="0" applyFont="1" applyFill="1" applyAlignment="1">
      <alignment vertical="top"/>
    </xf>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1" fillId="0" borderId="8" xfId="0" applyFont="1" applyFill="1" applyBorder="1" applyAlignment="1">
      <alignment vertical="top"/>
    </xf>
    <xf numFmtId="179" fontId="6"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7" fillId="0" borderId="0" xfId="0" applyFont="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9" fontId="8"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7" xfId="0" applyFont="1" applyBorder="1" applyAlignment="1" applyProtection="1">
      <alignment horizontal="center" vertical="center"/>
      <protection locked="0"/>
    </xf>
    <xf numFmtId="0" fontId="9"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1" fillId="0" borderId="0" xfId="55" applyFont="1" applyBorder="1" applyAlignment="1">
      <alignment horizontal="center" vertical="center" wrapText="1"/>
    </xf>
    <xf numFmtId="0" fontId="10" fillId="0" borderId="9" xfId="55" applyNumberFormat="1" applyBorder="1" applyAlignment="1">
      <alignment horizontal="left" vertical="center" wrapText="1"/>
    </xf>
    <xf numFmtId="0" fontId="10" fillId="0" borderId="10" xfId="55" applyNumberFormat="1" applyBorder="1" applyAlignment="1">
      <alignment horizontal="left" vertical="center" wrapText="1"/>
    </xf>
    <xf numFmtId="49" fontId="12" fillId="0" borderId="7" xfId="55" applyFont="1" applyAlignment="1">
      <alignment horizontal="center" vertical="center" wrapText="1"/>
    </xf>
    <xf numFmtId="49" fontId="6" fillId="0" borderId="7" xfId="55" applyFont="1" applyAlignment="1">
      <alignment horizontal="center" vertical="center" wrapText="1"/>
    </xf>
    <xf numFmtId="49" fontId="10" fillId="0" borderId="7" xfId="55" applyNumberFormat="1" applyFont="1" applyBorder="1">
      <alignment horizontal="left" vertical="center" wrapText="1"/>
    </xf>
    <xf numFmtId="49" fontId="10" fillId="0" borderId="7" xfId="55" applyNumberFormat="1" applyFont="1" applyBorder="1" applyAlignment="1">
      <alignment horizontal="center" vertical="center" wrapText="1"/>
    </xf>
    <xf numFmtId="179" fontId="10" fillId="0" borderId="7" xfId="52" applyNumberFormat="1" applyFont="1" applyBorder="1">
      <alignment horizontal="right" vertical="center"/>
    </xf>
    <xf numFmtId="49" fontId="10" fillId="0" borderId="7" xfId="55" applyNumberFormat="1" applyFont="1" applyBorder="1" applyAlignment="1">
      <alignment horizontal="left" vertical="center" wrapText="1" indent="1"/>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179" fontId="8" fillId="0" borderId="7" xfId="52" applyFont="1">
      <alignment horizontal="right" vertical="center"/>
    </xf>
    <xf numFmtId="0" fontId="4" fillId="0" borderId="0" xfId="0" applyFont="1" applyAlignment="1" applyProtection="1">
      <alignment horizontal="right"/>
      <protection locked="0"/>
    </xf>
    <xf numFmtId="0" fontId="5" fillId="0" borderId="13"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5" xfId="0" applyFont="1" applyBorder="1" applyAlignment="1">
      <alignment horizontal="left" vertical="center" wrapText="1"/>
    </xf>
    <xf numFmtId="4" fontId="4" fillId="0" borderId="15" xfId="0" applyNumberFormat="1" applyFont="1" applyBorder="1" applyAlignment="1" applyProtection="1">
      <alignment horizontal="right" vertical="center"/>
      <protection locked="0"/>
    </xf>
    <xf numFmtId="0" fontId="4" fillId="0" borderId="16" xfId="0" applyFont="1" applyBorder="1" applyAlignment="1">
      <alignment horizontal="center" vertical="center"/>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5" xfId="0" applyFont="1" applyBorder="1" applyAlignment="1">
      <alignment horizontal="center" vertical="center"/>
    </xf>
    <xf numFmtId="0" fontId="5" fillId="0" borderId="15" xfId="0" applyFont="1" applyBorder="1" applyAlignment="1" applyProtection="1">
      <alignment horizontal="center" vertical="center"/>
      <protection locked="0"/>
    </xf>
    <xf numFmtId="0" fontId="10" fillId="0" borderId="7" xfId="55" applyNumberFormat="1" applyFont="1" applyBorder="1">
      <alignment horizontal="left" vertical="center" wrapText="1"/>
    </xf>
    <xf numFmtId="179" fontId="10" fillId="0" borderId="7" xfId="55" applyNumberFormat="1" applyFont="1" applyBorder="1" applyAlignment="1">
      <alignment horizontal="right" vertical="center" wrapText="1"/>
    </xf>
    <xf numFmtId="179" fontId="10" fillId="0" borderId="7" xfId="55" applyNumberFormat="1" applyFont="1" applyBorder="1" applyAlignment="1">
      <alignment horizontal="center" vertical="center" wrapText="1"/>
    </xf>
    <xf numFmtId="179" fontId="10" fillId="0" borderId="7" xfId="0" applyNumberFormat="1" applyFont="1" applyFill="1" applyBorder="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10" fillId="0" borderId="7" xfId="0" applyFont="1" applyFill="1" applyBorder="1" applyAlignment="1">
      <alignment horizontal="left" vertical="center" wrapText="1"/>
    </xf>
    <xf numFmtId="0" fontId="10" fillId="0" borderId="7" xfId="0" applyFont="1" applyFill="1" applyBorder="1" applyAlignment="1">
      <alignment horizontal="left" vertical="center" wrapText="1" indent="1"/>
    </xf>
    <xf numFmtId="0" fontId="10" fillId="0" borderId="7" xfId="0" applyFont="1" applyFill="1" applyBorder="1" applyAlignment="1">
      <alignment horizontal="left" vertical="center" wrapText="1" indent="2"/>
    </xf>
    <xf numFmtId="0" fontId="10" fillId="0" borderId="7" xfId="0" applyFont="1" applyFill="1" applyBorder="1" applyAlignment="1">
      <alignment horizontal="center" vertical="center" wrapText="1"/>
    </xf>
    <xf numFmtId="179" fontId="10" fillId="0" borderId="7" xfId="0" applyNumberFormat="1" applyFont="1" applyFill="1" applyBorder="1" applyAlignment="1">
      <alignment horizontal="right" vertical="center"/>
    </xf>
    <xf numFmtId="179" fontId="10" fillId="0" borderId="7" xfId="0" applyNumberFormat="1" applyFont="1" applyFill="1" applyBorder="1" applyAlignment="1">
      <alignment horizontal="left" vertical="center" wrapText="1"/>
    </xf>
    <xf numFmtId="179" fontId="10" fillId="0" borderId="7" xfId="55" applyNumberFormat="1" applyFont="1" applyBorder="1">
      <alignment horizontal="left" vertical="center" wrapText="1"/>
    </xf>
    <xf numFmtId="0" fontId="4" fillId="0" borderId="7" xfId="57" applyFont="1" applyFill="1" applyBorder="1" applyAlignment="1" applyProtection="1">
      <alignment horizontal="left" vertical="center" wrapText="1"/>
    </xf>
    <xf numFmtId="0" fontId="15" fillId="0" borderId="0" xfId="0" applyFont="1" applyFill="1" applyAlignment="1">
      <alignment horizontal="left" vertical="center"/>
    </xf>
    <xf numFmtId="179" fontId="10" fillId="0" borderId="7" xfId="55" applyNumberFormat="1" applyFont="1" applyBorder="1" applyAlignment="1">
      <alignment horizontal="left" vertical="center" wrapText="1"/>
    </xf>
    <xf numFmtId="0" fontId="8" fillId="0" borderId="0" xfId="0" applyFont="1" applyAlignment="1">
      <alignment horizontal="left" vertical="center"/>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0" fontId="2" fillId="0" borderId="0" xfId="0" applyFont="1" applyAlignment="1">
      <alignment vertical="top"/>
    </xf>
    <xf numFmtId="0" fontId="17" fillId="0" borderId="7" xfId="0" applyFont="1" applyBorder="1" applyAlignment="1">
      <alignment horizontal="center"/>
    </xf>
    <xf numFmtId="0" fontId="6" fillId="0" borderId="7" xfId="0" applyFont="1" applyFill="1" applyBorder="1" applyAlignment="1">
      <alignment horizontal="left" vertical="center" indent="1"/>
    </xf>
    <xf numFmtId="0" fontId="16" fillId="0" borderId="7" xfId="0" applyFont="1" applyBorder="1" applyAlignment="1">
      <alignment horizontal="center" vertical="center" wrapText="1"/>
    </xf>
    <xf numFmtId="0" fontId="1" fillId="0" borderId="18" xfId="0" applyFont="1" applyFill="1" applyBorder="1" applyAlignment="1">
      <alignment vertical="top"/>
    </xf>
    <xf numFmtId="0" fontId="1" fillId="0" borderId="19" xfId="0" applyFont="1" applyFill="1" applyBorder="1" applyAlignment="1">
      <alignment vertical="top"/>
    </xf>
    <xf numFmtId="0" fontId="1" fillId="0" borderId="20" xfId="0" applyFont="1" applyFill="1" applyBorder="1" applyAlignment="1">
      <alignment vertical="top"/>
    </xf>
    <xf numFmtId="0" fontId="2" fillId="0" borderId="0" xfId="0" applyFont="1" applyAlignment="1">
      <alignment horizontal="center" wrapText="1"/>
    </xf>
    <xf numFmtId="0" fontId="18"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4"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7" xfId="0" applyNumberFormat="1" applyFont="1" applyBorder="1" applyAlignment="1">
      <alignment horizontal="center" vertical="center"/>
    </xf>
    <xf numFmtId="179" fontId="10" fillId="0" borderId="13" xfId="52" applyNumberFormat="1" applyFont="1" applyBorder="1">
      <alignment horizontal="right" vertical="center"/>
    </xf>
    <xf numFmtId="0" fontId="20" fillId="0" borderId="0" xfId="0" applyFont="1" applyAlignment="1">
      <alignment horizontal="center" vertical="center"/>
    </xf>
    <xf numFmtId="0" fontId="21"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2" fillId="0" borderId="7" xfId="0" applyFont="1" applyBorder="1" applyAlignment="1">
      <alignment vertical="center"/>
    </xf>
    <xf numFmtId="0" fontId="10" fillId="0" borderId="7" xfId="0" applyFont="1" applyFill="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4" fontId="22" fillId="0" borderId="7" xfId="0" applyNumberFormat="1" applyFont="1" applyBorder="1" applyAlignment="1">
      <alignment horizontal="right" vertical="center"/>
    </xf>
    <xf numFmtId="4" fontId="4" fillId="0" borderId="7" xfId="0" applyNumberFormat="1" applyFont="1" applyBorder="1" applyAlignment="1">
      <alignment horizontal="right" vertical="center"/>
    </xf>
    <xf numFmtId="0" fontId="8" fillId="0" borderId="7" xfId="0" applyFont="1" applyBorder="1" applyAlignment="1">
      <alignment horizontal="left" vertical="center"/>
    </xf>
    <xf numFmtId="0" fontId="22" fillId="0" borderId="7" xfId="0" applyFont="1" applyBorder="1" applyAlignment="1">
      <alignment horizontal="center" vertical="center"/>
    </xf>
    <xf numFmtId="0" fontId="22"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179" fontId="23" fillId="0" borderId="7" xfId="52" applyNumberFormat="1" applyFont="1" applyBorder="1">
      <alignment horizontal="right" vertical="center"/>
    </xf>
    <xf numFmtId="0" fontId="2" fillId="0" borderId="1" xfId="0" applyFont="1" applyBorder="1" applyAlignment="1">
      <alignment horizontal="center" vertical="center" wrapText="1"/>
    </xf>
    <xf numFmtId="179" fontId="10" fillId="0" borderId="7" xfId="52">
      <alignment horizontal="right" vertical="center"/>
    </xf>
    <xf numFmtId="179" fontId="8"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4" fontId="4" fillId="0" borderId="7" xfId="0" applyNumberFormat="1" applyFont="1" applyFill="1" applyBorder="1" applyAlignment="1">
      <alignment horizontal="right" vertical="center"/>
    </xf>
    <xf numFmtId="4" fontId="4" fillId="0" borderId="7" xfId="0" applyNumberFormat="1" applyFont="1" applyFill="1" applyBorder="1" applyAlignment="1" applyProtection="1">
      <alignment horizontal="right" vertical="center"/>
      <protection locked="0"/>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applyProtection="1">
      <alignment horizontal="center" vertical="center"/>
      <protection locked="0"/>
    </xf>
    <xf numFmtId="0" fontId="2" fillId="0" borderId="15" xfId="0" applyFont="1" applyBorder="1" applyAlignment="1">
      <alignment horizontal="center" vertical="center" wrapText="1"/>
    </xf>
    <xf numFmtId="0" fontId="24" fillId="0" borderId="1" xfId="0" applyFont="1" applyBorder="1" applyAlignment="1">
      <alignment horizontal="center" vertical="center" wrapText="1"/>
    </xf>
    <xf numFmtId="0" fontId="2" fillId="0" borderId="15"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top"/>
    </xf>
    <xf numFmtId="49" fontId="8" fillId="0" borderId="7" xfId="55" applyFont="1">
      <alignment horizontal="left" vertical="center" wrapText="1"/>
    </xf>
    <xf numFmtId="0" fontId="4" fillId="0" borderId="6" xfId="0" applyFont="1" applyBorder="1" applyAlignment="1">
      <alignment horizontal="left" vertical="center"/>
    </xf>
    <xf numFmtId="0" fontId="22" fillId="0" borderId="6" xfId="0" applyFont="1" applyBorder="1" applyAlignment="1">
      <alignment horizontal="center" vertical="center"/>
    </xf>
    <xf numFmtId="179" fontId="23" fillId="0" borderId="7" xfId="0" applyNumberFormat="1" applyFont="1" applyFill="1" applyBorder="1" applyAlignment="1">
      <alignment horizontal="righ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8" fillId="0" borderId="6" xfId="0" applyFont="1" applyBorder="1" applyAlignment="1">
      <alignment horizontal="left" vertical="center"/>
    </xf>
    <xf numFmtId="0" fontId="22" fillId="0" borderId="6" xfId="0" applyFont="1" applyBorder="1" applyAlignment="1" applyProtection="1">
      <alignment horizontal="center" vertical="center"/>
      <protection locked="0"/>
    </xf>
    <xf numFmtId="0" fontId="6" fillId="0" borderId="7" xfId="0" applyFont="1" applyFill="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B11" sqref="B11"/>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2"/>
      <c r="B1" s="2"/>
      <c r="C1" s="2"/>
      <c r="D1" s="2"/>
    </row>
    <row r="2" ht="11.95" customHeight="1" spans="4:4">
      <c r="D2" s="107" t="s">
        <v>0</v>
      </c>
    </row>
    <row r="3" ht="36" customHeight="1" spans="1:4">
      <c r="A3" s="49" t="s">
        <v>1</v>
      </c>
      <c r="B3" s="181"/>
      <c r="C3" s="181"/>
      <c r="D3" s="181"/>
    </row>
    <row r="4" ht="20.95" customHeight="1" spans="1:4">
      <c r="A4" s="99" t="s">
        <v>2</v>
      </c>
      <c r="B4" s="143"/>
      <c r="C4" s="143"/>
      <c r="D4" s="106" t="s">
        <v>3</v>
      </c>
    </row>
    <row r="5" ht="19.5" customHeight="1" spans="1:4">
      <c r="A5" s="12" t="s">
        <v>4</v>
      </c>
      <c r="B5" s="14"/>
      <c r="C5" s="12" t="s">
        <v>5</v>
      </c>
      <c r="D5" s="14"/>
    </row>
    <row r="6" ht="19.5" customHeight="1" spans="1:4">
      <c r="A6" s="17" t="s">
        <v>6</v>
      </c>
      <c r="B6" s="17" t="s">
        <v>7</v>
      </c>
      <c r="C6" s="17" t="s">
        <v>8</v>
      </c>
      <c r="D6" s="17" t="s">
        <v>7</v>
      </c>
    </row>
    <row r="7" ht="19.5" customHeight="1" spans="1:4">
      <c r="A7" s="20"/>
      <c r="B7" s="20"/>
      <c r="C7" s="20"/>
      <c r="D7" s="20"/>
    </row>
    <row r="8" ht="25.4" customHeight="1" spans="1:4">
      <c r="A8" s="154" t="s">
        <v>9</v>
      </c>
      <c r="B8" s="47">
        <v>51749952.55</v>
      </c>
      <c r="C8" s="146" t="str">
        <f>"一"&amp;"、"&amp;"一般公共服务支出"</f>
        <v>一、一般公共服务支出</v>
      </c>
      <c r="D8" s="47">
        <v>17120</v>
      </c>
    </row>
    <row r="9" ht="25.4" customHeight="1" spans="1:4">
      <c r="A9" s="154" t="s">
        <v>10</v>
      </c>
      <c r="B9" s="47">
        <v>1000000</v>
      </c>
      <c r="C9" s="146" t="str">
        <f>"二"&amp;"、"&amp;"社会保障和就业支出"</f>
        <v>二、社会保障和就业支出</v>
      </c>
      <c r="D9" s="47">
        <v>44415062.8</v>
      </c>
    </row>
    <row r="10" ht="25.4" customHeight="1" spans="1:4">
      <c r="A10" s="154" t="s">
        <v>11</v>
      </c>
      <c r="B10" s="47"/>
      <c r="C10" s="146" t="str">
        <f>"三"&amp;"、"&amp;"卫生健康支出"</f>
        <v>三、卫生健康支出</v>
      </c>
      <c r="D10" s="47">
        <v>4149220</v>
      </c>
    </row>
    <row r="11" ht="25.4" customHeight="1" spans="1:4">
      <c r="A11" s="154" t="s">
        <v>12</v>
      </c>
      <c r="B11" s="47"/>
      <c r="C11" s="146" t="str">
        <f>"四"&amp;"、"&amp;"城乡社区支出"</f>
        <v>四、城乡社区支出</v>
      </c>
      <c r="D11" s="47">
        <v>1000000</v>
      </c>
    </row>
    <row r="12" ht="25.4" customHeight="1" spans="1:4">
      <c r="A12" s="154" t="s">
        <v>13</v>
      </c>
      <c r="B12" s="47">
        <v>716400</v>
      </c>
      <c r="C12" s="146" t="s">
        <v>14</v>
      </c>
      <c r="D12" s="47">
        <v>2572119.75</v>
      </c>
    </row>
    <row r="13" ht="25.4" customHeight="1" spans="1:4">
      <c r="A13" s="154" t="s">
        <v>15</v>
      </c>
      <c r="B13" s="47"/>
      <c r="C13" s="146" t="s">
        <v>16</v>
      </c>
      <c r="D13" s="47">
        <v>1312830</v>
      </c>
    </row>
    <row r="14" ht="25.4" customHeight="1" spans="1:4">
      <c r="A14" s="154" t="s">
        <v>17</v>
      </c>
      <c r="B14" s="47"/>
      <c r="C14" s="182"/>
      <c r="D14" s="150"/>
    </row>
    <row r="15" ht="25.4" customHeight="1" spans="1:4">
      <c r="A15" s="154" t="s">
        <v>18</v>
      </c>
      <c r="B15" s="47">
        <v>716400</v>
      </c>
      <c r="C15" s="182"/>
      <c r="D15" s="150"/>
    </row>
    <row r="16" ht="25.4" customHeight="1" spans="1:4">
      <c r="A16" s="183" t="s">
        <v>19</v>
      </c>
      <c r="B16" s="98"/>
      <c r="C16" s="182"/>
      <c r="D16" s="150"/>
    </row>
    <row r="17" ht="25.4" customHeight="1" spans="1:4">
      <c r="A17" s="183" t="s">
        <v>20</v>
      </c>
      <c r="B17" s="150"/>
      <c r="C17" s="182"/>
      <c r="D17" s="150"/>
    </row>
    <row r="18" ht="25.4" customHeight="1" spans="1:4">
      <c r="A18" s="184" t="s">
        <v>21</v>
      </c>
      <c r="B18" s="185">
        <v>53466352.55</v>
      </c>
      <c r="C18" s="152" t="s">
        <v>22</v>
      </c>
      <c r="D18" s="185">
        <f>SUM(D7:D17)</f>
        <v>53466352.55</v>
      </c>
    </row>
    <row r="19" ht="25.4" customHeight="1" spans="1:4">
      <c r="A19" s="186" t="s">
        <v>23</v>
      </c>
      <c r="B19" s="149"/>
      <c r="C19" s="187" t="s">
        <v>24</v>
      </c>
      <c r="D19" s="115"/>
    </row>
    <row r="20" ht="25.4" customHeight="1" spans="1:4">
      <c r="A20" s="188" t="s">
        <v>25</v>
      </c>
      <c r="B20" s="150"/>
      <c r="C20" s="151" t="s">
        <v>25</v>
      </c>
      <c r="D20" s="185"/>
    </row>
    <row r="21" ht="25.4" customHeight="1" spans="1:4">
      <c r="A21" s="188" t="s">
        <v>26</v>
      </c>
      <c r="B21" s="150"/>
      <c r="C21" s="151" t="s">
        <v>27</v>
      </c>
      <c r="D21" s="185"/>
    </row>
    <row r="22" ht="25.4" customHeight="1" spans="1:4">
      <c r="A22" s="189" t="s">
        <v>28</v>
      </c>
      <c r="B22" s="185">
        <v>53466352.55</v>
      </c>
      <c r="C22" s="152" t="s">
        <v>29</v>
      </c>
      <c r="D22" s="185">
        <v>53466352.55</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B19" sqref="B19"/>
    </sheetView>
  </sheetViews>
  <sheetFormatPr defaultColWidth="9.10833333333333" defaultRowHeight="14.25" customHeight="1" outlineLevelCol="5"/>
  <cols>
    <col min="1" max="1" width="33.625" customWidth="1"/>
    <col min="2" max="2" width="26.625" customWidth="1"/>
    <col min="3" max="3" width="32.75" customWidth="1"/>
    <col min="4" max="6" width="33.4416666666667" customWidth="1"/>
  </cols>
  <sheetData>
    <row r="1" customHeight="1" spans="1:6">
      <c r="A1" s="2"/>
      <c r="B1" s="2"/>
      <c r="C1" s="2"/>
      <c r="D1" s="2"/>
      <c r="E1" s="2"/>
      <c r="F1" s="2"/>
    </row>
    <row r="2" ht="15.75" customHeight="1" spans="6:6">
      <c r="F2" s="59" t="s">
        <v>545</v>
      </c>
    </row>
    <row r="3" ht="28.5" customHeight="1" spans="1:6">
      <c r="A3" s="28" t="s">
        <v>546</v>
      </c>
      <c r="B3" s="28"/>
      <c r="C3" s="28"/>
      <c r="D3" s="28"/>
      <c r="E3" s="28"/>
      <c r="F3" s="28"/>
    </row>
    <row r="4" ht="15.05" customHeight="1" spans="1:6">
      <c r="A4" s="108" t="str">
        <f>'部门财务收支预算总表01-1'!A4</f>
        <v>单位名称：新平彝族傣族自治县人力资源和社会保障局</v>
      </c>
      <c r="B4" s="108"/>
      <c r="C4" s="109"/>
      <c r="D4" s="62"/>
      <c r="E4" s="62"/>
      <c r="F4" s="110" t="s">
        <v>3</v>
      </c>
    </row>
    <row r="5" ht="18.85" customHeight="1" spans="1:6">
      <c r="A5" s="11" t="s">
        <v>170</v>
      </c>
      <c r="B5" s="11" t="s">
        <v>57</v>
      </c>
      <c r="C5" s="11" t="s">
        <v>58</v>
      </c>
      <c r="D5" s="17" t="s">
        <v>547</v>
      </c>
      <c r="E5" s="67"/>
      <c r="F5" s="67"/>
    </row>
    <row r="6" ht="29.95" customHeight="1" spans="1:6">
      <c r="A6" s="20"/>
      <c r="B6" s="20"/>
      <c r="C6" s="20"/>
      <c r="D6" s="17" t="s">
        <v>34</v>
      </c>
      <c r="E6" s="67" t="s">
        <v>66</v>
      </c>
      <c r="F6" s="67" t="s">
        <v>67</v>
      </c>
    </row>
    <row r="7" ht="16.55" customHeight="1" spans="1:6">
      <c r="A7" s="67">
        <v>1</v>
      </c>
      <c r="B7" s="67">
        <v>2</v>
      </c>
      <c r="C7" s="67">
        <v>3</v>
      </c>
      <c r="D7" s="67">
        <v>4</v>
      </c>
      <c r="E7" s="67">
        <v>5</v>
      </c>
      <c r="F7" s="67">
        <v>6</v>
      </c>
    </row>
    <row r="8" s="1" customFormat="1" ht="20.25" customHeight="1" spans="1:6">
      <c r="A8" s="111" t="s">
        <v>49</v>
      </c>
      <c r="B8" s="111"/>
      <c r="C8" s="111"/>
      <c r="D8" s="47">
        <v>1000000</v>
      </c>
      <c r="E8" s="47"/>
      <c r="F8" s="47">
        <v>1000000</v>
      </c>
    </row>
    <row r="9" s="1" customFormat="1" ht="20.25" customHeight="1" spans="1:6">
      <c r="A9" s="112" t="s">
        <v>49</v>
      </c>
      <c r="B9" s="111" t="s">
        <v>120</v>
      </c>
      <c r="C9" s="111" t="s">
        <v>121</v>
      </c>
      <c r="D9" s="47">
        <v>1000000</v>
      </c>
      <c r="E9" s="47"/>
      <c r="F9" s="47">
        <v>1000000</v>
      </c>
    </row>
    <row r="10" s="1" customFormat="1" ht="20.25" customHeight="1" spans="1:6">
      <c r="A10" s="112" t="s">
        <v>49</v>
      </c>
      <c r="B10" s="112" t="s">
        <v>122</v>
      </c>
      <c r="C10" s="112" t="s">
        <v>123</v>
      </c>
      <c r="D10" s="47">
        <v>1000000</v>
      </c>
      <c r="E10" s="47"/>
      <c r="F10" s="47">
        <v>1000000</v>
      </c>
    </row>
    <row r="11" s="1" customFormat="1" ht="20.25" customHeight="1" spans="1:6">
      <c r="A11" s="112" t="s">
        <v>49</v>
      </c>
      <c r="B11" s="113" t="s">
        <v>124</v>
      </c>
      <c r="C11" s="113" t="s">
        <v>125</v>
      </c>
      <c r="D11" s="47">
        <v>1000000</v>
      </c>
      <c r="E11" s="47"/>
      <c r="F11" s="47">
        <v>1000000</v>
      </c>
    </row>
    <row r="12" s="1" customFormat="1" ht="20.25" customHeight="1" spans="1:6">
      <c r="A12" s="114" t="s">
        <v>135</v>
      </c>
      <c r="B12" s="114"/>
      <c r="C12" s="114"/>
      <c r="D12" s="115">
        <v>1000000</v>
      </c>
      <c r="E12" s="115"/>
      <c r="F12" s="115">
        <v>1000000</v>
      </c>
    </row>
  </sheetData>
  <mergeCells count="7">
    <mergeCell ref="A3:F3"/>
    <mergeCell ref="A4:B4"/>
    <mergeCell ref="D5:F5"/>
    <mergeCell ref="A12:C12"/>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workbookViewId="0">
      <pane ySplit="1" topLeftCell="A2" activePane="bottomLeft" state="frozen"/>
      <selection/>
      <selection pane="bottomLeft" activeCell="B28" sqref="B28"/>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2"/>
      <c r="B1" s="2"/>
      <c r="C1" s="2"/>
      <c r="D1" s="2"/>
      <c r="E1" s="2"/>
      <c r="F1" s="2"/>
      <c r="G1" s="2"/>
      <c r="H1" s="2"/>
      <c r="I1" s="2"/>
      <c r="J1" s="2"/>
      <c r="K1" s="2"/>
      <c r="L1" s="2"/>
      <c r="M1" s="2"/>
      <c r="N1" s="2"/>
      <c r="O1" s="2"/>
      <c r="P1" s="2"/>
      <c r="Q1" s="2"/>
    </row>
    <row r="2" ht="13.6" customHeight="1" spans="15:17">
      <c r="O2" s="58"/>
      <c r="P2" s="58"/>
      <c r="Q2" s="106" t="s">
        <v>548</v>
      </c>
    </row>
    <row r="3" ht="27.85" customHeight="1" spans="1:17">
      <c r="A3" s="60" t="s">
        <v>549</v>
      </c>
      <c r="B3" s="28"/>
      <c r="C3" s="28"/>
      <c r="D3" s="28"/>
      <c r="E3" s="28"/>
      <c r="F3" s="28"/>
      <c r="G3" s="28"/>
      <c r="H3" s="28"/>
      <c r="I3" s="28"/>
      <c r="J3" s="28"/>
      <c r="K3" s="50"/>
      <c r="L3" s="28"/>
      <c r="M3" s="28"/>
      <c r="N3" s="28"/>
      <c r="O3" s="50"/>
      <c r="P3" s="50"/>
      <c r="Q3" s="28"/>
    </row>
    <row r="4" ht="18.85" customHeight="1" spans="1:17">
      <c r="A4" s="99" t="str">
        <f>'部门财务收支预算总表01-1'!A4</f>
        <v>单位名称：新平彝族傣族自治县人力资源和社会保障局</v>
      </c>
      <c r="B4" s="8"/>
      <c r="C4" s="8"/>
      <c r="D4" s="8"/>
      <c r="E4" s="8"/>
      <c r="F4" s="8"/>
      <c r="G4" s="8"/>
      <c r="H4" s="8"/>
      <c r="I4" s="8"/>
      <c r="J4" s="8"/>
      <c r="O4" s="69"/>
      <c r="P4" s="69"/>
      <c r="Q4" s="107" t="s">
        <v>161</v>
      </c>
    </row>
    <row r="5" ht="15.75" customHeight="1" spans="1:17">
      <c r="A5" s="11" t="s">
        <v>550</v>
      </c>
      <c r="B5" s="75" t="s">
        <v>551</v>
      </c>
      <c r="C5" s="75" t="s">
        <v>552</v>
      </c>
      <c r="D5" s="75" t="s">
        <v>553</v>
      </c>
      <c r="E5" s="75" t="s">
        <v>554</v>
      </c>
      <c r="F5" s="75" t="s">
        <v>555</v>
      </c>
      <c r="G5" s="76" t="s">
        <v>177</v>
      </c>
      <c r="H5" s="76"/>
      <c r="I5" s="76"/>
      <c r="J5" s="76"/>
      <c r="K5" s="77"/>
      <c r="L5" s="76"/>
      <c r="M5" s="76"/>
      <c r="N5" s="76"/>
      <c r="O5" s="92"/>
      <c r="P5" s="77"/>
      <c r="Q5" s="93"/>
    </row>
    <row r="6" ht="17.2" customHeight="1" spans="1:17">
      <c r="A6" s="16"/>
      <c r="B6" s="78"/>
      <c r="C6" s="78"/>
      <c r="D6" s="78"/>
      <c r="E6" s="78"/>
      <c r="F6" s="78"/>
      <c r="G6" s="78" t="s">
        <v>34</v>
      </c>
      <c r="H6" s="78" t="s">
        <v>37</v>
      </c>
      <c r="I6" s="78" t="s">
        <v>556</v>
      </c>
      <c r="J6" s="78" t="s">
        <v>557</v>
      </c>
      <c r="K6" s="79" t="s">
        <v>558</v>
      </c>
      <c r="L6" s="94" t="s">
        <v>559</v>
      </c>
      <c r="M6" s="94"/>
      <c r="N6" s="94"/>
      <c r="O6" s="95"/>
      <c r="P6" s="96"/>
      <c r="Q6" s="80"/>
    </row>
    <row r="7" ht="54" customHeight="1" spans="1:17">
      <c r="A7" s="19"/>
      <c r="B7" s="80"/>
      <c r="C7" s="80"/>
      <c r="D7" s="80"/>
      <c r="E7" s="80"/>
      <c r="F7" s="80"/>
      <c r="G7" s="80"/>
      <c r="H7" s="80" t="s">
        <v>36</v>
      </c>
      <c r="I7" s="80"/>
      <c r="J7" s="80"/>
      <c r="K7" s="81"/>
      <c r="L7" s="80" t="s">
        <v>36</v>
      </c>
      <c r="M7" s="80" t="s">
        <v>47</v>
      </c>
      <c r="N7" s="80" t="s">
        <v>184</v>
      </c>
      <c r="O7" s="97" t="s">
        <v>43</v>
      </c>
      <c r="P7" s="81" t="s">
        <v>44</v>
      </c>
      <c r="Q7" s="80" t="s">
        <v>45</v>
      </c>
    </row>
    <row r="8" ht="15.05" customHeight="1" spans="1:17">
      <c r="A8" s="20">
        <v>1</v>
      </c>
      <c r="B8" s="100">
        <v>2</v>
      </c>
      <c r="C8" s="100">
        <v>3</v>
      </c>
      <c r="D8" s="100">
        <v>4</v>
      </c>
      <c r="E8" s="100">
        <v>5</v>
      </c>
      <c r="F8" s="100">
        <v>6</v>
      </c>
      <c r="G8" s="101">
        <v>7</v>
      </c>
      <c r="H8" s="101">
        <v>8</v>
      </c>
      <c r="I8" s="101">
        <v>9</v>
      </c>
      <c r="J8" s="101">
        <v>10</v>
      </c>
      <c r="K8" s="101">
        <v>11</v>
      </c>
      <c r="L8" s="101">
        <v>12</v>
      </c>
      <c r="M8" s="101">
        <v>13</v>
      </c>
      <c r="N8" s="101">
        <v>14</v>
      </c>
      <c r="O8" s="101">
        <v>15</v>
      </c>
      <c r="P8" s="101">
        <v>16</v>
      </c>
      <c r="Q8" s="101">
        <v>17</v>
      </c>
    </row>
    <row r="9" s="1" customFormat="1" ht="20.25" customHeight="1" spans="1:17">
      <c r="A9" s="102" t="s">
        <v>186</v>
      </c>
      <c r="B9" s="45"/>
      <c r="C9" s="45"/>
      <c r="D9" s="103"/>
      <c r="E9" s="103"/>
      <c r="F9" s="103">
        <v>14000</v>
      </c>
      <c r="G9" s="103">
        <v>14000</v>
      </c>
      <c r="H9" s="103">
        <v>14000</v>
      </c>
      <c r="I9" s="103"/>
      <c r="J9" s="105"/>
      <c r="K9" s="105"/>
      <c r="L9" s="103"/>
      <c r="M9" s="103"/>
      <c r="N9" s="103"/>
      <c r="O9" s="103"/>
      <c r="P9" s="103"/>
      <c r="Q9" s="103"/>
    </row>
    <row r="10" s="1" customFormat="1" ht="20.25" customHeight="1" spans="1:17">
      <c r="A10" s="45"/>
      <c r="B10" s="45" t="s">
        <v>560</v>
      </c>
      <c r="C10" s="45" t="str">
        <f>"A02010105"&amp;"  "&amp;"台式计算机"</f>
        <v>A02010105  台式计算机</v>
      </c>
      <c r="D10" s="104" t="s">
        <v>433</v>
      </c>
      <c r="E10" s="46">
        <v>1</v>
      </c>
      <c r="F10" s="103">
        <v>7000</v>
      </c>
      <c r="G10" s="103">
        <v>7000</v>
      </c>
      <c r="H10" s="105">
        <v>7000</v>
      </c>
      <c r="I10" s="105"/>
      <c r="J10" s="105"/>
      <c r="K10" s="105"/>
      <c r="L10" s="103"/>
      <c r="M10" s="103"/>
      <c r="N10" s="103"/>
      <c r="O10" s="103"/>
      <c r="P10" s="103"/>
      <c r="Q10" s="103"/>
    </row>
    <row r="11" s="1" customFormat="1" ht="20.25" customHeight="1" spans="1:17">
      <c r="A11" s="45"/>
      <c r="B11" s="45" t="s">
        <v>561</v>
      </c>
      <c r="C11" s="45" t="str">
        <f>"A05040101"&amp;"  "&amp;"复印纸"</f>
        <v>A05040101  复印纸</v>
      </c>
      <c r="D11" s="104" t="s">
        <v>562</v>
      </c>
      <c r="E11" s="46">
        <v>40</v>
      </c>
      <c r="F11" s="103">
        <v>7000</v>
      </c>
      <c r="G11" s="103">
        <v>7000</v>
      </c>
      <c r="H11" s="105">
        <v>7000</v>
      </c>
      <c r="I11" s="105"/>
      <c r="J11" s="105"/>
      <c r="K11" s="105"/>
      <c r="L11" s="103"/>
      <c r="M11" s="103"/>
      <c r="N11" s="103"/>
      <c r="O11" s="103"/>
      <c r="P11" s="103"/>
      <c r="Q11" s="103"/>
    </row>
    <row r="12" s="1" customFormat="1" ht="20.25" customHeight="1" spans="1:17">
      <c r="A12" s="102" t="s">
        <v>214</v>
      </c>
      <c r="B12" s="45"/>
      <c r="C12" s="45"/>
      <c r="D12" s="45"/>
      <c r="E12" s="45"/>
      <c r="F12" s="103">
        <v>18600</v>
      </c>
      <c r="G12" s="103">
        <v>18600</v>
      </c>
      <c r="H12" s="103">
        <v>18600</v>
      </c>
      <c r="I12" s="103"/>
      <c r="J12" s="105"/>
      <c r="K12" s="105"/>
      <c r="L12" s="103"/>
      <c r="M12" s="103"/>
      <c r="N12" s="103"/>
      <c r="O12" s="103"/>
      <c r="P12" s="103"/>
      <c r="Q12" s="103"/>
    </row>
    <row r="13" s="1" customFormat="1" ht="20.25" customHeight="1" spans="1:17">
      <c r="A13" s="45"/>
      <c r="B13" s="45" t="s">
        <v>563</v>
      </c>
      <c r="C13" s="45" t="str">
        <f>"C1804010201"&amp;"  "&amp;"机动车保险服务"</f>
        <v>C1804010201  机动车保险服务</v>
      </c>
      <c r="D13" s="104" t="s">
        <v>564</v>
      </c>
      <c r="E13" s="46">
        <v>1</v>
      </c>
      <c r="F13" s="103">
        <v>2600</v>
      </c>
      <c r="G13" s="103">
        <v>2600</v>
      </c>
      <c r="H13" s="105">
        <v>2600</v>
      </c>
      <c r="I13" s="105"/>
      <c r="J13" s="105"/>
      <c r="K13" s="105"/>
      <c r="L13" s="103"/>
      <c r="M13" s="103"/>
      <c r="N13" s="103"/>
      <c r="O13" s="103"/>
      <c r="P13" s="103"/>
      <c r="Q13" s="103"/>
    </row>
    <row r="14" s="1" customFormat="1" ht="20.25" customHeight="1" spans="1:17">
      <c r="A14" s="45"/>
      <c r="B14" s="45" t="s">
        <v>565</v>
      </c>
      <c r="C14" s="45" t="str">
        <f>"A07070101"&amp;"  "&amp;"汽油"</f>
        <v>A07070101  汽油</v>
      </c>
      <c r="D14" s="104" t="s">
        <v>399</v>
      </c>
      <c r="E14" s="46">
        <v>1</v>
      </c>
      <c r="F14" s="103">
        <v>16000</v>
      </c>
      <c r="G14" s="103">
        <v>16000</v>
      </c>
      <c r="H14" s="105">
        <v>16000</v>
      </c>
      <c r="I14" s="105"/>
      <c r="J14" s="105"/>
      <c r="K14" s="105"/>
      <c r="L14" s="103"/>
      <c r="M14" s="103"/>
      <c r="N14" s="103"/>
      <c r="O14" s="103"/>
      <c r="P14" s="103"/>
      <c r="Q14" s="103"/>
    </row>
    <row r="15" s="1" customFormat="1" ht="20.25" customHeight="1" spans="1:17">
      <c r="A15" s="46" t="s">
        <v>34</v>
      </c>
      <c r="B15" s="46"/>
      <c r="C15" s="46"/>
      <c r="D15" s="104"/>
      <c r="E15" s="104"/>
      <c r="F15" s="103">
        <v>32600</v>
      </c>
      <c r="G15" s="103">
        <v>32600</v>
      </c>
      <c r="H15" s="103">
        <v>32600</v>
      </c>
      <c r="I15" s="103"/>
      <c r="J15" s="103"/>
      <c r="K15" s="103"/>
      <c r="L15" s="103"/>
      <c r="M15" s="103"/>
      <c r="N15" s="103"/>
      <c r="O15" s="103"/>
      <c r="P15" s="103"/>
      <c r="Q15" s="103"/>
    </row>
  </sheetData>
  <mergeCells count="16">
    <mergeCell ref="A3:Q3"/>
    <mergeCell ref="A4:F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B27" sqref="B27"/>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2"/>
      <c r="B1" s="2"/>
      <c r="C1" s="2"/>
      <c r="D1" s="2"/>
      <c r="E1" s="2"/>
      <c r="F1" s="2"/>
      <c r="G1" s="2"/>
      <c r="H1" s="2"/>
      <c r="I1" s="2"/>
      <c r="J1" s="2"/>
      <c r="K1" s="2"/>
      <c r="L1" s="2"/>
      <c r="M1" s="2"/>
      <c r="N1" s="2"/>
    </row>
    <row r="2" ht="13.6" customHeight="1" spans="1:14">
      <c r="A2" s="71"/>
      <c r="B2" s="71"/>
      <c r="C2" s="71"/>
      <c r="D2" s="71"/>
      <c r="E2" s="71"/>
      <c r="F2" s="71"/>
      <c r="G2" s="71"/>
      <c r="H2" s="72"/>
      <c r="I2" s="71"/>
      <c r="J2" s="71"/>
      <c r="K2" s="71"/>
      <c r="L2" s="58"/>
      <c r="M2" s="88"/>
      <c r="N2" s="89" t="s">
        <v>566</v>
      </c>
    </row>
    <row r="3" ht="27.85" customHeight="1" spans="1:14">
      <c r="A3" s="60" t="s">
        <v>567</v>
      </c>
      <c r="B3" s="73"/>
      <c r="C3" s="73"/>
      <c r="D3" s="73"/>
      <c r="E3" s="73"/>
      <c r="F3" s="73"/>
      <c r="G3" s="73"/>
      <c r="H3" s="74"/>
      <c r="I3" s="73"/>
      <c r="J3" s="73"/>
      <c r="K3" s="73"/>
      <c r="L3" s="50"/>
      <c r="M3" s="74"/>
      <c r="N3" s="73"/>
    </row>
    <row r="4" ht="18.85" customHeight="1" spans="1:14">
      <c r="A4" s="61" t="str">
        <f>'部门财务收支预算总表01-1'!A4</f>
        <v>单位名称：新平彝族傣族自治县人力资源和社会保障局</v>
      </c>
      <c r="B4" s="62"/>
      <c r="C4" s="62"/>
      <c r="D4" s="62"/>
      <c r="E4" s="62"/>
      <c r="F4" s="62"/>
      <c r="G4" s="62"/>
      <c r="H4" s="72"/>
      <c r="I4" s="71"/>
      <c r="J4" s="71"/>
      <c r="K4" s="71"/>
      <c r="L4" s="69"/>
      <c r="M4" s="90"/>
      <c r="N4" s="91" t="s">
        <v>161</v>
      </c>
    </row>
    <row r="5" ht="15.75" customHeight="1" spans="1:14">
      <c r="A5" s="11" t="s">
        <v>550</v>
      </c>
      <c r="B5" s="75" t="s">
        <v>568</v>
      </c>
      <c r="C5" s="75" t="s">
        <v>569</v>
      </c>
      <c r="D5" s="76" t="s">
        <v>177</v>
      </c>
      <c r="E5" s="76"/>
      <c r="F5" s="76"/>
      <c r="G5" s="76"/>
      <c r="H5" s="77"/>
      <c r="I5" s="76"/>
      <c r="J5" s="76"/>
      <c r="K5" s="76"/>
      <c r="L5" s="92"/>
      <c r="M5" s="77"/>
      <c r="N5" s="93"/>
    </row>
    <row r="6" ht="17.2" customHeight="1" spans="1:14">
      <c r="A6" s="16"/>
      <c r="B6" s="78"/>
      <c r="C6" s="78"/>
      <c r="D6" s="78" t="s">
        <v>34</v>
      </c>
      <c r="E6" s="78" t="s">
        <v>37</v>
      </c>
      <c r="F6" s="78" t="s">
        <v>556</v>
      </c>
      <c r="G6" s="78" t="s">
        <v>557</v>
      </c>
      <c r="H6" s="79" t="s">
        <v>558</v>
      </c>
      <c r="I6" s="94" t="s">
        <v>559</v>
      </c>
      <c r="J6" s="94"/>
      <c r="K6" s="94"/>
      <c r="L6" s="95"/>
      <c r="M6" s="96"/>
      <c r="N6" s="80"/>
    </row>
    <row r="7" ht="54" customHeight="1" spans="1:14">
      <c r="A7" s="19"/>
      <c r="B7" s="80"/>
      <c r="C7" s="80"/>
      <c r="D7" s="80"/>
      <c r="E7" s="80"/>
      <c r="F7" s="80"/>
      <c r="G7" s="80"/>
      <c r="H7" s="81"/>
      <c r="I7" s="80" t="s">
        <v>36</v>
      </c>
      <c r="J7" s="80" t="s">
        <v>47</v>
      </c>
      <c r="K7" s="80" t="s">
        <v>184</v>
      </c>
      <c r="L7" s="97" t="s">
        <v>43</v>
      </c>
      <c r="M7" s="81" t="s">
        <v>44</v>
      </c>
      <c r="N7" s="80" t="s">
        <v>45</v>
      </c>
    </row>
    <row r="8" ht="15.05" customHeight="1" spans="1:14">
      <c r="A8" s="19">
        <v>1</v>
      </c>
      <c r="B8" s="80">
        <v>2</v>
      </c>
      <c r="C8" s="80">
        <v>3</v>
      </c>
      <c r="D8" s="81">
        <v>4</v>
      </c>
      <c r="E8" s="81">
        <v>5</v>
      </c>
      <c r="F8" s="81">
        <v>6</v>
      </c>
      <c r="G8" s="81">
        <v>7</v>
      </c>
      <c r="H8" s="81">
        <v>8</v>
      </c>
      <c r="I8" s="81">
        <v>9</v>
      </c>
      <c r="J8" s="81">
        <v>10</v>
      </c>
      <c r="K8" s="81">
        <v>11</v>
      </c>
      <c r="L8" s="81">
        <v>12</v>
      </c>
      <c r="M8" s="81">
        <v>13</v>
      </c>
      <c r="N8" s="81">
        <v>14</v>
      </c>
    </row>
    <row r="9" ht="20.95" customHeight="1" spans="1:14">
      <c r="A9" s="82"/>
      <c r="B9" s="83"/>
      <c r="C9" s="83"/>
      <c r="D9" s="84"/>
      <c r="E9" s="84"/>
      <c r="F9" s="84"/>
      <c r="G9" s="84"/>
      <c r="H9" s="84"/>
      <c r="I9" s="84"/>
      <c r="J9" s="84"/>
      <c r="K9" s="84"/>
      <c r="L9" s="98"/>
      <c r="M9" s="84"/>
      <c r="N9" s="84"/>
    </row>
    <row r="10" ht="20.95" customHeight="1" spans="1:14">
      <c r="A10" s="82"/>
      <c r="B10" s="83"/>
      <c r="C10" s="83"/>
      <c r="D10" s="84"/>
      <c r="E10" s="84"/>
      <c r="F10" s="84"/>
      <c r="G10" s="84"/>
      <c r="H10" s="84"/>
      <c r="I10" s="84"/>
      <c r="J10" s="84"/>
      <c r="K10" s="84"/>
      <c r="L10" s="98"/>
      <c r="M10" s="84"/>
      <c r="N10" s="84"/>
    </row>
    <row r="11" ht="20.95" customHeight="1" spans="1:14">
      <c r="A11" s="85" t="s">
        <v>135</v>
      </c>
      <c r="B11" s="86"/>
      <c r="C11" s="87"/>
      <c r="D11" s="84"/>
      <c r="E11" s="84"/>
      <c r="F11" s="84"/>
      <c r="G11" s="84"/>
      <c r="H11" s="84"/>
      <c r="I11" s="84"/>
      <c r="J11" s="84"/>
      <c r="K11" s="84"/>
      <c r="L11" s="98"/>
      <c r="M11" s="84"/>
      <c r="N11" s="84"/>
    </row>
    <row r="12" customHeight="1" spans="1:1">
      <c r="A12" t="s">
        <v>570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1"/>
  <sheetViews>
    <sheetView showZeros="0" zoomScale="70" zoomScaleNormal="70" workbookViewId="0">
      <pane ySplit="1" topLeftCell="A2" activePane="bottomLeft" state="frozen"/>
      <selection/>
      <selection pane="bottomLeft" activeCell="A10" sqref="A10"/>
    </sheetView>
  </sheetViews>
  <sheetFormatPr defaultColWidth="9.10833333333333" defaultRowHeight="14.25" customHeight="1"/>
  <cols>
    <col min="1" max="1" width="42" customWidth="1"/>
    <col min="2" max="8" width="17.2166666666667" customWidth="1"/>
    <col min="9" max="16" width="17" customWidth="1"/>
  </cols>
  <sheetData>
    <row r="1" customHeight="1" spans="1:16">
      <c r="A1" s="2"/>
      <c r="B1" s="2"/>
      <c r="C1" s="2"/>
      <c r="D1" s="2"/>
      <c r="E1" s="2"/>
      <c r="F1" s="2"/>
      <c r="G1" s="2"/>
      <c r="H1" s="2"/>
      <c r="I1" s="2"/>
      <c r="J1" s="2"/>
      <c r="K1" s="2"/>
      <c r="L1" s="2"/>
      <c r="M1" s="2"/>
      <c r="N1" s="2"/>
      <c r="O1" s="2"/>
      <c r="P1" s="2"/>
    </row>
    <row r="2" ht="13.6" customHeight="1" spans="4:16">
      <c r="D2" s="59"/>
      <c r="P2" s="58" t="s">
        <v>571</v>
      </c>
    </row>
    <row r="3" ht="27.85" customHeight="1" spans="1:16">
      <c r="A3" s="60" t="s">
        <v>572</v>
      </c>
      <c r="B3" s="28"/>
      <c r="C3" s="28"/>
      <c r="D3" s="28"/>
      <c r="E3" s="28"/>
      <c r="F3" s="28"/>
      <c r="G3" s="28"/>
      <c r="H3" s="28"/>
      <c r="I3" s="28"/>
      <c r="J3" s="28"/>
      <c r="K3" s="28"/>
      <c r="L3" s="28"/>
      <c r="M3" s="28"/>
      <c r="N3" s="28"/>
      <c r="O3" s="28"/>
      <c r="P3" s="28"/>
    </row>
    <row r="4" ht="18" customHeight="1" spans="1:16">
      <c r="A4" s="61" t="str">
        <f>'部门财务收支预算总表01-1'!A4</f>
        <v>单位名称：新平彝族傣族自治县人力资源和社会保障局</v>
      </c>
      <c r="B4" s="62"/>
      <c r="C4" s="62"/>
      <c r="D4" s="63"/>
      <c r="P4" s="69" t="s">
        <v>161</v>
      </c>
    </row>
    <row r="5" ht="19.5" customHeight="1" spans="1:16">
      <c r="A5" s="17" t="s">
        <v>573</v>
      </c>
      <c r="B5" s="12" t="s">
        <v>177</v>
      </c>
      <c r="C5" s="13"/>
      <c r="D5" s="13"/>
      <c r="E5" s="64" t="s">
        <v>574</v>
      </c>
      <c r="F5" s="64"/>
      <c r="G5" s="64"/>
      <c r="H5" s="64"/>
      <c r="I5" s="64"/>
      <c r="J5" s="64"/>
      <c r="K5" s="64"/>
      <c r="L5" s="64"/>
      <c r="M5" s="64"/>
      <c r="N5" s="64"/>
      <c r="O5" s="64"/>
      <c r="P5" s="64"/>
    </row>
    <row r="6" ht="40.6" customHeight="1" spans="1:16">
      <c r="A6" s="20"/>
      <c r="B6" s="29" t="s">
        <v>34</v>
      </c>
      <c r="C6" s="11" t="s">
        <v>37</v>
      </c>
      <c r="D6" s="65" t="s">
        <v>575</v>
      </c>
      <c r="E6" s="66" t="s">
        <v>576</v>
      </c>
      <c r="F6" s="66" t="s">
        <v>577</v>
      </c>
      <c r="G6" s="66" t="s">
        <v>578</v>
      </c>
      <c r="H6" s="66" t="s">
        <v>579</v>
      </c>
      <c r="I6" s="66" t="s">
        <v>580</v>
      </c>
      <c r="J6" s="66" t="s">
        <v>581</v>
      </c>
      <c r="K6" s="66" t="s">
        <v>582</v>
      </c>
      <c r="L6" s="66" t="s">
        <v>583</v>
      </c>
      <c r="M6" s="66" t="s">
        <v>584</v>
      </c>
      <c r="N6" s="66" t="s">
        <v>585</v>
      </c>
      <c r="O6" s="66" t="s">
        <v>586</v>
      </c>
      <c r="P6" s="66" t="s">
        <v>587</v>
      </c>
    </row>
    <row r="7" ht="19.5" customHeight="1" spans="1:16">
      <c r="A7" s="67">
        <v>1</v>
      </c>
      <c r="B7" s="67">
        <v>2</v>
      </c>
      <c r="C7" s="67">
        <v>3</v>
      </c>
      <c r="D7" s="12">
        <v>4</v>
      </c>
      <c r="E7" s="67">
        <v>5</v>
      </c>
      <c r="F7" s="12">
        <v>6</v>
      </c>
      <c r="G7" s="67">
        <v>7</v>
      </c>
      <c r="H7" s="12">
        <v>8</v>
      </c>
      <c r="I7" s="67">
        <v>9</v>
      </c>
      <c r="J7" s="12">
        <v>10</v>
      </c>
      <c r="K7" s="67">
        <v>11</v>
      </c>
      <c r="L7" s="12">
        <v>12</v>
      </c>
      <c r="M7" s="67">
        <v>13</v>
      </c>
      <c r="N7" s="12">
        <v>14</v>
      </c>
      <c r="O7" s="67">
        <v>15</v>
      </c>
      <c r="P7" s="70">
        <v>16</v>
      </c>
    </row>
    <row r="8" ht="28.5" customHeight="1" spans="1:16">
      <c r="A8" s="30"/>
      <c r="B8" s="68"/>
      <c r="C8" s="68"/>
      <c r="D8" s="68"/>
      <c r="E8" s="68"/>
      <c r="F8" s="68"/>
      <c r="G8" s="68"/>
      <c r="H8" s="68"/>
      <c r="I8" s="68"/>
      <c r="J8" s="68"/>
      <c r="K8" s="68"/>
      <c r="L8" s="68"/>
      <c r="M8" s="68"/>
      <c r="N8" s="68"/>
      <c r="O8" s="68"/>
      <c r="P8" s="68"/>
    </row>
    <row r="9" ht="29.95" customHeight="1" spans="1:16">
      <c r="A9" s="30"/>
      <c r="B9" s="68"/>
      <c r="C9" s="68"/>
      <c r="D9" s="68"/>
      <c r="E9" s="68"/>
      <c r="F9" s="68"/>
      <c r="G9" s="68"/>
      <c r="H9" s="68"/>
      <c r="I9" s="68"/>
      <c r="J9" s="68"/>
      <c r="K9" s="68"/>
      <c r="L9" s="68"/>
      <c r="M9" s="68"/>
      <c r="N9" s="68"/>
      <c r="O9" s="68"/>
      <c r="P9" s="68"/>
    </row>
    <row r="10" ht="34" customHeight="1" spans="1:1">
      <c r="A10" t="s">
        <v>570</v>
      </c>
    </row>
    <row r="11" ht="34" customHeight="1"/>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6" sqref="A16"/>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
      <c r="B1" s="2"/>
      <c r="C1" s="2"/>
      <c r="D1" s="2"/>
      <c r="E1" s="2"/>
      <c r="F1" s="2"/>
      <c r="G1" s="2"/>
      <c r="H1" s="2"/>
      <c r="I1" s="2"/>
      <c r="J1" s="2"/>
    </row>
    <row r="2" customHeight="1" spans="10:10">
      <c r="J2" s="58" t="s">
        <v>588</v>
      </c>
    </row>
    <row r="3" ht="28.5" customHeight="1" spans="1:10">
      <c r="A3" s="49" t="s">
        <v>589</v>
      </c>
      <c r="B3" s="28"/>
      <c r="C3" s="28"/>
      <c r="D3" s="28"/>
      <c r="E3" s="28"/>
      <c r="F3" s="50"/>
      <c r="G3" s="28"/>
      <c r="H3" s="50"/>
      <c r="I3" s="50"/>
      <c r="J3" s="28"/>
    </row>
    <row r="4" ht="17.2" customHeight="1" spans="1:1">
      <c r="A4" s="6" t="str">
        <f>'部门财务收支预算总表01-1'!A4</f>
        <v>单位名称：新平彝族傣族自治县人力资源和社会保障局</v>
      </c>
    </row>
    <row r="5" ht="44.2" customHeight="1" spans="1:10">
      <c r="A5" s="51" t="s">
        <v>342</v>
      </c>
      <c r="B5" s="51" t="s">
        <v>343</v>
      </c>
      <c r="C5" s="51" t="s">
        <v>344</v>
      </c>
      <c r="D5" s="51" t="s">
        <v>345</v>
      </c>
      <c r="E5" s="51" t="s">
        <v>346</v>
      </c>
      <c r="F5" s="52" t="s">
        <v>347</v>
      </c>
      <c r="G5" s="51" t="s">
        <v>348</v>
      </c>
      <c r="H5" s="52" t="s">
        <v>349</v>
      </c>
      <c r="I5" s="52" t="s">
        <v>350</v>
      </c>
      <c r="J5" s="51" t="s">
        <v>351</v>
      </c>
    </row>
    <row r="6" ht="14.25" customHeight="1" spans="1:10">
      <c r="A6" s="51">
        <v>1</v>
      </c>
      <c r="B6" s="51">
        <v>2</v>
      </c>
      <c r="C6" s="51">
        <v>3</v>
      </c>
      <c r="D6" s="51">
        <v>4</v>
      </c>
      <c r="E6" s="51">
        <v>5</v>
      </c>
      <c r="F6" s="52">
        <v>6</v>
      </c>
      <c r="G6" s="51">
        <v>7</v>
      </c>
      <c r="H6" s="52">
        <v>8</v>
      </c>
      <c r="I6" s="52">
        <v>9</v>
      </c>
      <c r="J6" s="51">
        <v>10</v>
      </c>
    </row>
    <row r="7" ht="42.05" customHeight="1" spans="1:10">
      <c r="A7" s="53"/>
      <c r="B7" s="54"/>
      <c r="C7" s="54"/>
      <c r="D7" s="54"/>
      <c r="E7" s="55"/>
      <c r="F7" s="56"/>
      <c r="G7" s="55"/>
      <c r="H7" s="56"/>
      <c r="I7" s="56"/>
      <c r="J7" s="55"/>
    </row>
    <row r="8" ht="42.05" customHeight="1" spans="1:10">
      <c r="A8" s="53"/>
      <c r="B8" s="57"/>
      <c r="C8" s="57"/>
      <c r="D8" s="57"/>
      <c r="E8" s="53"/>
      <c r="F8" s="57"/>
      <c r="G8" s="53"/>
      <c r="H8" s="57"/>
      <c r="I8" s="57"/>
      <c r="J8" s="53"/>
    </row>
    <row r="9" ht="27" customHeight="1" spans="1:1">
      <c r="A9" t="s">
        <v>570</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2"/>
  <sheetViews>
    <sheetView showZeros="0" workbookViewId="0">
      <pane ySplit="1" topLeftCell="A2" activePane="bottomLeft" state="frozen"/>
      <selection/>
      <selection pane="bottomLeft" activeCell="B17" sqref="B17"/>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7"/>
      <c r="B1" s="37"/>
      <c r="C1" s="37"/>
      <c r="D1" s="37"/>
      <c r="E1" s="37"/>
      <c r="F1" s="37"/>
      <c r="G1" s="37"/>
      <c r="H1" s="37"/>
    </row>
    <row r="2" ht="18.85" customHeight="1" spans="1:8">
      <c r="A2" s="38"/>
      <c r="B2" s="38"/>
      <c r="C2" s="38"/>
      <c r="D2" s="38"/>
      <c r="E2" s="38"/>
      <c r="F2" s="38"/>
      <c r="G2" s="38"/>
      <c r="H2" s="39" t="s">
        <v>590</v>
      </c>
    </row>
    <row r="3" ht="30.6" customHeight="1" spans="1:8">
      <c r="A3" s="40" t="s">
        <v>591</v>
      </c>
      <c r="B3" s="40"/>
      <c r="C3" s="40"/>
      <c r="D3" s="40"/>
      <c r="E3" s="40"/>
      <c r="F3" s="40"/>
      <c r="G3" s="40"/>
      <c r="H3" s="40"/>
    </row>
    <row r="4" ht="18.85" customHeight="1" spans="1:8">
      <c r="A4" s="41" t="str">
        <f>'部门财务收支预算总表01-1'!A4</f>
        <v>单位名称：新平彝族傣族自治县人力资源和社会保障局</v>
      </c>
      <c r="B4" s="42"/>
      <c r="C4" s="38"/>
      <c r="D4" s="38"/>
      <c r="E4" s="38"/>
      <c r="F4" s="38"/>
      <c r="G4" s="38"/>
      <c r="H4" s="38"/>
    </row>
    <row r="5" ht="18.85" customHeight="1" spans="1:8">
      <c r="A5" s="43" t="s">
        <v>170</v>
      </c>
      <c r="B5" s="43" t="s">
        <v>592</v>
      </c>
      <c r="C5" s="43" t="s">
        <v>593</v>
      </c>
      <c r="D5" s="43" t="s">
        <v>594</v>
      </c>
      <c r="E5" s="43" t="s">
        <v>595</v>
      </c>
      <c r="F5" s="43" t="s">
        <v>596</v>
      </c>
      <c r="G5" s="43"/>
      <c r="H5" s="43"/>
    </row>
    <row r="6" ht="18.85" customHeight="1" spans="1:8">
      <c r="A6" s="43"/>
      <c r="B6" s="43"/>
      <c r="C6" s="43"/>
      <c r="D6" s="43"/>
      <c r="E6" s="43"/>
      <c r="F6" s="43" t="s">
        <v>554</v>
      </c>
      <c r="G6" s="43" t="s">
        <v>597</v>
      </c>
      <c r="H6" s="43" t="s">
        <v>598</v>
      </c>
    </row>
    <row r="7" ht="18.85" customHeight="1" spans="1:8">
      <c r="A7" s="44" t="s">
        <v>153</v>
      </c>
      <c r="B7" s="44" t="s">
        <v>154</v>
      </c>
      <c r="C7" s="44" t="s">
        <v>155</v>
      </c>
      <c r="D7" s="44" t="s">
        <v>156</v>
      </c>
      <c r="E7" s="44" t="s">
        <v>157</v>
      </c>
      <c r="F7" s="44" t="s">
        <v>158</v>
      </c>
      <c r="G7" s="44" t="s">
        <v>599</v>
      </c>
      <c r="H7" s="44" t="s">
        <v>459</v>
      </c>
    </row>
    <row r="8" s="1" customFormat="1" ht="18.75" customHeight="1" spans="1:8">
      <c r="A8" s="45" t="s">
        <v>49</v>
      </c>
      <c r="B8" s="45"/>
      <c r="C8" s="45"/>
      <c r="D8" s="45"/>
      <c r="E8" s="46"/>
      <c r="F8" s="46"/>
      <c r="G8" s="47">
        <v>11700</v>
      </c>
      <c r="H8" s="47">
        <v>29500</v>
      </c>
    </row>
    <row r="9" s="1" customFormat="1" ht="18.75" customHeight="1" spans="1:8">
      <c r="A9" s="48" t="s">
        <v>54</v>
      </c>
      <c r="B9" s="45" t="s">
        <v>600</v>
      </c>
      <c r="C9" s="45" t="s">
        <v>601</v>
      </c>
      <c r="D9" s="45" t="s">
        <v>561</v>
      </c>
      <c r="E9" s="46" t="s">
        <v>562</v>
      </c>
      <c r="F9" s="46">
        <v>25</v>
      </c>
      <c r="G9" s="47">
        <v>200</v>
      </c>
      <c r="H9" s="47">
        <v>5000</v>
      </c>
    </row>
    <row r="10" s="1" customFormat="1" ht="18.75" customHeight="1" spans="1:8">
      <c r="A10" s="48" t="s">
        <v>54</v>
      </c>
      <c r="B10" s="45" t="s">
        <v>602</v>
      </c>
      <c r="C10" s="45" t="s">
        <v>603</v>
      </c>
      <c r="D10" s="45" t="s">
        <v>604</v>
      </c>
      <c r="E10" s="46" t="s">
        <v>433</v>
      </c>
      <c r="F10" s="46">
        <v>2</v>
      </c>
      <c r="G10" s="47">
        <v>4000</v>
      </c>
      <c r="H10" s="47">
        <v>8000</v>
      </c>
    </row>
    <row r="11" s="1" customFormat="1" ht="18.75" customHeight="1" spans="1:8">
      <c r="A11" s="48" t="s">
        <v>54</v>
      </c>
      <c r="B11" s="45" t="s">
        <v>602</v>
      </c>
      <c r="C11" s="45" t="s">
        <v>605</v>
      </c>
      <c r="D11" s="45" t="s">
        <v>606</v>
      </c>
      <c r="E11" s="46" t="s">
        <v>433</v>
      </c>
      <c r="F11" s="46">
        <v>3</v>
      </c>
      <c r="G11" s="47">
        <v>1500</v>
      </c>
      <c r="H11" s="47">
        <v>4500</v>
      </c>
    </row>
    <row r="12" s="1" customFormat="1" ht="18.75" customHeight="1" spans="1:8">
      <c r="A12" s="48" t="s">
        <v>54</v>
      </c>
      <c r="B12" s="45" t="s">
        <v>602</v>
      </c>
      <c r="C12" s="45" t="s">
        <v>607</v>
      </c>
      <c r="D12" s="45" t="s">
        <v>560</v>
      </c>
      <c r="E12" s="46" t="s">
        <v>433</v>
      </c>
      <c r="F12" s="46">
        <v>2</v>
      </c>
      <c r="G12" s="47">
        <v>6000</v>
      </c>
      <c r="H12" s="47">
        <v>12000</v>
      </c>
    </row>
  </sheetData>
  <mergeCells count="8">
    <mergeCell ref="A3:H3"/>
    <mergeCell ref="A4:B4"/>
    <mergeCell ref="F5:H5"/>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5" sqref="A15"/>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2"/>
      <c r="B1" s="2"/>
      <c r="C1" s="2"/>
      <c r="D1" s="2"/>
      <c r="E1" s="2"/>
      <c r="F1" s="2"/>
      <c r="G1" s="2"/>
      <c r="H1" s="2"/>
      <c r="I1" s="2"/>
      <c r="J1" s="2"/>
      <c r="K1" s="2"/>
    </row>
    <row r="2" ht="13.6" customHeight="1" spans="4:11">
      <c r="D2" s="3"/>
      <c r="E2" s="3"/>
      <c r="F2" s="3"/>
      <c r="G2" s="3"/>
      <c r="K2" s="4" t="s">
        <v>608</v>
      </c>
    </row>
    <row r="3" ht="27.85" customHeight="1" spans="1:11">
      <c r="A3" s="28" t="s">
        <v>609</v>
      </c>
      <c r="B3" s="28"/>
      <c r="C3" s="28"/>
      <c r="D3" s="28"/>
      <c r="E3" s="28"/>
      <c r="F3" s="28"/>
      <c r="G3" s="28"/>
      <c r="H3" s="28"/>
      <c r="I3" s="28"/>
      <c r="J3" s="28"/>
      <c r="K3" s="28"/>
    </row>
    <row r="4" ht="13.6" customHeight="1" spans="1:11">
      <c r="A4" s="6" t="str">
        <f>'部门财务收支预算总表01-1'!A4</f>
        <v>单位名称：新平彝族傣族自治县人力资源和社会保障局</v>
      </c>
      <c r="B4" s="7"/>
      <c r="C4" s="7"/>
      <c r="D4" s="7"/>
      <c r="E4" s="7"/>
      <c r="F4" s="7"/>
      <c r="G4" s="7"/>
      <c r="H4" s="8"/>
      <c r="I4" s="8"/>
      <c r="J4" s="8"/>
      <c r="K4" s="9" t="s">
        <v>161</v>
      </c>
    </row>
    <row r="5" ht="21.8" customHeight="1" spans="1:11">
      <c r="A5" s="10" t="s">
        <v>292</v>
      </c>
      <c r="B5" s="10" t="s">
        <v>172</v>
      </c>
      <c r="C5" s="10" t="s">
        <v>293</v>
      </c>
      <c r="D5" s="11" t="s">
        <v>173</v>
      </c>
      <c r="E5" s="11" t="s">
        <v>174</v>
      </c>
      <c r="F5" s="11" t="s">
        <v>175</v>
      </c>
      <c r="G5" s="11" t="s">
        <v>176</v>
      </c>
      <c r="H5" s="17" t="s">
        <v>34</v>
      </c>
      <c r="I5" s="12" t="s">
        <v>610</v>
      </c>
      <c r="J5" s="13"/>
      <c r="K5" s="14"/>
    </row>
    <row r="6" ht="21.8" customHeight="1" spans="1:11">
      <c r="A6" s="15"/>
      <c r="B6" s="15"/>
      <c r="C6" s="15"/>
      <c r="D6" s="16"/>
      <c r="E6" s="16"/>
      <c r="F6" s="16"/>
      <c r="G6" s="16"/>
      <c r="H6" s="29"/>
      <c r="I6" s="11" t="s">
        <v>37</v>
      </c>
      <c r="J6" s="11" t="s">
        <v>38</v>
      </c>
      <c r="K6" s="11" t="s">
        <v>39</v>
      </c>
    </row>
    <row r="7" ht="40.6" customHeight="1" spans="1:11">
      <c r="A7" s="18"/>
      <c r="B7" s="18"/>
      <c r="C7" s="18"/>
      <c r="D7" s="19"/>
      <c r="E7" s="19"/>
      <c r="F7" s="19"/>
      <c r="G7" s="19"/>
      <c r="H7" s="20"/>
      <c r="I7" s="19" t="s">
        <v>36</v>
      </c>
      <c r="J7" s="19"/>
      <c r="K7" s="19"/>
    </row>
    <row r="8" ht="15.05" customHeight="1" spans="1:11">
      <c r="A8" s="21">
        <v>1</v>
      </c>
      <c r="B8" s="21">
        <v>2</v>
      </c>
      <c r="C8" s="21">
        <v>3</v>
      </c>
      <c r="D8" s="21">
        <v>4</v>
      </c>
      <c r="E8" s="21">
        <v>5</v>
      </c>
      <c r="F8" s="21">
        <v>6</v>
      </c>
      <c r="G8" s="21">
        <v>7</v>
      </c>
      <c r="H8" s="21">
        <v>8</v>
      </c>
      <c r="I8" s="21">
        <v>9</v>
      </c>
      <c r="J8" s="36">
        <v>10</v>
      </c>
      <c r="K8" s="36">
        <v>11</v>
      </c>
    </row>
    <row r="9" ht="30.6" customHeight="1" spans="1:11">
      <c r="A9" s="30"/>
      <c r="B9" s="31"/>
      <c r="C9" s="30"/>
      <c r="D9" s="30"/>
      <c r="E9" s="30"/>
      <c r="F9" s="30"/>
      <c r="G9" s="30"/>
      <c r="H9" s="32"/>
      <c r="I9" s="32"/>
      <c r="J9" s="32"/>
      <c r="K9" s="32"/>
    </row>
    <row r="10" ht="30.6" customHeight="1" spans="1:11">
      <c r="A10" s="31"/>
      <c r="B10" s="31"/>
      <c r="C10" s="31"/>
      <c r="D10" s="31"/>
      <c r="E10" s="31"/>
      <c r="F10" s="31"/>
      <c r="G10" s="31"/>
      <c r="H10" s="32"/>
      <c r="I10" s="32"/>
      <c r="J10" s="32"/>
      <c r="K10" s="32"/>
    </row>
    <row r="11" ht="18.85" customHeight="1" spans="1:11">
      <c r="A11" s="33" t="s">
        <v>135</v>
      </c>
      <c r="B11" s="34"/>
      <c r="C11" s="34"/>
      <c r="D11" s="34"/>
      <c r="E11" s="34"/>
      <c r="F11" s="34"/>
      <c r="G11" s="35"/>
      <c r="H11" s="32"/>
      <c r="I11" s="32"/>
      <c r="J11" s="32"/>
      <c r="K11" s="32"/>
    </row>
    <row r="12" customHeight="1" spans="1:1">
      <c r="A12" t="s">
        <v>570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tabSelected="1" workbookViewId="0">
      <pane ySplit="1" topLeftCell="A2" activePane="bottomLeft" state="frozen"/>
      <selection/>
      <selection pane="bottomLeft" activeCell="B22" sqref="B22"/>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2"/>
      <c r="B1" s="2"/>
      <c r="C1" s="2"/>
      <c r="D1" s="2"/>
      <c r="E1" s="2"/>
      <c r="F1" s="2"/>
      <c r="G1" s="2"/>
    </row>
    <row r="2" ht="13.6" customHeight="1" spans="4:7">
      <c r="D2" s="3"/>
      <c r="G2" s="4" t="s">
        <v>611</v>
      </c>
    </row>
    <row r="3" ht="27.85" customHeight="1" spans="1:7">
      <c r="A3" s="5" t="s">
        <v>612</v>
      </c>
      <c r="B3" s="5"/>
      <c r="C3" s="5"/>
      <c r="D3" s="5"/>
      <c r="E3" s="5"/>
      <c r="F3" s="5"/>
      <c r="G3" s="5"/>
    </row>
    <row r="4" ht="13.6" customHeight="1" spans="1:7">
      <c r="A4" s="6" t="str">
        <f>'部门财务收支预算总表01-1'!A4</f>
        <v>单位名称：新平彝族傣族自治县人力资源和社会保障局</v>
      </c>
      <c r="B4" s="7"/>
      <c r="C4" s="7"/>
      <c r="D4" s="7"/>
      <c r="E4" s="8"/>
      <c r="F4" s="8"/>
      <c r="G4" s="9" t="s">
        <v>161</v>
      </c>
    </row>
    <row r="5" ht="21.8" customHeight="1" spans="1:7">
      <c r="A5" s="10" t="s">
        <v>293</v>
      </c>
      <c r="B5" s="10" t="s">
        <v>292</v>
      </c>
      <c r="C5" s="10" t="s">
        <v>172</v>
      </c>
      <c r="D5" s="11" t="s">
        <v>613</v>
      </c>
      <c r="E5" s="12" t="s">
        <v>37</v>
      </c>
      <c r="F5" s="13"/>
      <c r="G5" s="14"/>
    </row>
    <row r="6" ht="21.8" customHeight="1" spans="1:7">
      <c r="A6" s="15"/>
      <c r="B6" s="15"/>
      <c r="C6" s="15"/>
      <c r="D6" s="16"/>
      <c r="E6" s="17" t="s">
        <v>614</v>
      </c>
      <c r="F6" s="11" t="s">
        <v>615</v>
      </c>
      <c r="G6" s="11" t="s">
        <v>616</v>
      </c>
    </row>
    <row r="7" ht="40.6" customHeight="1" spans="1:7">
      <c r="A7" s="18"/>
      <c r="B7" s="18"/>
      <c r="C7" s="18"/>
      <c r="D7" s="19"/>
      <c r="E7" s="20"/>
      <c r="F7" s="19" t="s">
        <v>36</v>
      </c>
      <c r="G7" s="19"/>
    </row>
    <row r="8" ht="15.05" customHeight="1" spans="1:7">
      <c r="A8" s="21">
        <v>1</v>
      </c>
      <c r="B8" s="21">
        <v>2</v>
      </c>
      <c r="C8" s="21">
        <v>3</v>
      </c>
      <c r="D8" s="21">
        <v>4</v>
      </c>
      <c r="E8" s="21">
        <v>5</v>
      </c>
      <c r="F8" s="21">
        <v>6</v>
      </c>
      <c r="G8" s="21">
        <v>7</v>
      </c>
    </row>
    <row r="9" s="1" customFormat="1" ht="20" customHeight="1" spans="1:7">
      <c r="A9" s="22" t="s">
        <v>49</v>
      </c>
      <c r="B9" s="22" t="s">
        <v>297</v>
      </c>
      <c r="C9" s="23" t="s">
        <v>296</v>
      </c>
      <c r="D9" s="22" t="s">
        <v>617</v>
      </c>
      <c r="E9" s="24">
        <v>52900</v>
      </c>
      <c r="F9" s="24"/>
      <c r="G9" s="24"/>
    </row>
    <row r="10" s="1" customFormat="1" ht="20" customHeight="1" spans="1:7">
      <c r="A10" s="22" t="s">
        <v>49</v>
      </c>
      <c r="B10" s="22" t="s">
        <v>305</v>
      </c>
      <c r="C10" s="23" t="s">
        <v>304</v>
      </c>
      <c r="D10" s="22" t="s">
        <v>617</v>
      </c>
      <c r="E10" s="24">
        <v>15754.8</v>
      </c>
      <c r="F10" s="24"/>
      <c r="G10" s="24"/>
    </row>
    <row r="11" s="1" customFormat="1" ht="20" customHeight="1" spans="1:7">
      <c r="A11" s="22" t="s">
        <v>49</v>
      </c>
      <c r="B11" s="22" t="s">
        <v>305</v>
      </c>
      <c r="C11" s="23" t="s">
        <v>308</v>
      </c>
      <c r="D11" s="22" t="s">
        <v>617</v>
      </c>
      <c r="E11" s="24">
        <v>10000</v>
      </c>
      <c r="F11" s="24"/>
      <c r="G11" s="24"/>
    </row>
    <row r="12" s="1" customFormat="1" ht="20" customHeight="1" spans="1:7">
      <c r="A12" s="22" t="s">
        <v>49</v>
      </c>
      <c r="B12" s="22" t="s">
        <v>311</v>
      </c>
      <c r="C12" s="23" t="s">
        <v>310</v>
      </c>
      <c r="D12" s="22" t="s">
        <v>617</v>
      </c>
      <c r="E12" s="24">
        <v>400000</v>
      </c>
      <c r="F12" s="24"/>
      <c r="G12" s="24"/>
    </row>
    <row r="13" s="1" customFormat="1" ht="20" customHeight="1" spans="1:7">
      <c r="A13" s="22" t="s">
        <v>49</v>
      </c>
      <c r="B13" s="22" t="s">
        <v>297</v>
      </c>
      <c r="C13" s="23" t="s">
        <v>319</v>
      </c>
      <c r="D13" s="22" t="s">
        <v>617</v>
      </c>
      <c r="E13" s="24">
        <v>7120</v>
      </c>
      <c r="F13" s="24"/>
      <c r="G13" s="24"/>
    </row>
    <row r="14" s="1" customFormat="1" ht="20" customHeight="1" spans="1:7">
      <c r="A14" s="22" t="s">
        <v>52</v>
      </c>
      <c r="B14" s="22" t="s">
        <v>297</v>
      </c>
      <c r="C14" s="23" t="s">
        <v>296</v>
      </c>
      <c r="D14" s="22" t="s">
        <v>617</v>
      </c>
      <c r="E14" s="24">
        <v>18400</v>
      </c>
      <c r="F14" s="24"/>
      <c r="G14" s="24"/>
    </row>
    <row r="15" s="1" customFormat="1" ht="20" customHeight="1" spans="1:7">
      <c r="A15" s="22" t="s">
        <v>52</v>
      </c>
      <c r="B15" s="22" t="s">
        <v>297</v>
      </c>
      <c r="C15" s="23" t="s">
        <v>321</v>
      </c>
      <c r="D15" s="22" t="s">
        <v>617</v>
      </c>
      <c r="E15" s="24">
        <v>2092500</v>
      </c>
      <c r="F15" s="24"/>
      <c r="G15" s="24"/>
    </row>
    <row r="16" s="1" customFormat="1" ht="20" customHeight="1" spans="1:7">
      <c r="A16" s="22" t="s">
        <v>52</v>
      </c>
      <c r="B16" s="22" t="s">
        <v>297</v>
      </c>
      <c r="C16" s="23" t="s">
        <v>327</v>
      </c>
      <c r="D16" s="22" t="s">
        <v>617</v>
      </c>
      <c r="E16" s="24">
        <v>215500</v>
      </c>
      <c r="F16" s="24"/>
      <c r="G16" s="24"/>
    </row>
    <row r="17" s="1" customFormat="1" ht="20" customHeight="1" spans="1:7">
      <c r="A17" s="22" t="s">
        <v>52</v>
      </c>
      <c r="B17" s="22" t="s">
        <v>297</v>
      </c>
      <c r="C17" s="23" t="s">
        <v>329</v>
      </c>
      <c r="D17" s="22" t="s">
        <v>617</v>
      </c>
      <c r="E17" s="24">
        <v>705000</v>
      </c>
      <c r="F17" s="24"/>
      <c r="G17" s="24"/>
    </row>
    <row r="18" s="1" customFormat="1" ht="20" customHeight="1" spans="1:7">
      <c r="A18" s="22" t="s">
        <v>52</v>
      </c>
      <c r="B18" s="22" t="s">
        <v>297</v>
      </c>
      <c r="C18" s="23" t="s">
        <v>331</v>
      </c>
      <c r="D18" s="22" t="s">
        <v>617</v>
      </c>
      <c r="E18" s="24">
        <v>2520723.86</v>
      </c>
      <c r="F18" s="24"/>
      <c r="G18" s="24"/>
    </row>
    <row r="19" s="1" customFormat="1" ht="20" customHeight="1" spans="1:7">
      <c r="A19" s="22" t="s">
        <v>52</v>
      </c>
      <c r="B19" s="22" t="s">
        <v>297</v>
      </c>
      <c r="C19" s="23" t="s">
        <v>331</v>
      </c>
      <c r="D19" s="22" t="s">
        <v>617</v>
      </c>
      <c r="E19" s="24">
        <v>43850</v>
      </c>
      <c r="F19" s="24"/>
      <c r="G19" s="24"/>
    </row>
    <row r="20" s="1" customFormat="1" ht="20" customHeight="1" spans="1:7">
      <c r="A20" s="22" t="s">
        <v>52</v>
      </c>
      <c r="B20" s="22" t="s">
        <v>297</v>
      </c>
      <c r="C20" s="23" t="s">
        <v>331</v>
      </c>
      <c r="D20" s="22" t="s">
        <v>617</v>
      </c>
      <c r="E20" s="24">
        <v>7545.89</v>
      </c>
      <c r="G20" s="25"/>
    </row>
    <row r="21" s="1" customFormat="1" ht="20" customHeight="1" spans="1:7">
      <c r="A21" s="22" t="s">
        <v>54</v>
      </c>
      <c r="B21" s="22" t="s">
        <v>297</v>
      </c>
      <c r="C21" s="23" t="s">
        <v>303</v>
      </c>
      <c r="D21" s="22" t="s">
        <v>617</v>
      </c>
      <c r="E21" s="24">
        <v>34500</v>
      </c>
      <c r="F21" s="24"/>
      <c r="G21" s="24"/>
    </row>
    <row r="22" s="1" customFormat="1" ht="20" customHeight="1" spans="1:7">
      <c r="A22" s="22" t="s">
        <v>54</v>
      </c>
      <c r="B22" s="22" t="s">
        <v>305</v>
      </c>
      <c r="C22" s="23" t="s">
        <v>334</v>
      </c>
      <c r="D22" s="22" t="s">
        <v>617</v>
      </c>
      <c r="E22" s="24">
        <v>3168000</v>
      </c>
      <c r="F22" s="24"/>
      <c r="G22" s="24"/>
    </row>
    <row r="23" s="1" customFormat="1" ht="20" customHeight="1" spans="1:7">
      <c r="A23" s="22" t="s">
        <v>54</v>
      </c>
      <c r="B23" s="22" t="s">
        <v>305</v>
      </c>
      <c r="C23" s="23" t="s">
        <v>336</v>
      </c>
      <c r="D23" s="22" t="s">
        <v>617</v>
      </c>
      <c r="E23" s="26">
        <v>1932480</v>
      </c>
      <c r="F23" s="24"/>
      <c r="G23" s="24"/>
    </row>
    <row r="24" s="1" customFormat="1" ht="20" customHeight="1" spans="1:7">
      <c r="A24" s="22" t="s">
        <v>54</v>
      </c>
      <c r="B24" s="22" t="s">
        <v>305</v>
      </c>
      <c r="C24" s="23" t="s">
        <v>338</v>
      </c>
      <c r="D24" s="22" t="s">
        <v>617</v>
      </c>
      <c r="E24" s="24">
        <v>286800</v>
      </c>
      <c r="F24" s="24"/>
      <c r="G24" s="24"/>
    </row>
    <row r="25" s="1" customFormat="1" ht="20" customHeight="1" spans="1:7">
      <c r="A25" s="27" t="s">
        <v>34</v>
      </c>
      <c r="B25" s="27"/>
      <c r="C25" s="27"/>
      <c r="D25" s="27"/>
      <c r="E25" s="24">
        <f>SUM(E9:E24)</f>
        <v>11511074.55</v>
      </c>
      <c r="F25" s="24"/>
      <c r="G25" s="24"/>
    </row>
  </sheetData>
  <mergeCells count="11">
    <mergeCell ref="A3:G3"/>
    <mergeCell ref="A4:D4"/>
    <mergeCell ref="E5:G5"/>
    <mergeCell ref="A25:D25"/>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C30" sqref="C30"/>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2"/>
      <c r="B1" s="2"/>
      <c r="C1" s="2"/>
      <c r="D1" s="2"/>
      <c r="E1" s="2"/>
      <c r="F1" s="2"/>
      <c r="G1" s="2"/>
      <c r="H1" s="2"/>
      <c r="I1" s="2"/>
      <c r="J1" s="2"/>
      <c r="K1" s="2"/>
      <c r="L1" s="2"/>
      <c r="M1" s="2"/>
      <c r="N1" s="2"/>
      <c r="O1" s="2"/>
      <c r="P1" s="2"/>
      <c r="Q1" s="2"/>
      <c r="R1" s="2"/>
      <c r="S1" s="2"/>
    </row>
    <row r="2" ht="11.95" customHeight="1" spans="1:18">
      <c r="A2" s="158"/>
      <c r="J2" s="171"/>
      <c r="R2" s="4" t="s">
        <v>30</v>
      </c>
    </row>
    <row r="3" ht="36" customHeight="1" spans="1:19">
      <c r="A3" s="159" t="s">
        <v>31</v>
      </c>
      <c r="B3" s="28"/>
      <c r="C3" s="28"/>
      <c r="D3" s="28"/>
      <c r="E3" s="28"/>
      <c r="F3" s="28"/>
      <c r="G3" s="28"/>
      <c r="H3" s="28"/>
      <c r="I3" s="28"/>
      <c r="J3" s="50"/>
      <c r="K3" s="28"/>
      <c r="L3" s="28"/>
      <c r="M3" s="28"/>
      <c r="N3" s="28"/>
      <c r="O3" s="28"/>
      <c r="P3" s="28"/>
      <c r="Q3" s="28"/>
      <c r="R3" s="28"/>
      <c r="S3" s="28"/>
    </row>
    <row r="4" ht="20.3" customHeight="1" spans="1:19">
      <c r="A4" s="99" t="str">
        <f>'部门财务收支预算总表01-1'!A4</f>
        <v>单位名称：新平彝族傣族自治县人力资源和社会保障局</v>
      </c>
      <c r="B4" s="8"/>
      <c r="C4" s="8"/>
      <c r="D4" s="8"/>
      <c r="E4" s="8"/>
      <c r="F4" s="8"/>
      <c r="G4" s="8"/>
      <c r="H4" s="8"/>
      <c r="I4" s="8"/>
      <c r="J4" s="172"/>
      <c r="K4" s="8"/>
      <c r="L4" s="8"/>
      <c r="M4" s="8"/>
      <c r="N4" s="9"/>
      <c r="O4" s="9"/>
      <c r="P4" s="9"/>
      <c r="Q4" s="9"/>
      <c r="R4" s="9" t="s">
        <v>3</v>
      </c>
      <c r="S4" s="9" t="s">
        <v>3</v>
      </c>
    </row>
    <row r="5" ht="18.85" customHeight="1" spans="1:19">
      <c r="A5" s="160" t="s">
        <v>32</v>
      </c>
      <c r="B5" s="161" t="s">
        <v>33</v>
      </c>
      <c r="C5" s="161" t="s">
        <v>34</v>
      </c>
      <c r="D5" s="162" t="s">
        <v>35</v>
      </c>
      <c r="E5" s="163"/>
      <c r="F5" s="163"/>
      <c r="G5" s="163"/>
      <c r="H5" s="163"/>
      <c r="I5" s="163"/>
      <c r="J5" s="173"/>
      <c r="K5" s="163"/>
      <c r="L5" s="163"/>
      <c r="M5" s="163"/>
      <c r="N5" s="174"/>
      <c r="O5" s="174" t="s">
        <v>23</v>
      </c>
      <c r="P5" s="174"/>
      <c r="Q5" s="174"/>
      <c r="R5" s="174"/>
      <c r="S5" s="174"/>
    </row>
    <row r="6" ht="18" customHeight="1" spans="1:19">
      <c r="A6" s="164"/>
      <c r="B6" s="165"/>
      <c r="C6" s="165"/>
      <c r="D6" s="165" t="s">
        <v>36</v>
      </c>
      <c r="E6" s="165" t="s">
        <v>37</v>
      </c>
      <c r="F6" s="165" t="s">
        <v>38</v>
      </c>
      <c r="G6" s="165" t="s">
        <v>39</v>
      </c>
      <c r="H6" s="165" t="s">
        <v>40</v>
      </c>
      <c r="I6" s="175" t="s">
        <v>41</v>
      </c>
      <c r="J6" s="176"/>
      <c r="K6" s="175" t="s">
        <v>42</v>
      </c>
      <c r="L6" s="175" t="s">
        <v>43</v>
      </c>
      <c r="M6" s="175" t="s">
        <v>44</v>
      </c>
      <c r="N6" s="177" t="s">
        <v>45</v>
      </c>
      <c r="O6" s="178" t="s">
        <v>36</v>
      </c>
      <c r="P6" s="178" t="s">
        <v>37</v>
      </c>
      <c r="Q6" s="178" t="s">
        <v>38</v>
      </c>
      <c r="R6" s="178" t="s">
        <v>39</v>
      </c>
      <c r="S6" s="178" t="s">
        <v>46</v>
      </c>
    </row>
    <row r="7" ht="29.3" customHeight="1" spans="1:19">
      <c r="A7" s="166"/>
      <c r="B7" s="167"/>
      <c r="C7" s="167"/>
      <c r="D7" s="167"/>
      <c r="E7" s="167"/>
      <c r="F7" s="167"/>
      <c r="G7" s="167"/>
      <c r="H7" s="167"/>
      <c r="I7" s="179" t="s">
        <v>36</v>
      </c>
      <c r="J7" s="179" t="s">
        <v>47</v>
      </c>
      <c r="K7" s="179" t="s">
        <v>42</v>
      </c>
      <c r="L7" s="179" t="s">
        <v>43</v>
      </c>
      <c r="M7" s="179" t="s">
        <v>44</v>
      </c>
      <c r="N7" s="179" t="s">
        <v>45</v>
      </c>
      <c r="O7" s="179"/>
      <c r="P7" s="179"/>
      <c r="Q7" s="179"/>
      <c r="R7" s="179"/>
      <c r="S7" s="179"/>
    </row>
    <row r="8" ht="16.55" customHeight="1" spans="1:19">
      <c r="A8" s="168">
        <v>1</v>
      </c>
      <c r="B8" s="21">
        <v>2</v>
      </c>
      <c r="C8" s="21">
        <v>3</v>
      </c>
      <c r="D8" s="21">
        <v>4</v>
      </c>
      <c r="E8" s="168">
        <v>5</v>
      </c>
      <c r="F8" s="21">
        <v>6</v>
      </c>
      <c r="G8" s="21">
        <v>7</v>
      </c>
      <c r="H8" s="168">
        <v>8</v>
      </c>
      <c r="I8" s="21">
        <v>9</v>
      </c>
      <c r="J8" s="36">
        <v>10</v>
      </c>
      <c r="K8" s="36">
        <v>11</v>
      </c>
      <c r="L8" s="180">
        <v>12</v>
      </c>
      <c r="M8" s="36">
        <v>13</v>
      </c>
      <c r="N8" s="36">
        <v>14</v>
      </c>
      <c r="O8" s="36">
        <v>15</v>
      </c>
      <c r="P8" s="36">
        <v>16</v>
      </c>
      <c r="Q8" s="36">
        <v>17</v>
      </c>
      <c r="R8" s="36">
        <v>18</v>
      </c>
      <c r="S8" s="36">
        <v>19</v>
      </c>
    </row>
    <row r="9" s="1" customFormat="1" ht="20.25" customHeight="1" spans="1:19">
      <c r="A9" s="111" t="s">
        <v>48</v>
      </c>
      <c r="B9" s="111" t="s">
        <v>49</v>
      </c>
      <c r="C9" s="47">
        <f>D9+I9</f>
        <v>53466352.55</v>
      </c>
      <c r="D9" s="47">
        <f>D10+D11+D12</f>
        <v>52749952.55</v>
      </c>
      <c r="E9" s="47">
        <f>E10+E11+E12</f>
        <v>51749952.55</v>
      </c>
      <c r="F9" s="47">
        <v>1000000</v>
      </c>
      <c r="G9" s="47"/>
      <c r="H9" s="47"/>
      <c r="I9" s="47">
        <v>716400</v>
      </c>
      <c r="J9" s="47"/>
      <c r="K9" s="47"/>
      <c r="L9" s="47">
        <v>716400</v>
      </c>
      <c r="M9" s="47"/>
      <c r="N9" s="47"/>
      <c r="O9" s="47"/>
      <c r="P9" s="47"/>
      <c r="Q9" s="47"/>
      <c r="R9" s="47"/>
      <c r="S9" s="47"/>
    </row>
    <row r="10" s="1" customFormat="1" ht="20.25" customHeight="1" spans="1:19">
      <c r="A10" s="112" t="s">
        <v>50</v>
      </c>
      <c r="B10" s="112" t="s">
        <v>49</v>
      </c>
      <c r="C10" s="169">
        <v>7029738.8</v>
      </c>
      <c r="D10" s="169">
        <f>E10+F10</f>
        <v>7029738.8</v>
      </c>
      <c r="E10" s="157">
        <v>6029738.8</v>
      </c>
      <c r="F10" s="170">
        <v>1000000</v>
      </c>
      <c r="G10" s="47"/>
      <c r="H10" s="47"/>
      <c r="I10" s="47"/>
      <c r="J10" s="47"/>
      <c r="K10" s="47"/>
      <c r="L10" s="47"/>
      <c r="M10" s="47"/>
      <c r="N10" s="47"/>
      <c r="O10" s="45"/>
      <c r="P10" s="45"/>
      <c r="Q10" s="45"/>
      <c r="R10" s="45"/>
      <c r="S10" s="45"/>
    </row>
    <row r="11" s="1" customFormat="1" ht="20.25" customHeight="1" spans="1:19">
      <c r="A11" s="112" t="s">
        <v>51</v>
      </c>
      <c r="B11" s="112" t="s">
        <v>52</v>
      </c>
      <c r="C11" s="47">
        <v>8235684.75</v>
      </c>
      <c r="D11" s="47">
        <v>7519284.75</v>
      </c>
      <c r="E11" s="47">
        <v>7519284.75</v>
      </c>
      <c r="F11" s="47"/>
      <c r="G11" s="47"/>
      <c r="H11" s="47"/>
      <c r="I11" s="47">
        <v>716400</v>
      </c>
      <c r="J11" s="47"/>
      <c r="K11" s="47"/>
      <c r="L11" s="47">
        <v>716400</v>
      </c>
      <c r="M11" s="47"/>
      <c r="N11" s="47"/>
      <c r="O11" s="47"/>
      <c r="P11" s="47"/>
      <c r="Q11" s="47"/>
      <c r="R11" s="47"/>
      <c r="S11" s="47"/>
    </row>
    <row r="12" s="1" customFormat="1" ht="20.25" customHeight="1" spans="1:19">
      <c r="A12" s="112" t="s">
        <v>53</v>
      </c>
      <c r="B12" s="112" t="s">
        <v>54</v>
      </c>
      <c r="C12" s="47">
        <v>38200929</v>
      </c>
      <c r="D12" s="47">
        <v>38200929</v>
      </c>
      <c r="E12" s="47">
        <v>38200929</v>
      </c>
      <c r="F12" s="47"/>
      <c r="G12" s="47"/>
      <c r="H12" s="47"/>
      <c r="I12" s="47"/>
      <c r="J12" s="47"/>
      <c r="K12" s="47"/>
      <c r="L12" s="47"/>
      <c r="M12" s="47"/>
      <c r="N12" s="47"/>
      <c r="O12" s="45"/>
      <c r="P12" s="45"/>
      <c r="Q12" s="45"/>
      <c r="R12" s="45"/>
      <c r="S12" s="45"/>
    </row>
    <row r="13" s="1" customFormat="1" ht="20.25" customHeight="1" spans="1:19">
      <c r="A13" s="114" t="s">
        <v>34</v>
      </c>
      <c r="B13" s="114"/>
      <c r="C13" s="47">
        <f>SUM(C10:C12)</f>
        <v>53466352.55</v>
      </c>
      <c r="D13" s="47">
        <f>SUM(D10:D12)</f>
        <v>52749952.55</v>
      </c>
      <c r="E13" s="47">
        <f>SUM(E10:E12)</f>
        <v>51749952.55</v>
      </c>
      <c r="F13" s="47">
        <v>1000000</v>
      </c>
      <c r="G13" s="47"/>
      <c r="H13" s="47"/>
      <c r="I13" s="47">
        <v>716400</v>
      </c>
      <c r="J13" s="47"/>
      <c r="K13" s="47"/>
      <c r="L13" s="47">
        <v>716400</v>
      </c>
      <c r="M13" s="47"/>
      <c r="N13" s="47"/>
      <c r="O13" s="47"/>
      <c r="P13" s="47"/>
      <c r="Q13" s="47"/>
      <c r="R13" s="47"/>
      <c r="S13" s="47"/>
    </row>
  </sheetData>
  <mergeCells count="21">
    <mergeCell ref="R2:S2"/>
    <mergeCell ref="A3:S3"/>
    <mergeCell ref="A4:D4"/>
    <mergeCell ref="R4:S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4"/>
  <sheetViews>
    <sheetView showZeros="0" workbookViewId="0">
      <pane ySplit="1" topLeftCell="A2" activePane="bottomLeft" state="frozen"/>
      <selection/>
      <selection pane="bottomLeft" activeCell="D33" sqref="D33"/>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2"/>
      <c r="B1" s="2"/>
      <c r="C1" s="2"/>
      <c r="D1" s="2"/>
      <c r="E1" s="2"/>
      <c r="F1" s="2"/>
      <c r="G1" s="2"/>
      <c r="H1" s="2"/>
      <c r="I1" s="2"/>
      <c r="J1" s="2"/>
      <c r="K1" s="2"/>
      <c r="L1" s="2"/>
      <c r="M1" s="2"/>
      <c r="N1" s="2"/>
      <c r="O1" s="2"/>
    </row>
    <row r="2" ht="15.75" customHeight="1" spans="15:15">
      <c r="O2" s="59" t="s">
        <v>55</v>
      </c>
    </row>
    <row r="3" ht="28.5" customHeight="1" spans="1:15">
      <c r="A3" s="28" t="s">
        <v>56</v>
      </c>
      <c r="B3" s="28"/>
      <c r="C3" s="28"/>
      <c r="D3" s="28"/>
      <c r="E3" s="28"/>
      <c r="F3" s="28"/>
      <c r="G3" s="28"/>
      <c r="H3" s="28"/>
      <c r="I3" s="28"/>
      <c r="J3" s="28"/>
      <c r="K3" s="28"/>
      <c r="L3" s="28"/>
      <c r="M3" s="28"/>
      <c r="N3" s="28"/>
      <c r="O3" s="28"/>
    </row>
    <row r="4" ht="15.05" customHeight="1" spans="1:15">
      <c r="A4" s="108" t="str">
        <f>'部门财务收支预算总表01-1'!A4</f>
        <v>单位名称：新平彝族傣族自治县人力资源和社会保障局</v>
      </c>
      <c r="B4" s="109"/>
      <c r="C4" s="62"/>
      <c r="D4" s="62"/>
      <c r="E4" s="62"/>
      <c r="F4" s="62"/>
      <c r="G4" s="8"/>
      <c r="H4" s="62"/>
      <c r="I4" s="62"/>
      <c r="J4" s="8"/>
      <c r="K4" s="62"/>
      <c r="L4" s="62"/>
      <c r="M4" s="8"/>
      <c r="N4" s="8"/>
      <c r="O4" s="110" t="s">
        <v>3</v>
      </c>
    </row>
    <row r="5" ht="18.85" customHeight="1" spans="1:15">
      <c r="A5" s="11" t="s">
        <v>57</v>
      </c>
      <c r="B5" s="11" t="s">
        <v>58</v>
      </c>
      <c r="C5" s="17" t="s">
        <v>34</v>
      </c>
      <c r="D5" s="67" t="s">
        <v>37</v>
      </c>
      <c r="E5" s="67"/>
      <c r="F5" s="67"/>
      <c r="G5" s="156" t="s">
        <v>38</v>
      </c>
      <c r="H5" s="11" t="s">
        <v>39</v>
      </c>
      <c r="I5" s="11" t="s">
        <v>59</v>
      </c>
      <c r="J5" s="12" t="s">
        <v>60</v>
      </c>
      <c r="K5" s="76" t="s">
        <v>61</v>
      </c>
      <c r="L5" s="76" t="s">
        <v>62</v>
      </c>
      <c r="M5" s="76" t="s">
        <v>63</v>
      </c>
      <c r="N5" s="76" t="s">
        <v>64</v>
      </c>
      <c r="O5" s="93" t="s">
        <v>65</v>
      </c>
    </row>
    <row r="6" ht="29.95" customHeight="1" spans="1:15">
      <c r="A6" s="20"/>
      <c r="B6" s="20"/>
      <c r="C6" s="20"/>
      <c r="D6" s="67" t="s">
        <v>36</v>
      </c>
      <c r="E6" s="67" t="s">
        <v>66</v>
      </c>
      <c r="F6" s="67" t="s">
        <v>67</v>
      </c>
      <c r="G6" s="20"/>
      <c r="H6" s="20"/>
      <c r="I6" s="20"/>
      <c r="J6" s="67" t="s">
        <v>36</v>
      </c>
      <c r="K6" s="97" t="s">
        <v>61</v>
      </c>
      <c r="L6" s="97" t="s">
        <v>62</v>
      </c>
      <c r="M6" s="97" t="s">
        <v>63</v>
      </c>
      <c r="N6" s="97" t="s">
        <v>64</v>
      </c>
      <c r="O6" s="97" t="s">
        <v>65</v>
      </c>
    </row>
    <row r="7" ht="16.55" customHeight="1" spans="1:15">
      <c r="A7" s="67">
        <v>1</v>
      </c>
      <c r="B7" s="67">
        <v>2</v>
      </c>
      <c r="C7" s="67">
        <v>3</v>
      </c>
      <c r="D7" s="67">
        <v>4</v>
      </c>
      <c r="E7" s="67">
        <v>5</v>
      </c>
      <c r="F7" s="67">
        <v>6</v>
      </c>
      <c r="G7" s="67">
        <v>7</v>
      </c>
      <c r="H7" s="52">
        <v>8</v>
      </c>
      <c r="I7" s="52">
        <v>9</v>
      </c>
      <c r="J7" s="52">
        <v>10</v>
      </c>
      <c r="K7" s="52">
        <v>11</v>
      </c>
      <c r="L7" s="52">
        <v>12</v>
      </c>
      <c r="M7" s="52">
        <v>13</v>
      </c>
      <c r="N7" s="52">
        <v>14</v>
      </c>
      <c r="O7" s="67">
        <v>15</v>
      </c>
    </row>
    <row r="8" s="1" customFormat="1" ht="20.25" customHeight="1" spans="1:15">
      <c r="A8" s="111" t="s">
        <v>68</v>
      </c>
      <c r="B8" s="118" t="s">
        <v>69</v>
      </c>
      <c r="C8" s="47">
        <f t="shared" ref="C8:C43" si="0">D8+G8+J8</f>
        <v>17120</v>
      </c>
      <c r="D8" s="47">
        <f t="shared" ref="D8:D34" si="1">E8+F8</f>
        <v>17120</v>
      </c>
      <c r="E8" s="47"/>
      <c r="F8" s="47">
        <v>17120</v>
      </c>
      <c r="G8" s="47"/>
      <c r="H8" s="47"/>
      <c r="I8" s="47"/>
      <c r="J8" s="47"/>
      <c r="K8" s="47"/>
      <c r="L8" s="47"/>
      <c r="M8" s="47"/>
      <c r="N8" s="47"/>
      <c r="O8" s="47"/>
    </row>
    <row r="9" s="1" customFormat="1" ht="20.25" customHeight="1" spans="1:15">
      <c r="A9" s="112" t="s">
        <v>70</v>
      </c>
      <c r="B9" s="112" t="s">
        <v>71</v>
      </c>
      <c r="C9" s="47">
        <f t="shared" si="0"/>
        <v>7120</v>
      </c>
      <c r="D9" s="47">
        <f t="shared" si="1"/>
        <v>7120</v>
      </c>
      <c r="E9" s="47"/>
      <c r="F9" s="47">
        <v>7120</v>
      </c>
      <c r="G9" s="47"/>
      <c r="H9" s="47"/>
      <c r="I9" s="47"/>
      <c r="J9" s="47"/>
      <c r="K9" s="47"/>
      <c r="L9" s="47"/>
      <c r="M9" s="47"/>
      <c r="N9" s="47"/>
      <c r="O9" s="47"/>
    </row>
    <row r="10" s="1" customFormat="1" ht="20.25" customHeight="1" spans="1:15">
      <c r="A10" s="113" t="s">
        <v>72</v>
      </c>
      <c r="B10" s="113" t="s">
        <v>73</v>
      </c>
      <c r="C10" s="47">
        <f t="shared" si="0"/>
        <v>7120</v>
      </c>
      <c r="D10" s="47">
        <f t="shared" si="1"/>
        <v>7120</v>
      </c>
      <c r="E10" s="47"/>
      <c r="F10" s="47">
        <v>7120</v>
      </c>
      <c r="G10" s="47"/>
      <c r="H10" s="47"/>
      <c r="I10" s="47"/>
      <c r="J10" s="47"/>
      <c r="K10" s="47"/>
      <c r="L10" s="47"/>
      <c r="M10" s="47"/>
      <c r="N10" s="47"/>
      <c r="O10" s="47"/>
    </row>
    <row r="11" s="1" customFormat="1" ht="20.25" customHeight="1" spans="1:15">
      <c r="A11" s="112" t="s">
        <v>74</v>
      </c>
      <c r="B11" s="112" t="s">
        <v>75</v>
      </c>
      <c r="C11" s="47">
        <f t="shared" si="0"/>
        <v>10000</v>
      </c>
      <c r="D11" s="47">
        <f t="shared" si="1"/>
        <v>10000</v>
      </c>
      <c r="E11" s="47"/>
      <c r="F11" s="47">
        <v>10000</v>
      </c>
      <c r="G11" s="47"/>
      <c r="H11" s="47"/>
      <c r="I11" s="47"/>
      <c r="J11" s="47"/>
      <c r="K11" s="47"/>
      <c r="L11" s="47"/>
      <c r="M11" s="47"/>
      <c r="N11" s="47"/>
      <c r="O11" s="47"/>
    </row>
    <row r="12" s="1" customFormat="1" ht="20.25" customHeight="1" spans="1:15">
      <c r="A12" s="113" t="s">
        <v>76</v>
      </c>
      <c r="B12" s="113" t="s">
        <v>75</v>
      </c>
      <c r="C12" s="47">
        <f t="shared" si="0"/>
        <v>10000</v>
      </c>
      <c r="D12" s="47">
        <f t="shared" si="1"/>
        <v>10000</v>
      </c>
      <c r="E12" s="47"/>
      <c r="F12" s="47">
        <v>10000</v>
      </c>
      <c r="G12" s="47"/>
      <c r="H12" s="47"/>
      <c r="I12" s="47"/>
      <c r="J12" s="47"/>
      <c r="K12" s="47"/>
      <c r="L12" s="47"/>
      <c r="M12" s="47"/>
      <c r="N12" s="47"/>
      <c r="O12" s="47"/>
    </row>
    <row r="13" s="1" customFormat="1" ht="20.25" customHeight="1" spans="1:15">
      <c r="A13" s="111" t="s">
        <v>77</v>
      </c>
      <c r="B13" s="111" t="s">
        <v>78</v>
      </c>
      <c r="C13" s="47">
        <f t="shared" si="0"/>
        <v>44415062.8</v>
      </c>
      <c r="D13" s="47">
        <f t="shared" si="1"/>
        <v>43698662.8</v>
      </c>
      <c r="E13" s="47">
        <f>E14+E18+E22+E25</f>
        <v>37944828</v>
      </c>
      <c r="F13" s="47">
        <f>F14+F18+F22+F25</f>
        <v>5753834.8</v>
      </c>
      <c r="G13" s="47"/>
      <c r="H13" s="47"/>
      <c r="I13" s="47"/>
      <c r="J13" s="47">
        <v>716400</v>
      </c>
      <c r="K13" s="47"/>
      <c r="L13" s="47"/>
      <c r="M13" s="47">
        <v>716400</v>
      </c>
      <c r="N13" s="47"/>
      <c r="O13" s="47"/>
    </row>
    <row r="14" s="1" customFormat="1" ht="20.25" customHeight="1" spans="1:15">
      <c r="A14" s="112" t="s">
        <v>79</v>
      </c>
      <c r="B14" s="112" t="s">
        <v>80</v>
      </c>
      <c r="C14" s="47">
        <f t="shared" si="0"/>
        <v>8105528</v>
      </c>
      <c r="D14" s="47">
        <f t="shared" si="1"/>
        <v>8105528</v>
      </c>
      <c r="E14" s="47">
        <f>E15+E16+E17</f>
        <v>7599728</v>
      </c>
      <c r="F14" s="47">
        <v>505800</v>
      </c>
      <c r="G14" s="47"/>
      <c r="H14" s="47"/>
      <c r="I14" s="47"/>
      <c r="J14" s="47"/>
      <c r="K14" s="47"/>
      <c r="L14" s="47"/>
      <c r="M14" s="47"/>
      <c r="N14" s="47"/>
      <c r="O14" s="47"/>
    </row>
    <row r="15" s="1" customFormat="1" ht="20.25" customHeight="1" spans="1:15">
      <c r="A15" s="113" t="s">
        <v>81</v>
      </c>
      <c r="B15" s="113" t="s">
        <v>82</v>
      </c>
      <c r="C15" s="47">
        <f t="shared" si="0"/>
        <v>4140436</v>
      </c>
      <c r="D15" s="47">
        <f t="shared" si="1"/>
        <v>4140436</v>
      </c>
      <c r="E15" s="157">
        <v>3687536</v>
      </c>
      <c r="F15" s="157">
        <v>452900</v>
      </c>
      <c r="G15" s="47"/>
      <c r="H15" s="47"/>
      <c r="I15" s="47"/>
      <c r="J15" s="47"/>
      <c r="K15" s="47"/>
      <c r="L15" s="47"/>
      <c r="M15" s="47"/>
      <c r="N15" s="47"/>
      <c r="O15" s="47"/>
    </row>
    <row r="16" s="1" customFormat="1" ht="20.25" customHeight="1" spans="1:15">
      <c r="A16" s="113" t="s">
        <v>83</v>
      </c>
      <c r="B16" s="113" t="s">
        <v>84</v>
      </c>
      <c r="C16" s="47">
        <f t="shared" si="0"/>
        <v>1357244</v>
      </c>
      <c r="D16" s="47">
        <f t="shared" si="1"/>
        <v>1357244</v>
      </c>
      <c r="E16" s="47">
        <v>1338844</v>
      </c>
      <c r="F16" s="47">
        <v>18400</v>
      </c>
      <c r="G16" s="47"/>
      <c r="H16" s="47"/>
      <c r="I16" s="47"/>
      <c r="J16" s="47"/>
      <c r="K16" s="47"/>
      <c r="L16" s="47"/>
      <c r="M16" s="47"/>
      <c r="N16" s="47"/>
      <c r="O16" s="47"/>
    </row>
    <row r="17" s="1" customFormat="1" ht="20.25" customHeight="1" spans="1:15">
      <c r="A17" s="113" t="s">
        <v>85</v>
      </c>
      <c r="B17" s="113" t="s">
        <v>86</v>
      </c>
      <c r="C17" s="47">
        <f t="shared" si="0"/>
        <v>2607848</v>
      </c>
      <c r="D17" s="47">
        <f t="shared" si="1"/>
        <v>2607848</v>
      </c>
      <c r="E17" s="47">
        <v>2573348</v>
      </c>
      <c r="F17" s="47">
        <v>34500</v>
      </c>
      <c r="G17" s="47"/>
      <c r="H17" s="47"/>
      <c r="I17" s="47"/>
      <c r="J17" s="47"/>
      <c r="K17" s="47"/>
      <c r="L17" s="47"/>
      <c r="M17" s="47"/>
      <c r="N17" s="47"/>
      <c r="O17" s="47"/>
    </row>
    <row r="18" s="1" customFormat="1" ht="20.25" customHeight="1" spans="1:15">
      <c r="A18" s="112" t="s">
        <v>87</v>
      </c>
      <c r="B18" s="112" t="s">
        <v>88</v>
      </c>
      <c r="C18" s="47">
        <f t="shared" si="0"/>
        <v>30465100</v>
      </c>
      <c r="D18" s="47">
        <f t="shared" si="1"/>
        <v>30465100</v>
      </c>
      <c r="E18" s="47">
        <v>30345100</v>
      </c>
      <c r="F18" s="47">
        <v>120000</v>
      </c>
      <c r="G18" s="47"/>
      <c r="H18" s="47"/>
      <c r="I18" s="47"/>
      <c r="J18" s="47"/>
      <c r="K18" s="47"/>
      <c r="L18" s="47"/>
      <c r="M18" s="47"/>
      <c r="N18" s="47"/>
      <c r="O18" s="47"/>
    </row>
    <row r="19" s="1" customFormat="1" ht="20.25" customHeight="1" spans="1:15">
      <c r="A19" s="113" t="s">
        <v>89</v>
      </c>
      <c r="B19" s="113" t="s">
        <v>90</v>
      </c>
      <c r="C19" s="47">
        <f t="shared" si="0"/>
        <v>338250</v>
      </c>
      <c r="D19" s="47">
        <f t="shared" si="1"/>
        <v>338250</v>
      </c>
      <c r="E19" s="47">
        <v>218250</v>
      </c>
      <c r="F19" s="47">
        <v>120000</v>
      </c>
      <c r="G19" s="47"/>
      <c r="H19" s="47"/>
      <c r="I19" s="47"/>
      <c r="J19" s="47"/>
      <c r="K19" s="47"/>
      <c r="L19" s="47"/>
      <c r="M19" s="47"/>
      <c r="N19" s="47"/>
      <c r="O19" s="47"/>
    </row>
    <row r="20" s="1" customFormat="1" ht="20.25" customHeight="1" spans="1:15">
      <c r="A20" s="113" t="s">
        <v>91</v>
      </c>
      <c r="B20" s="113" t="s">
        <v>92</v>
      </c>
      <c r="C20" s="47">
        <f t="shared" si="0"/>
        <v>28842550</v>
      </c>
      <c r="D20" s="47">
        <f t="shared" si="1"/>
        <v>28842550</v>
      </c>
      <c r="E20" s="47">
        <v>28842550</v>
      </c>
      <c r="F20" s="47"/>
      <c r="G20" s="47"/>
      <c r="H20" s="47"/>
      <c r="I20" s="47"/>
      <c r="J20" s="47"/>
      <c r="K20" s="47"/>
      <c r="L20" s="47"/>
      <c r="M20" s="47"/>
      <c r="N20" s="47"/>
      <c r="O20" s="47"/>
    </row>
    <row r="21" s="1" customFormat="1" ht="20.25" customHeight="1" spans="1:15">
      <c r="A21" s="113" t="s">
        <v>93</v>
      </c>
      <c r="B21" s="113" t="s">
        <v>94</v>
      </c>
      <c r="C21" s="47">
        <f t="shared" si="0"/>
        <v>1284300</v>
      </c>
      <c r="D21" s="47">
        <f t="shared" si="1"/>
        <v>1284300</v>
      </c>
      <c r="E21" s="47">
        <v>1284300</v>
      </c>
      <c r="F21" s="47"/>
      <c r="G21" s="47"/>
      <c r="H21" s="47"/>
      <c r="I21" s="47"/>
      <c r="J21" s="47"/>
      <c r="K21" s="47"/>
      <c r="L21" s="47"/>
      <c r="M21" s="47"/>
      <c r="N21" s="47"/>
      <c r="O21" s="47"/>
    </row>
    <row r="22" s="1" customFormat="1" ht="20.25" customHeight="1" spans="1:15">
      <c r="A22" s="112" t="s">
        <v>95</v>
      </c>
      <c r="B22" s="112" t="s">
        <v>96</v>
      </c>
      <c r="C22" s="47">
        <f t="shared" si="0"/>
        <v>3745154.8</v>
      </c>
      <c r="D22" s="47">
        <f t="shared" si="1"/>
        <v>3028754.8</v>
      </c>
      <c r="E22" s="47"/>
      <c r="F22" s="47">
        <f>F23+F24</f>
        <v>3028754.8</v>
      </c>
      <c r="G22" s="47"/>
      <c r="H22" s="47"/>
      <c r="I22" s="47"/>
      <c r="J22" s="47">
        <v>716400</v>
      </c>
      <c r="K22" s="47"/>
      <c r="L22" s="47"/>
      <c r="M22" s="47">
        <v>716400</v>
      </c>
      <c r="N22" s="47"/>
      <c r="O22" s="47"/>
    </row>
    <row r="23" s="1" customFormat="1" ht="20.25" customHeight="1" spans="1:15">
      <c r="A23" s="113" t="s">
        <v>97</v>
      </c>
      <c r="B23" s="113" t="s">
        <v>98</v>
      </c>
      <c r="C23" s="47">
        <f t="shared" si="0"/>
        <v>2808900</v>
      </c>
      <c r="D23" s="47">
        <f t="shared" si="1"/>
        <v>2092500</v>
      </c>
      <c r="E23" s="47"/>
      <c r="F23" s="47">
        <v>2092500</v>
      </c>
      <c r="G23" s="47"/>
      <c r="H23" s="47"/>
      <c r="I23" s="47"/>
      <c r="J23" s="47">
        <v>716400</v>
      </c>
      <c r="K23" s="47"/>
      <c r="L23" s="47"/>
      <c r="M23" s="47">
        <v>716400</v>
      </c>
      <c r="N23" s="47"/>
      <c r="O23" s="47"/>
    </row>
    <row r="24" s="1" customFormat="1" ht="20.25" customHeight="1" spans="1:15">
      <c r="A24" s="113" t="s">
        <v>99</v>
      </c>
      <c r="B24" s="113" t="s">
        <v>100</v>
      </c>
      <c r="C24" s="47">
        <f t="shared" si="0"/>
        <v>936254.8</v>
      </c>
      <c r="D24" s="47">
        <f t="shared" si="1"/>
        <v>936254.8</v>
      </c>
      <c r="E24" s="47"/>
      <c r="F24" s="47">
        <v>936254.8</v>
      </c>
      <c r="G24" s="47"/>
      <c r="H24" s="47"/>
      <c r="I24" s="47"/>
      <c r="J24" s="47"/>
      <c r="K24" s="47"/>
      <c r="L24" s="47"/>
      <c r="M24" s="47"/>
      <c r="N24" s="47"/>
      <c r="O24" s="47"/>
    </row>
    <row r="25" s="1" customFormat="1" ht="20.25" customHeight="1" spans="1:15">
      <c r="A25" s="112" t="s">
        <v>101</v>
      </c>
      <c r="B25" s="112" t="s">
        <v>102</v>
      </c>
      <c r="C25" s="47">
        <f t="shared" si="0"/>
        <v>2099280</v>
      </c>
      <c r="D25" s="47">
        <f t="shared" si="1"/>
        <v>2099280</v>
      </c>
      <c r="E25" s="47"/>
      <c r="F25" s="47">
        <v>2099280</v>
      </c>
      <c r="G25" s="47"/>
      <c r="H25" s="47"/>
      <c r="I25" s="47"/>
      <c r="J25" s="47"/>
      <c r="K25" s="47"/>
      <c r="L25" s="47"/>
      <c r="M25" s="47"/>
      <c r="N25" s="47"/>
      <c r="O25" s="47"/>
    </row>
    <row r="26" s="1" customFormat="1" ht="20.25" customHeight="1" spans="1:15">
      <c r="A26" s="113" t="s">
        <v>103</v>
      </c>
      <c r="B26" s="113" t="s">
        <v>102</v>
      </c>
      <c r="C26" s="47">
        <f t="shared" si="0"/>
        <v>2099280</v>
      </c>
      <c r="D26" s="47">
        <f t="shared" si="1"/>
        <v>2099280</v>
      </c>
      <c r="E26" s="47"/>
      <c r="F26" s="47">
        <v>2099280</v>
      </c>
      <c r="G26" s="47"/>
      <c r="H26" s="47"/>
      <c r="I26" s="47"/>
      <c r="J26" s="47"/>
      <c r="K26" s="47"/>
      <c r="L26" s="47"/>
      <c r="M26" s="47"/>
      <c r="N26" s="47"/>
      <c r="O26" s="47"/>
    </row>
    <row r="27" s="1" customFormat="1" ht="20.25" customHeight="1" spans="1:15">
      <c r="A27" s="111" t="s">
        <v>104</v>
      </c>
      <c r="B27" s="111" t="s">
        <v>105</v>
      </c>
      <c r="C27" s="47">
        <f t="shared" si="0"/>
        <v>4149220</v>
      </c>
      <c r="D27" s="47">
        <f t="shared" si="1"/>
        <v>4149220</v>
      </c>
      <c r="E27" s="47">
        <v>981220</v>
      </c>
      <c r="F27" s="47">
        <v>3168000</v>
      </c>
      <c r="G27" s="47"/>
      <c r="H27" s="47"/>
      <c r="I27" s="47"/>
      <c r="J27" s="47"/>
      <c r="K27" s="47"/>
      <c r="L27" s="47"/>
      <c r="M27" s="47"/>
      <c r="N27" s="47"/>
      <c r="O27" s="47"/>
    </row>
    <row r="28" s="1" customFormat="1" ht="20.25" customHeight="1" spans="1:15">
      <c r="A28" s="112" t="s">
        <v>106</v>
      </c>
      <c r="B28" s="112" t="s">
        <v>107</v>
      </c>
      <c r="C28" s="47">
        <f t="shared" si="0"/>
        <v>3168000</v>
      </c>
      <c r="D28" s="47">
        <f t="shared" si="1"/>
        <v>3168000</v>
      </c>
      <c r="E28" s="47"/>
      <c r="F28" s="47">
        <v>3168000</v>
      </c>
      <c r="G28" s="47"/>
      <c r="H28" s="47"/>
      <c r="I28" s="47"/>
      <c r="J28" s="47"/>
      <c r="K28" s="47"/>
      <c r="L28" s="47"/>
      <c r="M28" s="47"/>
      <c r="N28" s="47"/>
      <c r="O28" s="47"/>
    </row>
    <row r="29" s="1" customFormat="1" ht="20.25" customHeight="1" spans="1:15">
      <c r="A29" s="113" t="s">
        <v>108</v>
      </c>
      <c r="B29" s="113" t="s">
        <v>109</v>
      </c>
      <c r="C29" s="47">
        <f t="shared" si="0"/>
        <v>3168000</v>
      </c>
      <c r="D29" s="47">
        <f t="shared" si="1"/>
        <v>3168000</v>
      </c>
      <c r="E29" s="47"/>
      <c r="F29" s="47">
        <v>3168000</v>
      </c>
      <c r="G29" s="47"/>
      <c r="H29" s="47"/>
      <c r="I29" s="47"/>
      <c r="J29" s="47"/>
      <c r="K29" s="47"/>
      <c r="L29" s="47"/>
      <c r="M29" s="47"/>
      <c r="N29" s="47"/>
      <c r="O29" s="47"/>
    </row>
    <row r="30" s="1" customFormat="1" ht="20.25" customHeight="1" spans="1:15">
      <c r="A30" s="112" t="s">
        <v>110</v>
      </c>
      <c r="B30" s="112" t="s">
        <v>111</v>
      </c>
      <c r="C30" s="47">
        <f t="shared" si="0"/>
        <v>981220</v>
      </c>
      <c r="D30" s="47">
        <f t="shared" si="1"/>
        <v>981220</v>
      </c>
      <c r="E30" s="47">
        <v>981220</v>
      </c>
      <c r="F30" s="47"/>
      <c r="G30" s="47"/>
      <c r="H30" s="47"/>
      <c r="I30" s="47"/>
      <c r="J30" s="47"/>
      <c r="K30" s="47"/>
      <c r="L30" s="47"/>
      <c r="M30" s="47"/>
      <c r="N30" s="47"/>
      <c r="O30" s="47"/>
    </row>
    <row r="31" s="1" customFormat="1" ht="20.25" customHeight="1" spans="1:15">
      <c r="A31" s="113" t="s">
        <v>112</v>
      </c>
      <c r="B31" s="113" t="s">
        <v>113</v>
      </c>
      <c r="C31" s="47">
        <f t="shared" si="0"/>
        <v>380713</v>
      </c>
      <c r="D31" s="47">
        <f t="shared" si="1"/>
        <v>380713</v>
      </c>
      <c r="E31" s="47">
        <v>380713</v>
      </c>
      <c r="F31" s="47"/>
      <c r="G31" s="47"/>
      <c r="H31" s="47"/>
      <c r="I31" s="47"/>
      <c r="J31" s="47"/>
      <c r="K31" s="47"/>
      <c r="L31" s="47"/>
      <c r="M31" s="47"/>
      <c r="N31" s="47"/>
      <c r="O31" s="47"/>
    </row>
    <row r="32" s="1" customFormat="1" ht="20.25" customHeight="1" spans="1:15">
      <c r="A32" s="113" t="s">
        <v>114</v>
      </c>
      <c r="B32" s="113" t="s">
        <v>115</v>
      </c>
      <c r="C32" s="47">
        <f t="shared" si="0"/>
        <v>175007</v>
      </c>
      <c r="D32" s="47">
        <f t="shared" si="1"/>
        <v>175007</v>
      </c>
      <c r="E32" s="47">
        <v>175007</v>
      </c>
      <c r="F32" s="47"/>
      <c r="G32" s="47"/>
      <c r="H32" s="47"/>
      <c r="I32" s="47"/>
      <c r="J32" s="47"/>
      <c r="K32" s="47"/>
      <c r="L32" s="47"/>
      <c r="M32" s="47"/>
      <c r="N32" s="47"/>
      <c r="O32" s="47"/>
    </row>
    <row r="33" s="1" customFormat="1" ht="20.25" customHeight="1" spans="1:15">
      <c r="A33" s="113" t="s">
        <v>116</v>
      </c>
      <c r="B33" s="113" t="s">
        <v>117</v>
      </c>
      <c r="C33" s="47">
        <f t="shared" si="0"/>
        <v>412660</v>
      </c>
      <c r="D33" s="47">
        <f t="shared" si="1"/>
        <v>412660</v>
      </c>
      <c r="E33" s="47">
        <v>412660</v>
      </c>
      <c r="F33" s="47"/>
      <c r="G33" s="47"/>
      <c r="H33" s="47"/>
      <c r="I33" s="47"/>
      <c r="J33" s="47"/>
      <c r="K33" s="47"/>
      <c r="L33" s="47"/>
      <c r="M33" s="47"/>
      <c r="N33" s="47"/>
      <c r="O33" s="47"/>
    </row>
    <row r="34" s="1" customFormat="1" ht="20.25" customHeight="1" spans="1:15">
      <c r="A34" s="113" t="s">
        <v>118</v>
      </c>
      <c r="B34" s="113" t="s">
        <v>119</v>
      </c>
      <c r="C34" s="47">
        <f t="shared" si="0"/>
        <v>12840</v>
      </c>
      <c r="D34" s="47">
        <f t="shared" si="1"/>
        <v>12840</v>
      </c>
      <c r="E34" s="47">
        <v>12840</v>
      </c>
      <c r="F34" s="47"/>
      <c r="G34" s="47"/>
      <c r="H34" s="47"/>
      <c r="I34" s="47"/>
      <c r="J34" s="47"/>
      <c r="K34" s="47"/>
      <c r="L34" s="47"/>
      <c r="M34" s="47"/>
      <c r="N34" s="47"/>
      <c r="O34" s="47"/>
    </row>
    <row r="35" s="1" customFormat="1" ht="20.25" customHeight="1" spans="1:15">
      <c r="A35" s="111" t="s">
        <v>120</v>
      </c>
      <c r="B35" s="111" t="s">
        <v>121</v>
      </c>
      <c r="C35" s="47">
        <f t="shared" si="0"/>
        <v>1000000</v>
      </c>
      <c r="D35" s="47"/>
      <c r="E35" s="47"/>
      <c r="F35" s="47"/>
      <c r="G35" s="47">
        <v>1000000</v>
      </c>
      <c r="H35" s="47"/>
      <c r="I35" s="47"/>
      <c r="J35" s="47"/>
      <c r="K35" s="47"/>
      <c r="L35" s="47"/>
      <c r="M35" s="47"/>
      <c r="N35" s="47"/>
      <c r="O35" s="47"/>
    </row>
    <row r="36" s="1" customFormat="1" ht="20.25" customHeight="1" spans="1:15">
      <c r="A36" s="112" t="s">
        <v>122</v>
      </c>
      <c r="B36" s="112" t="s">
        <v>123</v>
      </c>
      <c r="C36" s="47">
        <f t="shared" si="0"/>
        <v>1000000</v>
      </c>
      <c r="D36" s="47"/>
      <c r="E36" s="47"/>
      <c r="F36" s="47"/>
      <c r="G36" s="47">
        <v>1000000</v>
      </c>
      <c r="H36" s="47"/>
      <c r="I36" s="47"/>
      <c r="J36" s="47"/>
      <c r="K36" s="47"/>
      <c r="L36" s="47"/>
      <c r="M36" s="47"/>
      <c r="N36" s="47"/>
      <c r="O36" s="47"/>
    </row>
    <row r="37" s="1" customFormat="1" ht="20.25" customHeight="1" spans="1:15">
      <c r="A37" s="113" t="s">
        <v>124</v>
      </c>
      <c r="B37" s="113" t="s">
        <v>125</v>
      </c>
      <c r="C37" s="47">
        <f t="shared" si="0"/>
        <v>1000000</v>
      </c>
      <c r="D37" s="47"/>
      <c r="E37" s="47"/>
      <c r="F37" s="47"/>
      <c r="G37" s="47">
        <v>1000000</v>
      </c>
      <c r="H37" s="47"/>
      <c r="I37" s="47"/>
      <c r="J37" s="47"/>
      <c r="K37" s="47"/>
      <c r="L37" s="47"/>
      <c r="M37" s="47"/>
      <c r="N37" s="47"/>
      <c r="O37" s="47"/>
    </row>
    <row r="38" s="1" customFormat="1" ht="20.25" customHeight="1" spans="1:15">
      <c r="A38" s="111">
        <v>213</v>
      </c>
      <c r="B38" s="111" t="s">
        <v>126</v>
      </c>
      <c r="C38" s="47">
        <f t="shared" si="0"/>
        <v>2572119.75</v>
      </c>
      <c r="D38" s="47">
        <f t="shared" ref="D38:D43" si="2">E38+F38</f>
        <v>2572119.75</v>
      </c>
      <c r="E38" s="47"/>
      <c r="F38" s="47">
        <v>2572119.75</v>
      </c>
      <c r="G38" s="47"/>
      <c r="H38" s="47"/>
      <c r="I38" s="47"/>
      <c r="J38" s="47"/>
      <c r="K38" s="47"/>
      <c r="L38" s="47"/>
      <c r="M38" s="47"/>
      <c r="N38" s="47"/>
      <c r="O38" s="47"/>
    </row>
    <row r="39" s="1" customFormat="1" ht="20.25" customHeight="1" spans="1:15">
      <c r="A39" s="112">
        <v>21308</v>
      </c>
      <c r="B39" s="112" t="s">
        <v>127</v>
      </c>
      <c r="C39" s="47">
        <f t="shared" si="0"/>
        <v>2572119.75</v>
      </c>
      <c r="D39" s="47">
        <f t="shared" si="2"/>
        <v>2572119.75</v>
      </c>
      <c r="E39" s="47"/>
      <c r="F39" s="47">
        <v>2572119.75</v>
      </c>
      <c r="G39" s="47"/>
      <c r="H39" s="47"/>
      <c r="I39" s="47"/>
      <c r="J39" s="47"/>
      <c r="K39" s="47"/>
      <c r="L39" s="47"/>
      <c r="M39" s="47"/>
      <c r="N39" s="47"/>
      <c r="O39" s="47"/>
    </row>
    <row r="40" s="1" customFormat="1" ht="20.25" customHeight="1" spans="1:15">
      <c r="A40" s="113">
        <v>2130804</v>
      </c>
      <c r="B40" s="113" t="s">
        <v>128</v>
      </c>
      <c r="C40" s="47">
        <f t="shared" si="0"/>
        <v>2572119.75</v>
      </c>
      <c r="D40" s="47">
        <f t="shared" si="2"/>
        <v>2572119.75</v>
      </c>
      <c r="E40" s="47"/>
      <c r="F40" s="47">
        <v>2572119.75</v>
      </c>
      <c r="G40" s="47"/>
      <c r="H40" s="47"/>
      <c r="I40" s="47"/>
      <c r="J40" s="47"/>
      <c r="K40" s="47"/>
      <c r="L40" s="47"/>
      <c r="M40" s="47"/>
      <c r="N40" s="47"/>
      <c r="O40" s="47"/>
    </row>
    <row r="41" s="1" customFormat="1" ht="20.25" customHeight="1" spans="1:15">
      <c r="A41" s="111" t="s">
        <v>129</v>
      </c>
      <c r="B41" s="111" t="s">
        <v>130</v>
      </c>
      <c r="C41" s="47">
        <f t="shared" si="0"/>
        <v>1312830</v>
      </c>
      <c r="D41" s="47">
        <f t="shared" si="2"/>
        <v>1312830</v>
      </c>
      <c r="E41" s="47">
        <v>1312830</v>
      </c>
      <c r="F41" s="47"/>
      <c r="G41" s="47"/>
      <c r="H41" s="47"/>
      <c r="I41" s="47"/>
      <c r="J41" s="47"/>
      <c r="K41" s="47"/>
      <c r="L41" s="47"/>
      <c r="M41" s="47"/>
      <c r="N41" s="47"/>
      <c r="O41" s="47"/>
    </row>
    <row r="42" s="1" customFormat="1" ht="20.25" customHeight="1" spans="1:15">
      <c r="A42" s="112" t="s">
        <v>131</v>
      </c>
      <c r="B42" s="112" t="s">
        <v>132</v>
      </c>
      <c r="C42" s="47">
        <f t="shared" si="0"/>
        <v>1312830</v>
      </c>
      <c r="D42" s="47">
        <f t="shared" si="2"/>
        <v>1312830</v>
      </c>
      <c r="E42" s="47">
        <v>1312830</v>
      </c>
      <c r="F42" s="47"/>
      <c r="G42" s="47"/>
      <c r="H42" s="47"/>
      <c r="I42" s="47"/>
      <c r="J42" s="47"/>
      <c r="K42" s="47"/>
      <c r="L42" s="47"/>
      <c r="M42" s="47"/>
      <c r="N42" s="47"/>
      <c r="O42" s="47"/>
    </row>
    <row r="43" s="1" customFormat="1" ht="20.25" customHeight="1" spans="1:15">
      <c r="A43" s="113" t="s">
        <v>133</v>
      </c>
      <c r="B43" s="113" t="s">
        <v>134</v>
      </c>
      <c r="C43" s="47">
        <f t="shared" si="0"/>
        <v>1312830</v>
      </c>
      <c r="D43" s="47">
        <f t="shared" si="2"/>
        <v>1312830</v>
      </c>
      <c r="E43" s="47">
        <v>1312830</v>
      </c>
      <c r="F43" s="47"/>
      <c r="G43" s="47"/>
      <c r="H43" s="47"/>
      <c r="I43" s="47"/>
      <c r="J43" s="47"/>
      <c r="K43" s="47"/>
      <c r="L43" s="47"/>
      <c r="M43" s="47"/>
      <c r="N43" s="47"/>
      <c r="O43" s="47"/>
    </row>
    <row r="44" s="1" customFormat="1" ht="20.25" customHeight="1" spans="1:15">
      <c r="A44" s="114" t="s">
        <v>135</v>
      </c>
      <c r="B44" s="114"/>
      <c r="C44" s="47">
        <f>C8+C13+C27+C35+C41+C38</f>
        <v>53466352.55</v>
      </c>
      <c r="D44" s="47">
        <f t="shared" ref="D44:F44" si="3">D8+D13+D27+D35+D38+D41</f>
        <v>51749952.55</v>
      </c>
      <c r="E44" s="47">
        <f t="shared" si="3"/>
        <v>40238878</v>
      </c>
      <c r="F44" s="47">
        <f t="shared" si="3"/>
        <v>11511074.55</v>
      </c>
      <c r="G44" s="47">
        <v>1000000</v>
      </c>
      <c r="H44" s="47"/>
      <c r="I44" s="47"/>
      <c r="J44" s="47">
        <v>716400</v>
      </c>
      <c r="K44" s="47"/>
      <c r="L44" s="47"/>
      <c r="M44" s="47">
        <v>716400</v>
      </c>
      <c r="N44" s="47"/>
      <c r="O44" s="47"/>
    </row>
  </sheetData>
  <mergeCells count="11">
    <mergeCell ref="A3:O3"/>
    <mergeCell ref="A4:L4"/>
    <mergeCell ref="D5:F5"/>
    <mergeCell ref="J5:O5"/>
    <mergeCell ref="A44:B44"/>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B25" sqref="B25"/>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2"/>
      <c r="B1" s="2"/>
      <c r="C1" s="2"/>
      <c r="D1" s="2"/>
    </row>
    <row r="2" customHeight="1" spans="4:4">
      <c r="D2" s="106" t="s">
        <v>136</v>
      </c>
    </row>
    <row r="3" ht="31.6" customHeight="1" spans="1:4">
      <c r="A3" s="49" t="s">
        <v>137</v>
      </c>
      <c r="B3" s="142"/>
      <c r="C3" s="142"/>
      <c r="D3" s="142"/>
    </row>
    <row r="4" ht="17.2" customHeight="1" spans="1:4">
      <c r="A4" s="6" t="str">
        <f>'部门财务收支预算总表01-1'!A4</f>
        <v>单位名称：新平彝族傣族自治县人力资源和社会保障局</v>
      </c>
      <c r="B4" s="143"/>
      <c r="C4" s="143"/>
      <c r="D4" s="107" t="s">
        <v>3</v>
      </c>
    </row>
    <row r="5" ht="24.75" customHeight="1" spans="1:4">
      <c r="A5" s="12" t="s">
        <v>4</v>
      </c>
      <c r="B5" s="14"/>
      <c r="C5" s="12" t="s">
        <v>5</v>
      </c>
      <c r="D5" s="14"/>
    </row>
    <row r="6" ht="15.75" customHeight="1" spans="1:4">
      <c r="A6" s="17" t="s">
        <v>6</v>
      </c>
      <c r="B6" s="144" t="s">
        <v>7</v>
      </c>
      <c r="C6" s="17" t="s">
        <v>138</v>
      </c>
      <c r="D6" s="144" t="s">
        <v>7</v>
      </c>
    </row>
    <row r="7" ht="14.1" customHeight="1" spans="1:4">
      <c r="A7" s="20"/>
      <c r="B7" s="19"/>
      <c r="C7" s="20"/>
      <c r="D7" s="19"/>
    </row>
    <row r="8" ht="29.15" customHeight="1" spans="1:4">
      <c r="A8" s="145" t="s">
        <v>139</v>
      </c>
      <c r="B8" s="47">
        <v>52749952.55</v>
      </c>
      <c r="C8" s="146" t="s">
        <v>140</v>
      </c>
      <c r="D8" s="47">
        <f>D9+D10+D11+D12+D13+D14</f>
        <v>52749952.55</v>
      </c>
    </row>
    <row r="9" ht="29.15" customHeight="1" spans="1:4">
      <c r="A9" s="147" t="s">
        <v>141</v>
      </c>
      <c r="B9" s="47">
        <v>51749952.55</v>
      </c>
      <c r="C9" s="146" t="str">
        <f>"（"&amp;"一"&amp;"）"&amp;"一般公共服务支出"</f>
        <v>（一）一般公共服务支出</v>
      </c>
      <c r="D9" s="47">
        <v>17120</v>
      </c>
    </row>
    <row r="10" ht="29.15" customHeight="1" spans="1:4">
      <c r="A10" s="147" t="s">
        <v>142</v>
      </c>
      <c r="B10" s="47">
        <v>1000000</v>
      </c>
      <c r="C10" s="146" t="str">
        <f>"（"&amp;"二"&amp;"）"&amp;"社会保障和就业支出"</f>
        <v>（二）社会保障和就业支出</v>
      </c>
      <c r="D10" s="47">
        <v>43698662.8</v>
      </c>
    </row>
    <row r="11" ht="29.15" customHeight="1" spans="1:4">
      <c r="A11" s="147" t="s">
        <v>143</v>
      </c>
      <c r="B11" s="98"/>
      <c r="C11" s="146" t="str">
        <f>"（"&amp;"三"&amp;"）"&amp;"卫生健康支出"</f>
        <v>（三）卫生健康支出</v>
      </c>
      <c r="D11" s="47">
        <v>4149220</v>
      </c>
    </row>
    <row r="12" ht="29.15" customHeight="1" spans="1:4">
      <c r="A12" s="148" t="s">
        <v>144</v>
      </c>
      <c r="B12" s="149"/>
      <c r="C12" s="146" t="str">
        <f>"（"&amp;"四"&amp;"）"&amp;"城乡社区支出"</f>
        <v>（四）城乡社区支出</v>
      </c>
      <c r="D12" s="47">
        <v>1000000</v>
      </c>
    </row>
    <row r="13" ht="29.15" customHeight="1" spans="1:4">
      <c r="A13" s="147" t="s">
        <v>141</v>
      </c>
      <c r="B13" s="150"/>
      <c r="C13" s="146" t="s">
        <v>145</v>
      </c>
      <c r="D13" s="47">
        <v>2572119.75</v>
      </c>
    </row>
    <row r="14" ht="29.15" customHeight="1" spans="1:4">
      <c r="A14" s="151" t="s">
        <v>142</v>
      </c>
      <c r="B14" s="150"/>
      <c r="C14" s="146" t="str">
        <f>"（"&amp;"六"&amp;"）"&amp;"住房保障支出"</f>
        <v>（六）住房保障支出</v>
      </c>
      <c r="D14" s="47">
        <v>1312830</v>
      </c>
    </row>
    <row r="15" ht="29.15" customHeight="1" spans="1:4">
      <c r="A15" s="151" t="s">
        <v>143</v>
      </c>
      <c r="B15" s="149"/>
      <c r="C15" s="152"/>
      <c r="D15" s="149"/>
    </row>
    <row r="16" ht="29.15" customHeight="1" spans="1:4">
      <c r="A16" s="153"/>
      <c r="B16" s="149"/>
      <c r="C16" s="154" t="s">
        <v>146</v>
      </c>
      <c r="D16" s="149"/>
    </row>
    <row r="17" ht="29.15" customHeight="1" spans="1:4">
      <c r="A17" s="153" t="s">
        <v>147</v>
      </c>
      <c r="B17" s="155">
        <v>52749952.55</v>
      </c>
      <c r="C17" s="152" t="s">
        <v>29</v>
      </c>
      <c r="D17" s="155">
        <v>52749952.55</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pane ySplit="1" topLeftCell="A2" activePane="bottomLeft" state="frozen"/>
      <selection/>
      <selection pane="bottomLeft" activeCell="G18" sqref="G18"/>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2"/>
      <c r="B1" s="2"/>
      <c r="C1" s="2"/>
      <c r="D1" s="2"/>
      <c r="E1" s="2"/>
      <c r="F1" s="2"/>
      <c r="G1" s="2"/>
    </row>
    <row r="2" ht="11.95" customHeight="1" spans="4:7">
      <c r="D2" s="124"/>
      <c r="F2" s="59"/>
      <c r="G2" s="59" t="s">
        <v>148</v>
      </c>
    </row>
    <row r="3" ht="38.95" customHeight="1" spans="1:7">
      <c r="A3" s="5" t="s">
        <v>149</v>
      </c>
      <c r="B3" s="5"/>
      <c r="C3" s="5"/>
      <c r="D3" s="5"/>
      <c r="E3" s="5"/>
      <c r="F3" s="5"/>
      <c r="G3" s="5"/>
    </row>
    <row r="4" ht="18" customHeight="1" spans="1:7">
      <c r="A4" s="6" t="str">
        <f>'部门财务收支预算总表01-1'!A4</f>
        <v>单位名称：新平彝族傣族自治县人力资源和社会保障局</v>
      </c>
      <c r="F4" s="110"/>
      <c r="G4" s="110" t="s">
        <v>3</v>
      </c>
    </row>
    <row r="5" ht="20.3" customHeight="1" spans="1:7">
      <c r="A5" s="135" t="s">
        <v>150</v>
      </c>
      <c r="B5" s="136"/>
      <c r="C5" s="137" t="s">
        <v>34</v>
      </c>
      <c r="D5" s="13" t="s">
        <v>66</v>
      </c>
      <c r="E5" s="13"/>
      <c r="F5" s="14"/>
      <c r="G5" s="137" t="s">
        <v>67</v>
      </c>
    </row>
    <row r="6" ht="20.3" customHeight="1" spans="1:7">
      <c r="A6" s="138" t="s">
        <v>57</v>
      </c>
      <c r="B6" s="139" t="s">
        <v>58</v>
      </c>
      <c r="C6" s="100"/>
      <c r="D6" s="100" t="s">
        <v>36</v>
      </c>
      <c r="E6" s="100" t="s">
        <v>151</v>
      </c>
      <c r="F6" s="100" t="s">
        <v>152</v>
      </c>
      <c r="G6" s="100"/>
    </row>
    <row r="7" ht="13.6" customHeight="1" spans="1:7">
      <c r="A7" s="140" t="s">
        <v>153</v>
      </c>
      <c r="B7" s="140" t="s">
        <v>154</v>
      </c>
      <c r="C7" s="140" t="s">
        <v>155</v>
      </c>
      <c r="D7" s="67"/>
      <c r="E7" s="140" t="s">
        <v>156</v>
      </c>
      <c r="F7" s="140" t="s">
        <v>157</v>
      </c>
      <c r="G7" s="140" t="s">
        <v>158</v>
      </c>
    </row>
    <row r="8" ht="20" customHeight="1" spans="1:7">
      <c r="A8" s="111" t="s">
        <v>68</v>
      </c>
      <c r="B8" s="111" t="s">
        <v>69</v>
      </c>
      <c r="C8" s="47">
        <v>17120</v>
      </c>
      <c r="D8" s="47"/>
      <c r="E8" s="47"/>
      <c r="F8" s="47"/>
      <c r="G8" s="47">
        <v>17120</v>
      </c>
    </row>
    <row r="9" ht="20" customHeight="1" spans="1:7">
      <c r="A9" s="112" t="s">
        <v>70</v>
      </c>
      <c r="B9" s="112" t="s">
        <v>71</v>
      </c>
      <c r="C9" s="47">
        <v>7120</v>
      </c>
      <c r="D9" s="47"/>
      <c r="E9" s="47"/>
      <c r="F9" s="47"/>
      <c r="G9" s="47">
        <v>7120</v>
      </c>
    </row>
    <row r="10" ht="20" customHeight="1" spans="1:7">
      <c r="A10" s="113" t="s">
        <v>72</v>
      </c>
      <c r="B10" s="113" t="s">
        <v>73</v>
      </c>
      <c r="C10" s="47">
        <v>7120</v>
      </c>
      <c r="D10" s="47"/>
      <c r="E10" s="47"/>
      <c r="F10" s="47"/>
      <c r="G10" s="47">
        <v>7120</v>
      </c>
    </row>
    <row r="11" ht="20" customHeight="1" spans="1:7">
      <c r="A11" s="112" t="s">
        <v>74</v>
      </c>
      <c r="B11" s="112" t="s">
        <v>75</v>
      </c>
      <c r="C11" s="47">
        <v>10000</v>
      </c>
      <c r="D11" s="47"/>
      <c r="E11" s="47"/>
      <c r="F11" s="47"/>
      <c r="G11" s="47">
        <v>10000</v>
      </c>
    </row>
    <row r="12" ht="20" customHeight="1" spans="1:7">
      <c r="A12" s="113" t="s">
        <v>76</v>
      </c>
      <c r="B12" s="113" t="s">
        <v>75</v>
      </c>
      <c r="C12" s="47">
        <v>10000</v>
      </c>
      <c r="D12" s="47"/>
      <c r="E12" s="47"/>
      <c r="F12" s="47"/>
      <c r="G12" s="47">
        <v>10000</v>
      </c>
    </row>
    <row r="13" ht="20" customHeight="1" spans="1:7">
      <c r="A13" s="111" t="s">
        <v>77</v>
      </c>
      <c r="B13" s="111" t="s">
        <v>78</v>
      </c>
      <c r="C13" s="47">
        <f t="shared" ref="C13:C34" si="0">D13+G13</f>
        <v>43698662.8</v>
      </c>
      <c r="D13" s="47">
        <f t="shared" ref="D13:D40" si="1">E13+F13</f>
        <v>37944828</v>
      </c>
      <c r="E13" s="47">
        <f>E14+E18+E22</f>
        <v>36978528</v>
      </c>
      <c r="F13" s="47">
        <f>F14+F18+F22</f>
        <v>966300</v>
      </c>
      <c r="G13" s="47">
        <f>G14+G18+G22+G25</f>
        <v>5753834.8</v>
      </c>
    </row>
    <row r="14" ht="20" customHeight="1" spans="1:7">
      <c r="A14" s="112" t="s">
        <v>79</v>
      </c>
      <c r="B14" s="112" t="s">
        <v>80</v>
      </c>
      <c r="C14" s="47">
        <f t="shared" si="0"/>
        <v>8105528</v>
      </c>
      <c r="D14" s="47">
        <f t="shared" si="1"/>
        <v>7599728</v>
      </c>
      <c r="E14" s="47">
        <f t="shared" ref="E14:G14" si="2">E15+E16+E17</f>
        <v>6852128</v>
      </c>
      <c r="F14" s="47">
        <f t="shared" si="2"/>
        <v>747600</v>
      </c>
      <c r="G14" s="47">
        <f t="shared" si="2"/>
        <v>505800</v>
      </c>
    </row>
    <row r="15" ht="20" customHeight="1" spans="1:7">
      <c r="A15" s="113" t="s">
        <v>81</v>
      </c>
      <c r="B15" s="113" t="s">
        <v>82</v>
      </c>
      <c r="C15" s="47">
        <f t="shared" si="0"/>
        <v>4140436</v>
      </c>
      <c r="D15" s="47">
        <f t="shared" si="1"/>
        <v>3687536</v>
      </c>
      <c r="E15" s="47">
        <v>3357136</v>
      </c>
      <c r="F15" s="47">
        <v>330400</v>
      </c>
      <c r="G15" s="47">
        <v>452900</v>
      </c>
    </row>
    <row r="16" ht="20" customHeight="1" spans="1:7">
      <c r="A16" s="113">
        <v>2080106</v>
      </c>
      <c r="B16" s="113" t="s">
        <v>84</v>
      </c>
      <c r="C16" s="47">
        <f t="shared" si="0"/>
        <v>1357244</v>
      </c>
      <c r="D16" s="47">
        <f t="shared" si="1"/>
        <v>1338844</v>
      </c>
      <c r="E16" s="47">
        <v>1193844</v>
      </c>
      <c r="F16" s="47">
        <v>145000</v>
      </c>
      <c r="G16" s="47">
        <v>18400</v>
      </c>
    </row>
    <row r="17" ht="20" customHeight="1" spans="1:7">
      <c r="A17" s="113">
        <v>2080109</v>
      </c>
      <c r="B17" s="113" t="s">
        <v>86</v>
      </c>
      <c r="C17" s="47">
        <f t="shared" si="0"/>
        <v>2607848</v>
      </c>
      <c r="D17" s="47">
        <f t="shared" si="1"/>
        <v>2573348</v>
      </c>
      <c r="E17" s="47">
        <v>2301148</v>
      </c>
      <c r="F17" s="47">
        <v>272200</v>
      </c>
      <c r="G17" s="47">
        <v>34500</v>
      </c>
    </row>
    <row r="18" ht="20" customHeight="1" spans="1:7">
      <c r="A18" s="112" t="s">
        <v>87</v>
      </c>
      <c r="B18" s="112" t="s">
        <v>88</v>
      </c>
      <c r="C18" s="47">
        <f t="shared" si="0"/>
        <v>30465100</v>
      </c>
      <c r="D18" s="47">
        <f t="shared" si="1"/>
        <v>30345100</v>
      </c>
      <c r="E18" s="47">
        <f>E20+E21</f>
        <v>30126400</v>
      </c>
      <c r="F18" s="47">
        <v>218700</v>
      </c>
      <c r="G18" s="47">
        <v>120000</v>
      </c>
    </row>
    <row r="19" ht="20" customHeight="1" spans="1:7">
      <c r="A19" s="113" t="s">
        <v>89</v>
      </c>
      <c r="B19" s="113" t="s">
        <v>90</v>
      </c>
      <c r="C19" s="47">
        <f t="shared" si="0"/>
        <v>338250</v>
      </c>
      <c r="D19" s="47">
        <f t="shared" si="1"/>
        <v>218250</v>
      </c>
      <c r="E19" s="47"/>
      <c r="F19" s="47">
        <v>218250</v>
      </c>
      <c r="G19" s="47">
        <v>120000</v>
      </c>
    </row>
    <row r="20" ht="20" customHeight="1" spans="1:7">
      <c r="A20" s="113" t="s">
        <v>91</v>
      </c>
      <c r="B20" s="113" t="s">
        <v>92</v>
      </c>
      <c r="C20" s="47">
        <f t="shared" si="0"/>
        <v>28842550</v>
      </c>
      <c r="D20" s="47">
        <f t="shared" si="1"/>
        <v>28842550</v>
      </c>
      <c r="E20" s="47">
        <v>28842100</v>
      </c>
      <c r="F20" s="47">
        <v>450</v>
      </c>
      <c r="G20" s="47"/>
    </row>
    <row r="21" ht="20" customHeight="1" spans="1:7">
      <c r="A21" s="113" t="s">
        <v>93</v>
      </c>
      <c r="B21" s="113" t="s">
        <v>94</v>
      </c>
      <c r="C21" s="47">
        <f t="shared" si="0"/>
        <v>1284300</v>
      </c>
      <c r="D21" s="47">
        <f t="shared" si="1"/>
        <v>1284300</v>
      </c>
      <c r="E21" s="47">
        <v>1284300</v>
      </c>
      <c r="F21" s="47"/>
      <c r="G21" s="47"/>
    </row>
    <row r="22" ht="20" customHeight="1" spans="1:7">
      <c r="A22" s="112" t="s">
        <v>95</v>
      </c>
      <c r="B22" s="112" t="s">
        <v>96</v>
      </c>
      <c r="C22" s="47">
        <f t="shared" si="0"/>
        <v>3028754.8</v>
      </c>
      <c r="D22" s="47">
        <f t="shared" si="1"/>
        <v>0</v>
      </c>
      <c r="E22" s="47"/>
      <c r="F22" s="47"/>
      <c r="G22" s="47">
        <f>G23+G24</f>
        <v>3028754.8</v>
      </c>
    </row>
    <row r="23" ht="20" customHeight="1" spans="1:7">
      <c r="A23" s="113">
        <v>2080702</v>
      </c>
      <c r="B23" s="113" t="s">
        <v>98</v>
      </c>
      <c r="C23" s="47">
        <f t="shared" si="0"/>
        <v>2092500</v>
      </c>
      <c r="D23" s="47">
        <f t="shared" si="1"/>
        <v>0</v>
      </c>
      <c r="E23" s="47"/>
      <c r="F23" s="47"/>
      <c r="G23" s="47">
        <v>2092500</v>
      </c>
    </row>
    <row r="24" ht="20" customHeight="1" spans="1:7">
      <c r="A24" s="113" t="s">
        <v>99</v>
      </c>
      <c r="B24" s="113" t="s">
        <v>100</v>
      </c>
      <c r="C24" s="47">
        <f t="shared" si="0"/>
        <v>936254.8</v>
      </c>
      <c r="D24" s="47">
        <f t="shared" si="1"/>
        <v>0</v>
      </c>
      <c r="E24" s="47"/>
      <c r="F24" s="47"/>
      <c r="G24" s="47">
        <v>936254.8</v>
      </c>
    </row>
    <row r="25" ht="20" customHeight="1" spans="1:7">
      <c r="A25" s="112" t="s">
        <v>101</v>
      </c>
      <c r="B25" s="112" t="s">
        <v>102</v>
      </c>
      <c r="C25" s="47">
        <f t="shared" si="0"/>
        <v>2099280</v>
      </c>
      <c r="D25" s="47">
        <f t="shared" si="1"/>
        <v>0</v>
      </c>
      <c r="E25" s="47"/>
      <c r="F25" s="47"/>
      <c r="G25" s="47">
        <v>2099280</v>
      </c>
    </row>
    <row r="26" ht="20" customHeight="1" spans="1:7">
      <c r="A26" s="113">
        <v>2089999</v>
      </c>
      <c r="B26" s="113" t="s">
        <v>102</v>
      </c>
      <c r="C26" s="47">
        <f t="shared" si="0"/>
        <v>2099280</v>
      </c>
      <c r="D26" s="47">
        <f t="shared" si="1"/>
        <v>0</v>
      </c>
      <c r="E26" s="47"/>
      <c r="F26" s="47"/>
      <c r="G26" s="47">
        <v>2099280</v>
      </c>
    </row>
    <row r="27" ht="20" customHeight="1" spans="1:7">
      <c r="A27" s="111" t="s">
        <v>104</v>
      </c>
      <c r="B27" s="111" t="s">
        <v>105</v>
      </c>
      <c r="C27" s="47">
        <f t="shared" si="0"/>
        <v>4149220</v>
      </c>
      <c r="D27" s="47">
        <f t="shared" si="1"/>
        <v>981220</v>
      </c>
      <c r="E27" s="47">
        <v>981220</v>
      </c>
      <c r="F27" s="47"/>
      <c r="G27" s="47">
        <v>3168000</v>
      </c>
    </row>
    <row r="28" ht="20" customHeight="1" spans="1:7">
      <c r="A28" s="112" t="s">
        <v>106</v>
      </c>
      <c r="B28" s="112" t="s">
        <v>107</v>
      </c>
      <c r="C28" s="47">
        <f t="shared" si="0"/>
        <v>3168000</v>
      </c>
      <c r="D28" s="47">
        <f t="shared" si="1"/>
        <v>0</v>
      </c>
      <c r="E28" s="47"/>
      <c r="F28" s="47"/>
      <c r="G28" s="47">
        <v>3168000</v>
      </c>
    </row>
    <row r="29" ht="20" customHeight="1" spans="1:7">
      <c r="A29" s="113">
        <v>2100799</v>
      </c>
      <c r="B29" s="113" t="s">
        <v>109</v>
      </c>
      <c r="C29" s="47">
        <f t="shared" si="0"/>
        <v>3168000</v>
      </c>
      <c r="D29" s="47">
        <f t="shared" si="1"/>
        <v>0</v>
      </c>
      <c r="E29" s="47"/>
      <c r="F29" s="47"/>
      <c r="G29" s="47">
        <v>3168000</v>
      </c>
    </row>
    <row r="30" ht="20" customHeight="1" spans="1:7">
      <c r="A30" s="112" t="s">
        <v>110</v>
      </c>
      <c r="B30" s="112" t="s">
        <v>111</v>
      </c>
      <c r="C30" s="47">
        <f t="shared" si="0"/>
        <v>981220</v>
      </c>
      <c r="D30" s="47">
        <f t="shared" si="1"/>
        <v>981220</v>
      </c>
      <c r="E30" s="47">
        <v>981220</v>
      </c>
      <c r="F30" s="47"/>
      <c r="G30" s="47"/>
    </row>
    <row r="31" ht="20" customHeight="1" spans="1:7">
      <c r="A31" s="113" t="s">
        <v>112</v>
      </c>
      <c r="B31" s="113" t="s">
        <v>113</v>
      </c>
      <c r="C31" s="47">
        <f t="shared" si="0"/>
        <v>380713</v>
      </c>
      <c r="D31" s="47">
        <f t="shared" si="1"/>
        <v>380713</v>
      </c>
      <c r="E31" s="47">
        <v>380713</v>
      </c>
      <c r="F31" s="47"/>
      <c r="G31" s="47"/>
    </row>
    <row r="32" ht="20" customHeight="1" spans="1:7">
      <c r="A32" s="113" t="s">
        <v>114</v>
      </c>
      <c r="B32" s="113" t="s">
        <v>115</v>
      </c>
      <c r="C32" s="47">
        <f t="shared" si="0"/>
        <v>175007</v>
      </c>
      <c r="D32" s="47">
        <f t="shared" si="1"/>
        <v>175007</v>
      </c>
      <c r="E32" s="47">
        <v>175007</v>
      </c>
      <c r="F32" s="47"/>
      <c r="G32" s="47"/>
    </row>
    <row r="33" ht="20" customHeight="1" spans="1:7">
      <c r="A33" s="113" t="s">
        <v>116</v>
      </c>
      <c r="B33" s="113" t="s">
        <v>117</v>
      </c>
      <c r="C33" s="47">
        <f t="shared" si="0"/>
        <v>412660</v>
      </c>
      <c r="D33" s="47">
        <f t="shared" si="1"/>
        <v>412660</v>
      </c>
      <c r="E33" s="47">
        <v>412660</v>
      </c>
      <c r="F33" s="47"/>
      <c r="G33" s="47"/>
    </row>
    <row r="34" ht="20" customHeight="1" spans="1:7">
      <c r="A34" s="113" t="s">
        <v>118</v>
      </c>
      <c r="B34" s="113" t="s">
        <v>119</v>
      </c>
      <c r="C34" s="47">
        <f t="shared" si="0"/>
        <v>12840</v>
      </c>
      <c r="D34" s="47">
        <f t="shared" si="1"/>
        <v>12840</v>
      </c>
      <c r="E34" s="47">
        <v>12840</v>
      </c>
      <c r="F34" s="47"/>
      <c r="G34" s="47"/>
    </row>
    <row r="35" ht="20" customHeight="1" spans="1:7">
      <c r="A35" s="111">
        <v>213</v>
      </c>
      <c r="B35" s="111" t="s">
        <v>126</v>
      </c>
      <c r="C35" s="47">
        <f t="shared" ref="C35:C37" si="3">D35+G35+J35</f>
        <v>2572119.75</v>
      </c>
      <c r="D35" s="47">
        <f t="shared" si="1"/>
        <v>0</v>
      </c>
      <c r="E35" s="47"/>
      <c r="F35" s="47"/>
      <c r="G35" s="141">
        <v>2572119.75</v>
      </c>
    </row>
    <row r="36" ht="20" customHeight="1" spans="1:7">
      <c r="A36" s="112">
        <v>21308</v>
      </c>
      <c r="B36" s="112" t="s">
        <v>127</v>
      </c>
      <c r="C36" s="47">
        <f t="shared" si="3"/>
        <v>2572119.75</v>
      </c>
      <c r="D36" s="47">
        <f t="shared" si="1"/>
        <v>0</v>
      </c>
      <c r="E36" s="47"/>
      <c r="F36" s="47"/>
      <c r="G36" s="141">
        <v>2572119.75</v>
      </c>
    </row>
    <row r="37" ht="20" customHeight="1" spans="1:7">
      <c r="A37" s="113">
        <v>2130804</v>
      </c>
      <c r="B37" s="113" t="s">
        <v>128</v>
      </c>
      <c r="C37" s="47">
        <f t="shared" si="3"/>
        <v>2572119.75</v>
      </c>
      <c r="D37" s="47">
        <f t="shared" si="1"/>
        <v>0</v>
      </c>
      <c r="E37" s="47"/>
      <c r="F37" s="47"/>
      <c r="G37" s="141">
        <v>2572119.75</v>
      </c>
    </row>
    <row r="38" ht="20" customHeight="1" spans="1:7">
      <c r="A38" s="111" t="s">
        <v>129</v>
      </c>
      <c r="B38" s="111" t="s">
        <v>130</v>
      </c>
      <c r="C38" s="47">
        <f t="shared" ref="C38:C40" si="4">D38+G38</f>
        <v>1312830</v>
      </c>
      <c r="D38" s="47">
        <f t="shared" si="1"/>
        <v>1312830</v>
      </c>
      <c r="E38" s="47">
        <v>1312830</v>
      </c>
      <c r="F38" s="47"/>
      <c r="G38" s="141"/>
    </row>
    <row r="39" ht="20" customHeight="1" spans="1:7">
      <c r="A39" s="112" t="s">
        <v>131</v>
      </c>
      <c r="B39" s="112" t="s">
        <v>132</v>
      </c>
      <c r="C39" s="47">
        <f t="shared" si="4"/>
        <v>1312830</v>
      </c>
      <c r="D39" s="47">
        <f t="shared" si="1"/>
        <v>1312830</v>
      </c>
      <c r="E39" s="47">
        <v>1312830</v>
      </c>
      <c r="F39" s="47"/>
      <c r="G39" s="47"/>
    </row>
    <row r="40" ht="20" customHeight="1" spans="1:7">
      <c r="A40" s="113" t="s">
        <v>133</v>
      </c>
      <c r="B40" s="113" t="s">
        <v>134</v>
      </c>
      <c r="C40" s="47">
        <f t="shared" si="4"/>
        <v>1312830</v>
      </c>
      <c r="D40" s="47">
        <f t="shared" si="1"/>
        <v>1312830</v>
      </c>
      <c r="E40" s="47">
        <v>1312830</v>
      </c>
      <c r="F40" s="47"/>
      <c r="G40" s="47"/>
    </row>
    <row r="41" ht="20" customHeight="1" spans="1:7">
      <c r="A41" s="114" t="s">
        <v>135</v>
      </c>
      <c r="B41" s="114"/>
      <c r="C41" s="115">
        <f>C8+C13+C27+C35+C38</f>
        <v>51749952.55</v>
      </c>
      <c r="D41" s="115">
        <f>D13+D27+D35+D38</f>
        <v>40238878</v>
      </c>
      <c r="E41" s="115">
        <f>E13+E27+E35+E38</f>
        <v>39272578</v>
      </c>
      <c r="F41" s="115">
        <f>F13</f>
        <v>966300</v>
      </c>
      <c r="G41" s="115">
        <f>G8+G13+G27++G35+G38</f>
        <v>11511074.55</v>
      </c>
    </row>
  </sheetData>
  <mergeCells count="7">
    <mergeCell ref="A3:G3"/>
    <mergeCell ref="A4:E4"/>
    <mergeCell ref="A5:B5"/>
    <mergeCell ref="D5:F5"/>
    <mergeCell ref="A41:B41"/>
    <mergeCell ref="C5:C6"/>
    <mergeCell ref="G5:G6"/>
  </mergeCells>
  <pageMargins left="0.75" right="0.75" top="1" bottom="1" header="0.5" footer="0.5"/>
  <pageSetup paperSize="9" scale="5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9" sqref="D19"/>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2"/>
      <c r="B1" s="2"/>
      <c r="C1" s="2"/>
      <c r="D1" s="2"/>
      <c r="E1" s="2"/>
      <c r="F1" s="2"/>
    </row>
    <row r="2" ht="11.95" customHeight="1" spans="1:6">
      <c r="A2" s="131"/>
      <c r="B2" s="131"/>
      <c r="C2" s="71"/>
      <c r="F2" s="63" t="s">
        <v>159</v>
      </c>
    </row>
    <row r="3" ht="25.55" customHeight="1" spans="1:6">
      <c r="A3" s="132" t="s">
        <v>160</v>
      </c>
      <c r="B3" s="132"/>
      <c r="C3" s="132"/>
      <c r="D3" s="132"/>
      <c r="E3" s="132"/>
      <c r="F3" s="132"/>
    </row>
    <row r="4" ht="15.75" customHeight="1" spans="1:6">
      <c r="A4" s="6" t="str">
        <f>'部门财务收支预算总表01-1'!A4</f>
        <v>单位名称：新平彝族傣族自治县人力资源和社会保障局</v>
      </c>
      <c r="B4" s="131"/>
      <c r="C4" s="71"/>
      <c r="F4" s="63" t="s">
        <v>161</v>
      </c>
    </row>
    <row r="5" ht="19.5" customHeight="1" spans="1:6">
      <c r="A5" s="11" t="s">
        <v>162</v>
      </c>
      <c r="B5" s="17" t="s">
        <v>163</v>
      </c>
      <c r="C5" s="12" t="s">
        <v>164</v>
      </c>
      <c r="D5" s="13"/>
      <c r="E5" s="14"/>
      <c r="F5" s="17" t="s">
        <v>165</v>
      </c>
    </row>
    <row r="6" ht="19.5" customHeight="1" spans="1:6">
      <c r="A6" s="19"/>
      <c r="B6" s="20"/>
      <c r="C6" s="67" t="s">
        <v>36</v>
      </c>
      <c r="D6" s="67" t="s">
        <v>166</v>
      </c>
      <c r="E6" s="67" t="s">
        <v>167</v>
      </c>
      <c r="F6" s="20"/>
    </row>
    <row r="7" ht="18.85" customHeight="1" spans="1:6">
      <c r="A7" s="133">
        <v>1</v>
      </c>
      <c r="B7" s="133">
        <v>2</v>
      </c>
      <c r="C7" s="134">
        <v>3</v>
      </c>
      <c r="D7" s="133">
        <v>4</v>
      </c>
      <c r="E7" s="133">
        <v>5</v>
      </c>
      <c r="F7" s="133">
        <v>6</v>
      </c>
    </row>
    <row r="8" ht="18.85" customHeight="1" spans="1:6">
      <c r="A8" s="47">
        <v>43000</v>
      </c>
      <c r="B8" s="47">
        <v>0</v>
      </c>
      <c r="C8" s="47">
        <v>29000</v>
      </c>
      <c r="D8" s="47"/>
      <c r="E8" s="47">
        <v>29000</v>
      </c>
      <c r="F8" s="47">
        <v>14000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3"/>
  <sheetViews>
    <sheetView showZeros="0" workbookViewId="0">
      <pane ySplit="1" topLeftCell="A71" activePane="bottomLeft" state="frozen"/>
      <selection/>
      <selection pane="bottomLeft" activeCell="B95" sqref="B95"/>
    </sheetView>
  </sheetViews>
  <sheetFormatPr defaultColWidth="9.10833333333333" defaultRowHeight="14.25" customHeight="1"/>
  <cols>
    <col min="1" max="1" width="32.875" customWidth="1"/>
    <col min="2" max="3" width="23.8916666666667" customWidth="1"/>
    <col min="4" max="4" width="14.55" customWidth="1"/>
    <col min="5" max="5" width="28.5" customWidth="1"/>
    <col min="6" max="6" width="14.7833333333333" customWidth="1"/>
    <col min="7" max="7" width="24.375" customWidth="1"/>
    <col min="8" max="13" width="15.3333333333333" customWidth="1"/>
    <col min="14" max="16" width="14.7833333333333" customWidth="1"/>
    <col min="17" max="17" width="14.8916666666667" customWidth="1"/>
    <col min="18" max="23" width="1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4:23">
      <c r="D2" s="3"/>
      <c r="E2" s="3"/>
      <c r="F2" s="3"/>
      <c r="G2" s="3"/>
      <c r="U2" s="124"/>
      <c r="W2" s="59" t="s">
        <v>168</v>
      </c>
    </row>
    <row r="3" ht="27.85" customHeight="1" spans="1:23">
      <c r="A3" s="28" t="s">
        <v>169</v>
      </c>
      <c r="B3" s="28"/>
      <c r="C3" s="28"/>
      <c r="D3" s="28"/>
      <c r="E3" s="28"/>
      <c r="F3" s="28"/>
      <c r="G3" s="28"/>
      <c r="H3" s="28"/>
      <c r="I3" s="28"/>
      <c r="J3" s="28"/>
      <c r="K3" s="28"/>
      <c r="L3" s="28"/>
      <c r="M3" s="28"/>
      <c r="N3" s="28"/>
      <c r="O3" s="28"/>
      <c r="P3" s="28"/>
      <c r="Q3" s="28"/>
      <c r="R3" s="28"/>
      <c r="S3" s="28"/>
      <c r="T3" s="28"/>
      <c r="U3" s="28"/>
      <c r="V3" s="28"/>
      <c r="W3" s="28"/>
    </row>
    <row r="4" ht="13.6" customHeight="1" spans="1:23">
      <c r="A4" s="6" t="str">
        <f>'部门财务收支预算总表01-1'!A4</f>
        <v>单位名称：新平彝族傣族自治县人力资源和社会保障局</v>
      </c>
      <c r="B4" s="7"/>
      <c r="C4" s="7"/>
      <c r="D4" s="7"/>
      <c r="E4" s="7"/>
      <c r="F4" s="7"/>
      <c r="G4" s="7"/>
      <c r="H4" s="8"/>
      <c r="I4" s="8"/>
      <c r="J4" s="8"/>
      <c r="K4" s="8"/>
      <c r="L4" s="8"/>
      <c r="M4" s="8"/>
      <c r="N4" s="8"/>
      <c r="O4" s="8"/>
      <c r="P4" s="8"/>
      <c r="Q4" s="8"/>
      <c r="U4" s="124"/>
      <c r="W4" s="110" t="s">
        <v>161</v>
      </c>
    </row>
    <row r="5" ht="21.8" customHeight="1" spans="1:23">
      <c r="A5" s="10" t="s">
        <v>170</v>
      </c>
      <c r="B5" s="10" t="s">
        <v>171</v>
      </c>
      <c r="C5" s="10" t="s">
        <v>172</v>
      </c>
      <c r="D5" s="11" t="s">
        <v>173</v>
      </c>
      <c r="E5" s="11" t="s">
        <v>174</v>
      </c>
      <c r="F5" s="11" t="s">
        <v>175</v>
      </c>
      <c r="G5" s="11" t="s">
        <v>176</v>
      </c>
      <c r="H5" s="67" t="s">
        <v>177</v>
      </c>
      <c r="I5" s="67"/>
      <c r="J5" s="67"/>
      <c r="K5" s="67"/>
      <c r="L5" s="122"/>
      <c r="M5" s="122"/>
      <c r="N5" s="122"/>
      <c r="O5" s="122"/>
      <c r="P5" s="122"/>
      <c r="Q5" s="51"/>
      <c r="R5" s="67"/>
      <c r="S5" s="67"/>
      <c r="T5" s="67"/>
      <c r="U5" s="67"/>
      <c r="V5" s="67"/>
      <c r="W5" s="67"/>
    </row>
    <row r="6" ht="21.8" customHeight="1" spans="1:23">
      <c r="A6" s="15"/>
      <c r="B6" s="15"/>
      <c r="C6" s="15"/>
      <c r="D6" s="16"/>
      <c r="E6" s="16"/>
      <c r="F6" s="16"/>
      <c r="G6" s="16"/>
      <c r="H6" s="67" t="s">
        <v>34</v>
      </c>
      <c r="I6" s="51" t="s">
        <v>37</v>
      </c>
      <c r="J6" s="51"/>
      <c r="K6" s="51"/>
      <c r="L6" s="122"/>
      <c r="M6" s="122"/>
      <c r="N6" s="122" t="s">
        <v>178</v>
      </c>
      <c r="O6" s="122"/>
      <c r="P6" s="122"/>
      <c r="Q6" s="51" t="s">
        <v>40</v>
      </c>
      <c r="R6" s="67" t="s">
        <v>60</v>
      </c>
      <c r="S6" s="51"/>
      <c r="T6" s="51"/>
      <c r="U6" s="51"/>
      <c r="V6" s="51"/>
      <c r="W6" s="51"/>
    </row>
    <row r="7" ht="15.05" customHeight="1" spans="1:23">
      <c r="A7" s="18"/>
      <c r="B7" s="18"/>
      <c r="C7" s="18"/>
      <c r="D7" s="19"/>
      <c r="E7" s="19"/>
      <c r="F7" s="19"/>
      <c r="G7" s="19"/>
      <c r="H7" s="67"/>
      <c r="I7" s="51" t="s">
        <v>179</v>
      </c>
      <c r="J7" s="51" t="s">
        <v>180</v>
      </c>
      <c r="K7" s="51" t="s">
        <v>181</v>
      </c>
      <c r="L7" s="127" t="s">
        <v>182</v>
      </c>
      <c r="M7" s="127" t="s">
        <v>183</v>
      </c>
      <c r="N7" s="127" t="s">
        <v>37</v>
      </c>
      <c r="O7" s="127" t="s">
        <v>38</v>
      </c>
      <c r="P7" s="127" t="s">
        <v>39</v>
      </c>
      <c r="Q7" s="51"/>
      <c r="R7" s="51" t="s">
        <v>36</v>
      </c>
      <c r="S7" s="51" t="s">
        <v>47</v>
      </c>
      <c r="T7" s="51" t="s">
        <v>184</v>
      </c>
      <c r="U7" s="51" t="s">
        <v>43</v>
      </c>
      <c r="V7" s="51" t="s">
        <v>44</v>
      </c>
      <c r="W7" s="51" t="s">
        <v>45</v>
      </c>
    </row>
    <row r="8" ht="27.85" customHeight="1" spans="1:23">
      <c r="A8" s="18"/>
      <c r="B8" s="18"/>
      <c r="C8" s="18"/>
      <c r="D8" s="19"/>
      <c r="E8" s="19"/>
      <c r="F8" s="19"/>
      <c r="G8" s="19"/>
      <c r="H8" s="67"/>
      <c r="I8" s="51"/>
      <c r="J8" s="51"/>
      <c r="K8" s="51"/>
      <c r="L8" s="127"/>
      <c r="M8" s="127"/>
      <c r="N8" s="127"/>
      <c r="O8" s="127"/>
      <c r="P8" s="127"/>
      <c r="Q8" s="51"/>
      <c r="R8" s="51"/>
      <c r="S8" s="51"/>
      <c r="T8" s="51"/>
      <c r="U8" s="51"/>
      <c r="V8" s="51"/>
      <c r="W8" s="51"/>
    </row>
    <row r="9" ht="15.05" customHeight="1" spans="1:23">
      <c r="A9" s="125">
        <v>1</v>
      </c>
      <c r="B9" s="125">
        <v>2</v>
      </c>
      <c r="C9" s="125">
        <v>3</v>
      </c>
      <c r="D9" s="125">
        <v>4</v>
      </c>
      <c r="E9" s="125">
        <v>5</v>
      </c>
      <c r="F9" s="125">
        <v>6</v>
      </c>
      <c r="G9" s="125">
        <v>7</v>
      </c>
      <c r="H9" s="125">
        <v>8</v>
      </c>
      <c r="I9" s="125">
        <v>9</v>
      </c>
      <c r="J9" s="125">
        <v>10</v>
      </c>
      <c r="K9" s="125">
        <v>11</v>
      </c>
      <c r="L9" s="125">
        <v>12</v>
      </c>
      <c r="M9" s="125">
        <v>13</v>
      </c>
      <c r="N9" s="125">
        <v>14</v>
      </c>
      <c r="O9" s="125">
        <v>15</v>
      </c>
      <c r="P9" s="125">
        <v>16</v>
      </c>
      <c r="Q9" s="125">
        <v>17</v>
      </c>
      <c r="R9" s="125">
        <v>18</v>
      </c>
      <c r="S9" s="125">
        <v>19</v>
      </c>
      <c r="T9" s="125">
        <v>20</v>
      </c>
      <c r="U9" s="125">
        <v>21</v>
      </c>
      <c r="V9" s="125">
        <v>22</v>
      </c>
      <c r="W9" s="125">
        <v>23</v>
      </c>
    </row>
    <row r="10" s="1" customFormat="1" ht="20" customHeight="1" spans="1:23">
      <c r="A10" s="22" t="s">
        <v>49</v>
      </c>
      <c r="B10" s="22"/>
      <c r="C10" s="23"/>
      <c r="D10" s="22"/>
      <c r="E10" s="22"/>
      <c r="F10" s="22"/>
      <c r="G10" s="22"/>
      <c r="H10" s="47">
        <f t="shared" ref="H10:L10" si="0">SUM(H11:H92)</f>
        <v>40238878</v>
      </c>
      <c r="I10" s="47">
        <f t="shared" si="0"/>
        <v>40238878</v>
      </c>
      <c r="J10" s="47">
        <f t="shared" si="0"/>
        <v>0</v>
      </c>
      <c r="K10" s="47">
        <f t="shared" si="0"/>
        <v>0</v>
      </c>
      <c r="L10" s="47">
        <f t="shared" si="0"/>
        <v>40238878</v>
      </c>
      <c r="M10" s="47"/>
      <c r="N10" s="47"/>
      <c r="O10" s="47"/>
      <c r="P10" s="47"/>
      <c r="Q10" s="47"/>
      <c r="R10" s="47"/>
      <c r="S10" s="47"/>
      <c r="T10" s="47"/>
      <c r="U10" s="47"/>
      <c r="V10" s="47"/>
      <c r="W10" s="47"/>
    </row>
    <row r="11" s="1" customFormat="1" ht="20" customHeight="1" spans="1:23">
      <c r="A11" s="126" t="s">
        <v>49</v>
      </c>
      <c r="B11" s="22" t="s">
        <v>185</v>
      </c>
      <c r="C11" s="23" t="s">
        <v>186</v>
      </c>
      <c r="D11" s="22" t="s">
        <v>81</v>
      </c>
      <c r="E11" s="22" t="s">
        <v>82</v>
      </c>
      <c r="F11" s="22" t="s">
        <v>187</v>
      </c>
      <c r="G11" s="22" t="s">
        <v>188</v>
      </c>
      <c r="H11" s="47">
        <v>79060</v>
      </c>
      <c r="I11" s="47">
        <v>79060</v>
      </c>
      <c r="J11" s="47"/>
      <c r="K11" s="47"/>
      <c r="L11" s="47">
        <v>79060</v>
      </c>
      <c r="M11" s="47"/>
      <c r="N11" s="47"/>
      <c r="O11" s="47"/>
      <c r="P11" s="45"/>
      <c r="Q11" s="47"/>
      <c r="R11" s="47"/>
      <c r="S11" s="47"/>
      <c r="T11" s="47"/>
      <c r="U11" s="47"/>
      <c r="V11" s="47"/>
      <c r="W11" s="47"/>
    </row>
    <row r="12" s="1" customFormat="1" ht="20" customHeight="1" spans="1:23">
      <c r="A12" s="126" t="s">
        <v>49</v>
      </c>
      <c r="B12" s="22" t="s">
        <v>185</v>
      </c>
      <c r="C12" s="23" t="s">
        <v>186</v>
      </c>
      <c r="D12" s="22" t="s">
        <v>81</v>
      </c>
      <c r="E12" s="22" t="s">
        <v>82</v>
      </c>
      <c r="F12" s="22" t="s">
        <v>189</v>
      </c>
      <c r="G12" s="22" t="s">
        <v>190</v>
      </c>
      <c r="H12" s="47">
        <v>14940</v>
      </c>
      <c r="I12" s="47">
        <v>14940</v>
      </c>
      <c r="J12" s="47"/>
      <c r="K12" s="47"/>
      <c r="L12" s="47">
        <v>14940</v>
      </c>
      <c r="M12" s="47"/>
      <c r="N12" s="47"/>
      <c r="O12" s="47"/>
      <c r="P12" s="45"/>
      <c r="Q12" s="47"/>
      <c r="R12" s="47"/>
      <c r="S12" s="47"/>
      <c r="T12" s="47"/>
      <c r="U12" s="47"/>
      <c r="V12" s="47"/>
      <c r="W12" s="47"/>
    </row>
    <row r="13" s="1" customFormat="1" ht="20" customHeight="1" spans="1:23">
      <c r="A13" s="126" t="s">
        <v>49</v>
      </c>
      <c r="B13" s="22" t="s">
        <v>185</v>
      </c>
      <c r="C13" s="23" t="s">
        <v>186</v>
      </c>
      <c r="D13" s="22" t="s">
        <v>81</v>
      </c>
      <c r="E13" s="22" t="s">
        <v>82</v>
      </c>
      <c r="F13" s="22" t="s">
        <v>191</v>
      </c>
      <c r="G13" s="22" t="s">
        <v>192</v>
      </c>
      <c r="H13" s="47">
        <v>30000</v>
      </c>
      <c r="I13" s="47">
        <v>30000</v>
      </c>
      <c r="J13" s="47"/>
      <c r="K13" s="47"/>
      <c r="L13" s="47">
        <v>30000</v>
      </c>
      <c r="M13" s="47"/>
      <c r="N13" s="47"/>
      <c r="O13" s="47"/>
      <c r="P13" s="45"/>
      <c r="Q13" s="47"/>
      <c r="R13" s="47"/>
      <c r="S13" s="47"/>
      <c r="T13" s="47"/>
      <c r="U13" s="47"/>
      <c r="V13" s="47"/>
      <c r="W13" s="47"/>
    </row>
    <row r="14" s="1" customFormat="1" ht="20" customHeight="1" spans="1:23">
      <c r="A14" s="126" t="s">
        <v>49</v>
      </c>
      <c r="B14" s="22" t="s">
        <v>185</v>
      </c>
      <c r="C14" s="23" t="s">
        <v>186</v>
      </c>
      <c r="D14" s="22" t="s">
        <v>81</v>
      </c>
      <c r="E14" s="22" t="s">
        <v>82</v>
      </c>
      <c r="F14" s="22" t="s">
        <v>193</v>
      </c>
      <c r="G14" s="22" t="s">
        <v>194</v>
      </c>
      <c r="H14" s="47">
        <v>8000</v>
      </c>
      <c r="I14" s="47">
        <v>8000</v>
      </c>
      <c r="J14" s="47"/>
      <c r="K14" s="47"/>
      <c r="L14" s="47">
        <v>8000</v>
      </c>
      <c r="M14" s="47"/>
      <c r="N14" s="47"/>
      <c r="O14" s="47"/>
      <c r="P14" s="45"/>
      <c r="Q14" s="47"/>
      <c r="R14" s="47"/>
      <c r="S14" s="47"/>
      <c r="T14" s="47"/>
      <c r="U14" s="47"/>
      <c r="V14" s="47"/>
      <c r="W14" s="47"/>
    </row>
    <row r="15" s="1" customFormat="1" ht="20" customHeight="1" spans="1:23">
      <c r="A15" s="126" t="s">
        <v>49</v>
      </c>
      <c r="B15" s="22" t="s">
        <v>185</v>
      </c>
      <c r="C15" s="23" t="s">
        <v>186</v>
      </c>
      <c r="D15" s="22" t="s">
        <v>81</v>
      </c>
      <c r="E15" s="22" t="s">
        <v>82</v>
      </c>
      <c r="F15" s="22" t="s">
        <v>195</v>
      </c>
      <c r="G15" s="22" t="s">
        <v>196</v>
      </c>
      <c r="H15" s="47">
        <v>19600</v>
      </c>
      <c r="I15" s="47">
        <v>19600</v>
      </c>
      <c r="J15" s="47"/>
      <c r="K15" s="47"/>
      <c r="L15" s="47">
        <v>19600</v>
      </c>
      <c r="M15" s="47"/>
      <c r="N15" s="47"/>
      <c r="O15" s="47"/>
      <c r="P15" s="45"/>
      <c r="Q15" s="47"/>
      <c r="R15" s="47"/>
      <c r="S15" s="47"/>
      <c r="T15" s="47"/>
      <c r="U15" s="47"/>
      <c r="V15" s="47"/>
      <c r="W15" s="47"/>
    </row>
    <row r="16" s="1" customFormat="1" ht="20" customHeight="1" spans="1:23">
      <c r="A16" s="126" t="s">
        <v>49</v>
      </c>
      <c r="B16" s="22" t="s">
        <v>197</v>
      </c>
      <c r="C16" s="23" t="s">
        <v>198</v>
      </c>
      <c r="D16" s="22" t="s">
        <v>81</v>
      </c>
      <c r="E16" s="22" t="s">
        <v>82</v>
      </c>
      <c r="F16" s="22" t="s">
        <v>199</v>
      </c>
      <c r="G16" s="22" t="s">
        <v>200</v>
      </c>
      <c r="H16" s="47">
        <v>523056</v>
      </c>
      <c r="I16" s="47">
        <v>523056</v>
      </c>
      <c r="J16" s="47"/>
      <c r="K16" s="47"/>
      <c r="L16" s="47">
        <v>523056</v>
      </c>
      <c r="M16" s="47"/>
      <c r="N16" s="47"/>
      <c r="O16" s="47"/>
      <c r="P16" s="45"/>
      <c r="Q16" s="47"/>
      <c r="R16" s="47"/>
      <c r="S16" s="47"/>
      <c r="T16" s="47"/>
      <c r="U16" s="47"/>
      <c r="V16" s="47"/>
      <c r="W16" s="47"/>
    </row>
    <row r="17" s="1" customFormat="1" ht="20" customHeight="1" spans="1:23">
      <c r="A17" s="126" t="s">
        <v>49</v>
      </c>
      <c r="B17" s="22" t="s">
        <v>197</v>
      </c>
      <c r="C17" s="23" t="s">
        <v>198</v>
      </c>
      <c r="D17" s="22" t="s">
        <v>81</v>
      </c>
      <c r="E17" s="22" t="s">
        <v>82</v>
      </c>
      <c r="F17" s="22" t="s">
        <v>201</v>
      </c>
      <c r="G17" s="22" t="s">
        <v>202</v>
      </c>
      <c r="H17" s="47">
        <v>690612</v>
      </c>
      <c r="I17" s="47">
        <v>690612</v>
      </c>
      <c r="J17" s="47"/>
      <c r="K17" s="47"/>
      <c r="L17" s="47">
        <v>690612</v>
      </c>
      <c r="M17" s="47"/>
      <c r="N17" s="47"/>
      <c r="O17" s="47"/>
      <c r="P17" s="45"/>
      <c r="Q17" s="47"/>
      <c r="R17" s="47"/>
      <c r="S17" s="47"/>
      <c r="T17" s="47"/>
      <c r="U17" s="47"/>
      <c r="V17" s="47"/>
      <c r="W17" s="47"/>
    </row>
    <row r="18" s="1" customFormat="1" ht="20" customHeight="1" spans="1:23">
      <c r="A18" s="126" t="s">
        <v>49</v>
      </c>
      <c r="B18" s="22" t="s">
        <v>203</v>
      </c>
      <c r="C18" s="23" t="s">
        <v>204</v>
      </c>
      <c r="D18" s="22" t="s">
        <v>81</v>
      </c>
      <c r="E18" s="22" t="s">
        <v>82</v>
      </c>
      <c r="F18" s="22" t="s">
        <v>199</v>
      </c>
      <c r="G18" s="22" t="s">
        <v>200</v>
      </c>
      <c r="H18" s="47">
        <v>678336</v>
      </c>
      <c r="I18" s="47">
        <v>678336</v>
      </c>
      <c r="J18" s="47"/>
      <c r="K18" s="47"/>
      <c r="L18" s="47">
        <v>678336</v>
      </c>
      <c r="M18" s="47"/>
      <c r="N18" s="47"/>
      <c r="O18" s="47"/>
      <c r="P18" s="45"/>
      <c r="Q18" s="47"/>
      <c r="R18" s="47"/>
      <c r="S18" s="47"/>
      <c r="T18" s="47"/>
      <c r="U18" s="47"/>
      <c r="V18" s="47"/>
      <c r="W18" s="47"/>
    </row>
    <row r="19" s="1" customFormat="1" ht="20" customHeight="1" spans="1:23">
      <c r="A19" s="126" t="s">
        <v>49</v>
      </c>
      <c r="B19" s="22" t="s">
        <v>203</v>
      </c>
      <c r="C19" s="23" t="s">
        <v>204</v>
      </c>
      <c r="D19" s="22" t="s">
        <v>81</v>
      </c>
      <c r="E19" s="22" t="s">
        <v>82</v>
      </c>
      <c r="F19" s="22" t="s">
        <v>201</v>
      </c>
      <c r="G19" s="22" t="s">
        <v>202</v>
      </c>
      <c r="H19" s="47">
        <v>82596</v>
      </c>
      <c r="I19" s="47">
        <v>82596</v>
      </c>
      <c r="J19" s="47"/>
      <c r="K19" s="47"/>
      <c r="L19" s="47">
        <v>82596</v>
      </c>
      <c r="M19" s="47"/>
      <c r="N19" s="47"/>
      <c r="O19" s="47"/>
      <c r="P19" s="45"/>
      <c r="Q19" s="47"/>
      <c r="R19" s="47"/>
      <c r="S19" s="47"/>
      <c r="T19" s="47"/>
      <c r="U19" s="47"/>
      <c r="V19" s="47"/>
      <c r="W19" s="47"/>
    </row>
    <row r="20" s="1" customFormat="1" ht="20" customHeight="1" spans="1:23">
      <c r="A20" s="126" t="s">
        <v>49</v>
      </c>
      <c r="B20" s="22" t="s">
        <v>203</v>
      </c>
      <c r="C20" s="23" t="s">
        <v>204</v>
      </c>
      <c r="D20" s="22" t="s">
        <v>81</v>
      </c>
      <c r="E20" s="22" t="s">
        <v>82</v>
      </c>
      <c r="F20" s="22" t="s">
        <v>205</v>
      </c>
      <c r="G20" s="22" t="s">
        <v>206</v>
      </c>
      <c r="H20" s="47">
        <v>510000</v>
      </c>
      <c r="I20" s="47">
        <v>510000</v>
      </c>
      <c r="J20" s="47"/>
      <c r="K20" s="47"/>
      <c r="L20" s="47">
        <v>510000</v>
      </c>
      <c r="M20" s="47"/>
      <c r="N20" s="47"/>
      <c r="O20" s="47"/>
      <c r="P20" s="45"/>
      <c r="Q20" s="47"/>
      <c r="R20" s="47"/>
      <c r="S20" s="47"/>
      <c r="T20" s="47"/>
      <c r="U20" s="47"/>
      <c r="V20" s="47"/>
      <c r="W20" s="47"/>
    </row>
    <row r="21" s="1" customFormat="1" ht="20" customHeight="1" spans="1:23">
      <c r="A21" s="126" t="s">
        <v>49</v>
      </c>
      <c r="B21" s="22" t="s">
        <v>203</v>
      </c>
      <c r="C21" s="23" t="s">
        <v>204</v>
      </c>
      <c r="D21" s="22" t="s">
        <v>81</v>
      </c>
      <c r="E21" s="22" t="s">
        <v>82</v>
      </c>
      <c r="F21" s="22" t="s">
        <v>205</v>
      </c>
      <c r="G21" s="22" t="s">
        <v>206</v>
      </c>
      <c r="H21" s="47">
        <v>259980</v>
      </c>
      <c r="I21" s="47">
        <v>259980</v>
      </c>
      <c r="J21" s="47"/>
      <c r="K21" s="47"/>
      <c r="L21" s="47">
        <v>259980</v>
      </c>
      <c r="M21" s="47"/>
      <c r="N21" s="47"/>
      <c r="O21" s="47"/>
      <c r="P21" s="45"/>
      <c r="Q21" s="47"/>
      <c r="R21" s="47"/>
      <c r="S21" s="47"/>
      <c r="T21" s="47"/>
      <c r="U21" s="47"/>
      <c r="V21" s="47"/>
      <c r="W21" s="47"/>
    </row>
    <row r="22" s="1" customFormat="1" ht="20" customHeight="1" spans="1:23">
      <c r="A22" s="126" t="s">
        <v>49</v>
      </c>
      <c r="B22" s="22" t="s">
        <v>207</v>
      </c>
      <c r="C22" s="23" t="s">
        <v>208</v>
      </c>
      <c r="D22" s="22" t="s">
        <v>112</v>
      </c>
      <c r="E22" s="22" t="s">
        <v>113</v>
      </c>
      <c r="F22" s="22" t="s">
        <v>209</v>
      </c>
      <c r="G22" s="22" t="s">
        <v>210</v>
      </c>
      <c r="H22" s="47">
        <v>10943</v>
      </c>
      <c r="I22" s="47">
        <v>10943</v>
      </c>
      <c r="J22" s="47"/>
      <c r="K22" s="47"/>
      <c r="L22" s="47">
        <v>10943</v>
      </c>
      <c r="M22" s="47"/>
      <c r="N22" s="47"/>
      <c r="O22" s="47"/>
      <c r="P22" s="45"/>
      <c r="Q22" s="47"/>
      <c r="R22" s="47"/>
      <c r="S22" s="47"/>
      <c r="T22" s="47"/>
      <c r="U22" s="47"/>
      <c r="V22" s="47"/>
      <c r="W22" s="47"/>
    </row>
    <row r="23" s="1" customFormat="1" ht="20" customHeight="1" spans="1:23">
      <c r="A23" s="126" t="s">
        <v>49</v>
      </c>
      <c r="B23" s="22" t="s">
        <v>207</v>
      </c>
      <c r="C23" s="23" t="s">
        <v>208</v>
      </c>
      <c r="D23" s="22" t="s">
        <v>114</v>
      </c>
      <c r="E23" s="22" t="s">
        <v>115</v>
      </c>
      <c r="F23" s="22" t="s">
        <v>209</v>
      </c>
      <c r="G23" s="22" t="s">
        <v>210</v>
      </c>
      <c r="H23" s="47">
        <v>6707</v>
      </c>
      <c r="I23" s="47">
        <v>6707</v>
      </c>
      <c r="J23" s="47"/>
      <c r="K23" s="47"/>
      <c r="L23" s="47">
        <v>6707</v>
      </c>
      <c r="M23" s="47"/>
      <c r="N23" s="47"/>
      <c r="O23" s="47"/>
      <c r="P23" s="45"/>
      <c r="Q23" s="47"/>
      <c r="R23" s="47"/>
      <c r="S23" s="47"/>
      <c r="T23" s="47"/>
      <c r="U23" s="47"/>
      <c r="V23" s="47"/>
      <c r="W23" s="47"/>
    </row>
    <row r="24" s="1" customFormat="1" ht="20" customHeight="1" spans="1:23">
      <c r="A24" s="126" t="s">
        <v>49</v>
      </c>
      <c r="B24" s="22" t="s">
        <v>211</v>
      </c>
      <c r="C24" s="23" t="s">
        <v>134</v>
      </c>
      <c r="D24" s="22" t="s">
        <v>133</v>
      </c>
      <c r="E24" s="22" t="s">
        <v>134</v>
      </c>
      <c r="F24" s="22" t="s">
        <v>212</v>
      </c>
      <c r="G24" s="22" t="s">
        <v>134</v>
      </c>
      <c r="H24" s="47">
        <v>666558</v>
      </c>
      <c r="I24" s="47">
        <v>666558</v>
      </c>
      <c r="J24" s="47"/>
      <c r="K24" s="47"/>
      <c r="L24" s="47">
        <v>666558</v>
      </c>
      <c r="M24" s="47"/>
      <c r="N24" s="47"/>
      <c r="O24" s="47"/>
      <c r="P24" s="45"/>
      <c r="Q24" s="47"/>
      <c r="R24" s="47"/>
      <c r="S24" s="47"/>
      <c r="T24" s="47"/>
      <c r="U24" s="47"/>
      <c r="V24" s="47"/>
      <c r="W24" s="47"/>
    </row>
    <row r="25" s="1" customFormat="1" ht="20" customHeight="1" spans="1:23">
      <c r="A25" s="126" t="s">
        <v>49</v>
      </c>
      <c r="B25" s="22" t="s">
        <v>213</v>
      </c>
      <c r="C25" s="23" t="s">
        <v>214</v>
      </c>
      <c r="D25" s="22" t="s">
        <v>81</v>
      </c>
      <c r="E25" s="22" t="s">
        <v>82</v>
      </c>
      <c r="F25" s="22" t="s">
        <v>215</v>
      </c>
      <c r="G25" s="22" t="s">
        <v>216</v>
      </c>
      <c r="H25" s="47">
        <v>29000</v>
      </c>
      <c r="I25" s="47">
        <v>29000</v>
      </c>
      <c r="J25" s="47"/>
      <c r="K25" s="47"/>
      <c r="L25" s="47">
        <v>29000</v>
      </c>
      <c r="M25" s="47"/>
      <c r="N25" s="47"/>
      <c r="O25" s="47"/>
      <c r="P25" s="45"/>
      <c r="Q25" s="47"/>
      <c r="R25" s="47"/>
      <c r="S25" s="47"/>
      <c r="T25" s="47"/>
      <c r="U25" s="47"/>
      <c r="V25" s="47"/>
      <c r="W25" s="47"/>
    </row>
    <row r="26" s="1" customFormat="1" ht="20" customHeight="1" spans="1:23">
      <c r="A26" s="126" t="s">
        <v>49</v>
      </c>
      <c r="B26" s="22" t="s">
        <v>217</v>
      </c>
      <c r="C26" s="23" t="s">
        <v>218</v>
      </c>
      <c r="D26" s="22" t="s">
        <v>81</v>
      </c>
      <c r="E26" s="22" t="s">
        <v>82</v>
      </c>
      <c r="F26" s="22" t="s">
        <v>219</v>
      </c>
      <c r="G26" s="22" t="s">
        <v>220</v>
      </c>
      <c r="H26" s="47">
        <v>99000</v>
      </c>
      <c r="I26" s="47">
        <v>99000</v>
      </c>
      <c r="J26" s="47"/>
      <c r="K26" s="47"/>
      <c r="L26" s="47">
        <v>99000</v>
      </c>
      <c r="M26" s="47"/>
      <c r="N26" s="47"/>
      <c r="O26" s="47"/>
      <c r="P26" s="45"/>
      <c r="Q26" s="47"/>
      <c r="R26" s="47"/>
      <c r="S26" s="47"/>
      <c r="T26" s="47"/>
      <c r="U26" s="47"/>
      <c r="V26" s="47"/>
      <c r="W26" s="47"/>
    </row>
    <row r="27" s="1" customFormat="1" ht="20" customHeight="1" spans="1:23">
      <c r="A27" s="126" t="s">
        <v>49</v>
      </c>
      <c r="B27" s="22" t="s">
        <v>221</v>
      </c>
      <c r="C27" s="23" t="s">
        <v>222</v>
      </c>
      <c r="D27" s="22" t="s">
        <v>81</v>
      </c>
      <c r="E27" s="22" t="s">
        <v>82</v>
      </c>
      <c r="F27" s="22" t="s">
        <v>223</v>
      </c>
      <c r="G27" s="22" t="s">
        <v>222</v>
      </c>
      <c r="H27" s="47">
        <v>44800</v>
      </c>
      <c r="I27" s="47">
        <v>44800</v>
      </c>
      <c r="J27" s="47"/>
      <c r="K27" s="47"/>
      <c r="L27" s="47">
        <v>44800</v>
      </c>
      <c r="M27" s="47"/>
      <c r="N27" s="47"/>
      <c r="O27" s="47"/>
      <c r="P27" s="45"/>
      <c r="Q27" s="47"/>
      <c r="R27" s="47"/>
      <c r="S27" s="47"/>
      <c r="T27" s="47"/>
      <c r="U27" s="47"/>
      <c r="V27" s="47"/>
      <c r="W27" s="47"/>
    </row>
    <row r="28" s="1" customFormat="1" ht="20" customHeight="1" spans="1:23">
      <c r="A28" s="126" t="s">
        <v>49</v>
      </c>
      <c r="B28" s="22" t="s">
        <v>224</v>
      </c>
      <c r="C28" s="23" t="s">
        <v>165</v>
      </c>
      <c r="D28" s="22" t="s">
        <v>81</v>
      </c>
      <c r="E28" s="22" t="s">
        <v>82</v>
      </c>
      <c r="F28" s="22" t="s">
        <v>225</v>
      </c>
      <c r="G28" s="22" t="s">
        <v>165</v>
      </c>
      <c r="H28" s="47">
        <v>6000</v>
      </c>
      <c r="I28" s="47">
        <v>6000</v>
      </c>
      <c r="J28" s="47"/>
      <c r="K28" s="47"/>
      <c r="L28" s="47">
        <v>6000</v>
      </c>
      <c r="M28" s="47"/>
      <c r="N28" s="47"/>
      <c r="O28" s="47"/>
      <c r="P28" s="45"/>
      <c r="Q28" s="47"/>
      <c r="R28" s="47"/>
      <c r="S28" s="47"/>
      <c r="T28" s="47"/>
      <c r="U28" s="47"/>
      <c r="V28" s="47"/>
      <c r="W28" s="47"/>
    </row>
    <row r="29" s="1" customFormat="1" ht="20" customHeight="1" spans="1:23">
      <c r="A29" s="126" t="s">
        <v>49</v>
      </c>
      <c r="B29" s="22" t="s">
        <v>226</v>
      </c>
      <c r="C29" s="23" t="s">
        <v>227</v>
      </c>
      <c r="D29" s="22" t="s">
        <v>81</v>
      </c>
      <c r="E29" s="22" t="s">
        <v>82</v>
      </c>
      <c r="F29" s="22" t="s">
        <v>228</v>
      </c>
      <c r="G29" s="22" t="s">
        <v>229</v>
      </c>
      <c r="H29" s="47">
        <v>201156</v>
      </c>
      <c r="I29" s="47">
        <v>201156</v>
      </c>
      <c r="J29" s="47"/>
      <c r="K29" s="47"/>
      <c r="L29" s="47">
        <v>201156</v>
      </c>
      <c r="M29" s="47"/>
      <c r="N29" s="47"/>
      <c r="O29" s="47"/>
      <c r="P29" s="45"/>
      <c r="Q29" s="47"/>
      <c r="R29" s="47"/>
      <c r="S29" s="47"/>
      <c r="T29" s="47"/>
      <c r="U29" s="47"/>
      <c r="V29" s="47"/>
      <c r="W29" s="47"/>
    </row>
    <row r="30" s="1" customFormat="1" ht="20" customHeight="1" spans="1:23">
      <c r="A30" s="126" t="s">
        <v>49</v>
      </c>
      <c r="B30" s="22" t="s">
        <v>230</v>
      </c>
      <c r="C30" s="23" t="s">
        <v>231</v>
      </c>
      <c r="D30" s="22" t="s">
        <v>81</v>
      </c>
      <c r="E30" s="22" t="s">
        <v>82</v>
      </c>
      <c r="F30" s="22" t="s">
        <v>205</v>
      </c>
      <c r="G30" s="22" t="s">
        <v>206</v>
      </c>
      <c r="H30" s="47">
        <v>102000</v>
      </c>
      <c r="I30" s="47">
        <v>102000</v>
      </c>
      <c r="J30" s="47"/>
      <c r="K30" s="47"/>
      <c r="L30" s="47">
        <v>102000</v>
      </c>
      <c r="M30" s="47"/>
      <c r="N30" s="47"/>
      <c r="O30" s="47"/>
      <c r="P30" s="45"/>
      <c r="Q30" s="47"/>
      <c r="R30" s="47"/>
      <c r="S30" s="47"/>
      <c r="T30" s="47"/>
      <c r="U30" s="47"/>
      <c r="V30" s="47"/>
      <c r="W30" s="47"/>
    </row>
    <row r="31" s="1" customFormat="1" ht="20" customHeight="1" spans="1:23">
      <c r="A31" s="126" t="s">
        <v>49</v>
      </c>
      <c r="B31" s="22" t="s">
        <v>230</v>
      </c>
      <c r="C31" s="23" t="s">
        <v>231</v>
      </c>
      <c r="D31" s="22" t="s">
        <v>81</v>
      </c>
      <c r="E31" s="22" t="s">
        <v>82</v>
      </c>
      <c r="F31" s="22" t="s">
        <v>205</v>
      </c>
      <c r="G31" s="22" t="s">
        <v>206</v>
      </c>
      <c r="H31" s="47">
        <v>204000</v>
      </c>
      <c r="I31" s="47">
        <v>204000</v>
      </c>
      <c r="J31" s="47"/>
      <c r="K31" s="47"/>
      <c r="L31" s="47">
        <v>204000</v>
      </c>
      <c r="M31" s="47"/>
      <c r="N31" s="47"/>
      <c r="O31" s="47"/>
      <c r="P31" s="45"/>
      <c r="Q31" s="47"/>
      <c r="R31" s="47"/>
      <c r="S31" s="47"/>
      <c r="T31" s="47"/>
      <c r="U31" s="47"/>
      <c r="V31" s="47"/>
      <c r="W31" s="47"/>
    </row>
    <row r="32" s="1" customFormat="1" ht="20" customHeight="1" spans="1:23">
      <c r="A32" s="126" t="s">
        <v>49</v>
      </c>
      <c r="B32" s="22" t="s">
        <v>232</v>
      </c>
      <c r="C32" s="23" t="s">
        <v>233</v>
      </c>
      <c r="D32" s="22" t="s">
        <v>89</v>
      </c>
      <c r="E32" s="22" t="s">
        <v>90</v>
      </c>
      <c r="F32" s="22" t="s">
        <v>187</v>
      </c>
      <c r="G32" s="22" t="s">
        <v>188</v>
      </c>
      <c r="H32" s="47">
        <v>5850</v>
      </c>
      <c r="I32" s="47">
        <v>5850</v>
      </c>
      <c r="J32" s="47"/>
      <c r="K32" s="47"/>
      <c r="L32" s="47">
        <v>5850</v>
      </c>
      <c r="M32" s="47"/>
      <c r="N32" s="47"/>
      <c r="O32" s="47"/>
      <c r="P32" s="45"/>
      <c r="Q32" s="47"/>
      <c r="R32" s="47"/>
      <c r="S32" s="47"/>
      <c r="T32" s="47"/>
      <c r="U32" s="47"/>
      <c r="V32" s="47"/>
      <c r="W32" s="47"/>
    </row>
    <row r="33" s="1" customFormat="1" ht="20" customHeight="1" spans="1:23">
      <c r="A33" s="126" t="s">
        <v>49</v>
      </c>
      <c r="B33" s="22" t="s">
        <v>232</v>
      </c>
      <c r="C33" s="23" t="s">
        <v>233</v>
      </c>
      <c r="D33" s="22" t="s">
        <v>91</v>
      </c>
      <c r="E33" s="22" t="s">
        <v>92</v>
      </c>
      <c r="F33" s="22" t="s">
        <v>187</v>
      </c>
      <c r="G33" s="22" t="s">
        <v>188</v>
      </c>
      <c r="H33" s="47">
        <v>450</v>
      </c>
      <c r="I33" s="47">
        <v>450</v>
      </c>
      <c r="J33" s="47"/>
      <c r="K33" s="47"/>
      <c r="L33" s="47">
        <v>450</v>
      </c>
      <c r="M33" s="47"/>
      <c r="N33" s="47"/>
      <c r="O33" s="47"/>
      <c r="P33" s="45"/>
      <c r="Q33" s="47"/>
      <c r="R33" s="47"/>
      <c r="S33" s="47"/>
      <c r="T33" s="47"/>
      <c r="U33" s="47"/>
      <c r="V33" s="47"/>
      <c r="W33" s="47"/>
    </row>
    <row r="34" s="1" customFormat="1" ht="20" customHeight="1" spans="1:23">
      <c r="A34" s="126" t="s">
        <v>49</v>
      </c>
      <c r="B34" s="22" t="s">
        <v>234</v>
      </c>
      <c r="C34" s="23" t="s">
        <v>235</v>
      </c>
      <c r="D34" s="22" t="s">
        <v>81</v>
      </c>
      <c r="E34" s="22" t="s">
        <v>82</v>
      </c>
      <c r="F34" s="22" t="s">
        <v>236</v>
      </c>
      <c r="G34" s="22" t="s">
        <v>237</v>
      </c>
      <c r="H34" s="47">
        <v>91800</v>
      </c>
      <c r="I34" s="47">
        <v>91800</v>
      </c>
      <c r="J34" s="47"/>
      <c r="K34" s="47"/>
      <c r="L34" s="47">
        <v>91800</v>
      </c>
      <c r="M34" s="47"/>
      <c r="N34" s="47"/>
      <c r="O34" s="47"/>
      <c r="P34" s="45"/>
      <c r="Q34" s="47"/>
      <c r="R34" s="47"/>
      <c r="S34" s="47"/>
      <c r="T34" s="47"/>
      <c r="U34" s="47"/>
      <c r="V34" s="47"/>
      <c r="W34" s="47"/>
    </row>
    <row r="35" s="1" customFormat="1" ht="20" customHeight="1" spans="1:23">
      <c r="A35" s="126" t="s">
        <v>49</v>
      </c>
      <c r="B35" s="22" t="s">
        <v>238</v>
      </c>
      <c r="C35" s="23" t="s">
        <v>239</v>
      </c>
      <c r="D35" s="22" t="s">
        <v>81</v>
      </c>
      <c r="E35" s="22" t="s">
        <v>82</v>
      </c>
      <c r="F35" s="22" t="s">
        <v>240</v>
      </c>
      <c r="G35" s="22" t="s">
        <v>241</v>
      </c>
      <c r="H35" s="47">
        <v>13600</v>
      </c>
      <c r="I35" s="47">
        <v>13600</v>
      </c>
      <c r="J35" s="47"/>
      <c r="K35" s="47"/>
      <c r="L35" s="47">
        <v>13600</v>
      </c>
      <c r="M35" s="47"/>
      <c r="N35" s="47"/>
      <c r="O35" s="47"/>
      <c r="P35" s="45"/>
      <c r="Q35" s="47"/>
      <c r="R35" s="47"/>
      <c r="S35" s="47"/>
      <c r="T35" s="47"/>
      <c r="U35" s="47"/>
      <c r="V35" s="47"/>
      <c r="W35" s="47"/>
    </row>
    <row r="36" s="1" customFormat="1" ht="20" customHeight="1" spans="1:23">
      <c r="A36" s="126" t="s">
        <v>49</v>
      </c>
      <c r="B36" s="22" t="s">
        <v>238</v>
      </c>
      <c r="C36" s="23" t="s">
        <v>239</v>
      </c>
      <c r="D36" s="22" t="s">
        <v>93</v>
      </c>
      <c r="E36" s="22" t="s">
        <v>94</v>
      </c>
      <c r="F36" s="22" t="s">
        <v>242</v>
      </c>
      <c r="G36" s="22" t="s">
        <v>243</v>
      </c>
      <c r="H36" s="47">
        <v>672000</v>
      </c>
      <c r="I36" s="47">
        <v>672000</v>
      </c>
      <c r="J36" s="47"/>
      <c r="K36" s="47"/>
      <c r="L36" s="47">
        <v>672000</v>
      </c>
      <c r="M36" s="47"/>
      <c r="N36" s="47"/>
      <c r="O36" s="47"/>
      <c r="P36" s="45"/>
      <c r="Q36" s="47"/>
      <c r="R36" s="47"/>
      <c r="S36" s="47"/>
      <c r="T36" s="47"/>
      <c r="U36" s="47"/>
      <c r="V36" s="47"/>
      <c r="W36" s="47"/>
    </row>
    <row r="37" s="1" customFormat="1" ht="20" customHeight="1" spans="1:23">
      <c r="A37" s="126" t="s">
        <v>49</v>
      </c>
      <c r="B37" s="22" t="s">
        <v>238</v>
      </c>
      <c r="C37" s="23" t="s">
        <v>239</v>
      </c>
      <c r="D37" s="22" t="s">
        <v>112</v>
      </c>
      <c r="E37" s="22" t="s">
        <v>113</v>
      </c>
      <c r="F37" s="22" t="s">
        <v>209</v>
      </c>
      <c r="G37" s="22" t="s">
        <v>210</v>
      </c>
      <c r="H37" s="47">
        <v>108900</v>
      </c>
      <c r="I37" s="47">
        <v>108900</v>
      </c>
      <c r="J37" s="47"/>
      <c r="K37" s="47"/>
      <c r="L37" s="47">
        <v>108900</v>
      </c>
      <c r="M37" s="47"/>
      <c r="N37" s="47"/>
      <c r="O37" s="47"/>
      <c r="P37" s="45"/>
      <c r="Q37" s="47"/>
      <c r="R37" s="47"/>
      <c r="S37" s="47"/>
      <c r="T37" s="47"/>
      <c r="U37" s="47"/>
      <c r="V37" s="47"/>
      <c r="W37" s="47"/>
    </row>
    <row r="38" s="1" customFormat="1" ht="20" customHeight="1" spans="1:23">
      <c r="A38" s="126" t="s">
        <v>49</v>
      </c>
      <c r="B38" s="22" t="s">
        <v>238</v>
      </c>
      <c r="C38" s="23" t="s">
        <v>239</v>
      </c>
      <c r="D38" s="22" t="s">
        <v>114</v>
      </c>
      <c r="E38" s="22" t="s">
        <v>115</v>
      </c>
      <c r="F38" s="22" t="s">
        <v>209</v>
      </c>
      <c r="G38" s="22" t="s">
        <v>210</v>
      </c>
      <c r="H38" s="47">
        <v>168300</v>
      </c>
      <c r="I38" s="47">
        <v>168300</v>
      </c>
      <c r="J38" s="47"/>
      <c r="K38" s="47"/>
      <c r="L38" s="47">
        <v>168300</v>
      </c>
      <c r="M38" s="47"/>
      <c r="N38" s="47"/>
      <c r="O38" s="47"/>
      <c r="P38" s="45"/>
      <c r="Q38" s="47"/>
      <c r="R38" s="47"/>
      <c r="S38" s="47"/>
      <c r="T38" s="47"/>
      <c r="U38" s="47"/>
      <c r="V38" s="47"/>
      <c r="W38" s="47"/>
    </row>
    <row r="39" s="1" customFormat="1" ht="20" customHeight="1" spans="1:23">
      <c r="A39" s="126" t="s">
        <v>49</v>
      </c>
      <c r="B39" s="22" t="s">
        <v>238</v>
      </c>
      <c r="C39" s="23" t="s">
        <v>239</v>
      </c>
      <c r="D39" s="22" t="s">
        <v>116</v>
      </c>
      <c r="E39" s="22" t="s">
        <v>117</v>
      </c>
      <c r="F39" s="22" t="s">
        <v>244</v>
      </c>
      <c r="G39" s="22" t="s">
        <v>245</v>
      </c>
      <c r="H39" s="47">
        <v>210000</v>
      </c>
      <c r="I39" s="47">
        <v>210000</v>
      </c>
      <c r="J39" s="47"/>
      <c r="K39" s="47"/>
      <c r="L39" s="47">
        <v>210000</v>
      </c>
      <c r="M39" s="47"/>
      <c r="N39" s="47"/>
      <c r="O39" s="47"/>
      <c r="P39" s="45"/>
      <c r="Q39" s="47"/>
      <c r="R39" s="47"/>
      <c r="S39" s="47"/>
      <c r="T39" s="47"/>
      <c r="U39" s="47"/>
      <c r="V39" s="47"/>
      <c r="W39" s="47"/>
    </row>
    <row r="40" s="1" customFormat="1" ht="20" customHeight="1" spans="1:23">
      <c r="A40" s="126" t="s">
        <v>49</v>
      </c>
      <c r="B40" s="22" t="s">
        <v>238</v>
      </c>
      <c r="C40" s="23" t="s">
        <v>239</v>
      </c>
      <c r="D40" s="22" t="s">
        <v>118</v>
      </c>
      <c r="E40" s="22" t="s">
        <v>119</v>
      </c>
      <c r="F40" s="22" t="s">
        <v>240</v>
      </c>
      <c r="G40" s="22" t="s">
        <v>241</v>
      </c>
      <c r="H40" s="47">
        <v>6720</v>
      </c>
      <c r="I40" s="47">
        <v>6720</v>
      </c>
      <c r="J40" s="47"/>
      <c r="K40" s="47"/>
      <c r="L40" s="47">
        <v>6720</v>
      </c>
      <c r="M40" s="47"/>
      <c r="N40" s="47"/>
      <c r="O40" s="47"/>
      <c r="P40" s="45"/>
      <c r="Q40" s="47"/>
      <c r="R40" s="47"/>
      <c r="S40" s="47"/>
      <c r="T40" s="47"/>
      <c r="U40" s="47"/>
      <c r="V40" s="47"/>
      <c r="W40" s="47"/>
    </row>
    <row r="41" s="1" customFormat="1" ht="20" customHeight="1" spans="1:23">
      <c r="A41" s="126" t="s">
        <v>52</v>
      </c>
      <c r="B41" s="22" t="s">
        <v>246</v>
      </c>
      <c r="C41" s="23" t="s">
        <v>186</v>
      </c>
      <c r="D41" s="22" t="s">
        <v>83</v>
      </c>
      <c r="E41" s="22" t="s">
        <v>84</v>
      </c>
      <c r="F41" s="22" t="s">
        <v>187</v>
      </c>
      <c r="G41" s="22" t="s">
        <v>188</v>
      </c>
      <c r="H41" s="47">
        <v>16520</v>
      </c>
      <c r="I41" s="47">
        <v>16520</v>
      </c>
      <c r="J41" s="47"/>
      <c r="K41" s="47"/>
      <c r="L41" s="47">
        <v>16520</v>
      </c>
      <c r="M41" s="47"/>
      <c r="N41" s="47"/>
      <c r="O41" s="47"/>
      <c r="P41" s="45"/>
      <c r="Q41" s="47"/>
      <c r="R41" s="47"/>
      <c r="S41" s="47"/>
      <c r="T41" s="47"/>
      <c r="U41" s="47"/>
      <c r="V41" s="47"/>
      <c r="W41" s="47"/>
    </row>
    <row r="42" s="1" customFormat="1" ht="20" customHeight="1" spans="1:23">
      <c r="A42" s="126" t="s">
        <v>52</v>
      </c>
      <c r="B42" s="22" t="s">
        <v>246</v>
      </c>
      <c r="C42" s="23" t="s">
        <v>186</v>
      </c>
      <c r="D42" s="22" t="s">
        <v>83</v>
      </c>
      <c r="E42" s="22" t="s">
        <v>84</v>
      </c>
      <c r="F42" s="22" t="s">
        <v>189</v>
      </c>
      <c r="G42" s="22" t="s">
        <v>190</v>
      </c>
      <c r="H42" s="47">
        <v>4980</v>
      </c>
      <c r="I42" s="47">
        <v>4980</v>
      </c>
      <c r="J42" s="47"/>
      <c r="K42" s="47"/>
      <c r="L42" s="47">
        <v>4980</v>
      </c>
      <c r="M42" s="47"/>
      <c r="N42" s="47"/>
      <c r="O42" s="47"/>
      <c r="P42" s="45"/>
      <c r="Q42" s="47"/>
      <c r="R42" s="47"/>
      <c r="S42" s="47"/>
      <c r="T42" s="47"/>
      <c r="U42" s="47"/>
      <c r="V42" s="47"/>
      <c r="W42" s="47"/>
    </row>
    <row r="43" s="1" customFormat="1" ht="20" customHeight="1" spans="1:23">
      <c r="A43" s="126" t="s">
        <v>52</v>
      </c>
      <c r="B43" s="22" t="s">
        <v>246</v>
      </c>
      <c r="C43" s="23" t="s">
        <v>186</v>
      </c>
      <c r="D43" s="22" t="s">
        <v>83</v>
      </c>
      <c r="E43" s="22" t="s">
        <v>84</v>
      </c>
      <c r="F43" s="22" t="s">
        <v>191</v>
      </c>
      <c r="G43" s="22" t="s">
        <v>192</v>
      </c>
      <c r="H43" s="47">
        <v>4000</v>
      </c>
      <c r="I43" s="47">
        <v>4000</v>
      </c>
      <c r="J43" s="47"/>
      <c r="K43" s="47"/>
      <c r="L43" s="47">
        <v>4000</v>
      </c>
      <c r="M43" s="47"/>
      <c r="N43" s="47"/>
      <c r="O43" s="47"/>
      <c r="P43" s="45"/>
      <c r="Q43" s="47"/>
      <c r="R43" s="47"/>
      <c r="S43" s="47"/>
      <c r="T43" s="47"/>
      <c r="U43" s="47"/>
      <c r="V43" s="47"/>
      <c r="W43" s="47"/>
    </row>
    <row r="44" s="1" customFormat="1" ht="20" customHeight="1" spans="1:23">
      <c r="A44" s="126" t="s">
        <v>52</v>
      </c>
      <c r="B44" s="22" t="s">
        <v>246</v>
      </c>
      <c r="C44" s="23" t="s">
        <v>186</v>
      </c>
      <c r="D44" s="22" t="s">
        <v>83</v>
      </c>
      <c r="E44" s="22" t="s">
        <v>84</v>
      </c>
      <c r="F44" s="22" t="s">
        <v>195</v>
      </c>
      <c r="G44" s="22" t="s">
        <v>196</v>
      </c>
      <c r="H44" s="47">
        <v>6300</v>
      </c>
      <c r="I44" s="47">
        <v>6300</v>
      </c>
      <c r="J44" s="47"/>
      <c r="K44" s="47"/>
      <c r="L44" s="47">
        <v>6300</v>
      </c>
      <c r="M44" s="47"/>
      <c r="N44" s="47"/>
      <c r="O44" s="47"/>
      <c r="P44" s="45"/>
      <c r="Q44" s="47"/>
      <c r="R44" s="47"/>
      <c r="S44" s="47"/>
      <c r="T44" s="47"/>
      <c r="U44" s="47"/>
      <c r="V44" s="47"/>
      <c r="W44" s="47"/>
    </row>
    <row r="45" s="1" customFormat="1" ht="20" customHeight="1" spans="1:23">
      <c r="A45" s="126" t="s">
        <v>52</v>
      </c>
      <c r="B45" s="22" t="s">
        <v>246</v>
      </c>
      <c r="C45" s="23" t="s">
        <v>186</v>
      </c>
      <c r="D45" s="22" t="s">
        <v>83</v>
      </c>
      <c r="E45" s="22" t="s">
        <v>84</v>
      </c>
      <c r="F45" s="22" t="s">
        <v>247</v>
      </c>
      <c r="G45" s="22" t="s">
        <v>248</v>
      </c>
      <c r="H45" s="47">
        <v>15000</v>
      </c>
      <c r="I45" s="47">
        <v>15000</v>
      </c>
      <c r="J45" s="47"/>
      <c r="K45" s="47"/>
      <c r="L45" s="47">
        <v>15000</v>
      </c>
      <c r="M45" s="47"/>
      <c r="N45" s="47"/>
      <c r="O45" s="47"/>
      <c r="P45" s="45"/>
      <c r="Q45" s="47"/>
      <c r="R45" s="47"/>
      <c r="S45" s="47"/>
      <c r="T45" s="47"/>
      <c r="U45" s="47"/>
      <c r="V45" s="47"/>
      <c r="W45" s="47"/>
    </row>
    <row r="46" s="1" customFormat="1" ht="20" customHeight="1" spans="1:23">
      <c r="A46" s="126" t="s">
        <v>52</v>
      </c>
      <c r="B46" s="22" t="s">
        <v>249</v>
      </c>
      <c r="C46" s="23" t="s">
        <v>198</v>
      </c>
      <c r="D46" s="22" t="s">
        <v>83</v>
      </c>
      <c r="E46" s="22" t="s">
        <v>84</v>
      </c>
      <c r="F46" s="22" t="s">
        <v>199</v>
      </c>
      <c r="G46" s="22" t="s">
        <v>200</v>
      </c>
      <c r="H46" s="47">
        <v>377028</v>
      </c>
      <c r="I46" s="47">
        <v>377028</v>
      </c>
      <c r="J46" s="47"/>
      <c r="K46" s="47"/>
      <c r="L46" s="47">
        <v>377028</v>
      </c>
      <c r="M46" s="47"/>
      <c r="N46" s="47"/>
      <c r="O46" s="47"/>
      <c r="P46" s="45"/>
      <c r="Q46" s="47"/>
      <c r="R46" s="47"/>
      <c r="S46" s="47"/>
      <c r="T46" s="47"/>
      <c r="U46" s="47"/>
      <c r="V46" s="47"/>
      <c r="W46" s="47"/>
    </row>
    <row r="47" s="1" customFormat="1" ht="20" customHeight="1" spans="1:23">
      <c r="A47" s="126" t="s">
        <v>52</v>
      </c>
      <c r="B47" s="22" t="s">
        <v>249</v>
      </c>
      <c r="C47" s="23" t="s">
        <v>198</v>
      </c>
      <c r="D47" s="22" t="s">
        <v>83</v>
      </c>
      <c r="E47" s="22" t="s">
        <v>84</v>
      </c>
      <c r="F47" s="22" t="s">
        <v>201</v>
      </c>
      <c r="G47" s="22" t="s">
        <v>202</v>
      </c>
      <c r="H47" s="47">
        <v>539340</v>
      </c>
      <c r="I47" s="47">
        <v>539340</v>
      </c>
      <c r="J47" s="47"/>
      <c r="K47" s="47"/>
      <c r="L47" s="47">
        <v>539340</v>
      </c>
      <c r="M47" s="47"/>
      <c r="N47" s="47"/>
      <c r="O47" s="47"/>
      <c r="P47" s="45"/>
      <c r="Q47" s="47"/>
      <c r="R47" s="47"/>
      <c r="S47" s="47"/>
      <c r="T47" s="47"/>
      <c r="U47" s="47"/>
      <c r="V47" s="47"/>
      <c r="W47" s="47"/>
    </row>
    <row r="48" s="1" customFormat="1" ht="20" customHeight="1" spans="1:23">
      <c r="A48" s="126" t="s">
        <v>52</v>
      </c>
      <c r="B48" s="22" t="s">
        <v>250</v>
      </c>
      <c r="C48" s="23" t="s">
        <v>208</v>
      </c>
      <c r="D48" s="22" t="s">
        <v>112</v>
      </c>
      <c r="E48" s="22" t="s">
        <v>113</v>
      </c>
      <c r="F48" s="22" t="s">
        <v>209</v>
      </c>
      <c r="G48" s="22" t="s">
        <v>210</v>
      </c>
      <c r="H48" s="47">
        <v>5295</v>
      </c>
      <c r="I48" s="47">
        <v>5295</v>
      </c>
      <c r="J48" s="47"/>
      <c r="K48" s="47"/>
      <c r="L48" s="47">
        <v>5295</v>
      </c>
      <c r="M48" s="47"/>
      <c r="N48" s="47"/>
      <c r="O48" s="47"/>
      <c r="P48" s="45"/>
      <c r="Q48" s="47"/>
      <c r="R48" s="47"/>
      <c r="S48" s="47"/>
      <c r="T48" s="47"/>
      <c r="U48" s="47"/>
      <c r="V48" s="47"/>
      <c r="W48" s="47"/>
    </row>
    <row r="49" s="1" customFormat="1" ht="20" customHeight="1" spans="1:23">
      <c r="A49" s="126" t="s">
        <v>52</v>
      </c>
      <c r="B49" s="22" t="s">
        <v>251</v>
      </c>
      <c r="C49" s="23" t="s">
        <v>134</v>
      </c>
      <c r="D49" s="22" t="s">
        <v>133</v>
      </c>
      <c r="E49" s="22" t="s">
        <v>134</v>
      </c>
      <c r="F49" s="22" t="s">
        <v>212</v>
      </c>
      <c r="G49" s="22" t="s">
        <v>134</v>
      </c>
      <c r="H49" s="47">
        <v>222606</v>
      </c>
      <c r="I49" s="47">
        <v>222606</v>
      </c>
      <c r="J49" s="47"/>
      <c r="K49" s="47"/>
      <c r="L49" s="47">
        <v>222606</v>
      </c>
      <c r="M49" s="47"/>
      <c r="N49" s="47"/>
      <c r="O49" s="47"/>
      <c r="P49" s="45"/>
      <c r="Q49" s="47"/>
      <c r="R49" s="47"/>
      <c r="S49" s="47"/>
      <c r="T49" s="47"/>
      <c r="U49" s="47"/>
      <c r="V49" s="47"/>
      <c r="W49" s="47"/>
    </row>
    <row r="50" s="1" customFormat="1" ht="20" customHeight="1" spans="1:23">
      <c r="A50" s="126" t="s">
        <v>52</v>
      </c>
      <c r="B50" s="22" t="s">
        <v>252</v>
      </c>
      <c r="C50" s="23" t="s">
        <v>218</v>
      </c>
      <c r="D50" s="22" t="s">
        <v>83</v>
      </c>
      <c r="E50" s="22" t="s">
        <v>84</v>
      </c>
      <c r="F50" s="22" t="s">
        <v>219</v>
      </c>
      <c r="G50" s="22" t="s">
        <v>220</v>
      </c>
      <c r="H50" s="47">
        <v>79800</v>
      </c>
      <c r="I50" s="47">
        <v>79800</v>
      </c>
      <c r="J50" s="47"/>
      <c r="K50" s="47"/>
      <c r="L50" s="47">
        <v>79800</v>
      </c>
      <c r="M50" s="47"/>
      <c r="N50" s="47"/>
      <c r="O50" s="47"/>
      <c r="P50" s="45"/>
      <c r="Q50" s="47"/>
      <c r="R50" s="47"/>
      <c r="S50" s="47"/>
      <c r="T50" s="47"/>
      <c r="U50" s="47"/>
      <c r="V50" s="47"/>
      <c r="W50" s="47"/>
    </row>
    <row r="51" s="1" customFormat="1" ht="20" customHeight="1" spans="1:23">
      <c r="A51" s="126" t="s">
        <v>52</v>
      </c>
      <c r="B51" s="22" t="s">
        <v>253</v>
      </c>
      <c r="C51" s="23" t="s">
        <v>222</v>
      </c>
      <c r="D51" s="22" t="s">
        <v>83</v>
      </c>
      <c r="E51" s="22" t="s">
        <v>84</v>
      </c>
      <c r="F51" s="22" t="s">
        <v>223</v>
      </c>
      <c r="G51" s="22" t="s">
        <v>222</v>
      </c>
      <c r="H51" s="47">
        <v>14400</v>
      </c>
      <c r="I51" s="47">
        <v>14400</v>
      </c>
      <c r="J51" s="47"/>
      <c r="K51" s="47"/>
      <c r="L51" s="47">
        <v>14400</v>
      </c>
      <c r="M51" s="47"/>
      <c r="N51" s="47"/>
      <c r="O51" s="47"/>
      <c r="P51" s="45"/>
      <c r="Q51" s="47"/>
      <c r="R51" s="47"/>
      <c r="S51" s="47"/>
      <c r="T51" s="47"/>
      <c r="U51" s="47"/>
      <c r="V51" s="47"/>
      <c r="W51" s="47"/>
    </row>
    <row r="52" s="1" customFormat="1" ht="20" customHeight="1" spans="1:23">
      <c r="A52" s="126" t="s">
        <v>52</v>
      </c>
      <c r="B52" s="22" t="s">
        <v>254</v>
      </c>
      <c r="C52" s="23" t="s">
        <v>165</v>
      </c>
      <c r="D52" s="22" t="s">
        <v>83</v>
      </c>
      <c r="E52" s="22" t="s">
        <v>84</v>
      </c>
      <c r="F52" s="22" t="s">
        <v>225</v>
      </c>
      <c r="G52" s="22" t="s">
        <v>165</v>
      </c>
      <c r="H52" s="47">
        <v>4000</v>
      </c>
      <c r="I52" s="47">
        <v>4000</v>
      </c>
      <c r="J52" s="47"/>
      <c r="K52" s="47"/>
      <c r="L52" s="47">
        <v>4000</v>
      </c>
      <c r="M52" s="47"/>
      <c r="N52" s="47"/>
      <c r="O52" s="47"/>
      <c r="P52" s="45"/>
      <c r="Q52" s="47"/>
      <c r="R52" s="47"/>
      <c r="S52" s="47"/>
      <c r="T52" s="47"/>
      <c r="U52" s="47"/>
      <c r="V52" s="47"/>
      <c r="W52" s="47"/>
    </row>
    <row r="53" s="1" customFormat="1" ht="20" customHeight="1" spans="1:23">
      <c r="A53" s="126" t="s">
        <v>52</v>
      </c>
      <c r="B53" s="22" t="s">
        <v>255</v>
      </c>
      <c r="C53" s="23" t="s">
        <v>227</v>
      </c>
      <c r="D53" s="22" t="s">
        <v>83</v>
      </c>
      <c r="E53" s="22" t="s">
        <v>84</v>
      </c>
      <c r="F53" s="22" t="s">
        <v>228</v>
      </c>
      <c r="G53" s="22" t="s">
        <v>229</v>
      </c>
      <c r="H53" s="47">
        <v>154236</v>
      </c>
      <c r="I53" s="47">
        <v>154236</v>
      </c>
      <c r="J53" s="47"/>
      <c r="K53" s="47"/>
      <c r="L53" s="47">
        <v>154236</v>
      </c>
      <c r="M53" s="47"/>
      <c r="N53" s="47"/>
      <c r="O53" s="47"/>
      <c r="P53" s="45"/>
      <c r="Q53" s="47"/>
      <c r="R53" s="47"/>
      <c r="S53" s="47"/>
      <c r="T53" s="47"/>
      <c r="U53" s="47"/>
      <c r="V53" s="47"/>
      <c r="W53" s="47"/>
    </row>
    <row r="54" s="1" customFormat="1" ht="20" customHeight="1" spans="1:23">
      <c r="A54" s="126" t="s">
        <v>52</v>
      </c>
      <c r="B54" s="22" t="s">
        <v>256</v>
      </c>
      <c r="C54" s="23" t="s">
        <v>235</v>
      </c>
      <c r="D54" s="22" t="s">
        <v>83</v>
      </c>
      <c r="E54" s="22" t="s">
        <v>84</v>
      </c>
      <c r="F54" s="22" t="s">
        <v>236</v>
      </c>
      <c r="G54" s="22" t="s">
        <v>237</v>
      </c>
      <c r="H54" s="47">
        <v>122400</v>
      </c>
      <c r="I54" s="47">
        <v>122400</v>
      </c>
      <c r="J54" s="47"/>
      <c r="K54" s="47"/>
      <c r="L54" s="47">
        <v>122400</v>
      </c>
      <c r="M54" s="47"/>
      <c r="N54" s="47"/>
      <c r="O54" s="47"/>
      <c r="P54" s="45"/>
      <c r="Q54" s="47"/>
      <c r="R54" s="47"/>
      <c r="S54" s="47"/>
      <c r="T54" s="47"/>
      <c r="U54" s="47"/>
      <c r="V54" s="47"/>
      <c r="W54" s="47"/>
    </row>
    <row r="55" s="1" customFormat="1" ht="20" customHeight="1" spans="1:23">
      <c r="A55" s="126" t="s">
        <v>52</v>
      </c>
      <c r="B55" s="22" t="s">
        <v>257</v>
      </c>
      <c r="C55" s="23" t="s">
        <v>233</v>
      </c>
      <c r="D55" s="22" t="s">
        <v>89</v>
      </c>
      <c r="E55" s="22" t="s">
        <v>90</v>
      </c>
      <c r="F55" s="22" t="s">
        <v>187</v>
      </c>
      <c r="G55" s="22" t="s">
        <v>188</v>
      </c>
      <c r="H55" s="47">
        <v>1800</v>
      </c>
      <c r="I55" s="47">
        <v>1800</v>
      </c>
      <c r="J55" s="47"/>
      <c r="K55" s="47"/>
      <c r="L55" s="47">
        <v>1800</v>
      </c>
      <c r="M55" s="47"/>
      <c r="N55" s="47"/>
      <c r="O55" s="47"/>
      <c r="P55" s="45"/>
      <c r="Q55" s="47"/>
      <c r="R55" s="47"/>
      <c r="S55" s="47"/>
      <c r="T55" s="47"/>
      <c r="U55" s="47"/>
      <c r="V55" s="47"/>
      <c r="W55" s="47"/>
    </row>
    <row r="56" s="1" customFormat="1" ht="20" customHeight="1" spans="1:23">
      <c r="A56" s="126" t="s">
        <v>52</v>
      </c>
      <c r="B56" s="22" t="s">
        <v>258</v>
      </c>
      <c r="C56" s="23" t="s">
        <v>259</v>
      </c>
      <c r="D56" s="22" t="s">
        <v>83</v>
      </c>
      <c r="E56" s="22" t="s">
        <v>84</v>
      </c>
      <c r="F56" s="22" t="s">
        <v>240</v>
      </c>
      <c r="G56" s="22" t="s">
        <v>241</v>
      </c>
      <c r="H56" s="47">
        <v>840</v>
      </c>
      <c r="I56" s="47">
        <v>840</v>
      </c>
      <c r="J56" s="47"/>
      <c r="K56" s="47"/>
      <c r="L56" s="47">
        <v>840</v>
      </c>
      <c r="M56" s="47"/>
      <c r="N56" s="47"/>
      <c r="O56" s="47"/>
      <c r="P56" s="45"/>
      <c r="Q56" s="47"/>
      <c r="R56" s="47"/>
      <c r="S56" s="47"/>
      <c r="T56" s="47"/>
      <c r="U56" s="47"/>
      <c r="V56" s="47"/>
      <c r="W56" s="47"/>
    </row>
    <row r="57" s="1" customFormat="1" ht="20" customHeight="1" spans="1:23">
      <c r="A57" s="126" t="s">
        <v>52</v>
      </c>
      <c r="B57" s="22" t="s">
        <v>258</v>
      </c>
      <c r="C57" s="23" t="s">
        <v>259</v>
      </c>
      <c r="D57" s="22" t="s">
        <v>93</v>
      </c>
      <c r="E57" s="22" t="s">
        <v>94</v>
      </c>
      <c r="F57" s="22" t="s">
        <v>242</v>
      </c>
      <c r="G57" s="22" t="s">
        <v>243</v>
      </c>
      <c r="H57" s="47">
        <v>204300</v>
      </c>
      <c r="I57" s="47">
        <v>204300</v>
      </c>
      <c r="J57" s="47"/>
      <c r="K57" s="47"/>
      <c r="L57" s="47">
        <v>204300</v>
      </c>
      <c r="M57" s="47"/>
      <c r="N57" s="47"/>
      <c r="O57" s="47"/>
      <c r="P57" s="45"/>
      <c r="Q57" s="47"/>
      <c r="R57" s="47"/>
      <c r="S57" s="47"/>
      <c r="T57" s="47"/>
      <c r="U57" s="47"/>
      <c r="V57" s="47"/>
      <c r="W57" s="47"/>
    </row>
    <row r="58" s="1" customFormat="1" ht="20" customHeight="1" spans="1:23">
      <c r="A58" s="126" t="s">
        <v>52</v>
      </c>
      <c r="B58" s="22" t="s">
        <v>258</v>
      </c>
      <c r="C58" s="23" t="s">
        <v>259</v>
      </c>
      <c r="D58" s="22" t="s">
        <v>112</v>
      </c>
      <c r="E58" s="22" t="s">
        <v>113</v>
      </c>
      <c r="F58" s="22" t="s">
        <v>209</v>
      </c>
      <c r="G58" s="22" t="s">
        <v>210</v>
      </c>
      <c r="H58" s="47">
        <v>81720</v>
      </c>
      <c r="I58" s="47">
        <v>81720</v>
      </c>
      <c r="J58" s="47"/>
      <c r="K58" s="47"/>
      <c r="L58" s="47">
        <v>81720</v>
      </c>
      <c r="M58" s="47"/>
      <c r="N58" s="47"/>
      <c r="O58" s="47"/>
      <c r="P58" s="45"/>
      <c r="Q58" s="47"/>
      <c r="R58" s="47"/>
      <c r="S58" s="47"/>
      <c r="T58" s="47"/>
      <c r="U58" s="47"/>
      <c r="V58" s="47"/>
      <c r="W58" s="47"/>
    </row>
    <row r="59" s="1" customFormat="1" ht="20" customHeight="1" spans="1:23">
      <c r="A59" s="126" t="s">
        <v>52</v>
      </c>
      <c r="B59" s="22" t="s">
        <v>258</v>
      </c>
      <c r="C59" s="23" t="s">
        <v>259</v>
      </c>
      <c r="D59" s="22" t="s">
        <v>116</v>
      </c>
      <c r="E59" s="22" t="s">
        <v>117</v>
      </c>
      <c r="F59" s="22" t="s">
        <v>244</v>
      </c>
      <c r="G59" s="22" t="s">
        <v>245</v>
      </c>
      <c r="H59" s="47">
        <v>59160</v>
      </c>
      <c r="I59" s="47">
        <v>59160</v>
      </c>
      <c r="J59" s="47"/>
      <c r="K59" s="47"/>
      <c r="L59" s="47">
        <v>59160</v>
      </c>
      <c r="M59" s="47"/>
      <c r="N59" s="47"/>
      <c r="O59" s="47"/>
      <c r="P59" s="45"/>
      <c r="Q59" s="47"/>
      <c r="R59" s="47"/>
      <c r="S59" s="47"/>
      <c r="T59" s="47"/>
      <c r="U59" s="47"/>
      <c r="V59" s="47"/>
      <c r="W59" s="47"/>
    </row>
    <row r="60" s="1" customFormat="1" ht="20" customHeight="1" spans="1:23">
      <c r="A60" s="126" t="s">
        <v>52</v>
      </c>
      <c r="B60" s="22" t="s">
        <v>258</v>
      </c>
      <c r="C60" s="23" t="s">
        <v>259</v>
      </c>
      <c r="D60" s="22" t="s">
        <v>118</v>
      </c>
      <c r="E60" s="22" t="s">
        <v>119</v>
      </c>
      <c r="F60" s="22" t="s">
        <v>240</v>
      </c>
      <c r="G60" s="22" t="s">
        <v>241</v>
      </c>
      <c r="H60" s="47">
        <v>2040</v>
      </c>
      <c r="I60" s="47">
        <v>2040</v>
      </c>
      <c r="J60" s="47"/>
      <c r="K60" s="47"/>
      <c r="L60" s="47">
        <v>2040</v>
      </c>
      <c r="M60" s="47"/>
      <c r="N60" s="47"/>
      <c r="O60" s="47"/>
      <c r="P60" s="45"/>
      <c r="Q60" s="47"/>
      <c r="R60" s="47"/>
      <c r="S60" s="47"/>
      <c r="T60" s="47"/>
      <c r="U60" s="47"/>
      <c r="V60" s="47"/>
      <c r="W60" s="47"/>
    </row>
    <row r="61" s="1" customFormat="1" ht="20" customHeight="1" spans="1:23">
      <c r="A61" s="126" t="s">
        <v>54</v>
      </c>
      <c r="B61" s="22" t="s">
        <v>260</v>
      </c>
      <c r="C61" s="23" t="s">
        <v>186</v>
      </c>
      <c r="D61" s="22" t="s">
        <v>85</v>
      </c>
      <c r="E61" s="22" t="s">
        <v>86</v>
      </c>
      <c r="F61" s="22" t="s">
        <v>187</v>
      </c>
      <c r="G61" s="22" t="s">
        <v>188</v>
      </c>
      <c r="H61" s="47">
        <v>33830</v>
      </c>
      <c r="I61" s="47">
        <v>33830</v>
      </c>
      <c r="J61" s="47"/>
      <c r="K61" s="47"/>
      <c r="L61" s="47">
        <v>33830</v>
      </c>
      <c r="M61" s="47"/>
      <c r="N61" s="47"/>
      <c r="O61" s="47"/>
      <c r="P61" s="45"/>
      <c r="Q61" s="47"/>
      <c r="R61" s="47"/>
      <c r="S61" s="47"/>
      <c r="T61" s="47"/>
      <c r="U61" s="47"/>
      <c r="V61" s="47"/>
      <c r="W61" s="47"/>
    </row>
    <row r="62" s="1" customFormat="1" ht="20" customHeight="1" spans="1:23">
      <c r="A62" s="126" t="s">
        <v>54</v>
      </c>
      <c r="B62" s="22" t="s">
        <v>260</v>
      </c>
      <c r="C62" s="23" t="s">
        <v>186</v>
      </c>
      <c r="D62" s="22" t="s">
        <v>85</v>
      </c>
      <c r="E62" s="22" t="s">
        <v>86</v>
      </c>
      <c r="F62" s="22" t="s">
        <v>261</v>
      </c>
      <c r="G62" s="22" t="s">
        <v>262</v>
      </c>
      <c r="H62" s="47">
        <v>8400</v>
      </c>
      <c r="I62" s="47">
        <v>8400</v>
      </c>
      <c r="J62" s="47"/>
      <c r="K62" s="47"/>
      <c r="L62" s="47">
        <v>8400</v>
      </c>
      <c r="M62" s="47"/>
      <c r="N62" s="47"/>
      <c r="O62" s="47"/>
      <c r="P62" s="45"/>
      <c r="Q62" s="47"/>
      <c r="R62" s="47"/>
      <c r="S62" s="47"/>
      <c r="T62" s="47"/>
      <c r="U62" s="47"/>
      <c r="V62" s="47"/>
      <c r="W62" s="47"/>
    </row>
    <row r="63" s="1" customFormat="1" ht="20" customHeight="1" spans="1:23">
      <c r="A63" s="126" t="s">
        <v>54</v>
      </c>
      <c r="B63" s="22" t="s">
        <v>260</v>
      </c>
      <c r="C63" s="23" t="s">
        <v>186</v>
      </c>
      <c r="D63" s="22" t="s">
        <v>85</v>
      </c>
      <c r="E63" s="22" t="s">
        <v>86</v>
      </c>
      <c r="F63" s="22" t="s">
        <v>263</v>
      </c>
      <c r="G63" s="22" t="s">
        <v>264</v>
      </c>
      <c r="H63" s="47">
        <v>16800</v>
      </c>
      <c r="I63" s="47">
        <v>16800</v>
      </c>
      <c r="J63" s="47"/>
      <c r="K63" s="47"/>
      <c r="L63" s="47">
        <v>16800</v>
      </c>
      <c r="M63" s="47"/>
      <c r="N63" s="47"/>
      <c r="O63" s="47"/>
      <c r="P63" s="45"/>
      <c r="Q63" s="47"/>
      <c r="R63" s="47"/>
      <c r="S63" s="47"/>
      <c r="T63" s="47"/>
      <c r="U63" s="47"/>
      <c r="V63" s="47"/>
      <c r="W63" s="47"/>
    </row>
    <row r="64" s="1" customFormat="1" ht="20" customHeight="1" spans="1:23">
      <c r="A64" s="126" t="s">
        <v>54</v>
      </c>
      <c r="B64" s="22" t="s">
        <v>260</v>
      </c>
      <c r="C64" s="23" t="s">
        <v>186</v>
      </c>
      <c r="D64" s="22" t="s">
        <v>85</v>
      </c>
      <c r="E64" s="22" t="s">
        <v>86</v>
      </c>
      <c r="F64" s="22" t="s">
        <v>189</v>
      </c>
      <c r="G64" s="22" t="s">
        <v>190</v>
      </c>
      <c r="H64" s="47">
        <v>7470</v>
      </c>
      <c r="I64" s="47">
        <v>7470</v>
      </c>
      <c r="J64" s="47"/>
      <c r="K64" s="47"/>
      <c r="L64" s="47">
        <v>7470</v>
      </c>
      <c r="M64" s="47"/>
      <c r="N64" s="47"/>
      <c r="O64" s="47"/>
      <c r="P64" s="45"/>
      <c r="Q64" s="47"/>
      <c r="R64" s="47"/>
      <c r="S64" s="47"/>
      <c r="T64" s="47"/>
      <c r="U64" s="47"/>
      <c r="V64" s="47"/>
      <c r="W64" s="47"/>
    </row>
    <row r="65" s="1" customFormat="1" ht="20" customHeight="1" spans="1:23">
      <c r="A65" s="126" t="s">
        <v>54</v>
      </c>
      <c r="B65" s="22" t="s">
        <v>260</v>
      </c>
      <c r="C65" s="23" t="s">
        <v>186</v>
      </c>
      <c r="D65" s="22" t="s">
        <v>85</v>
      </c>
      <c r="E65" s="22" t="s">
        <v>86</v>
      </c>
      <c r="F65" s="22" t="s">
        <v>191</v>
      </c>
      <c r="G65" s="22" t="s">
        <v>192</v>
      </c>
      <c r="H65" s="47">
        <v>6000</v>
      </c>
      <c r="I65" s="47">
        <v>6000</v>
      </c>
      <c r="J65" s="47"/>
      <c r="K65" s="47"/>
      <c r="L65" s="47">
        <v>6000</v>
      </c>
      <c r="M65" s="47"/>
      <c r="N65" s="47"/>
      <c r="O65" s="47"/>
      <c r="P65" s="45"/>
      <c r="Q65" s="47"/>
      <c r="R65" s="47"/>
      <c r="S65" s="47"/>
      <c r="T65" s="47"/>
      <c r="U65" s="47"/>
      <c r="V65" s="47"/>
      <c r="W65" s="47"/>
    </row>
    <row r="66" s="1" customFormat="1" ht="20" customHeight="1" spans="1:23">
      <c r="A66" s="126" t="s">
        <v>54</v>
      </c>
      <c r="B66" s="22" t="s">
        <v>260</v>
      </c>
      <c r="C66" s="23" t="s">
        <v>186</v>
      </c>
      <c r="D66" s="22" t="s">
        <v>85</v>
      </c>
      <c r="E66" s="22" t="s">
        <v>86</v>
      </c>
      <c r="F66" s="22" t="s">
        <v>193</v>
      </c>
      <c r="G66" s="22" t="s">
        <v>194</v>
      </c>
      <c r="H66" s="47">
        <v>3000</v>
      </c>
      <c r="I66" s="47">
        <v>3000</v>
      </c>
      <c r="J66" s="47"/>
      <c r="K66" s="47"/>
      <c r="L66" s="47">
        <v>3000</v>
      </c>
      <c r="M66" s="47"/>
      <c r="N66" s="47"/>
      <c r="O66" s="47"/>
      <c r="P66" s="45"/>
      <c r="Q66" s="47"/>
      <c r="R66" s="47"/>
      <c r="S66" s="47"/>
      <c r="T66" s="47"/>
      <c r="U66" s="47"/>
      <c r="V66" s="47"/>
      <c r="W66" s="47"/>
    </row>
    <row r="67" s="1" customFormat="1" ht="20" customHeight="1" spans="1:23">
      <c r="A67" s="126" t="s">
        <v>54</v>
      </c>
      <c r="B67" s="22" t="s">
        <v>260</v>
      </c>
      <c r="C67" s="23" t="s">
        <v>186</v>
      </c>
      <c r="D67" s="22" t="s">
        <v>85</v>
      </c>
      <c r="E67" s="22" t="s">
        <v>86</v>
      </c>
      <c r="F67" s="22" t="s">
        <v>265</v>
      </c>
      <c r="G67" s="22" t="s">
        <v>266</v>
      </c>
      <c r="H67" s="47">
        <v>3000</v>
      </c>
      <c r="I67" s="47">
        <v>3000</v>
      </c>
      <c r="J67" s="47"/>
      <c r="K67" s="47"/>
      <c r="L67" s="47">
        <v>3000</v>
      </c>
      <c r="M67" s="47"/>
      <c r="N67" s="47"/>
      <c r="O67" s="47"/>
      <c r="P67" s="45"/>
      <c r="Q67" s="47"/>
      <c r="R67" s="47"/>
      <c r="S67" s="47"/>
      <c r="T67" s="47"/>
      <c r="U67" s="47"/>
      <c r="V67" s="47"/>
      <c r="W67" s="47"/>
    </row>
    <row r="68" s="1" customFormat="1" ht="20" customHeight="1" spans="1:23">
      <c r="A68" s="126" t="s">
        <v>54</v>
      </c>
      <c r="B68" s="22" t="s">
        <v>260</v>
      </c>
      <c r="C68" s="23" t="s">
        <v>186</v>
      </c>
      <c r="D68" s="22" t="s">
        <v>85</v>
      </c>
      <c r="E68" s="22" t="s">
        <v>86</v>
      </c>
      <c r="F68" s="22" t="s">
        <v>195</v>
      </c>
      <c r="G68" s="22" t="s">
        <v>196</v>
      </c>
      <c r="H68" s="47">
        <v>11900</v>
      </c>
      <c r="I68" s="47">
        <v>11900</v>
      </c>
      <c r="J68" s="47"/>
      <c r="K68" s="47"/>
      <c r="L68" s="47">
        <v>11900</v>
      </c>
      <c r="M68" s="47"/>
      <c r="N68" s="47"/>
      <c r="O68" s="47"/>
      <c r="P68" s="45"/>
      <c r="Q68" s="47"/>
      <c r="R68" s="47"/>
      <c r="S68" s="47"/>
      <c r="T68" s="47"/>
      <c r="U68" s="47"/>
      <c r="V68" s="47"/>
      <c r="W68" s="47"/>
    </row>
    <row r="69" s="1" customFormat="1" ht="20" customHeight="1" spans="1:23">
      <c r="A69" s="126" t="s">
        <v>54</v>
      </c>
      <c r="B69" s="190" t="s">
        <v>267</v>
      </c>
      <c r="C69" s="23" t="s">
        <v>268</v>
      </c>
      <c r="D69" s="22" t="s">
        <v>85</v>
      </c>
      <c r="E69" s="22" t="s">
        <v>86</v>
      </c>
      <c r="F69" s="22">
        <v>30305</v>
      </c>
      <c r="G69" s="22" t="s">
        <v>269</v>
      </c>
      <c r="H69" s="47">
        <v>9360</v>
      </c>
      <c r="I69" s="47">
        <v>9360</v>
      </c>
      <c r="J69" s="47"/>
      <c r="K69" s="47"/>
      <c r="L69" s="47">
        <v>9360</v>
      </c>
      <c r="M69" s="47"/>
      <c r="N69" s="47"/>
      <c r="O69" s="47"/>
      <c r="P69" s="45"/>
      <c r="Q69" s="47"/>
      <c r="R69" s="47"/>
      <c r="S69" s="47"/>
      <c r="T69" s="47"/>
      <c r="U69" s="47"/>
      <c r="V69" s="47"/>
      <c r="W69" s="47"/>
    </row>
    <row r="70" s="1" customFormat="1" ht="20" customHeight="1" spans="1:23">
      <c r="A70" s="126" t="s">
        <v>54</v>
      </c>
      <c r="B70" s="22" t="s">
        <v>270</v>
      </c>
      <c r="C70" s="23" t="s">
        <v>198</v>
      </c>
      <c r="D70" s="22" t="s">
        <v>85</v>
      </c>
      <c r="E70" s="22" t="s">
        <v>86</v>
      </c>
      <c r="F70" s="22" t="s">
        <v>199</v>
      </c>
      <c r="G70" s="22" t="s">
        <v>200</v>
      </c>
      <c r="H70" s="47">
        <v>727872</v>
      </c>
      <c r="I70" s="47">
        <v>727872</v>
      </c>
      <c r="J70" s="47"/>
      <c r="K70" s="47"/>
      <c r="L70" s="47">
        <v>727872</v>
      </c>
      <c r="M70" s="47"/>
      <c r="N70" s="47"/>
      <c r="O70" s="47"/>
      <c r="P70" s="45"/>
      <c r="Q70" s="47"/>
      <c r="R70" s="47"/>
      <c r="S70" s="47"/>
      <c r="T70" s="47"/>
      <c r="U70" s="47"/>
      <c r="V70" s="47"/>
      <c r="W70" s="47"/>
    </row>
    <row r="71" s="1" customFormat="1" ht="20" customHeight="1" spans="1:23">
      <c r="A71" s="126" t="s">
        <v>54</v>
      </c>
      <c r="B71" s="22" t="s">
        <v>270</v>
      </c>
      <c r="C71" s="23" t="s">
        <v>198</v>
      </c>
      <c r="D71" s="22" t="s">
        <v>85</v>
      </c>
      <c r="E71" s="22" t="s">
        <v>86</v>
      </c>
      <c r="F71" s="22" t="s">
        <v>201</v>
      </c>
      <c r="G71" s="22" t="s">
        <v>202</v>
      </c>
      <c r="H71" s="47">
        <v>1000164</v>
      </c>
      <c r="I71" s="47">
        <v>1000164</v>
      </c>
      <c r="J71" s="47"/>
      <c r="K71" s="47"/>
      <c r="L71" s="47">
        <v>1000164</v>
      </c>
      <c r="M71" s="47"/>
      <c r="N71" s="47"/>
      <c r="O71" s="47"/>
      <c r="P71" s="45"/>
      <c r="Q71" s="47"/>
      <c r="R71" s="47"/>
      <c r="S71" s="47"/>
      <c r="T71" s="47"/>
      <c r="U71" s="47"/>
      <c r="V71" s="47"/>
      <c r="W71" s="47"/>
    </row>
    <row r="72" s="1" customFormat="1" ht="20" customHeight="1" spans="1:23">
      <c r="A72" s="126" t="s">
        <v>54</v>
      </c>
      <c r="B72" s="22" t="s">
        <v>271</v>
      </c>
      <c r="C72" s="23" t="s">
        <v>208</v>
      </c>
      <c r="D72" s="22" t="s">
        <v>112</v>
      </c>
      <c r="E72" s="22" t="s">
        <v>113</v>
      </c>
      <c r="F72" s="22" t="s">
        <v>209</v>
      </c>
      <c r="G72" s="22" t="s">
        <v>210</v>
      </c>
      <c r="H72" s="47">
        <v>12355</v>
      </c>
      <c r="I72" s="47">
        <v>12355</v>
      </c>
      <c r="J72" s="47"/>
      <c r="K72" s="47"/>
      <c r="L72" s="47">
        <v>12355</v>
      </c>
      <c r="M72" s="47"/>
      <c r="N72" s="47"/>
      <c r="O72" s="47"/>
      <c r="P72" s="45"/>
      <c r="Q72" s="47"/>
      <c r="R72" s="47"/>
      <c r="S72" s="47"/>
      <c r="T72" s="47"/>
      <c r="U72" s="47"/>
      <c r="V72" s="47"/>
      <c r="W72" s="47"/>
    </row>
    <row r="73" s="1" customFormat="1" ht="20" customHeight="1" spans="1:23">
      <c r="A73" s="126" t="s">
        <v>54</v>
      </c>
      <c r="B73" s="22" t="s">
        <v>272</v>
      </c>
      <c r="C73" s="23" t="s">
        <v>134</v>
      </c>
      <c r="D73" s="22" t="s">
        <v>133</v>
      </c>
      <c r="E73" s="22" t="s">
        <v>134</v>
      </c>
      <c r="F73" s="22" t="s">
        <v>212</v>
      </c>
      <c r="G73" s="22" t="s">
        <v>134</v>
      </c>
      <c r="H73" s="47">
        <v>423666</v>
      </c>
      <c r="I73" s="47">
        <v>423666</v>
      </c>
      <c r="J73" s="47"/>
      <c r="K73" s="47"/>
      <c r="L73" s="47">
        <v>423666</v>
      </c>
      <c r="M73" s="47"/>
      <c r="N73" s="47"/>
      <c r="O73" s="47"/>
      <c r="P73" s="45"/>
      <c r="Q73" s="47"/>
      <c r="R73" s="47"/>
      <c r="S73" s="47"/>
      <c r="T73" s="47"/>
      <c r="U73" s="47"/>
      <c r="V73" s="47"/>
      <c r="W73" s="47"/>
    </row>
    <row r="74" s="1" customFormat="1" ht="20" customHeight="1" spans="1:23">
      <c r="A74" s="126" t="s">
        <v>54</v>
      </c>
      <c r="B74" s="22" t="s">
        <v>273</v>
      </c>
      <c r="C74" s="23" t="s">
        <v>218</v>
      </c>
      <c r="D74" s="22" t="s">
        <v>85</v>
      </c>
      <c r="E74" s="22" t="s">
        <v>86</v>
      </c>
      <c r="F74" s="22" t="s">
        <v>219</v>
      </c>
      <c r="G74" s="22" t="s">
        <v>220</v>
      </c>
      <c r="H74" s="47">
        <v>150600</v>
      </c>
      <c r="I74" s="47">
        <v>150600</v>
      </c>
      <c r="J74" s="47"/>
      <c r="K74" s="47"/>
      <c r="L74" s="47">
        <v>150600</v>
      </c>
      <c r="M74" s="47"/>
      <c r="N74" s="47"/>
      <c r="O74" s="47"/>
      <c r="P74" s="45"/>
      <c r="Q74" s="47"/>
      <c r="R74" s="47"/>
      <c r="S74" s="47"/>
      <c r="T74" s="47"/>
      <c r="U74" s="47"/>
      <c r="V74" s="47"/>
      <c r="W74" s="47"/>
    </row>
    <row r="75" s="1" customFormat="1" ht="20" customHeight="1" spans="1:23">
      <c r="A75" s="126" t="s">
        <v>54</v>
      </c>
      <c r="B75" s="22" t="s">
        <v>274</v>
      </c>
      <c r="C75" s="23" t="s">
        <v>222</v>
      </c>
      <c r="D75" s="22" t="s">
        <v>85</v>
      </c>
      <c r="E75" s="22" t="s">
        <v>86</v>
      </c>
      <c r="F75" s="22" t="s">
        <v>223</v>
      </c>
      <c r="G75" s="22" t="s">
        <v>222</v>
      </c>
      <c r="H75" s="47">
        <v>27200</v>
      </c>
      <c r="I75" s="47">
        <v>27200</v>
      </c>
      <c r="J75" s="47"/>
      <c r="K75" s="47"/>
      <c r="L75" s="47">
        <v>27200</v>
      </c>
      <c r="M75" s="47"/>
      <c r="N75" s="47"/>
      <c r="O75" s="47"/>
      <c r="P75" s="45"/>
      <c r="Q75" s="47"/>
      <c r="R75" s="47"/>
      <c r="S75" s="47"/>
      <c r="T75" s="47"/>
      <c r="U75" s="47"/>
      <c r="V75" s="47"/>
      <c r="W75" s="47"/>
    </row>
    <row r="76" s="1" customFormat="1" ht="20" customHeight="1" spans="1:23">
      <c r="A76" s="126" t="s">
        <v>54</v>
      </c>
      <c r="B76" s="22" t="s">
        <v>275</v>
      </c>
      <c r="C76" s="23" t="s">
        <v>165</v>
      </c>
      <c r="D76" s="22" t="s">
        <v>85</v>
      </c>
      <c r="E76" s="22" t="s">
        <v>86</v>
      </c>
      <c r="F76" s="22" t="s">
        <v>225</v>
      </c>
      <c r="G76" s="22" t="s">
        <v>165</v>
      </c>
      <c r="H76" s="47">
        <v>4000</v>
      </c>
      <c r="I76" s="47">
        <v>4000</v>
      </c>
      <c r="J76" s="47"/>
      <c r="K76" s="47"/>
      <c r="L76" s="47">
        <v>4000</v>
      </c>
      <c r="M76" s="47"/>
      <c r="N76" s="47"/>
      <c r="O76" s="47"/>
      <c r="P76" s="45"/>
      <c r="Q76" s="47"/>
      <c r="R76" s="47"/>
      <c r="S76" s="47"/>
      <c r="T76" s="47"/>
      <c r="U76" s="47"/>
      <c r="V76" s="47"/>
      <c r="W76" s="47"/>
    </row>
    <row r="77" s="1" customFormat="1" ht="20" customHeight="1" spans="1:23">
      <c r="A77" s="126" t="s">
        <v>54</v>
      </c>
      <c r="B77" s="22" t="s">
        <v>276</v>
      </c>
      <c r="C77" s="23" t="s">
        <v>233</v>
      </c>
      <c r="D77" s="22" t="s">
        <v>89</v>
      </c>
      <c r="E77" s="22" t="s">
        <v>90</v>
      </c>
      <c r="F77" s="22" t="s">
        <v>187</v>
      </c>
      <c r="G77" s="22" t="s">
        <v>188</v>
      </c>
      <c r="H77" s="47">
        <v>208050</v>
      </c>
      <c r="I77" s="47">
        <v>208050</v>
      </c>
      <c r="J77" s="47"/>
      <c r="K77" s="47"/>
      <c r="L77" s="47">
        <v>208050</v>
      </c>
      <c r="M77" s="47"/>
      <c r="N77" s="47"/>
      <c r="O77" s="47"/>
      <c r="P77" s="45"/>
      <c r="Q77" s="47"/>
      <c r="R77" s="47"/>
      <c r="S77" s="47"/>
      <c r="T77" s="47"/>
      <c r="U77" s="47"/>
      <c r="V77" s="47"/>
      <c r="W77" s="47"/>
    </row>
    <row r="78" s="1" customFormat="1" ht="20" customHeight="1" spans="1:23">
      <c r="A78" s="126" t="s">
        <v>54</v>
      </c>
      <c r="B78" s="22" t="s">
        <v>276</v>
      </c>
      <c r="C78" s="23" t="s">
        <v>233</v>
      </c>
      <c r="D78" s="22" t="s">
        <v>89</v>
      </c>
      <c r="E78" s="22" t="s">
        <v>90</v>
      </c>
      <c r="F78" s="22" t="s">
        <v>261</v>
      </c>
      <c r="G78" s="22" t="s">
        <v>262</v>
      </c>
      <c r="H78" s="47">
        <v>1800</v>
      </c>
      <c r="I78" s="47">
        <v>1800</v>
      </c>
      <c r="J78" s="47"/>
      <c r="K78" s="47"/>
      <c r="L78" s="47">
        <v>1800</v>
      </c>
      <c r="M78" s="47"/>
      <c r="N78" s="47"/>
      <c r="O78" s="47"/>
      <c r="P78" s="45"/>
      <c r="Q78" s="47"/>
      <c r="R78" s="47"/>
      <c r="S78" s="47"/>
      <c r="T78" s="47"/>
      <c r="U78" s="47"/>
      <c r="V78" s="47"/>
      <c r="W78" s="47"/>
    </row>
    <row r="79" s="1" customFormat="1" ht="20" customHeight="1" spans="1:23">
      <c r="A79" s="126" t="s">
        <v>54</v>
      </c>
      <c r="B79" s="22" t="s">
        <v>276</v>
      </c>
      <c r="C79" s="23" t="s">
        <v>233</v>
      </c>
      <c r="D79" s="22" t="s">
        <v>89</v>
      </c>
      <c r="E79" s="22" t="s">
        <v>90</v>
      </c>
      <c r="F79" s="22" t="s">
        <v>263</v>
      </c>
      <c r="G79" s="22" t="s">
        <v>264</v>
      </c>
      <c r="H79" s="47">
        <v>750</v>
      </c>
      <c r="I79" s="47">
        <v>750</v>
      </c>
      <c r="J79" s="47"/>
      <c r="K79" s="47"/>
      <c r="L79" s="47">
        <v>750</v>
      </c>
      <c r="M79" s="47"/>
      <c r="N79" s="47"/>
      <c r="O79" s="47"/>
      <c r="P79" s="45"/>
      <c r="Q79" s="47"/>
      <c r="R79" s="47"/>
      <c r="S79" s="47"/>
      <c r="T79" s="47"/>
      <c r="U79" s="47"/>
      <c r="V79" s="47"/>
      <c r="W79" s="47"/>
    </row>
    <row r="80" s="1" customFormat="1" ht="20" customHeight="1" spans="1:23">
      <c r="A80" s="126" t="s">
        <v>54</v>
      </c>
      <c r="B80" s="22" t="s">
        <v>277</v>
      </c>
      <c r="C80" s="23" t="s">
        <v>227</v>
      </c>
      <c r="D80" s="22" t="s">
        <v>85</v>
      </c>
      <c r="E80" s="22" t="s">
        <v>86</v>
      </c>
      <c r="F80" s="22" t="s">
        <v>228</v>
      </c>
      <c r="G80" s="22" t="s">
        <v>229</v>
      </c>
      <c r="H80" s="47">
        <v>286752</v>
      </c>
      <c r="I80" s="47">
        <v>286752</v>
      </c>
      <c r="J80" s="47"/>
      <c r="K80" s="47"/>
      <c r="L80" s="47">
        <v>286752</v>
      </c>
      <c r="M80" s="47"/>
      <c r="N80" s="47"/>
      <c r="O80" s="47"/>
      <c r="P80" s="45"/>
      <c r="Q80" s="47"/>
      <c r="R80" s="47"/>
      <c r="S80" s="47"/>
      <c r="T80" s="47"/>
      <c r="U80" s="47"/>
      <c r="V80" s="47"/>
      <c r="W80" s="47"/>
    </row>
    <row r="81" s="1" customFormat="1" ht="20" customHeight="1" spans="1:23">
      <c r="A81" s="126" t="s">
        <v>54</v>
      </c>
      <c r="B81" s="22" t="s">
        <v>278</v>
      </c>
      <c r="C81" s="23" t="s">
        <v>259</v>
      </c>
      <c r="D81" s="22" t="s">
        <v>85</v>
      </c>
      <c r="E81" s="22" t="s">
        <v>86</v>
      </c>
      <c r="F81" s="22" t="s">
        <v>240</v>
      </c>
      <c r="G81" s="22" t="s">
        <v>241</v>
      </c>
      <c r="H81" s="47">
        <v>1600</v>
      </c>
      <c r="I81" s="47">
        <v>1600</v>
      </c>
      <c r="J81" s="47"/>
      <c r="K81" s="47"/>
      <c r="L81" s="47">
        <v>1600</v>
      </c>
      <c r="M81" s="47"/>
      <c r="N81" s="47"/>
      <c r="O81" s="47"/>
      <c r="P81" s="45"/>
      <c r="Q81" s="47"/>
      <c r="R81" s="47"/>
      <c r="S81" s="47"/>
      <c r="T81" s="47"/>
      <c r="U81" s="47"/>
      <c r="V81" s="47"/>
      <c r="W81" s="47"/>
    </row>
    <row r="82" s="1" customFormat="1" ht="20" customHeight="1" spans="1:23">
      <c r="A82" s="126" t="s">
        <v>54</v>
      </c>
      <c r="B82" s="22" t="s">
        <v>278</v>
      </c>
      <c r="C82" s="23" t="s">
        <v>259</v>
      </c>
      <c r="D82" s="22" t="s">
        <v>93</v>
      </c>
      <c r="E82" s="22" t="s">
        <v>94</v>
      </c>
      <c r="F82" s="22" t="s">
        <v>242</v>
      </c>
      <c r="G82" s="22" t="s">
        <v>243</v>
      </c>
      <c r="H82" s="47">
        <v>408000</v>
      </c>
      <c r="I82" s="47">
        <v>408000</v>
      </c>
      <c r="J82" s="47"/>
      <c r="K82" s="47"/>
      <c r="L82" s="47">
        <v>408000</v>
      </c>
      <c r="M82" s="47"/>
      <c r="N82" s="47"/>
      <c r="O82" s="47"/>
      <c r="P82" s="45"/>
      <c r="Q82" s="47"/>
      <c r="R82" s="47"/>
      <c r="S82" s="47"/>
      <c r="T82" s="47"/>
      <c r="U82" s="47"/>
      <c r="V82" s="47"/>
      <c r="W82" s="47"/>
    </row>
    <row r="83" s="1" customFormat="1" ht="20" customHeight="1" spans="1:23">
      <c r="A83" s="126" t="s">
        <v>54</v>
      </c>
      <c r="B83" s="22" t="s">
        <v>278</v>
      </c>
      <c r="C83" s="23" t="s">
        <v>259</v>
      </c>
      <c r="D83" s="22" t="s">
        <v>112</v>
      </c>
      <c r="E83" s="22" t="s">
        <v>113</v>
      </c>
      <c r="F83" s="22" t="s">
        <v>209</v>
      </c>
      <c r="G83" s="22" t="s">
        <v>210</v>
      </c>
      <c r="H83" s="47">
        <v>161500</v>
      </c>
      <c r="I83" s="47">
        <v>161500</v>
      </c>
      <c r="J83" s="47"/>
      <c r="K83" s="47"/>
      <c r="L83" s="47">
        <v>161500</v>
      </c>
      <c r="M83" s="47"/>
      <c r="N83" s="47"/>
      <c r="O83" s="47"/>
      <c r="P83" s="45"/>
      <c r="Q83" s="47"/>
      <c r="R83" s="47"/>
      <c r="S83" s="47"/>
      <c r="T83" s="47"/>
      <c r="U83" s="47"/>
      <c r="V83" s="47"/>
      <c r="W83" s="47"/>
    </row>
    <row r="84" s="1" customFormat="1" ht="20" customHeight="1" spans="1:23">
      <c r="A84" s="126" t="s">
        <v>54</v>
      </c>
      <c r="B84" s="22" t="s">
        <v>278</v>
      </c>
      <c r="C84" s="23" t="s">
        <v>259</v>
      </c>
      <c r="D84" s="22" t="s">
        <v>116</v>
      </c>
      <c r="E84" s="22" t="s">
        <v>117</v>
      </c>
      <c r="F84" s="22" t="s">
        <v>244</v>
      </c>
      <c r="G84" s="22" t="s">
        <v>245</v>
      </c>
      <c r="H84" s="47">
        <v>143500</v>
      </c>
      <c r="I84" s="47">
        <v>143500</v>
      </c>
      <c r="J84" s="47"/>
      <c r="K84" s="47"/>
      <c r="L84" s="47">
        <v>143500</v>
      </c>
      <c r="M84" s="47"/>
      <c r="N84" s="47"/>
      <c r="O84" s="47"/>
      <c r="P84" s="45"/>
      <c r="Q84" s="47"/>
      <c r="R84" s="47"/>
      <c r="S84" s="47"/>
      <c r="T84" s="47"/>
      <c r="U84" s="47"/>
      <c r="V84" s="47"/>
      <c r="W84" s="47"/>
    </row>
    <row r="85" s="1" customFormat="1" ht="20" customHeight="1" spans="1:23">
      <c r="A85" s="126" t="s">
        <v>54</v>
      </c>
      <c r="B85" s="22" t="s">
        <v>278</v>
      </c>
      <c r="C85" s="23" t="s">
        <v>259</v>
      </c>
      <c r="D85" s="22" t="s">
        <v>118</v>
      </c>
      <c r="E85" s="22" t="s">
        <v>119</v>
      </c>
      <c r="F85" s="22" t="s">
        <v>240</v>
      </c>
      <c r="G85" s="22" t="s">
        <v>241</v>
      </c>
      <c r="H85" s="47">
        <v>4080</v>
      </c>
      <c r="I85" s="47">
        <v>4080</v>
      </c>
      <c r="J85" s="47"/>
      <c r="K85" s="47"/>
      <c r="L85" s="47">
        <v>4080</v>
      </c>
      <c r="M85" s="47"/>
      <c r="N85" s="47"/>
      <c r="O85" s="47"/>
      <c r="P85" s="45"/>
      <c r="Q85" s="47"/>
      <c r="R85" s="47"/>
      <c r="S85" s="47"/>
      <c r="T85" s="47"/>
      <c r="U85" s="47"/>
      <c r="V85" s="47"/>
      <c r="W85" s="47"/>
    </row>
    <row r="86" s="1" customFormat="1" ht="20" customHeight="1" spans="1:23">
      <c r="A86" s="126" t="s">
        <v>54</v>
      </c>
      <c r="B86" s="22" t="s">
        <v>279</v>
      </c>
      <c r="C86" s="23" t="s">
        <v>280</v>
      </c>
      <c r="D86" s="22" t="s">
        <v>91</v>
      </c>
      <c r="E86" s="22" t="s">
        <v>92</v>
      </c>
      <c r="F86" s="22" t="s">
        <v>281</v>
      </c>
      <c r="G86" s="22" t="s">
        <v>282</v>
      </c>
      <c r="H86" s="47">
        <v>27967500</v>
      </c>
      <c r="I86" s="47">
        <v>27967500</v>
      </c>
      <c r="J86" s="47"/>
      <c r="K86" s="47"/>
      <c r="L86" s="47">
        <v>27967500</v>
      </c>
      <c r="M86" s="47"/>
      <c r="N86" s="47"/>
      <c r="O86" s="47"/>
      <c r="P86" s="45"/>
      <c r="Q86" s="47"/>
      <c r="R86" s="47"/>
      <c r="S86" s="47"/>
      <c r="T86" s="47"/>
      <c r="U86" s="47"/>
      <c r="V86" s="47"/>
      <c r="W86" s="47"/>
    </row>
    <row r="87" s="1" customFormat="1" ht="20" customHeight="1" spans="1:23">
      <c r="A87" s="126" t="s">
        <v>54</v>
      </c>
      <c r="B87" s="22" t="s">
        <v>283</v>
      </c>
      <c r="C87" s="23" t="s">
        <v>235</v>
      </c>
      <c r="D87" s="22" t="s">
        <v>85</v>
      </c>
      <c r="E87" s="22" t="s">
        <v>86</v>
      </c>
      <c r="F87" s="22" t="s">
        <v>236</v>
      </c>
      <c r="G87" s="22" t="s">
        <v>237</v>
      </c>
      <c r="H87" s="47">
        <v>275400</v>
      </c>
      <c r="I87" s="47">
        <v>275400</v>
      </c>
      <c r="J87" s="47"/>
      <c r="K87" s="47"/>
      <c r="L87" s="47">
        <v>275400</v>
      </c>
      <c r="M87" s="47"/>
      <c r="N87" s="47"/>
      <c r="O87" s="47"/>
      <c r="P87" s="45"/>
      <c r="Q87" s="47"/>
      <c r="R87" s="47"/>
      <c r="S87" s="47"/>
      <c r="T87" s="47"/>
      <c r="U87" s="47"/>
      <c r="V87" s="47"/>
      <c r="W87" s="47"/>
    </row>
    <row r="88" s="1" customFormat="1" ht="20" customHeight="1" spans="1:23">
      <c r="A88" s="126" t="s">
        <v>54</v>
      </c>
      <c r="B88" s="22" t="s">
        <v>284</v>
      </c>
      <c r="C88" s="23" t="s">
        <v>285</v>
      </c>
      <c r="D88" s="22" t="s">
        <v>91</v>
      </c>
      <c r="E88" s="22" t="s">
        <v>92</v>
      </c>
      <c r="F88" s="22" t="s">
        <v>286</v>
      </c>
      <c r="G88" s="22" t="s">
        <v>287</v>
      </c>
      <c r="H88" s="47">
        <v>680000</v>
      </c>
      <c r="I88" s="47">
        <v>680000</v>
      </c>
      <c r="J88" s="47"/>
      <c r="K88" s="47"/>
      <c r="L88" s="47">
        <v>680000</v>
      </c>
      <c r="M88" s="47"/>
      <c r="N88" s="47"/>
      <c r="O88" s="47"/>
      <c r="P88" s="45"/>
      <c r="Q88" s="47"/>
      <c r="R88" s="47"/>
      <c r="S88" s="47"/>
      <c r="T88" s="47"/>
      <c r="U88" s="47"/>
      <c r="V88" s="47"/>
      <c r="W88" s="47"/>
    </row>
    <row r="89" s="1" customFormat="1" ht="20" customHeight="1" spans="1:23">
      <c r="A89" s="126" t="s">
        <v>54</v>
      </c>
      <c r="B89" s="22" t="s">
        <v>284</v>
      </c>
      <c r="C89" s="23" t="s">
        <v>285</v>
      </c>
      <c r="D89" s="22" t="s">
        <v>91</v>
      </c>
      <c r="E89" s="22" t="s">
        <v>92</v>
      </c>
      <c r="F89" s="22" t="s">
        <v>286</v>
      </c>
      <c r="G89" s="22" t="s">
        <v>287</v>
      </c>
      <c r="H89" s="47">
        <v>48800</v>
      </c>
      <c r="I89" s="47">
        <v>48800</v>
      </c>
      <c r="J89" s="47"/>
      <c r="K89" s="47"/>
      <c r="L89" s="47">
        <v>48800</v>
      </c>
      <c r="M89" s="47"/>
      <c r="N89" s="47"/>
      <c r="O89" s="47"/>
      <c r="P89" s="45"/>
      <c r="Q89" s="47"/>
      <c r="R89" s="47"/>
      <c r="S89" s="47"/>
      <c r="T89" s="47"/>
      <c r="U89" s="47"/>
      <c r="V89" s="47"/>
      <c r="W89" s="47"/>
    </row>
    <row r="90" s="1" customFormat="1" ht="20" customHeight="1" spans="1:23">
      <c r="A90" s="126" t="s">
        <v>54</v>
      </c>
      <c r="B90" s="22" t="s">
        <v>284</v>
      </c>
      <c r="C90" s="23" t="s">
        <v>285</v>
      </c>
      <c r="D90" s="22" t="s">
        <v>91</v>
      </c>
      <c r="E90" s="22" t="s">
        <v>92</v>
      </c>
      <c r="F90" s="22" t="s">
        <v>286</v>
      </c>
      <c r="G90" s="22" t="s">
        <v>287</v>
      </c>
      <c r="H90" s="47">
        <v>52500</v>
      </c>
      <c r="I90" s="47">
        <v>52500</v>
      </c>
      <c r="J90" s="47"/>
      <c r="K90" s="47"/>
      <c r="L90" s="47">
        <v>52500</v>
      </c>
      <c r="M90" s="47"/>
      <c r="N90" s="47"/>
      <c r="O90" s="47"/>
      <c r="P90" s="45"/>
      <c r="Q90" s="47"/>
      <c r="R90" s="47"/>
      <c r="S90" s="47"/>
      <c r="T90" s="47"/>
      <c r="U90" s="47"/>
      <c r="V90" s="47"/>
      <c r="W90" s="47"/>
    </row>
    <row r="91" s="1" customFormat="1" ht="20" customHeight="1" spans="1:23">
      <c r="A91" s="126" t="s">
        <v>54</v>
      </c>
      <c r="B91" s="22" t="s">
        <v>284</v>
      </c>
      <c r="C91" s="23" t="s">
        <v>285</v>
      </c>
      <c r="D91" s="22" t="s">
        <v>91</v>
      </c>
      <c r="E91" s="22" t="s">
        <v>92</v>
      </c>
      <c r="F91" s="22" t="s">
        <v>286</v>
      </c>
      <c r="G91" s="22" t="s">
        <v>287</v>
      </c>
      <c r="H91" s="47">
        <v>19200</v>
      </c>
      <c r="I91" s="47">
        <v>19200</v>
      </c>
      <c r="J91" s="47"/>
      <c r="K91" s="47"/>
      <c r="L91" s="47">
        <v>19200</v>
      </c>
      <c r="M91" s="47"/>
      <c r="N91" s="47"/>
      <c r="O91" s="47"/>
      <c r="P91" s="45"/>
      <c r="Q91" s="47"/>
      <c r="R91" s="47"/>
      <c r="S91" s="47"/>
      <c r="T91" s="47"/>
      <c r="U91" s="47"/>
      <c r="V91" s="47"/>
      <c r="W91" s="47"/>
    </row>
    <row r="92" s="1" customFormat="1" ht="26" customHeight="1" spans="1:23">
      <c r="A92" s="126" t="s">
        <v>54</v>
      </c>
      <c r="B92" s="22" t="s">
        <v>288</v>
      </c>
      <c r="C92" s="23" t="s">
        <v>289</v>
      </c>
      <c r="D92" s="22" t="s">
        <v>91</v>
      </c>
      <c r="E92" s="22" t="s">
        <v>92</v>
      </c>
      <c r="F92" s="22" t="s">
        <v>281</v>
      </c>
      <c r="G92" s="22" t="s">
        <v>282</v>
      </c>
      <c r="H92" s="47">
        <v>74100</v>
      </c>
      <c r="I92" s="47">
        <v>74100</v>
      </c>
      <c r="J92" s="47"/>
      <c r="K92" s="47"/>
      <c r="L92" s="47">
        <v>74100</v>
      </c>
      <c r="M92" s="47"/>
      <c r="N92" s="47"/>
      <c r="O92" s="47"/>
      <c r="P92" s="47"/>
      <c r="Q92" s="47"/>
      <c r="R92" s="47"/>
      <c r="S92" s="47"/>
      <c r="T92" s="47"/>
      <c r="U92" s="47"/>
      <c r="V92" s="47"/>
      <c r="W92" s="47"/>
    </row>
    <row r="93" s="1" customFormat="1" ht="20" customHeight="1" spans="1:23">
      <c r="A93" s="27" t="s">
        <v>34</v>
      </c>
      <c r="B93" s="27"/>
      <c r="C93" s="27"/>
      <c r="D93" s="27"/>
      <c r="E93" s="27"/>
      <c r="F93" s="27"/>
      <c r="G93" s="27"/>
      <c r="H93" s="47">
        <f t="shared" ref="H93:L93" si="1">SUM(H11:H92)</f>
        <v>40238878</v>
      </c>
      <c r="I93" s="47">
        <f t="shared" si="1"/>
        <v>40238878</v>
      </c>
      <c r="J93" s="128"/>
      <c r="K93" s="129"/>
      <c r="L93" s="47">
        <f t="shared" si="1"/>
        <v>40238878</v>
      </c>
      <c r="M93" s="128"/>
      <c r="N93" s="130"/>
      <c r="O93" s="130"/>
      <c r="P93" s="130"/>
      <c r="Q93" s="130"/>
      <c r="R93" s="130"/>
      <c r="S93" s="130"/>
      <c r="T93" s="130"/>
      <c r="U93" s="130"/>
      <c r="V93" s="130"/>
      <c r="W93" s="130"/>
    </row>
  </sheetData>
  <mergeCells count="30">
    <mergeCell ref="A3:W3"/>
    <mergeCell ref="A4:G4"/>
    <mergeCell ref="H5:W5"/>
    <mergeCell ref="I6:M6"/>
    <mergeCell ref="N6:P6"/>
    <mergeCell ref="R6:W6"/>
    <mergeCell ref="A93:G9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3"/>
  <sheetViews>
    <sheetView showZeros="0" workbookViewId="0">
      <pane ySplit="1" topLeftCell="A2" activePane="bottomLeft" state="frozen"/>
      <selection/>
      <selection pane="bottomLeft" activeCell="F23" sqref="F23"/>
    </sheetView>
  </sheetViews>
  <sheetFormatPr defaultColWidth="9.10833333333333" defaultRowHeight="14.25" customHeight="1"/>
  <cols>
    <col min="1" max="1" width="14.55" customWidth="1"/>
    <col min="2" max="2" width="21" customWidth="1"/>
    <col min="3" max="3" width="31.3333333333333" customWidth="1"/>
    <col min="4" max="4" width="31.875" customWidth="1"/>
    <col min="5" max="5" width="12.875" customWidth="1"/>
    <col min="6" max="6" width="30.5" customWidth="1"/>
    <col min="7" max="7" width="13.75" customWidth="1"/>
    <col min="8" max="8" width="16.75" customWidth="1"/>
    <col min="9" max="16" width="14.2166666666667" customWidth="1"/>
    <col min="17" max="17" width="13.55" customWidth="1"/>
    <col min="18" max="23" width="15.2166666666667"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5:23">
      <c r="E2" s="3"/>
      <c r="F2" s="3"/>
      <c r="G2" s="3"/>
      <c r="H2" s="3"/>
      <c r="U2" s="124"/>
      <c r="W2" s="59" t="s">
        <v>290</v>
      </c>
    </row>
    <row r="3" ht="27.85" customHeight="1" spans="1:23">
      <c r="A3" s="28" t="s">
        <v>291</v>
      </c>
      <c r="B3" s="28"/>
      <c r="C3" s="28"/>
      <c r="D3" s="28"/>
      <c r="E3" s="28"/>
      <c r="F3" s="28"/>
      <c r="G3" s="28"/>
      <c r="H3" s="28"/>
      <c r="I3" s="28"/>
      <c r="J3" s="28"/>
      <c r="K3" s="28"/>
      <c r="L3" s="28"/>
      <c r="M3" s="28"/>
      <c r="N3" s="28"/>
      <c r="O3" s="28"/>
      <c r="P3" s="28"/>
      <c r="Q3" s="28"/>
      <c r="R3" s="28"/>
      <c r="S3" s="28"/>
      <c r="T3" s="28"/>
      <c r="U3" s="28"/>
      <c r="V3" s="28"/>
      <c r="W3" s="28"/>
    </row>
    <row r="4" ht="13.6" customHeight="1" spans="1:23">
      <c r="A4" s="6" t="str">
        <f>'部门财务收支预算总表01-1'!A4</f>
        <v>单位名称：新平彝族傣族自治县人力资源和社会保障局</v>
      </c>
      <c r="B4" s="121" t="str">
        <f t="shared" ref="B4" si="0">"单位名称："&amp;"绩效评价中心"</f>
        <v>单位名称：绩效评价中心</v>
      </c>
      <c r="C4" s="121"/>
      <c r="D4" s="121"/>
      <c r="E4" s="121"/>
      <c r="F4" s="121"/>
      <c r="G4" s="121"/>
      <c r="H4" s="121"/>
      <c r="I4" s="121"/>
      <c r="J4" s="8"/>
      <c r="K4" s="8"/>
      <c r="L4" s="8"/>
      <c r="M4" s="8"/>
      <c r="N4" s="8"/>
      <c r="O4" s="8"/>
      <c r="P4" s="8"/>
      <c r="Q4" s="8"/>
      <c r="U4" s="124"/>
      <c r="W4" s="110" t="s">
        <v>161</v>
      </c>
    </row>
    <row r="5" ht="21.8" customHeight="1" spans="1:23">
      <c r="A5" s="10" t="s">
        <v>292</v>
      </c>
      <c r="B5" s="10" t="s">
        <v>171</v>
      </c>
      <c r="C5" s="10" t="s">
        <v>172</v>
      </c>
      <c r="D5" s="10" t="s">
        <v>293</v>
      </c>
      <c r="E5" s="11" t="s">
        <v>173</v>
      </c>
      <c r="F5" s="11" t="s">
        <v>174</v>
      </c>
      <c r="G5" s="11" t="s">
        <v>175</v>
      </c>
      <c r="H5" s="11" t="s">
        <v>176</v>
      </c>
      <c r="I5" s="67" t="s">
        <v>34</v>
      </c>
      <c r="J5" s="67" t="s">
        <v>294</v>
      </c>
      <c r="K5" s="67"/>
      <c r="L5" s="67"/>
      <c r="M5" s="67"/>
      <c r="N5" s="122" t="s">
        <v>178</v>
      </c>
      <c r="O5" s="122"/>
      <c r="P5" s="122"/>
      <c r="Q5" s="11" t="s">
        <v>40</v>
      </c>
      <c r="R5" s="12" t="s">
        <v>60</v>
      </c>
      <c r="S5" s="13"/>
      <c r="T5" s="13"/>
      <c r="U5" s="13"/>
      <c r="V5" s="13"/>
      <c r="W5" s="14"/>
    </row>
    <row r="6" ht="21.8" customHeight="1" spans="1:23">
      <c r="A6" s="15"/>
      <c r="B6" s="15"/>
      <c r="C6" s="15"/>
      <c r="D6" s="15"/>
      <c r="E6" s="16"/>
      <c r="F6" s="16"/>
      <c r="G6" s="16"/>
      <c r="H6" s="16"/>
      <c r="I6" s="67"/>
      <c r="J6" s="51" t="s">
        <v>37</v>
      </c>
      <c r="K6" s="51"/>
      <c r="L6" s="51" t="s">
        <v>38</v>
      </c>
      <c r="M6" s="51" t="s">
        <v>39</v>
      </c>
      <c r="N6" s="123" t="s">
        <v>37</v>
      </c>
      <c r="O6" s="123" t="s">
        <v>38</v>
      </c>
      <c r="P6" s="123" t="s">
        <v>39</v>
      </c>
      <c r="Q6" s="16"/>
      <c r="R6" s="11" t="s">
        <v>36</v>
      </c>
      <c r="S6" s="11" t="s">
        <v>47</v>
      </c>
      <c r="T6" s="11" t="s">
        <v>184</v>
      </c>
      <c r="U6" s="11" t="s">
        <v>43</v>
      </c>
      <c r="V6" s="11" t="s">
        <v>44</v>
      </c>
      <c r="W6" s="11" t="s">
        <v>45</v>
      </c>
    </row>
    <row r="7" ht="40.6" customHeight="1" spans="1:23">
      <c r="A7" s="18"/>
      <c r="B7" s="18"/>
      <c r="C7" s="18"/>
      <c r="D7" s="18"/>
      <c r="E7" s="19"/>
      <c r="F7" s="19"/>
      <c r="G7" s="19"/>
      <c r="H7" s="19"/>
      <c r="I7" s="67"/>
      <c r="J7" s="51" t="s">
        <v>36</v>
      </c>
      <c r="K7" s="51" t="s">
        <v>295</v>
      </c>
      <c r="L7" s="51"/>
      <c r="M7" s="51"/>
      <c r="N7" s="19"/>
      <c r="O7" s="19"/>
      <c r="P7" s="19"/>
      <c r="Q7" s="19"/>
      <c r="R7" s="19"/>
      <c r="S7" s="19"/>
      <c r="T7" s="19"/>
      <c r="U7" s="20"/>
      <c r="V7" s="19"/>
      <c r="W7" s="19"/>
    </row>
    <row r="8" ht="15.05"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s="1" customFormat="1" ht="24" customHeight="1" spans="1:23">
      <c r="A9" s="22"/>
      <c r="B9" s="22"/>
      <c r="C9" s="23" t="s">
        <v>296</v>
      </c>
      <c r="D9" s="22"/>
      <c r="E9" s="22"/>
      <c r="F9" s="22"/>
      <c r="G9" s="22"/>
      <c r="H9" s="22"/>
      <c r="I9" s="24">
        <f t="shared" ref="I9:K9" si="1">I10+I11+I12</f>
        <v>105800</v>
      </c>
      <c r="J9" s="24">
        <f t="shared" si="1"/>
        <v>105800</v>
      </c>
      <c r="K9" s="24">
        <f t="shared" si="1"/>
        <v>105800</v>
      </c>
      <c r="L9" s="24"/>
      <c r="M9" s="24"/>
      <c r="N9" s="24"/>
      <c r="O9" s="24"/>
      <c r="P9" s="24"/>
      <c r="Q9" s="24"/>
      <c r="R9" s="24"/>
      <c r="S9" s="24"/>
      <c r="T9" s="24"/>
      <c r="U9" s="24"/>
      <c r="V9" s="24"/>
      <c r="W9" s="24"/>
    </row>
    <row r="10" s="1" customFormat="1" ht="24" customHeight="1" spans="1:23">
      <c r="A10" s="22" t="s">
        <v>297</v>
      </c>
      <c r="B10" s="22" t="s">
        <v>298</v>
      </c>
      <c r="C10" s="23" t="s">
        <v>296</v>
      </c>
      <c r="D10" s="22" t="s">
        <v>49</v>
      </c>
      <c r="E10" s="22" t="s">
        <v>81</v>
      </c>
      <c r="F10" s="22" t="s">
        <v>82</v>
      </c>
      <c r="G10" s="22" t="s">
        <v>299</v>
      </c>
      <c r="H10" s="22" t="s">
        <v>300</v>
      </c>
      <c r="I10" s="24">
        <v>52900</v>
      </c>
      <c r="J10" s="24">
        <v>52900</v>
      </c>
      <c r="K10" s="24">
        <v>52900</v>
      </c>
      <c r="L10" s="24"/>
      <c r="M10" s="24"/>
      <c r="N10" s="24"/>
      <c r="O10" s="24"/>
      <c r="P10" s="24"/>
      <c r="Q10" s="24"/>
      <c r="R10" s="24"/>
      <c r="S10" s="24"/>
      <c r="T10" s="24"/>
      <c r="U10" s="24"/>
      <c r="V10" s="24"/>
      <c r="W10" s="24"/>
    </row>
    <row r="11" s="1" customFormat="1" ht="24" customHeight="1" spans="1:23">
      <c r="A11" s="22" t="s">
        <v>297</v>
      </c>
      <c r="B11" s="22" t="s">
        <v>301</v>
      </c>
      <c r="C11" s="23" t="s">
        <v>296</v>
      </c>
      <c r="D11" s="22" t="s">
        <v>52</v>
      </c>
      <c r="E11" s="22" t="s">
        <v>83</v>
      </c>
      <c r="F11" s="22" t="s">
        <v>84</v>
      </c>
      <c r="G11" s="22" t="s">
        <v>187</v>
      </c>
      <c r="H11" s="22" t="s">
        <v>188</v>
      </c>
      <c r="I11" s="24">
        <v>18400</v>
      </c>
      <c r="J11" s="24">
        <v>18400</v>
      </c>
      <c r="K11" s="24">
        <v>18400</v>
      </c>
      <c r="L11" s="24"/>
      <c r="M11" s="24"/>
      <c r="N11" s="24"/>
      <c r="O11" s="24"/>
      <c r="P11" s="24"/>
      <c r="Q11" s="24"/>
      <c r="R11" s="24"/>
      <c r="S11" s="24"/>
      <c r="T11" s="24"/>
      <c r="U11" s="24"/>
      <c r="V11" s="24"/>
      <c r="W11" s="24"/>
    </row>
    <row r="12" s="1" customFormat="1" ht="24" customHeight="1" spans="1:23">
      <c r="A12" s="22" t="s">
        <v>297</v>
      </c>
      <c r="B12" s="22" t="s">
        <v>302</v>
      </c>
      <c r="C12" s="23" t="s">
        <v>303</v>
      </c>
      <c r="D12" s="22" t="s">
        <v>54</v>
      </c>
      <c r="E12" s="22" t="s">
        <v>85</v>
      </c>
      <c r="F12" s="22" t="s">
        <v>86</v>
      </c>
      <c r="G12" s="22" t="s">
        <v>299</v>
      </c>
      <c r="H12" s="22" t="s">
        <v>300</v>
      </c>
      <c r="I12" s="24">
        <v>34500</v>
      </c>
      <c r="J12" s="24">
        <v>34500</v>
      </c>
      <c r="K12" s="24">
        <v>34500</v>
      </c>
      <c r="L12" s="24"/>
      <c r="M12" s="24"/>
      <c r="N12" s="24"/>
      <c r="O12" s="24"/>
      <c r="P12" s="24"/>
      <c r="Q12" s="24"/>
      <c r="R12" s="24"/>
      <c r="S12" s="24"/>
      <c r="T12" s="24"/>
      <c r="U12" s="24"/>
      <c r="V12" s="24"/>
      <c r="W12" s="24"/>
    </row>
    <row r="13" s="1" customFormat="1" ht="24" customHeight="1" spans="1:23">
      <c r="A13" s="45"/>
      <c r="B13" s="45"/>
      <c r="C13" s="23" t="s">
        <v>304</v>
      </c>
      <c r="D13" s="45"/>
      <c r="E13" s="45"/>
      <c r="F13" s="45"/>
      <c r="G13" s="45"/>
      <c r="H13" s="45"/>
      <c r="I13" s="24">
        <v>15754.8</v>
      </c>
      <c r="J13" s="24">
        <v>15754.8</v>
      </c>
      <c r="K13" s="24">
        <v>15754.8</v>
      </c>
      <c r="L13" s="24"/>
      <c r="M13" s="24"/>
      <c r="N13" s="24"/>
      <c r="O13" s="24"/>
      <c r="P13" s="45"/>
      <c r="Q13" s="24"/>
      <c r="R13" s="24"/>
      <c r="S13" s="24"/>
      <c r="T13" s="24"/>
      <c r="U13" s="24"/>
      <c r="V13" s="24"/>
      <c r="W13" s="24"/>
    </row>
    <row r="14" s="1" customFormat="1" ht="24" customHeight="1" spans="1:23">
      <c r="A14" s="22" t="s">
        <v>305</v>
      </c>
      <c r="B14" s="22" t="s">
        <v>306</v>
      </c>
      <c r="C14" s="23" t="s">
        <v>304</v>
      </c>
      <c r="D14" s="22" t="s">
        <v>49</v>
      </c>
      <c r="E14" s="22" t="s">
        <v>99</v>
      </c>
      <c r="F14" s="22" t="s">
        <v>100</v>
      </c>
      <c r="G14" s="22" t="s">
        <v>307</v>
      </c>
      <c r="H14" s="22" t="s">
        <v>269</v>
      </c>
      <c r="I14" s="24">
        <v>8000</v>
      </c>
      <c r="J14" s="24">
        <v>8000</v>
      </c>
      <c r="K14" s="24">
        <v>8000</v>
      </c>
      <c r="L14" s="24"/>
      <c r="M14" s="24"/>
      <c r="N14" s="24"/>
      <c r="O14" s="24"/>
      <c r="P14" s="45"/>
      <c r="Q14" s="24"/>
      <c r="R14" s="24"/>
      <c r="S14" s="24"/>
      <c r="T14" s="24"/>
      <c r="U14" s="24"/>
      <c r="V14" s="24"/>
      <c r="W14" s="24"/>
    </row>
    <row r="15" s="1" customFormat="1" ht="24" customHeight="1" spans="1:23">
      <c r="A15" s="22" t="s">
        <v>305</v>
      </c>
      <c r="B15" s="22" t="s">
        <v>306</v>
      </c>
      <c r="C15" s="23" t="s">
        <v>304</v>
      </c>
      <c r="D15" s="22" t="s">
        <v>49</v>
      </c>
      <c r="E15" s="22" t="s">
        <v>99</v>
      </c>
      <c r="F15" s="22" t="s">
        <v>100</v>
      </c>
      <c r="G15" s="22" t="s">
        <v>307</v>
      </c>
      <c r="H15" s="22" t="s">
        <v>269</v>
      </c>
      <c r="I15" s="24">
        <v>4754.8</v>
      </c>
      <c r="J15" s="24">
        <v>4754.8</v>
      </c>
      <c r="K15" s="24">
        <v>4754.8</v>
      </c>
      <c r="L15" s="24"/>
      <c r="M15" s="24"/>
      <c r="N15" s="24"/>
      <c r="O15" s="24"/>
      <c r="P15" s="45"/>
      <c r="Q15" s="24"/>
      <c r="R15" s="24"/>
      <c r="S15" s="24"/>
      <c r="T15" s="24"/>
      <c r="U15" s="24"/>
      <c r="V15" s="24"/>
      <c r="W15" s="24"/>
    </row>
    <row r="16" s="1" customFormat="1" ht="24" customHeight="1" spans="1:23">
      <c r="A16" s="22" t="s">
        <v>305</v>
      </c>
      <c r="B16" s="22" t="s">
        <v>306</v>
      </c>
      <c r="C16" s="23" t="s">
        <v>304</v>
      </c>
      <c r="D16" s="22" t="s">
        <v>49</v>
      </c>
      <c r="E16" s="22" t="s">
        <v>99</v>
      </c>
      <c r="F16" s="22" t="s">
        <v>100</v>
      </c>
      <c r="G16" s="22" t="s">
        <v>307</v>
      </c>
      <c r="H16" s="22" t="s">
        <v>269</v>
      </c>
      <c r="I16" s="24">
        <v>3000</v>
      </c>
      <c r="J16" s="24">
        <v>3000</v>
      </c>
      <c r="K16" s="24">
        <v>3000</v>
      </c>
      <c r="L16" s="24"/>
      <c r="M16" s="24"/>
      <c r="N16" s="24"/>
      <c r="O16" s="24"/>
      <c r="P16" s="45"/>
      <c r="Q16" s="24"/>
      <c r="R16" s="24"/>
      <c r="S16" s="24"/>
      <c r="T16" s="24"/>
      <c r="U16" s="24"/>
      <c r="V16" s="24"/>
      <c r="W16" s="24"/>
    </row>
    <row r="17" s="1" customFormat="1" ht="24" customHeight="1" spans="1:23">
      <c r="A17" s="45"/>
      <c r="B17" s="45"/>
      <c r="C17" s="23" t="s">
        <v>308</v>
      </c>
      <c r="D17" s="45"/>
      <c r="E17" s="45"/>
      <c r="F17" s="45"/>
      <c r="G17" s="45"/>
      <c r="H17" s="45"/>
      <c r="I17" s="24">
        <v>10000</v>
      </c>
      <c r="J17" s="24">
        <v>10000</v>
      </c>
      <c r="K17" s="24">
        <v>10000</v>
      </c>
      <c r="L17" s="24"/>
      <c r="M17" s="24"/>
      <c r="N17" s="24"/>
      <c r="O17" s="24"/>
      <c r="P17" s="45"/>
      <c r="Q17" s="24"/>
      <c r="R17" s="24"/>
      <c r="S17" s="24"/>
      <c r="T17" s="24"/>
      <c r="U17" s="24"/>
      <c r="V17" s="24"/>
      <c r="W17" s="24"/>
    </row>
    <row r="18" s="1" customFormat="1" ht="24" customHeight="1" spans="1:23">
      <c r="A18" s="22" t="s">
        <v>305</v>
      </c>
      <c r="B18" s="22" t="s">
        <v>309</v>
      </c>
      <c r="C18" s="23" t="s">
        <v>308</v>
      </c>
      <c r="D18" s="22" t="s">
        <v>49</v>
      </c>
      <c r="E18" s="22" t="s">
        <v>76</v>
      </c>
      <c r="F18" s="22" t="s">
        <v>75</v>
      </c>
      <c r="G18" s="22" t="s">
        <v>187</v>
      </c>
      <c r="H18" s="22" t="s">
        <v>188</v>
      </c>
      <c r="I18" s="24">
        <v>3000</v>
      </c>
      <c r="J18" s="24">
        <v>3000</v>
      </c>
      <c r="K18" s="24">
        <v>3000</v>
      </c>
      <c r="L18" s="24"/>
      <c r="M18" s="24"/>
      <c r="N18" s="24"/>
      <c r="O18" s="24"/>
      <c r="P18" s="45"/>
      <c r="Q18" s="24"/>
      <c r="R18" s="24"/>
      <c r="S18" s="24"/>
      <c r="T18" s="24"/>
      <c r="U18" s="24"/>
      <c r="V18" s="24"/>
      <c r="W18" s="24"/>
    </row>
    <row r="19" s="1" customFormat="1" ht="24" customHeight="1" spans="1:23">
      <c r="A19" s="22" t="s">
        <v>305</v>
      </c>
      <c r="B19" s="22" t="s">
        <v>309</v>
      </c>
      <c r="C19" s="23" t="s">
        <v>308</v>
      </c>
      <c r="D19" s="22" t="s">
        <v>49</v>
      </c>
      <c r="E19" s="22" t="s">
        <v>76</v>
      </c>
      <c r="F19" s="22" t="s">
        <v>75</v>
      </c>
      <c r="G19" s="22" t="s">
        <v>187</v>
      </c>
      <c r="H19" s="22" t="s">
        <v>188</v>
      </c>
      <c r="I19" s="24">
        <v>2480</v>
      </c>
      <c r="J19" s="24">
        <v>2480</v>
      </c>
      <c r="K19" s="24">
        <v>2480</v>
      </c>
      <c r="L19" s="24"/>
      <c r="M19" s="24"/>
      <c r="N19" s="24"/>
      <c r="O19" s="24"/>
      <c r="P19" s="45"/>
      <c r="Q19" s="24"/>
      <c r="R19" s="24"/>
      <c r="S19" s="24"/>
      <c r="T19" s="24"/>
      <c r="U19" s="24"/>
      <c r="V19" s="24"/>
      <c r="W19" s="24"/>
    </row>
    <row r="20" s="1" customFormat="1" ht="24" customHeight="1" spans="1:23">
      <c r="A20" s="22" t="s">
        <v>305</v>
      </c>
      <c r="B20" s="22">
        <v>53466352.55</v>
      </c>
      <c r="C20" s="23" t="s">
        <v>308</v>
      </c>
      <c r="D20" s="22" t="s">
        <v>49</v>
      </c>
      <c r="E20" s="22" t="s">
        <v>76</v>
      </c>
      <c r="F20" s="22" t="s">
        <v>75</v>
      </c>
      <c r="G20" s="22" t="s">
        <v>187</v>
      </c>
      <c r="H20" s="22" t="s">
        <v>188</v>
      </c>
      <c r="I20" s="24">
        <v>4520</v>
      </c>
      <c r="J20" s="24">
        <v>4520</v>
      </c>
      <c r="K20" s="24">
        <v>4520</v>
      </c>
      <c r="L20" s="24"/>
      <c r="M20" s="24"/>
      <c r="N20" s="24"/>
      <c r="O20" s="24"/>
      <c r="P20" s="45"/>
      <c r="Q20" s="24"/>
      <c r="R20" s="24"/>
      <c r="S20" s="24"/>
      <c r="T20" s="24"/>
      <c r="U20" s="24"/>
      <c r="V20" s="24"/>
      <c r="W20" s="24"/>
    </row>
    <row r="21" s="1" customFormat="1" ht="24" customHeight="1" spans="1:23">
      <c r="A21" s="45"/>
      <c r="B21" s="45"/>
      <c r="C21" s="23" t="s">
        <v>310</v>
      </c>
      <c r="D21" s="45"/>
      <c r="E21" s="45"/>
      <c r="F21" s="45"/>
      <c r="G21" s="45"/>
      <c r="H21" s="45"/>
      <c r="I21" s="24">
        <v>400000</v>
      </c>
      <c r="J21" s="24">
        <v>400000</v>
      </c>
      <c r="K21" s="24">
        <v>400000</v>
      </c>
      <c r="L21" s="24"/>
      <c r="M21" s="24"/>
      <c r="N21" s="24"/>
      <c r="O21" s="24"/>
      <c r="P21" s="45"/>
      <c r="Q21" s="24"/>
      <c r="R21" s="24"/>
      <c r="S21" s="24"/>
      <c r="T21" s="24"/>
      <c r="U21" s="24"/>
      <c r="V21" s="24"/>
      <c r="W21" s="24"/>
    </row>
    <row r="22" s="1" customFormat="1" ht="24" customHeight="1" spans="1:23">
      <c r="A22" s="22" t="s">
        <v>311</v>
      </c>
      <c r="B22" s="22" t="s">
        <v>312</v>
      </c>
      <c r="C22" s="23" t="s">
        <v>310</v>
      </c>
      <c r="D22" s="22" t="s">
        <v>49</v>
      </c>
      <c r="E22" s="22" t="s">
        <v>81</v>
      </c>
      <c r="F22" s="22" t="s">
        <v>82</v>
      </c>
      <c r="G22" s="22" t="s">
        <v>187</v>
      </c>
      <c r="H22" s="22" t="s">
        <v>188</v>
      </c>
      <c r="I22" s="24">
        <v>40000</v>
      </c>
      <c r="J22" s="24">
        <v>40000</v>
      </c>
      <c r="K22" s="24">
        <v>40000</v>
      </c>
      <c r="L22" s="24"/>
      <c r="M22" s="24"/>
      <c r="N22" s="24"/>
      <c r="O22" s="24"/>
      <c r="P22" s="45"/>
      <c r="Q22" s="24"/>
      <c r="R22" s="24"/>
      <c r="S22" s="24"/>
      <c r="T22" s="24"/>
      <c r="U22" s="24"/>
      <c r="V22" s="24"/>
      <c r="W22" s="24"/>
    </row>
    <row r="23" s="1" customFormat="1" ht="24" customHeight="1" spans="1:23">
      <c r="A23" s="22" t="s">
        <v>311</v>
      </c>
      <c r="B23" s="22" t="s">
        <v>312</v>
      </c>
      <c r="C23" s="23" t="s">
        <v>310</v>
      </c>
      <c r="D23" s="22" t="s">
        <v>49</v>
      </c>
      <c r="E23" s="22" t="s">
        <v>81</v>
      </c>
      <c r="F23" s="22" t="s">
        <v>82</v>
      </c>
      <c r="G23" s="22" t="s">
        <v>187</v>
      </c>
      <c r="H23" s="22" t="s">
        <v>188</v>
      </c>
      <c r="I23" s="24">
        <v>90000</v>
      </c>
      <c r="J23" s="24">
        <v>90000</v>
      </c>
      <c r="K23" s="24">
        <v>90000</v>
      </c>
      <c r="L23" s="24"/>
      <c r="M23" s="24"/>
      <c r="N23" s="24"/>
      <c r="O23" s="24"/>
      <c r="P23" s="45"/>
      <c r="Q23" s="24"/>
      <c r="R23" s="24"/>
      <c r="S23" s="24"/>
      <c r="T23" s="24"/>
      <c r="U23" s="24"/>
      <c r="V23" s="24"/>
      <c r="W23" s="24"/>
    </row>
    <row r="24" s="1" customFormat="1" ht="24" customHeight="1" spans="1:23">
      <c r="A24" s="22" t="s">
        <v>311</v>
      </c>
      <c r="B24" s="22">
        <v>53466352.55</v>
      </c>
      <c r="C24" s="23" t="s">
        <v>310</v>
      </c>
      <c r="D24" s="22" t="s">
        <v>49</v>
      </c>
      <c r="E24" s="22" t="s">
        <v>81</v>
      </c>
      <c r="F24" s="22" t="s">
        <v>82</v>
      </c>
      <c r="G24" s="22" t="s">
        <v>187</v>
      </c>
      <c r="H24" s="22" t="s">
        <v>188</v>
      </c>
      <c r="I24" s="24">
        <v>30000</v>
      </c>
      <c r="J24" s="24">
        <v>30000</v>
      </c>
      <c r="K24" s="24">
        <v>30000</v>
      </c>
      <c r="L24" s="24"/>
      <c r="M24" s="24"/>
      <c r="N24" s="24"/>
      <c r="O24" s="24"/>
      <c r="P24" s="45"/>
      <c r="Q24" s="24"/>
      <c r="R24" s="24"/>
      <c r="S24" s="24"/>
      <c r="T24" s="24"/>
      <c r="U24" s="24"/>
      <c r="V24" s="24"/>
      <c r="W24" s="24"/>
    </row>
    <row r="25" s="1" customFormat="1" ht="24" customHeight="1" spans="1:23">
      <c r="A25" s="22" t="s">
        <v>311</v>
      </c>
      <c r="B25" s="22" t="s">
        <v>312</v>
      </c>
      <c r="C25" s="23" t="s">
        <v>310</v>
      </c>
      <c r="D25" s="22" t="s">
        <v>49</v>
      </c>
      <c r="E25" s="22" t="s">
        <v>81</v>
      </c>
      <c r="F25" s="22" t="s">
        <v>82</v>
      </c>
      <c r="G25" s="22" t="s">
        <v>191</v>
      </c>
      <c r="H25" s="22" t="s">
        <v>192</v>
      </c>
      <c r="I25" s="24">
        <v>20000</v>
      </c>
      <c r="J25" s="24">
        <v>20000</v>
      </c>
      <c r="K25" s="24">
        <v>20000</v>
      </c>
      <c r="L25" s="24"/>
      <c r="M25" s="24"/>
      <c r="N25" s="24"/>
      <c r="O25" s="24"/>
      <c r="P25" s="45"/>
      <c r="Q25" s="24"/>
      <c r="R25" s="24"/>
      <c r="S25" s="24"/>
      <c r="T25" s="24"/>
      <c r="U25" s="24"/>
      <c r="V25" s="24"/>
      <c r="W25" s="24"/>
    </row>
    <row r="26" s="1" customFormat="1" ht="24" customHeight="1" spans="1:23">
      <c r="A26" s="22" t="s">
        <v>311</v>
      </c>
      <c r="B26" s="22" t="s">
        <v>312</v>
      </c>
      <c r="C26" s="23" t="s">
        <v>310</v>
      </c>
      <c r="D26" s="22" t="s">
        <v>49</v>
      </c>
      <c r="E26" s="22" t="s">
        <v>81</v>
      </c>
      <c r="F26" s="22" t="s">
        <v>82</v>
      </c>
      <c r="G26" s="22" t="s">
        <v>193</v>
      </c>
      <c r="H26" s="22" t="s">
        <v>194</v>
      </c>
      <c r="I26" s="24">
        <v>45000</v>
      </c>
      <c r="J26" s="24">
        <v>45000</v>
      </c>
      <c r="K26" s="24">
        <v>45000</v>
      </c>
      <c r="L26" s="24"/>
      <c r="M26" s="24"/>
      <c r="N26" s="24"/>
      <c r="O26" s="24"/>
      <c r="P26" s="45"/>
      <c r="Q26" s="24"/>
      <c r="R26" s="24"/>
      <c r="S26" s="24"/>
      <c r="T26" s="24"/>
      <c r="U26" s="24"/>
      <c r="V26" s="24"/>
      <c r="W26" s="24"/>
    </row>
    <row r="27" s="1" customFormat="1" ht="24" customHeight="1" spans="1:23">
      <c r="A27" s="22" t="s">
        <v>311</v>
      </c>
      <c r="B27" s="22" t="s">
        <v>312</v>
      </c>
      <c r="C27" s="23" t="s">
        <v>310</v>
      </c>
      <c r="D27" s="22" t="s">
        <v>49</v>
      </c>
      <c r="E27" s="22" t="s">
        <v>81</v>
      </c>
      <c r="F27" s="22" t="s">
        <v>82</v>
      </c>
      <c r="G27" s="22" t="s">
        <v>265</v>
      </c>
      <c r="H27" s="22" t="s">
        <v>266</v>
      </c>
      <c r="I27" s="24">
        <v>15000</v>
      </c>
      <c r="J27" s="24">
        <v>15000</v>
      </c>
      <c r="K27" s="24">
        <v>15000</v>
      </c>
      <c r="L27" s="24"/>
      <c r="M27" s="24"/>
      <c r="N27" s="24"/>
      <c r="O27" s="24"/>
      <c r="P27" s="45"/>
      <c r="Q27" s="24"/>
      <c r="R27" s="24"/>
      <c r="S27" s="24"/>
      <c r="T27" s="24"/>
      <c r="U27" s="24"/>
      <c r="V27" s="24"/>
      <c r="W27" s="24"/>
    </row>
    <row r="28" s="1" customFormat="1" ht="24" customHeight="1" spans="1:23">
      <c r="A28" s="22" t="s">
        <v>311</v>
      </c>
      <c r="B28" s="22" t="s">
        <v>312</v>
      </c>
      <c r="C28" s="23" t="s">
        <v>310</v>
      </c>
      <c r="D28" s="22" t="s">
        <v>49</v>
      </c>
      <c r="E28" s="22" t="s">
        <v>81</v>
      </c>
      <c r="F28" s="22" t="s">
        <v>82</v>
      </c>
      <c r="G28" s="22" t="s">
        <v>313</v>
      </c>
      <c r="H28" s="22" t="s">
        <v>314</v>
      </c>
      <c r="I28" s="24">
        <v>160000</v>
      </c>
      <c r="J28" s="24">
        <v>160000</v>
      </c>
      <c r="K28" s="24">
        <v>160000</v>
      </c>
      <c r="L28" s="24"/>
      <c r="M28" s="24"/>
      <c r="N28" s="24"/>
      <c r="O28" s="24"/>
      <c r="P28" s="45"/>
      <c r="Q28" s="24"/>
      <c r="R28" s="24"/>
      <c r="S28" s="24"/>
      <c r="T28" s="24"/>
      <c r="U28" s="24"/>
      <c r="V28" s="24"/>
      <c r="W28" s="24"/>
    </row>
    <row r="29" s="1" customFormat="1" ht="24" customHeight="1" spans="1:23">
      <c r="A29" s="45"/>
      <c r="B29" s="45"/>
      <c r="C29" s="23" t="s">
        <v>315</v>
      </c>
      <c r="D29" s="45"/>
      <c r="E29" s="45"/>
      <c r="F29" s="45"/>
      <c r="G29" s="45"/>
      <c r="H29" s="45"/>
      <c r="I29" s="24">
        <v>1000000</v>
      </c>
      <c r="J29" s="24"/>
      <c r="K29" s="24"/>
      <c r="L29" s="24">
        <v>1000000</v>
      </c>
      <c r="M29" s="24"/>
      <c r="N29" s="24"/>
      <c r="O29" s="24"/>
      <c r="P29" s="45"/>
      <c r="Q29" s="24"/>
      <c r="R29" s="24"/>
      <c r="S29" s="24"/>
      <c r="T29" s="24"/>
      <c r="U29" s="24"/>
      <c r="V29" s="24"/>
      <c r="W29" s="24"/>
    </row>
    <row r="30" s="1" customFormat="1" ht="24" customHeight="1" spans="1:23">
      <c r="A30" s="22" t="s">
        <v>297</v>
      </c>
      <c r="B30" s="22" t="s">
        <v>316</v>
      </c>
      <c r="C30" s="23" t="s">
        <v>315</v>
      </c>
      <c r="D30" s="22" t="s">
        <v>49</v>
      </c>
      <c r="E30" s="22" t="s">
        <v>124</v>
      </c>
      <c r="F30" s="22" t="s">
        <v>125</v>
      </c>
      <c r="G30" s="22" t="s">
        <v>317</v>
      </c>
      <c r="H30" s="22" t="s">
        <v>318</v>
      </c>
      <c r="I30" s="24">
        <v>1000000</v>
      </c>
      <c r="J30" s="24"/>
      <c r="K30" s="24"/>
      <c r="L30" s="24">
        <v>1000000</v>
      </c>
      <c r="M30" s="24"/>
      <c r="N30" s="24"/>
      <c r="O30" s="24"/>
      <c r="P30" s="45"/>
      <c r="Q30" s="24"/>
      <c r="R30" s="24"/>
      <c r="S30" s="24"/>
      <c r="T30" s="24"/>
      <c r="U30" s="24"/>
      <c r="V30" s="24"/>
      <c r="W30" s="24"/>
    </row>
    <row r="31" s="1" customFormat="1" ht="24" customHeight="1" spans="1:23">
      <c r="A31" s="45"/>
      <c r="B31" s="45"/>
      <c r="C31" s="23" t="s">
        <v>319</v>
      </c>
      <c r="D31" s="45"/>
      <c r="E31" s="45"/>
      <c r="F31" s="45"/>
      <c r="G31" s="45"/>
      <c r="H31" s="45"/>
      <c r="I31" s="24">
        <v>7120</v>
      </c>
      <c r="J31" s="24">
        <v>7120</v>
      </c>
      <c r="K31" s="24">
        <v>7120</v>
      </c>
      <c r="L31" s="24"/>
      <c r="M31" s="24"/>
      <c r="N31" s="24"/>
      <c r="O31" s="24"/>
      <c r="P31" s="45"/>
      <c r="Q31" s="24"/>
      <c r="R31" s="24"/>
      <c r="S31" s="24"/>
      <c r="T31" s="24"/>
      <c r="U31" s="24"/>
      <c r="V31" s="24"/>
      <c r="W31" s="24"/>
    </row>
    <row r="32" s="1" customFormat="1" ht="24" customHeight="1" spans="1:23">
      <c r="A32" s="22" t="s">
        <v>297</v>
      </c>
      <c r="B32" s="22" t="s">
        <v>320</v>
      </c>
      <c r="C32" s="23" t="s">
        <v>319</v>
      </c>
      <c r="D32" s="22" t="s">
        <v>49</v>
      </c>
      <c r="E32" s="22" t="s">
        <v>72</v>
      </c>
      <c r="F32" s="22" t="s">
        <v>73</v>
      </c>
      <c r="G32" s="22" t="s">
        <v>265</v>
      </c>
      <c r="H32" s="22" t="s">
        <v>266</v>
      </c>
      <c r="I32" s="24">
        <v>4000</v>
      </c>
      <c r="J32" s="24">
        <v>4000</v>
      </c>
      <c r="K32" s="24">
        <v>4000</v>
      </c>
      <c r="L32" s="24"/>
      <c r="M32" s="24"/>
      <c r="N32" s="24"/>
      <c r="O32" s="24"/>
      <c r="P32" s="45"/>
      <c r="Q32" s="24"/>
      <c r="R32" s="24"/>
      <c r="S32" s="24"/>
      <c r="T32" s="24"/>
      <c r="U32" s="24"/>
      <c r="V32" s="24"/>
      <c r="W32" s="24"/>
    </row>
    <row r="33" s="1" customFormat="1" ht="24" customHeight="1" spans="1:23">
      <c r="A33" s="22" t="s">
        <v>297</v>
      </c>
      <c r="B33" s="22" t="s">
        <v>320</v>
      </c>
      <c r="C33" s="23" t="s">
        <v>319</v>
      </c>
      <c r="D33" s="22" t="s">
        <v>49</v>
      </c>
      <c r="E33" s="22" t="s">
        <v>72</v>
      </c>
      <c r="F33" s="22" t="s">
        <v>73</v>
      </c>
      <c r="G33" s="22" t="s">
        <v>307</v>
      </c>
      <c r="H33" s="22" t="s">
        <v>269</v>
      </c>
      <c r="I33" s="24">
        <v>1200</v>
      </c>
      <c r="J33" s="24">
        <v>1200</v>
      </c>
      <c r="K33" s="24">
        <v>1200</v>
      </c>
      <c r="L33" s="24"/>
      <c r="M33" s="24"/>
      <c r="N33" s="24"/>
      <c r="O33" s="24"/>
      <c r="P33" s="45"/>
      <c r="Q33" s="24"/>
      <c r="R33" s="24"/>
      <c r="S33" s="24"/>
      <c r="T33" s="24"/>
      <c r="U33" s="24"/>
      <c r="V33" s="24"/>
      <c r="W33" s="24"/>
    </row>
    <row r="34" s="1" customFormat="1" ht="24" customHeight="1" spans="1:23">
      <c r="A34" s="22" t="s">
        <v>297</v>
      </c>
      <c r="B34" s="22" t="s">
        <v>320</v>
      </c>
      <c r="C34" s="23" t="s">
        <v>319</v>
      </c>
      <c r="D34" s="22" t="s">
        <v>49</v>
      </c>
      <c r="E34" s="22" t="s">
        <v>72</v>
      </c>
      <c r="F34" s="22" t="s">
        <v>73</v>
      </c>
      <c r="G34" s="22" t="s">
        <v>307</v>
      </c>
      <c r="H34" s="22" t="s">
        <v>269</v>
      </c>
      <c r="I34" s="24">
        <v>1920</v>
      </c>
      <c r="J34" s="24">
        <v>1920</v>
      </c>
      <c r="K34" s="24">
        <v>1920</v>
      </c>
      <c r="L34" s="24"/>
      <c r="M34" s="24"/>
      <c r="N34" s="24"/>
      <c r="O34" s="24"/>
      <c r="P34" s="45"/>
      <c r="Q34" s="24"/>
      <c r="R34" s="24"/>
      <c r="S34" s="24"/>
      <c r="T34" s="24"/>
      <c r="U34" s="24"/>
      <c r="V34" s="24"/>
      <c r="W34" s="24"/>
    </row>
    <row r="35" s="1" customFormat="1" ht="24" customHeight="1" spans="1:23">
      <c r="A35" s="45"/>
      <c r="B35" s="45"/>
      <c r="C35" s="23" t="s">
        <v>321</v>
      </c>
      <c r="D35" s="45"/>
      <c r="E35" s="45"/>
      <c r="F35" s="45"/>
      <c r="G35" s="45"/>
      <c r="H35" s="45"/>
      <c r="I35" s="24">
        <v>2092500</v>
      </c>
      <c r="J35" s="24">
        <v>2092500</v>
      </c>
      <c r="K35" s="24">
        <v>2092500</v>
      </c>
      <c r="L35" s="24"/>
      <c r="M35" s="24"/>
      <c r="N35" s="24"/>
      <c r="O35" s="24"/>
      <c r="P35" s="45"/>
      <c r="Q35" s="24"/>
      <c r="R35" s="24"/>
      <c r="S35" s="24"/>
      <c r="T35" s="24"/>
      <c r="U35" s="24"/>
      <c r="V35" s="24"/>
      <c r="W35" s="24"/>
    </row>
    <row r="36" s="1" customFormat="1" ht="24" customHeight="1" spans="1:23">
      <c r="A36" s="22" t="s">
        <v>297</v>
      </c>
      <c r="B36" s="22" t="s">
        <v>322</v>
      </c>
      <c r="C36" s="23" t="s">
        <v>321</v>
      </c>
      <c r="D36" s="22" t="s">
        <v>52</v>
      </c>
      <c r="E36" s="22" t="s">
        <v>97</v>
      </c>
      <c r="F36" s="22" t="s">
        <v>98</v>
      </c>
      <c r="G36" s="22" t="s">
        <v>323</v>
      </c>
      <c r="H36" s="22" t="s">
        <v>324</v>
      </c>
      <c r="I36" s="24">
        <v>486000</v>
      </c>
      <c r="J36" s="24">
        <v>486000</v>
      </c>
      <c r="K36" s="24">
        <v>486000</v>
      </c>
      <c r="L36" s="24"/>
      <c r="M36" s="24"/>
      <c r="N36" s="24"/>
      <c r="O36" s="24"/>
      <c r="P36" s="45"/>
      <c r="Q36" s="24"/>
      <c r="R36" s="24"/>
      <c r="S36" s="24"/>
      <c r="T36" s="24"/>
      <c r="U36" s="24"/>
      <c r="V36" s="24"/>
      <c r="W36" s="24"/>
    </row>
    <row r="37" s="1" customFormat="1" ht="24" customHeight="1" spans="1:23">
      <c r="A37" s="22" t="s">
        <v>297</v>
      </c>
      <c r="B37" s="22" t="s">
        <v>322</v>
      </c>
      <c r="C37" s="23" t="s">
        <v>321</v>
      </c>
      <c r="D37" s="22" t="s">
        <v>52</v>
      </c>
      <c r="E37" s="22" t="s">
        <v>97</v>
      </c>
      <c r="F37" s="22" t="s">
        <v>98</v>
      </c>
      <c r="G37" s="22" t="s">
        <v>323</v>
      </c>
      <c r="H37" s="22" t="s">
        <v>324</v>
      </c>
      <c r="I37" s="24">
        <v>420000</v>
      </c>
      <c r="J37" s="24">
        <v>420000</v>
      </c>
      <c r="K37" s="24">
        <v>420000</v>
      </c>
      <c r="L37" s="24"/>
      <c r="M37" s="24"/>
      <c r="N37" s="24"/>
      <c r="O37" s="24"/>
      <c r="P37" s="45"/>
      <c r="Q37" s="24"/>
      <c r="R37" s="24"/>
      <c r="S37" s="24"/>
      <c r="T37" s="24"/>
      <c r="U37" s="24"/>
      <c r="V37" s="24"/>
      <c r="W37" s="24"/>
    </row>
    <row r="38" s="1" customFormat="1" ht="24" customHeight="1" spans="1:23">
      <c r="A38" s="22" t="s">
        <v>297</v>
      </c>
      <c r="B38" s="22" t="s">
        <v>322</v>
      </c>
      <c r="C38" s="23" t="s">
        <v>321</v>
      </c>
      <c r="D38" s="22" t="s">
        <v>52</v>
      </c>
      <c r="E38" s="22" t="s">
        <v>97</v>
      </c>
      <c r="F38" s="22" t="s">
        <v>98</v>
      </c>
      <c r="G38" s="22" t="s">
        <v>323</v>
      </c>
      <c r="H38" s="22" t="s">
        <v>324</v>
      </c>
      <c r="I38" s="24">
        <v>168000</v>
      </c>
      <c r="J38" s="24">
        <v>168000</v>
      </c>
      <c r="K38" s="24">
        <v>168000</v>
      </c>
      <c r="L38" s="24"/>
      <c r="M38" s="24"/>
      <c r="N38" s="24"/>
      <c r="O38" s="24"/>
      <c r="P38" s="45"/>
      <c r="Q38" s="24"/>
      <c r="R38" s="24"/>
      <c r="S38" s="24"/>
      <c r="T38" s="24"/>
      <c r="U38" s="24"/>
      <c r="V38" s="24"/>
      <c r="W38" s="24"/>
    </row>
    <row r="39" s="1" customFormat="1" ht="24" customHeight="1" spans="1:23">
      <c r="A39" s="22" t="s">
        <v>297</v>
      </c>
      <c r="B39" s="22" t="s">
        <v>322</v>
      </c>
      <c r="C39" s="23" t="s">
        <v>321</v>
      </c>
      <c r="D39" s="22" t="s">
        <v>52</v>
      </c>
      <c r="E39" s="22" t="s">
        <v>97</v>
      </c>
      <c r="F39" s="22" t="s">
        <v>98</v>
      </c>
      <c r="G39" s="22" t="s">
        <v>323</v>
      </c>
      <c r="H39" s="22" t="s">
        <v>324</v>
      </c>
      <c r="I39" s="24">
        <v>432000</v>
      </c>
      <c r="J39" s="24">
        <v>432000</v>
      </c>
      <c r="K39" s="24">
        <v>432000</v>
      </c>
      <c r="L39" s="24"/>
      <c r="M39" s="24"/>
      <c r="N39" s="24"/>
      <c r="O39" s="24"/>
      <c r="P39" s="45"/>
      <c r="Q39" s="24"/>
      <c r="R39" s="24"/>
      <c r="S39" s="24"/>
      <c r="T39" s="24"/>
      <c r="U39" s="24"/>
      <c r="V39" s="24"/>
      <c r="W39" s="24"/>
    </row>
    <row r="40" s="1" customFormat="1" ht="24" customHeight="1" spans="1:23">
      <c r="A40" s="22" t="s">
        <v>297</v>
      </c>
      <c r="B40" s="22" t="s">
        <v>322</v>
      </c>
      <c r="C40" s="23" t="s">
        <v>321</v>
      </c>
      <c r="D40" s="22" t="s">
        <v>52</v>
      </c>
      <c r="E40" s="22" t="s">
        <v>97</v>
      </c>
      <c r="F40" s="22" t="s">
        <v>98</v>
      </c>
      <c r="G40" s="22" t="s">
        <v>323</v>
      </c>
      <c r="H40" s="22" t="s">
        <v>324</v>
      </c>
      <c r="I40" s="24">
        <v>30000</v>
      </c>
      <c r="J40" s="24">
        <v>30000</v>
      </c>
      <c r="K40" s="24">
        <v>30000</v>
      </c>
      <c r="L40" s="24"/>
      <c r="M40" s="24"/>
      <c r="N40" s="24"/>
      <c r="O40" s="24"/>
      <c r="P40" s="45"/>
      <c r="Q40" s="24"/>
      <c r="R40" s="24"/>
      <c r="S40" s="24"/>
      <c r="T40" s="24"/>
      <c r="U40" s="24"/>
      <c r="V40" s="24"/>
      <c r="W40" s="24"/>
    </row>
    <row r="41" s="1" customFormat="1" ht="24" customHeight="1" spans="1:23">
      <c r="A41" s="22" t="s">
        <v>297</v>
      </c>
      <c r="B41" s="22" t="s">
        <v>322</v>
      </c>
      <c r="C41" s="23" t="s">
        <v>321</v>
      </c>
      <c r="D41" s="22" t="s">
        <v>52</v>
      </c>
      <c r="E41" s="22" t="s">
        <v>97</v>
      </c>
      <c r="F41" s="22" t="s">
        <v>98</v>
      </c>
      <c r="G41" s="22" t="s">
        <v>323</v>
      </c>
      <c r="H41" s="22" t="s">
        <v>324</v>
      </c>
      <c r="I41" s="24">
        <v>232500</v>
      </c>
      <c r="J41" s="24">
        <v>232500</v>
      </c>
      <c r="K41" s="24">
        <v>232500</v>
      </c>
      <c r="L41" s="24"/>
      <c r="M41" s="24"/>
      <c r="N41" s="24"/>
      <c r="O41" s="24"/>
      <c r="P41" s="45"/>
      <c r="Q41" s="24"/>
      <c r="R41" s="24"/>
      <c r="S41" s="24"/>
      <c r="T41" s="24"/>
      <c r="U41" s="24"/>
      <c r="V41" s="24"/>
      <c r="W41" s="24"/>
    </row>
    <row r="42" s="1" customFormat="1" ht="24" customHeight="1" spans="1:23">
      <c r="A42" s="22" t="s">
        <v>297</v>
      </c>
      <c r="B42" s="22" t="s">
        <v>322</v>
      </c>
      <c r="C42" s="23" t="s">
        <v>321</v>
      </c>
      <c r="D42" s="22" t="s">
        <v>52</v>
      </c>
      <c r="E42" s="22" t="s">
        <v>97</v>
      </c>
      <c r="F42" s="22" t="s">
        <v>98</v>
      </c>
      <c r="G42" s="22" t="s">
        <v>323</v>
      </c>
      <c r="H42" s="22" t="s">
        <v>324</v>
      </c>
      <c r="I42" s="24">
        <v>84000</v>
      </c>
      <c r="J42" s="24">
        <v>84000</v>
      </c>
      <c r="K42" s="24">
        <v>84000</v>
      </c>
      <c r="L42" s="24"/>
      <c r="M42" s="24"/>
      <c r="N42" s="24"/>
      <c r="O42" s="24"/>
      <c r="P42" s="45"/>
      <c r="Q42" s="24"/>
      <c r="R42" s="24"/>
      <c r="S42" s="24"/>
      <c r="T42" s="24"/>
      <c r="U42" s="24"/>
      <c r="V42" s="24"/>
      <c r="W42" s="24"/>
    </row>
    <row r="43" s="1" customFormat="1" ht="24" customHeight="1" spans="1:23">
      <c r="A43" s="22" t="s">
        <v>297</v>
      </c>
      <c r="B43" s="22" t="s">
        <v>322</v>
      </c>
      <c r="C43" s="23" t="s">
        <v>321</v>
      </c>
      <c r="D43" s="22" t="s">
        <v>52</v>
      </c>
      <c r="E43" s="22" t="s">
        <v>97</v>
      </c>
      <c r="F43" s="22" t="s">
        <v>98</v>
      </c>
      <c r="G43" s="22" t="s">
        <v>323</v>
      </c>
      <c r="H43" s="22" t="s">
        <v>324</v>
      </c>
      <c r="I43" s="24">
        <v>240000</v>
      </c>
      <c r="J43" s="24">
        <v>240000</v>
      </c>
      <c r="K43" s="24">
        <v>240000</v>
      </c>
      <c r="L43" s="24"/>
      <c r="M43" s="24"/>
      <c r="N43" s="24"/>
      <c r="O43" s="24"/>
      <c r="P43" s="45"/>
      <c r="Q43" s="24"/>
      <c r="R43" s="24"/>
      <c r="S43" s="24"/>
      <c r="T43" s="24"/>
      <c r="U43" s="24"/>
      <c r="V43" s="24"/>
      <c r="W43" s="24"/>
    </row>
    <row r="44" s="1" customFormat="1" ht="24" customHeight="1" spans="1:23">
      <c r="A44" s="45"/>
      <c r="B44" s="45"/>
      <c r="C44" s="23" t="s">
        <v>325</v>
      </c>
      <c r="D44" s="45"/>
      <c r="E44" s="45"/>
      <c r="F44" s="45"/>
      <c r="G44" s="45"/>
      <c r="H44" s="45"/>
      <c r="I44" s="24">
        <v>716400</v>
      </c>
      <c r="J44" s="24"/>
      <c r="K44" s="24"/>
      <c r="L44" s="24"/>
      <c r="M44" s="24"/>
      <c r="N44" s="24"/>
      <c r="O44" s="24"/>
      <c r="P44" s="45"/>
      <c r="Q44" s="24"/>
      <c r="R44" s="24">
        <v>716400</v>
      </c>
      <c r="S44" s="24"/>
      <c r="T44" s="24"/>
      <c r="U44" s="24">
        <v>716400</v>
      </c>
      <c r="V44" s="24"/>
      <c r="W44" s="24"/>
    </row>
    <row r="45" s="1" customFormat="1" ht="24" customHeight="1" spans="1:23">
      <c r="A45" s="22" t="s">
        <v>297</v>
      </c>
      <c r="B45" s="22" t="s">
        <v>326</v>
      </c>
      <c r="C45" s="23" t="s">
        <v>325</v>
      </c>
      <c r="D45" s="22" t="s">
        <v>52</v>
      </c>
      <c r="E45" s="22" t="s">
        <v>97</v>
      </c>
      <c r="F45" s="22" t="s">
        <v>98</v>
      </c>
      <c r="G45" s="22" t="s">
        <v>323</v>
      </c>
      <c r="H45" s="22" t="s">
        <v>324</v>
      </c>
      <c r="I45" s="24">
        <v>716400</v>
      </c>
      <c r="J45" s="24"/>
      <c r="K45" s="24"/>
      <c r="L45" s="24"/>
      <c r="M45" s="24"/>
      <c r="N45" s="24"/>
      <c r="O45" s="24"/>
      <c r="P45" s="45"/>
      <c r="Q45" s="24"/>
      <c r="R45" s="24">
        <v>716400</v>
      </c>
      <c r="S45" s="24"/>
      <c r="T45" s="24"/>
      <c r="U45" s="24">
        <v>716400</v>
      </c>
      <c r="V45" s="24"/>
      <c r="W45" s="24"/>
    </row>
    <row r="46" s="1" customFormat="1" ht="24" customHeight="1" spans="1:23">
      <c r="A46" s="22"/>
      <c r="B46" s="22"/>
      <c r="C46" s="23" t="s">
        <v>327</v>
      </c>
      <c r="D46" s="22"/>
      <c r="E46" s="22"/>
      <c r="F46" s="22"/>
      <c r="G46" s="22"/>
      <c r="H46" s="22"/>
      <c r="I46" s="24">
        <v>215500</v>
      </c>
      <c r="J46" s="24">
        <v>215500</v>
      </c>
      <c r="K46" s="24">
        <v>215500</v>
      </c>
      <c r="L46" s="24"/>
      <c r="M46" s="24"/>
      <c r="N46" s="24"/>
      <c r="O46" s="24"/>
      <c r="P46" s="45"/>
      <c r="Q46" s="24"/>
      <c r="R46" s="24"/>
      <c r="S46" s="24"/>
      <c r="T46" s="24"/>
      <c r="U46" s="24"/>
      <c r="V46" s="24"/>
      <c r="W46" s="24"/>
    </row>
    <row r="47" s="1" customFormat="1" ht="24" customHeight="1" spans="1:23">
      <c r="A47" s="22" t="s">
        <v>297</v>
      </c>
      <c r="B47" s="190" t="s">
        <v>328</v>
      </c>
      <c r="C47" s="23" t="s">
        <v>327</v>
      </c>
      <c r="D47" s="22" t="s">
        <v>52</v>
      </c>
      <c r="E47" s="22">
        <v>2080799</v>
      </c>
      <c r="F47" s="22" t="s">
        <v>100</v>
      </c>
      <c r="G47" s="22">
        <v>30227</v>
      </c>
      <c r="H47" s="22" t="s">
        <v>324</v>
      </c>
      <c r="I47" s="24">
        <v>215500</v>
      </c>
      <c r="J47" s="24">
        <v>215500</v>
      </c>
      <c r="K47" s="24">
        <v>215500</v>
      </c>
      <c r="L47" s="24"/>
      <c r="M47" s="24"/>
      <c r="N47" s="24"/>
      <c r="O47" s="24"/>
      <c r="P47" s="45"/>
      <c r="Q47" s="24"/>
      <c r="R47" s="24"/>
      <c r="S47" s="24"/>
      <c r="T47" s="24"/>
      <c r="U47" s="24"/>
      <c r="V47" s="24"/>
      <c r="W47" s="24"/>
    </row>
    <row r="48" s="1" customFormat="1" ht="24" customHeight="1" spans="1:23">
      <c r="A48" s="22"/>
      <c r="B48" s="22"/>
      <c r="C48" s="23" t="s">
        <v>329</v>
      </c>
      <c r="D48" s="22"/>
      <c r="E48" s="22"/>
      <c r="F48" s="22"/>
      <c r="G48" s="22"/>
      <c r="H48" s="22"/>
      <c r="I48" s="24">
        <v>705000</v>
      </c>
      <c r="J48" s="24">
        <v>705000</v>
      </c>
      <c r="K48" s="24">
        <v>705000</v>
      </c>
      <c r="L48" s="24"/>
      <c r="M48" s="24"/>
      <c r="N48" s="24"/>
      <c r="O48" s="24"/>
      <c r="P48" s="45"/>
      <c r="Q48" s="24"/>
      <c r="R48" s="24"/>
      <c r="S48" s="24"/>
      <c r="T48" s="24"/>
      <c r="U48" s="24"/>
      <c r="V48" s="24"/>
      <c r="W48" s="24"/>
    </row>
    <row r="49" s="1" customFormat="1" ht="24" customHeight="1" spans="1:23">
      <c r="A49" s="22" t="s">
        <v>297</v>
      </c>
      <c r="B49" s="190" t="s">
        <v>330</v>
      </c>
      <c r="C49" s="23" t="s">
        <v>329</v>
      </c>
      <c r="D49" s="22" t="s">
        <v>52</v>
      </c>
      <c r="E49" s="22">
        <v>2080799</v>
      </c>
      <c r="F49" s="22" t="s">
        <v>100</v>
      </c>
      <c r="G49" s="22">
        <v>30305</v>
      </c>
      <c r="H49" s="22" t="s">
        <v>269</v>
      </c>
      <c r="I49" s="24">
        <v>705000</v>
      </c>
      <c r="J49" s="24">
        <v>705000</v>
      </c>
      <c r="K49" s="24">
        <v>705000</v>
      </c>
      <c r="L49" s="24"/>
      <c r="M49" s="24"/>
      <c r="N49" s="24"/>
      <c r="O49" s="24"/>
      <c r="P49" s="45"/>
      <c r="Q49" s="24"/>
      <c r="R49" s="24"/>
      <c r="S49" s="24"/>
      <c r="T49" s="24"/>
      <c r="U49" s="24"/>
      <c r="V49" s="24"/>
      <c r="W49" s="24"/>
    </row>
    <row r="50" s="1" customFormat="1" ht="24" customHeight="1" spans="1:23">
      <c r="A50" s="22"/>
      <c r="B50" s="22"/>
      <c r="C50" s="23" t="s">
        <v>331</v>
      </c>
      <c r="D50" s="22"/>
      <c r="E50" s="22"/>
      <c r="F50" s="22"/>
      <c r="G50" s="22"/>
      <c r="H50" s="22"/>
      <c r="I50" s="24">
        <f t="shared" ref="I50:K50" si="2">I51+I52+I53</f>
        <v>2572119.75</v>
      </c>
      <c r="J50" s="24">
        <f t="shared" si="2"/>
        <v>2572119.75</v>
      </c>
      <c r="K50" s="24">
        <f t="shared" si="2"/>
        <v>2572119.75</v>
      </c>
      <c r="L50" s="24"/>
      <c r="M50" s="24"/>
      <c r="N50" s="24"/>
      <c r="O50" s="24"/>
      <c r="P50" s="45"/>
      <c r="Q50" s="24"/>
      <c r="R50" s="24"/>
      <c r="S50" s="24"/>
      <c r="T50" s="24"/>
      <c r="U50" s="24"/>
      <c r="V50" s="24"/>
      <c r="W50" s="24"/>
    </row>
    <row r="51" s="1" customFormat="1" ht="24" customHeight="1" spans="1:23">
      <c r="A51" s="22" t="s">
        <v>297</v>
      </c>
      <c r="B51" s="190" t="s">
        <v>332</v>
      </c>
      <c r="C51" s="23" t="s">
        <v>331</v>
      </c>
      <c r="D51" s="22" t="s">
        <v>52</v>
      </c>
      <c r="E51" s="22">
        <v>2130804</v>
      </c>
      <c r="F51" s="22" t="s">
        <v>128</v>
      </c>
      <c r="G51" s="22">
        <v>31205</v>
      </c>
      <c r="H51" s="22" t="s">
        <v>333</v>
      </c>
      <c r="I51" s="24">
        <v>2520723.86</v>
      </c>
      <c r="J51" s="24">
        <v>2520723.86</v>
      </c>
      <c r="K51" s="24">
        <v>2520723.86</v>
      </c>
      <c r="L51" s="24"/>
      <c r="M51" s="24"/>
      <c r="N51" s="24"/>
      <c r="O51" s="24"/>
      <c r="P51" s="45"/>
      <c r="Q51" s="24"/>
      <c r="R51" s="24"/>
      <c r="S51" s="24"/>
      <c r="T51" s="24"/>
      <c r="U51" s="24"/>
      <c r="V51" s="24"/>
      <c r="W51" s="24"/>
    </row>
    <row r="52" s="1" customFormat="1" ht="24" customHeight="1" spans="1:23">
      <c r="A52" s="22" t="s">
        <v>297</v>
      </c>
      <c r="B52" s="190" t="s">
        <v>332</v>
      </c>
      <c r="C52" s="23" t="s">
        <v>331</v>
      </c>
      <c r="D52" s="22" t="s">
        <v>52</v>
      </c>
      <c r="E52" s="22">
        <v>2130804</v>
      </c>
      <c r="F52" s="22" t="s">
        <v>128</v>
      </c>
      <c r="G52" s="22">
        <v>30226</v>
      </c>
      <c r="H52" s="22" t="s">
        <v>314</v>
      </c>
      <c r="I52" s="24">
        <v>43850</v>
      </c>
      <c r="J52" s="24">
        <v>43850</v>
      </c>
      <c r="K52" s="24">
        <v>43850</v>
      </c>
      <c r="L52" s="24"/>
      <c r="M52" s="24"/>
      <c r="N52" s="24"/>
      <c r="O52" s="24"/>
      <c r="P52" s="45"/>
      <c r="Q52" s="24"/>
      <c r="R52" s="24"/>
      <c r="S52" s="24"/>
      <c r="T52" s="24"/>
      <c r="U52" s="24"/>
      <c r="V52" s="24"/>
      <c r="W52" s="24"/>
    </row>
    <row r="53" s="1" customFormat="1" ht="24" customHeight="1" spans="1:23">
      <c r="A53" s="22" t="s">
        <v>297</v>
      </c>
      <c r="B53" s="190" t="s">
        <v>332</v>
      </c>
      <c r="C53" s="23" t="s">
        <v>331</v>
      </c>
      <c r="D53" s="22" t="s">
        <v>52</v>
      </c>
      <c r="E53" s="22">
        <v>2130804</v>
      </c>
      <c r="F53" s="22" t="s">
        <v>128</v>
      </c>
      <c r="G53" s="22">
        <v>30201</v>
      </c>
      <c r="H53" s="22" t="s">
        <v>188</v>
      </c>
      <c r="I53" s="24">
        <v>7545.89</v>
      </c>
      <c r="J53" s="24">
        <v>7545.89</v>
      </c>
      <c r="K53" s="24">
        <v>7545.89</v>
      </c>
      <c r="L53" s="24"/>
      <c r="M53" s="24"/>
      <c r="N53" s="24"/>
      <c r="O53" s="24"/>
      <c r="P53" s="45"/>
      <c r="Q53" s="24"/>
      <c r="R53" s="24"/>
      <c r="S53" s="24"/>
      <c r="T53" s="24"/>
      <c r="U53" s="24"/>
      <c r="V53" s="24"/>
      <c r="W53" s="24"/>
    </row>
    <row r="54" s="1" customFormat="1" ht="24" customHeight="1" spans="1:23">
      <c r="A54" s="45"/>
      <c r="B54" s="45"/>
      <c r="C54" s="23" t="s">
        <v>334</v>
      </c>
      <c r="D54" s="45"/>
      <c r="E54" s="45"/>
      <c r="F54" s="45"/>
      <c r="G54" s="45"/>
      <c r="H54" s="45"/>
      <c r="I54" s="24">
        <v>3168000</v>
      </c>
      <c r="J54" s="24">
        <v>3168000</v>
      </c>
      <c r="K54" s="24">
        <v>3168000</v>
      </c>
      <c r="L54" s="24"/>
      <c r="M54" s="24"/>
      <c r="N54" s="24"/>
      <c r="O54" s="24"/>
      <c r="P54" s="45"/>
      <c r="Q54" s="24"/>
      <c r="R54" s="24"/>
      <c r="S54" s="24"/>
      <c r="T54" s="24"/>
      <c r="U54" s="24"/>
      <c r="V54" s="24"/>
      <c r="W54" s="24"/>
    </row>
    <row r="55" s="1" customFormat="1" ht="24" customHeight="1" spans="1:23">
      <c r="A55" s="22" t="s">
        <v>305</v>
      </c>
      <c r="B55" s="22" t="s">
        <v>335</v>
      </c>
      <c r="C55" s="23" t="s">
        <v>334</v>
      </c>
      <c r="D55" s="22" t="s">
        <v>54</v>
      </c>
      <c r="E55" s="22" t="s">
        <v>108</v>
      </c>
      <c r="F55" s="22" t="s">
        <v>109</v>
      </c>
      <c r="G55" s="22" t="s">
        <v>307</v>
      </c>
      <c r="H55" s="22" t="s">
        <v>269</v>
      </c>
      <c r="I55" s="24">
        <v>3165927</v>
      </c>
      <c r="J55" s="24">
        <v>3165927</v>
      </c>
      <c r="K55" s="24">
        <v>3165927</v>
      </c>
      <c r="L55" s="24"/>
      <c r="M55" s="24"/>
      <c r="N55" s="24"/>
      <c r="O55" s="24"/>
      <c r="P55" s="45"/>
      <c r="Q55" s="24"/>
      <c r="R55" s="24"/>
      <c r="S55" s="24"/>
      <c r="T55" s="24"/>
      <c r="U55" s="24"/>
      <c r="V55" s="24"/>
      <c r="W55" s="24"/>
    </row>
    <row r="56" s="1" customFormat="1" ht="24" customHeight="1" spans="1:23">
      <c r="A56" s="22" t="s">
        <v>305</v>
      </c>
      <c r="B56" s="22" t="s">
        <v>335</v>
      </c>
      <c r="C56" s="23" t="s">
        <v>334</v>
      </c>
      <c r="D56" s="22" t="s">
        <v>54</v>
      </c>
      <c r="E56" s="22" t="s">
        <v>108</v>
      </c>
      <c r="F56" s="22" t="s">
        <v>109</v>
      </c>
      <c r="G56" s="22" t="s">
        <v>307</v>
      </c>
      <c r="H56" s="22" t="s">
        <v>269</v>
      </c>
      <c r="I56" s="24">
        <v>2073</v>
      </c>
      <c r="J56" s="24">
        <v>2073</v>
      </c>
      <c r="K56" s="24">
        <v>2073</v>
      </c>
      <c r="L56" s="24"/>
      <c r="M56" s="24"/>
      <c r="N56" s="24"/>
      <c r="O56" s="24"/>
      <c r="P56" s="45"/>
      <c r="Q56" s="24"/>
      <c r="R56" s="24"/>
      <c r="S56" s="24"/>
      <c r="T56" s="24"/>
      <c r="U56" s="24"/>
      <c r="V56" s="24"/>
      <c r="W56" s="24"/>
    </row>
    <row r="57" s="1" customFormat="1" ht="24" customHeight="1" spans="1:23">
      <c r="A57" s="45"/>
      <c r="B57" s="45"/>
      <c r="C57" s="23" t="s">
        <v>336</v>
      </c>
      <c r="D57" s="45"/>
      <c r="E57" s="45"/>
      <c r="F57" s="45"/>
      <c r="G57" s="45"/>
      <c r="H57" s="45"/>
      <c r="I57" s="24">
        <f t="shared" ref="I57:K57" si="3">I58+I59+I60</f>
        <v>1932480</v>
      </c>
      <c r="J57" s="24">
        <f t="shared" si="3"/>
        <v>1932480</v>
      </c>
      <c r="K57" s="24">
        <f t="shared" si="3"/>
        <v>1932480</v>
      </c>
      <c r="L57" s="24"/>
      <c r="M57" s="24"/>
      <c r="N57" s="24"/>
      <c r="O57" s="24"/>
      <c r="P57" s="45"/>
      <c r="Q57" s="24"/>
      <c r="R57" s="24"/>
      <c r="S57" s="24"/>
      <c r="T57" s="24"/>
      <c r="U57" s="24"/>
      <c r="V57" s="24"/>
      <c r="W57" s="24"/>
    </row>
    <row r="58" s="1" customFormat="1" ht="24" customHeight="1" spans="1:23">
      <c r="A58" s="22" t="s">
        <v>305</v>
      </c>
      <c r="B58" s="22" t="s">
        <v>337</v>
      </c>
      <c r="C58" s="23" t="s">
        <v>336</v>
      </c>
      <c r="D58" s="22" t="s">
        <v>54</v>
      </c>
      <c r="E58" s="22" t="s">
        <v>89</v>
      </c>
      <c r="F58" s="22" t="s">
        <v>90</v>
      </c>
      <c r="G58" s="22" t="s">
        <v>307</v>
      </c>
      <c r="H58" s="22" t="s">
        <v>269</v>
      </c>
      <c r="I58" s="24">
        <v>120000</v>
      </c>
      <c r="J58" s="24">
        <v>120000</v>
      </c>
      <c r="K58" s="24">
        <v>120000</v>
      </c>
      <c r="L58" s="24"/>
      <c r="M58" s="24"/>
      <c r="N58" s="24"/>
      <c r="O58" s="24"/>
      <c r="P58" s="45"/>
      <c r="Q58" s="24"/>
      <c r="R58" s="24"/>
      <c r="S58" s="24"/>
      <c r="T58" s="24"/>
      <c r="U58" s="24"/>
      <c r="V58" s="24"/>
      <c r="W58" s="24"/>
    </row>
    <row r="59" s="1" customFormat="1" ht="24" customHeight="1" spans="1:23">
      <c r="A59" s="22" t="s">
        <v>305</v>
      </c>
      <c r="B59" s="22" t="s">
        <v>337</v>
      </c>
      <c r="C59" s="23" t="s">
        <v>336</v>
      </c>
      <c r="D59" s="22" t="s">
        <v>54</v>
      </c>
      <c r="E59" s="22" t="s">
        <v>103</v>
      </c>
      <c r="F59" s="22" t="s">
        <v>102</v>
      </c>
      <c r="G59" s="22" t="s">
        <v>307</v>
      </c>
      <c r="H59" s="22" t="s">
        <v>269</v>
      </c>
      <c r="I59" s="24">
        <v>1800000</v>
      </c>
      <c r="J59" s="24">
        <v>1800000</v>
      </c>
      <c r="K59" s="24">
        <v>1800000</v>
      </c>
      <c r="L59" s="24"/>
      <c r="M59" s="24"/>
      <c r="N59" s="24"/>
      <c r="O59" s="24"/>
      <c r="P59" s="45"/>
      <c r="Q59" s="24"/>
      <c r="R59" s="24"/>
      <c r="S59" s="24"/>
      <c r="T59" s="24"/>
      <c r="U59" s="24"/>
      <c r="V59" s="24"/>
      <c r="W59" s="24"/>
    </row>
    <row r="60" s="1" customFormat="1" ht="24" customHeight="1" spans="1:23">
      <c r="A60" s="22" t="s">
        <v>305</v>
      </c>
      <c r="B60" s="22" t="s">
        <v>337</v>
      </c>
      <c r="C60" s="23" t="s">
        <v>336</v>
      </c>
      <c r="D60" s="22" t="s">
        <v>54</v>
      </c>
      <c r="E60" s="22" t="s">
        <v>103</v>
      </c>
      <c r="F60" s="22" t="s">
        <v>102</v>
      </c>
      <c r="G60" s="22" t="s">
        <v>307</v>
      </c>
      <c r="H60" s="22" t="s">
        <v>269</v>
      </c>
      <c r="I60" s="24">
        <v>12480</v>
      </c>
      <c r="J60" s="24">
        <v>12480</v>
      </c>
      <c r="K60" s="24">
        <v>12480</v>
      </c>
      <c r="L60" s="24"/>
      <c r="M60" s="24"/>
      <c r="N60" s="24"/>
      <c r="O60" s="24"/>
      <c r="P60" s="45"/>
      <c r="Q60" s="24"/>
      <c r="R60" s="24"/>
      <c r="S60" s="24"/>
      <c r="T60" s="24"/>
      <c r="U60" s="24"/>
      <c r="V60" s="24"/>
      <c r="W60" s="24"/>
    </row>
    <row r="61" s="1" customFormat="1" ht="24" customHeight="1" spans="1:23">
      <c r="A61" s="45"/>
      <c r="B61" s="45"/>
      <c r="C61" s="23" t="s">
        <v>338</v>
      </c>
      <c r="D61" s="45"/>
      <c r="E61" s="45"/>
      <c r="F61" s="45"/>
      <c r="G61" s="45"/>
      <c r="H61" s="45"/>
      <c r="I61" s="24">
        <v>286800</v>
      </c>
      <c r="J61" s="24">
        <v>286800</v>
      </c>
      <c r="K61" s="24">
        <v>286800</v>
      </c>
      <c r="L61" s="24"/>
      <c r="M61" s="24"/>
      <c r="N61" s="24"/>
      <c r="O61" s="24"/>
      <c r="P61" s="45"/>
      <c r="Q61" s="24"/>
      <c r="R61" s="24"/>
      <c r="S61" s="24"/>
      <c r="T61" s="24"/>
      <c r="U61" s="24"/>
      <c r="V61" s="24"/>
      <c r="W61" s="24"/>
    </row>
    <row r="62" s="1" customFormat="1" ht="24" customHeight="1" spans="1:23">
      <c r="A62" s="22" t="s">
        <v>305</v>
      </c>
      <c r="B62" s="22" t="s">
        <v>339</v>
      </c>
      <c r="C62" s="23" t="s">
        <v>338</v>
      </c>
      <c r="D62" s="22" t="s">
        <v>54</v>
      </c>
      <c r="E62" s="22" t="s">
        <v>103</v>
      </c>
      <c r="F62" s="22" t="s">
        <v>102</v>
      </c>
      <c r="G62" s="22" t="s">
        <v>307</v>
      </c>
      <c r="H62" s="22" t="s">
        <v>269</v>
      </c>
      <c r="I62" s="24">
        <v>286800</v>
      </c>
      <c r="J62" s="24">
        <v>286800</v>
      </c>
      <c r="K62" s="24">
        <v>286800</v>
      </c>
      <c r="L62" s="24"/>
      <c r="M62" s="24"/>
      <c r="N62" s="24"/>
      <c r="O62" s="24"/>
      <c r="P62" s="45"/>
      <c r="Q62" s="24"/>
      <c r="R62" s="24"/>
      <c r="S62" s="24"/>
      <c r="T62" s="24"/>
      <c r="U62" s="24"/>
      <c r="V62" s="24"/>
      <c r="W62" s="24"/>
    </row>
    <row r="63" s="1" customFormat="1" ht="24" customHeight="1" spans="1:23">
      <c r="A63" s="27" t="s">
        <v>34</v>
      </c>
      <c r="B63" s="27"/>
      <c r="C63" s="27"/>
      <c r="D63" s="27"/>
      <c r="E63" s="27"/>
      <c r="F63" s="27"/>
      <c r="G63" s="27"/>
      <c r="H63" s="27"/>
      <c r="I63" s="24">
        <f t="shared" ref="I63:K63" si="4">I9+I13+I17+I21+I29+I31+I35+I44+I46+I48+I50+I54+I57+I61</f>
        <v>13227474.55</v>
      </c>
      <c r="J63" s="24">
        <f t="shared" si="4"/>
        <v>11511074.55</v>
      </c>
      <c r="K63" s="24">
        <f t="shared" si="4"/>
        <v>11511074.55</v>
      </c>
      <c r="L63" s="24">
        <v>1000000</v>
      </c>
      <c r="M63" s="24"/>
      <c r="N63" s="24"/>
      <c r="O63" s="24"/>
      <c r="P63" s="24"/>
      <c r="Q63" s="24"/>
      <c r="R63" s="24">
        <v>716400</v>
      </c>
      <c r="S63" s="24"/>
      <c r="T63" s="24"/>
      <c r="U63" s="24">
        <v>716400</v>
      </c>
      <c r="V63" s="24"/>
      <c r="W63" s="24"/>
    </row>
  </sheetData>
  <mergeCells count="28">
    <mergeCell ref="A3:W3"/>
    <mergeCell ref="A4:I4"/>
    <mergeCell ref="J5:M5"/>
    <mergeCell ref="N5:P5"/>
    <mergeCell ref="R5:W5"/>
    <mergeCell ref="J6:K6"/>
    <mergeCell ref="A63:H6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3"/>
  <sheetViews>
    <sheetView showZeros="0" workbookViewId="0">
      <pane ySplit="1" topLeftCell="A2" activePane="bottomLeft" state="frozen"/>
      <selection/>
      <selection pane="bottomLeft" activeCell="J30" sqref="J30"/>
    </sheetView>
  </sheetViews>
  <sheetFormatPr defaultColWidth="9.10833333333333" defaultRowHeight="11.95" customHeight="1"/>
  <cols>
    <col min="1" max="1" width="34.2166666666667" customWidth="1"/>
    <col min="2" max="2" width="29.2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9.625" customWidth="1"/>
  </cols>
  <sheetData>
    <row r="1" customHeight="1" spans="1:10">
      <c r="A1" s="2"/>
      <c r="B1" s="2"/>
      <c r="C1" s="2"/>
      <c r="D1" s="2"/>
      <c r="E1" s="2"/>
      <c r="F1" s="2"/>
      <c r="G1" s="2"/>
      <c r="H1" s="2"/>
      <c r="I1" s="2"/>
      <c r="J1" s="2"/>
    </row>
    <row r="2" customHeight="1" spans="10:10">
      <c r="J2" s="58" t="s">
        <v>340</v>
      </c>
    </row>
    <row r="3" ht="28.5" customHeight="1" spans="1:10">
      <c r="A3" s="49" t="s">
        <v>341</v>
      </c>
      <c r="B3" s="28"/>
      <c r="C3" s="28"/>
      <c r="D3" s="28"/>
      <c r="E3" s="28"/>
      <c r="F3" s="50"/>
      <c r="G3" s="28"/>
      <c r="H3" s="50"/>
      <c r="I3" s="50"/>
      <c r="J3" s="28"/>
    </row>
    <row r="4" ht="15.05" customHeight="1" spans="1:1">
      <c r="A4" s="6" t="str">
        <f>'部门财务收支预算总表01-1'!A4</f>
        <v>单位名称：新平彝族傣族自治县人力资源和社会保障局</v>
      </c>
    </row>
    <row r="5" ht="14.25" customHeight="1" spans="1:10">
      <c r="A5" s="51" t="s">
        <v>342</v>
      </c>
      <c r="B5" s="51" t="s">
        <v>343</v>
      </c>
      <c r="C5" s="51" t="s">
        <v>344</v>
      </c>
      <c r="D5" s="51" t="s">
        <v>345</v>
      </c>
      <c r="E5" s="51" t="s">
        <v>346</v>
      </c>
      <c r="F5" s="52" t="s">
        <v>347</v>
      </c>
      <c r="G5" s="51" t="s">
        <v>348</v>
      </c>
      <c r="H5" s="52" t="s">
        <v>349</v>
      </c>
      <c r="I5" s="52" t="s">
        <v>350</v>
      </c>
      <c r="J5" s="51" t="s">
        <v>351</v>
      </c>
    </row>
    <row r="6" ht="14.25" customHeight="1" spans="1:10">
      <c r="A6" s="51">
        <v>1</v>
      </c>
      <c r="B6" s="51">
        <v>2</v>
      </c>
      <c r="C6" s="51">
        <v>3</v>
      </c>
      <c r="D6" s="51">
        <v>4</v>
      </c>
      <c r="E6" s="51">
        <v>5</v>
      </c>
      <c r="F6" s="52">
        <v>6</v>
      </c>
      <c r="G6" s="51">
        <v>7</v>
      </c>
      <c r="H6" s="52">
        <v>8</v>
      </c>
      <c r="I6" s="52">
        <v>9</v>
      </c>
      <c r="J6" s="51">
        <v>10</v>
      </c>
    </row>
    <row r="7" s="1" customFormat="1" ht="35" customHeight="1" spans="1:10">
      <c r="A7" s="45" t="s">
        <v>49</v>
      </c>
      <c r="B7" s="45"/>
      <c r="C7" s="45"/>
      <c r="D7" s="1"/>
      <c r="E7" s="103"/>
      <c r="F7" s="103"/>
      <c r="G7" s="103"/>
      <c r="H7" s="103"/>
      <c r="I7" s="103"/>
      <c r="J7" s="103"/>
    </row>
    <row r="8" s="1" customFormat="1" ht="249" customHeight="1" spans="1:10">
      <c r="A8" s="48" t="s">
        <v>304</v>
      </c>
      <c r="B8" s="45" t="s">
        <v>352</v>
      </c>
      <c r="C8" s="46"/>
      <c r="D8" s="46"/>
      <c r="E8" s="103"/>
      <c r="F8" s="103"/>
      <c r="G8" s="103"/>
      <c r="H8" s="103"/>
      <c r="I8" s="103"/>
      <c r="J8" s="103"/>
    </row>
    <row r="9" s="1" customFormat="1" ht="36" customHeight="1" spans="1:10">
      <c r="A9" s="45"/>
      <c r="B9" s="45"/>
      <c r="C9" s="45" t="s">
        <v>353</v>
      </c>
      <c r="D9" s="116" t="s">
        <v>354</v>
      </c>
      <c r="E9" s="117" t="s">
        <v>355</v>
      </c>
      <c r="F9" s="104" t="s">
        <v>356</v>
      </c>
      <c r="G9" s="46" t="s">
        <v>154</v>
      </c>
      <c r="H9" s="104" t="s">
        <v>357</v>
      </c>
      <c r="I9" s="104" t="s">
        <v>358</v>
      </c>
      <c r="J9" s="117" t="s">
        <v>359</v>
      </c>
    </row>
    <row r="10" s="1" customFormat="1" ht="36" customHeight="1" spans="1:10">
      <c r="A10" s="45"/>
      <c r="B10" s="45"/>
      <c r="C10" s="45" t="s">
        <v>353</v>
      </c>
      <c r="D10" s="116" t="s">
        <v>360</v>
      </c>
      <c r="E10" s="117" t="s">
        <v>361</v>
      </c>
      <c r="F10" s="104" t="s">
        <v>362</v>
      </c>
      <c r="G10" s="46" t="s">
        <v>363</v>
      </c>
      <c r="H10" s="104" t="s">
        <v>364</v>
      </c>
      <c r="I10" s="104" t="s">
        <v>358</v>
      </c>
      <c r="J10" s="117" t="s">
        <v>365</v>
      </c>
    </row>
    <row r="11" s="1" customFormat="1" ht="36" customHeight="1" spans="1:10">
      <c r="A11" s="45"/>
      <c r="B11" s="45"/>
      <c r="C11" s="45" t="s">
        <v>366</v>
      </c>
      <c r="D11" s="116" t="s">
        <v>367</v>
      </c>
      <c r="E11" s="117" t="s">
        <v>368</v>
      </c>
      <c r="F11" s="104" t="s">
        <v>369</v>
      </c>
      <c r="G11" s="46" t="s">
        <v>370</v>
      </c>
      <c r="H11" s="104" t="s">
        <v>371</v>
      </c>
      <c r="I11" s="104" t="s">
        <v>372</v>
      </c>
      <c r="J11" s="117" t="s">
        <v>373</v>
      </c>
    </row>
    <row r="12" s="1" customFormat="1" ht="36" customHeight="1" spans="1:10">
      <c r="A12" s="45"/>
      <c r="B12" s="45"/>
      <c r="C12" s="45" t="s">
        <v>366</v>
      </c>
      <c r="D12" s="116" t="s">
        <v>367</v>
      </c>
      <c r="E12" s="117" t="s">
        <v>374</v>
      </c>
      <c r="F12" s="104" t="s">
        <v>369</v>
      </c>
      <c r="G12" s="46" t="s">
        <v>375</v>
      </c>
      <c r="H12" s="104" t="s">
        <v>371</v>
      </c>
      <c r="I12" s="104" t="s">
        <v>372</v>
      </c>
      <c r="J12" s="117" t="s">
        <v>376</v>
      </c>
    </row>
    <row r="13" s="1" customFormat="1" ht="36" customHeight="1" spans="1:10">
      <c r="A13" s="45"/>
      <c r="B13" s="45"/>
      <c r="C13" s="45" t="s">
        <v>377</v>
      </c>
      <c r="D13" s="116" t="s">
        <v>378</v>
      </c>
      <c r="E13" s="117" t="s">
        <v>379</v>
      </c>
      <c r="F13" s="104" t="s">
        <v>362</v>
      </c>
      <c r="G13" s="46" t="s">
        <v>363</v>
      </c>
      <c r="H13" s="104" t="s">
        <v>364</v>
      </c>
      <c r="I13" s="104" t="s">
        <v>358</v>
      </c>
      <c r="J13" s="117" t="s">
        <v>380</v>
      </c>
    </row>
    <row r="14" s="1" customFormat="1" ht="45" customHeight="1" spans="1:10">
      <c r="A14" s="48" t="s">
        <v>315</v>
      </c>
      <c r="B14" s="45" t="s">
        <v>381</v>
      </c>
      <c r="C14" s="45"/>
      <c r="D14" s="45"/>
      <c r="E14" s="45"/>
      <c r="F14" s="45"/>
      <c r="G14" s="45"/>
      <c r="H14" s="45"/>
      <c r="I14" s="45"/>
      <c r="J14" s="45"/>
    </row>
    <row r="15" s="1" customFormat="1" ht="36" customHeight="1" spans="1:10">
      <c r="A15" s="45"/>
      <c r="B15" s="45"/>
      <c r="C15" s="45" t="s">
        <v>353</v>
      </c>
      <c r="D15" s="116" t="s">
        <v>354</v>
      </c>
      <c r="E15" s="117" t="s">
        <v>382</v>
      </c>
      <c r="F15" s="104" t="s">
        <v>369</v>
      </c>
      <c r="G15" s="46" t="s">
        <v>383</v>
      </c>
      <c r="H15" s="104" t="s">
        <v>384</v>
      </c>
      <c r="I15" s="104" t="s">
        <v>358</v>
      </c>
      <c r="J15" s="117" t="s">
        <v>385</v>
      </c>
    </row>
    <row r="16" s="1" customFormat="1" ht="36" customHeight="1" spans="1:10">
      <c r="A16" s="45"/>
      <c r="B16" s="45"/>
      <c r="C16" s="45" t="s">
        <v>353</v>
      </c>
      <c r="D16" s="116" t="s">
        <v>386</v>
      </c>
      <c r="E16" s="117" t="s">
        <v>387</v>
      </c>
      <c r="F16" s="104" t="s">
        <v>369</v>
      </c>
      <c r="G16" s="46" t="s">
        <v>388</v>
      </c>
      <c r="H16" s="104" t="s">
        <v>364</v>
      </c>
      <c r="I16" s="104" t="s">
        <v>358</v>
      </c>
      <c r="J16" s="117" t="s">
        <v>389</v>
      </c>
    </row>
    <row r="17" s="1" customFormat="1" ht="36" customHeight="1" spans="1:10">
      <c r="A17" s="45"/>
      <c r="B17" s="45"/>
      <c r="C17" s="45" t="s">
        <v>353</v>
      </c>
      <c r="D17" s="116" t="s">
        <v>360</v>
      </c>
      <c r="E17" s="117" t="s">
        <v>390</v>
      </c>
      <c r="F17" s="104" t="s">
        <v>362</v>
      </c>
      <c r="G17" s="46" t="s">
        <v>391</v>
      </c>
      <c r="H17" s="104" t="s">
        <v>364</v>
      </c>
      <c r="I17" s="104" t="s">
        <v>358</v>
      </c>
      <c r="J17" s="117" t="s">
        <v>392</v>
      </c>
    </row>
    <row r="18" s="1" customFormat="1" ht="36" customHeight="1" spans="1:10">
      <c r="A18" s="45"/>
      <c r="B18" s="45"/>
      <c r="C18" s="45" t="s">
        <v>366</v>
      </c>
      <c r="D18" s="116" t="s">
        <v>367</v>
      </c>
      <c r="E18" s="117" t="s">
        <v>393</v>
      </c>
      <c r="F18" s="104" t="s">
        <v>362</v>
      </c>
      <c r="G18" s="46" t="s">
        <v>391</v>
      </c>
      <c r="H18" s="104" t="s">
        <v>364</v>
      </c>
      <c r="I18" s="104" t="s">
        <v>358</v>
      </c>
      <c r="J18" s="117" t="s">
        <v>394</v>
      </c>
    </row>
    <row r="19" s="1" customFormat="1" ht="36" customHeight="1" spans="1:10">
      <c r="A19" s="45"/>
      <c r="B19" s="45"/>
      <c r="C19" s="45" t="s">
        <v>377</v>
      </c>
      <c r="D19" s="116" t="s">
        <v>378</v>
      </c>
      <c r="E19" s="117" t="s">
        <v>395</v>
      </c>
      <c r="F19" s="104" t="s">
        <v>362</v>
      </c>
      <c r="G19" s="46" t="s">
        <v>391</v>
      </c>
      <c r="H19" s="104" t="s">
        <v>364</v>
      </c>
      <c r="I19" s="104" t="s">
        <v>358</v>
      </c>
      <c r="J19" s="117" t="s">
        <v>396</v>
      </c>
    </row>
    <row r="20" s="1" customFormat="1" ht="225" customHeight="1" spans="1:10">
      <c r="A20" s="48" t="s">
        <v>319</v>
      </c>
      <c r="B20" s="118" t="s">
        <v>397</v>
      </c>
      <c r="C20" s="45"/>
      <c r="D20" s="45"/>
      <c r="E20" s="45"/>
      <c r="F20" s="45"/>
      <c r="G20" s="45"/>
      <c r="H20" s="45"/>
      <c r="I20" s="45"/>
      <c r="J20" s="45"/>
    </row>
    <row r="21" s="1" customFormat="1" ht="36" customHeight="1" spans="1:10">
      <c r="A21" s="45"/>
      <c r="B21" s="45"/>
      <c r="C21" s="45" t="s">
        <v>353</v>
      </c>
      <c r="D21" s="116" t="s">
        <v>354</v>
      </c>
      <c r="E21" s="117" t="s">
        <v>398</v>
      </c>
      <c r="F21" s="104" t="s">
        <v>362</v>
      </c>
      <c r="G21" s="46" t="s">
        <v>156</v>
      </c>
      <c r="H21" s="104" t="s">
        <v>399</v>
      </c>
      <c r="I21" s="104" t="s">
        <v>358</v>
      </c>
      <c r="J21" s="117" t="s">
        <v>400</v>
      </c>
    </row>
    <row r="22" s="1" customFormat="1" ht="36" customHeight="1" spans="1:10">
      <c r="A22" s="45"/>
      <c r="B22" s="45"/>
      <c r="C22" s="45" t="s">
        <v>353</v>
      </c>
      <c r="D22" s="116" t="s">
        <v>354</v>
      </c>
      <c r="E22" s="117" t="s">
        <v>401</v>
      </c>
      <c r="F22" s="104" t="s">
        <v>369</v>
      </c>
      <c r="G22" s="46" t="s">
        <v>153</v>
      </c>
      <c r="H22" s="104" t="s">
        <v>357</v>
      </c>
      <c r="I22" s="104" t="s">
        <v>358</v>
      </c>
      <c r="J22" s="117" t="s">
        <v>402</v>
      </c>
    </row>
    <row r="23" s="1" customFormat="1" ht="36" customHeight="1" spans="1:10">
      <c r="A23" s="45"/>
      <c r="B23" s="45"/>
      <c r="C23" s="45" t="s">
        <v>353</v>
      </c>
      <c r="D23" s="116" t="s">
        <v>354</v>
      </c>
      <c r="E23" s="117" t="s">
        <v>403</v>
      </c>
      <c r="F23" s="104" t="s">
        <v>369</v>
      </c>
      <c r="G23" s="46" t="s">
        <v>154</v>
      </c>
      <c r="H23" s="104" t="s">
        <v>357</v>
      </c>
      <c r="I23" s="104" t="s">
        <v>358</v>
      </c>
      <c r="J23" s="117" t="s">
        <v>404</v>
      </c>
    </row>
    <row r="24" s="1" customFormat="1" ht="36" customHeight="1" spans="1:10">
      <c r="A24" s="45"/>
      <c r="B24" s="45"/>
      <c r="C24" s="45" t="s">
        <v>353</v>
      </c>
      <c r="D24" s="116" t="s">
        <v>386</v>
      </c>
      <c r="E24" s="117" t="s">
        <v>405</v>
      </c>
      <c r="F24" s="104" t="s">
        <v>362</v>
      </c>
      <c r="G24" s="46" t="s">
        <v>391</v>
      </c>
      <c r="H24" s="104" t="s">
        <v>364</v>
      </c>
      <c r="I24" s="104" t="s">
        <v>358</v>
      </c>
      <c r="J24" s="117" t="s">
        <v>406</v>
      </c>
    </row>
    <row r="25" s="1" customFormat="1" ht="36" customHeight="1" spans="1:10">
      <c r="A25" s="45"/>
      <c r="B25" s="45"/>
      <c r="C25" s="45" t="s">
        <v>353</v>
      </c>
      <c r="D25" s="116" t="s">
        <v>386</v>
      </c>
      <c r="E25" s="117" t="s">
        <v>407</v>
      </c>
      <c r="F25" s="104" t="s">
        <v>362</v>
      </c>
      <c r="G25" s="46" t="s">
        <v>391</v>
      </c>
      <c r="H25" s="104" t="s">
        <v>364</v>
      </c>
      <c r="I25" s="104" t="s">
        <v>358</v>
      </c>
      <c r="J25" s="117" t="s">
        <v>408</v>
      </c>
    </row>
    <row r="26" s="1" customFormat="1" ht="36" customHeight="1" spans="1:10">
      <c r="A26" s="45"/>
      <c r="B26" s="45"/>
      <c r="C26" s="45" t="s">
        <v>366</v>
      </c>
      <c r="D26" s="116" t="s">
        <v>367</v>
      </c>
      <c r="E26" s="117" t="s">
        <v>409</v>
      </c>
      <c r="F26" s="104" t="s">
        <v>369</v>
      </c>
      <c r="G26" s="46" t="s">
        <v>410</v>
      </c>
      <c r="H26" s="104" t="s">
        <v>364</v>
      </c>
      <c r="I26" s="104" t="s">
        <v>372</v>
      </c>
      <c r="J26" s="117" t="s">
        <v>411</v>
      </c>
    </row>
    <row r="27" s="1" customFormat="1" ht="36" customHeight="1" spans="1:10">
      <c r="A27" s="45"/>
      <c r="B27" s="45"/>
      <c r="C27" s="45" t="s">
        <v>377</v>
      </c>
      <c r="D27" s="116" t="s">
        <v>378</v>
      </c>
      <c r="E27" s="117" t="s">
        <v>412</v>
      </c>
      <c r="F27" s="104" t="s">
        <v>362</v>
      </c>
      <c r="G27" s="46" t="s">
        <v>363</v>
      </c>
      <c r="H27" s="104" t="s">
        <v>364</v>
      </c>
      <c r="I27" s="104" t="s">
        <v>358</v>
      </c>
      <c r="J27" s="117" t="s">
        <v>413</v>
      </c>
    </row>
    <row r="28" s="1" customFormat="1" ht="305" customHeight="1" spans="1:10">
      <c r="A28" s="48" t="s">
        <v>308</v>
      </c>
      <c r="B28" s="118" t="s">
        <v>414</v>
      </c>
      <c r="C28" s="45"/>
      <c r="D28" s="45"/>
      <c r="E28" s="45"/>
      <c r="F28" s="45"/>
      <c r="G28" s="45"/>
      <c r="H28" s="45"/>
      <c r="I28" s="45"/>
      <c r="J28" s="45"/>
    </row>
    <row r="29" s="1" customFormat="1" ht="36" customHeight="1" spans="1:10">
      <c r="A29" s="45"/>
      <c r="B29" s="45"/>
      <c r="C29" s="45" t="s">
        <v>353</v>
      </c>
      <c r="D29" s="116" t="s">
        <v>354</v>
      </c>
      <c r="E29" s="117" t="s">
        <v>415</v>
      </c>
      <c r="F29" s="104" t="s">
        <v>362</v>
      </c>
      <c r="G29" s="46" t="s">
        <v>416</v>
      </c>
      <c r="H29" s="104" t="s">
        <v>357</v>
      </c>
      <c r="I29" s="104" t="s">
        <v>358</v>
      </c>
      <c r="J29" s="117" t="s">
        <v>417</v>
      </c>
    </row>
    <row r="30" s="1" customFormat="1" ht="36" customHeight="1" spans="1:10">
      <c r="A30" s="45"/>
      <c r="B30" s="45"/>
      <c r="C30" s="45" t="s">
        <v>353</v>
      </c>
      <c r="D30" s="116" t="s">
        <v>386</v>
      </c>
      <c r="E30" s="117" t="s">
        <v>418</v>
      </c>
      <c r="F30" s="104" t="s">
        <v>362</v>
      </c>
      <c r="G30" s="46" t="s">
        <v>363</v>
      </c>
      <c r="H30" s="104" t="s">
        <v>364</v>
      </c>
      <c r="I30" s="104" t="s">
        <v>358</v>
      </c>
      <c r="J30" s="117" t="s">
        <v>419</v>
      </c>
    </row>
    <row r="31" s="1" customFormat="1" ht="36" customHeight="1" spans="1:10">
      <c r="A31" s="45"/>
      <c r="B31" s="45"/>
      <c r="C31" s="45" t="s">
        <v>353</v>
      </c>
      <c r="D31" s="116" t="s">
        <v>386</v>
      </c>
      <c r="E31" s="117" t="s">
        <v>420</v>
      </c>
      <c r="F31" s="104" t="s">
        <v>362</v>
      </c>
      <c r="G31" s="46" t="s">
        <v>391</v>
      </c>
      <c r="H31" s="104" t="s">
        <v>364</v>
      </c>
      <c r="I31" s="104" t="s">
        <v>358</v>
      </c>
      <c r="J31" s="117" t="s">
        <v>421</v>
      </c>
    </row>
    <row r="32" s="1" customFormat="1" ht="36" customHeight="1" spans="1:10">
      <c r="A32" s="45"/>
      <c r="B32" s="45"/>
      <c r="C32" s="45" t="s">
        <v>366</v>
      </c>
      <c r="D32" s="116" t="s">
        <v>367</v>
      </c>
      <c r="E32" s="117" t="s">
        <v>422</v>
      </c>
      <c r="F32" s="104" t="s">
        <v>369</v>
      </c>
      <c r="G32" s="46" t="s">
        <v>423</v>
      </c>
      <c r="H32" s="104" t="s">
        <v>371</v>
      </c>
      <c r="I32" s="104" t="s">
        <v>372</v>
      </c>
      <c r="J32" s="117" t="s">
        <v>424</v>
      </c>
    </row>
    <row r="33" s="1" customFormat="1" ht="36" customHeight="1" spans="1:10">
      <c r="A33" s="45"/>
      <c r="B33" s="45"/>
      <c r="C33" s="45" t="s">
        <v>366</v>
      </c>
      <c r="D33" s="116" t="s">
        <v>425</v>
      </c>
      <c r="E33" s="117" t="s">
        <v>426</v>
      </c>
      <c r="F33" s="104" t="s">
        <v>369</v>
      </c>
      <c r="G33" s="46" t="s">
        <v>423</v>
      </c>
      <c r="H33" s="104" t="s">
        <v>371</v>
      </c>
      <c r="I33" s="104" t="s">
        <v>372</v>
      </c>
      <c r="J33" s="117" t="s">
        <v>427</v>
      </c>
    </row>
    <row r="34" s="1" customFormat="1" ht="36" customHeight="1" spans="1:10">
      <c r="A34" s="45"/>
      <c r="B34" s="45"/>
      <c r="C34" s="45" t="s">
        <v>377</v>
      </c>
      <c r="D34" s="116" t="s">
        <v>378</v>
      </c>
      <c r="E34" s="117" t="s">
        <v>428</v>
      </c>
      <c r="F34" s="104" t="s">
        <v>362</v>
      </c>
      <c r="G34" s="46" t="s">
        <v>363</v>
      </c>
      <c r="H34" s="104" t="s">
        <v>364</v>
      </c>
      <c r="I34" s="104" t="s">
        <v>358</v>
      </c>
      <c r="J34" s="117" t="s">
        <v>429</v>
      </c>
    </row>
    <row r="35" s="1" customFormat="1" ht="35" customHeight="1" spans="1:10">
      <c r="A35" s="48" t="s">
        <v>296</v>
      </c>
      <c r="B35" s="45" t="s">
        <v>430</v>
      </c>
      <c r="C35" s="45"/>
      <c r="D35" s="45"/>
      <c r="E35" s="45"/>
      <c r="F35" s="45"/>
      <c r="G35" s="45"/>
      <c r="H35" s="45"/>
      <c r="I35" s="45"/>
      <c r="J35" s="45"/>
    </row>
    <row r="36" s="1" customFormat="1" ht="36" customHeight="1" spans="1:10">
      <c r="A36" s="45"/>
      <c r="B36" s="45"/>
      <c r="C36" s="45" t="s">
        <v>353</v>
      </c>
      <c r="D36" s="116" t="s">
        <v>354</v>
      </c>
      <c r="E36" s="117" t="s">
        <v>431</v>
      </c>
      <c r="F36" s="104" t="s">
        <v>362</v>
      </c>
      <c r="G36" s="46" t="s">
        <v>432</v>
      </c>
      <c r="H36" s="104" t="s">
        <v>433</v>
      </c>
      <c r="I36" s="104" t="s">
        <v>358</v>
      </c>
      <c r="J36" s="117" t="s">
        <v>434</v>
      </c>
    </row>
    <row r="37" s="1" customFormat="1" ht="36" customHeight="1" spans="1:10">
      <c r="A37" s="45"/>
      <c r="B37" s="45"/>
      <c r="C37" s="45" t="s">
        <v>353</v>
      </c>
      <c r="D37" s="116" t="s">
        <v>386</v>
      </c>
      <c r="E37" s="117" t="s">
        <v>435</v>
      </c>
      <c r="F37" s="104" t="s">
        <v>362</v>
      </c>
      <c r="G37" s="46" t="s">
        <v>436</v>
      </c>
      <c r="H37" s="104" t="s">
        <v>364</v>
      </c>
      <c r="I37" s="104" t="s">
        <v>358</v>
      </c>
      <c r="J37" s="117" t="s">
        <v>437</v>
      </c>
    </row>
    <row r="38" s="1" customFormat="1" ht="36" customHeight="1" spans="1:10">
      <c r="A38" s="45"/>
      <c r="B38" s="45"/>
      <c r="C38" s="45" t="s">
        <v>353</v>
      </c>
      <c r="D38" s="116" t="s">
        <v>360</v>
      </c>
      <c r="E38" s="117" t="s">
        <v>438</v>
      </c>
      <c r="F38" s="104" t="s">
        <v>362</v>
      </c>
      <c r="G38" s="46" t="s">
        <v>388</v>
      </c>
      <c r="H38" s="104" t="s">
        <v>364</v>
      </c>
      <c r="I38" s="104" t="s">
        <v>358</v>
      </c>
      <c r="J38" s="117" t="s">
        <v>439</v>
      </c>
    </row>
    <row r="39" s="1" customFormat="1" ht="36" customHeight="1" spans="1:10">
      <c r="A39" s="45"/>
      <c r="B39" s="45"/>
      <c r="C39" s="45" t="s">
        <v>366</v>
      </c>
      <c r="D39" s="116" t="s">
        <v>367</v>
      </c>
      <c r="E39" s="117" t="s">
        <v>440</v>
      </c>
      <c r="F39" s="104" t="s">
        <v>362</v>
      </c>
      <c r="G39" s="46" t="s">
        <v>388</v>
      </c>
      <c r="H39" s="104" t="s">
        <v>364</v>
      </c>
      <c r="I39" s="104" t="s">
        <v>358</v>
      </c>
      <c r="J39" s="117" t="s">
        <v>441</v>
      </c>
    </row>
    <row r="40" s="1" customFormat="1" ht="36" customHeight="1" spans="1:10">
      <c r="A40" s="45"/>
      <c r="B40" s="45"/>
      <c r="C40" s="45" t="s">
        <v>377</v>
      </c>
      <c r="D40" s="116" t="s">
        <v>378</v>
      </c>
      <c r="E40" s="117" t="s">
        <v>442</v>
      </c>
      <c r="F40" s="104" t="s">
        <v>362</v>
      </c>
      <c r="G40" s="46" t="s">
        <v>388</v>
      </c>
      <c r="H40" s="104" t="s">
        <v>364</v>
      </c>
      <c r="I40" s="104" t="s">
        <v>358</v>
      </c>
      <c r="J40" s="117" t="s">
        <v>443</v>
      </c>
    </row>
    <row r="41" s="1" customFormat="1" ht="409" customHeight="1" spans="1:10">
      <c r="A41" s="48" t="s">
        <v>310</v>
      </c>
      <c r="B41" s="118" t="s">
        <v>444</v>
      </c>
      <c r="C41" s="45"/>
      <c r="D41" s="45"/>
      <c r="E41" s="45"/>
      <c r="F41" s="45"/>
      <c r="G41" s="45"/>
      <c r="H41" s="45"/>
      <c r="I41" s="45"/>
      <c r="J41" s="45"/>
    </row>
    <row r="42" s="1" customFormat="1" ht="36" customHeight="1" spans="1:10">
      <c r="A42" s="45"/>
      <c r="B42" s="45"/>
      <c r="C42" s="45" t="s">
        <v>353</v>
      </c>
      <c r="D42" s="116" t="s">
        <v>354</v>
      </c>
      <c r="E42" s="117" t="s">
        <v>445</v>
      </c>
      <c r="F42" s="104" t="s">
        <v>362</v>
      </c>
      <c r="G42" s="46" t="s">
        <v>153</v>
      </c>
      <c r="H42" s="104" t="s">
        <v>399</v>
      </c>
      <c r="I42" s="104" t="s">
        <v>358</v>
      </c>
      <c r="J42" s="117" t="s">
        <v>446</v>
      </c>
    </row>
    <row r="43" s="1" customFormat="1" ht="36" customHeight="1" spans="1:10">
      <c r="A43" s="45"/>
      <c r="B43" s="45"/>
      <c r="C43" s="45" t="s">
        <v>353</v>
      </c>
      <c r="D43" s="116" t="s">
        <v>354</v>
      </c>
      <c r="E43" s="117" t="s">
        <v>447</v>
      </c>
      <c r="F43" s="104" t="s">
        <v>362</v>
      </c>
      <c r="G43" s="46" t="s">
        <v>153</v>
      </c>
      <c r="H43" s="104" t="s">
        <v>399</v>
      </c>
      <c r="I43" s="104" t="s">
        <v>358</v>
      </c>
      <c r="J43" s="117" t="s">
        <v>448</v>
      </c>
    </row>
    <row r="44" s="1" customFormat="1" ht="36" customHeight="1" spans="1:10">
      <c r="A44" s="45"/>
      <c r="B44" s="45"/>
      <c r="C44" s="45" t="s">
        <v>353</v>
      </c>
      <c r="D44" s="116" t="s">
        <v>386</v>
      </c>
      <c r="E44" s="117" t="s">
        <v>449</v>
      </c>
      <c r="F44" s="104" t="s">
        <v>362</v>
      </c>
      <c r="G44" s="46" t="s">
        <v>436</v>
      </c>
      <c r="H44" s="104" t="s">
        <v>364</v>
      </c>
      <c r="I44" s="104" t="s">
        <v>358</v>
      </c>
      <c r="J44" s="117" t="s">
        <v>450</v>
      </c>
    </row>
    <row r="45" s="1" customFormat="1" ht="36" customHeight="1" spans="1:10">
      <c r="A45" s="45"/>
      <c r="B45" s="45"/>
      <c r="C45" s="45" t="s">
        <v>366</v>
      </c>
      <c r="D45" s="116" t="s">
        <v>367</v>
      </c>
      <c r="E45" s="117" t="s">
        <v>451</v>
      </c>
      <c r="F45" s="104" t="s">
        <v>362</v>
      </c>
      <c r="G45" s="46" t="s">
        <v>391</v>
      </c>
      <c r="H45" s="104" t="s">
        <v>364</v>
      </c>
      <c r="I45" s="104" t="s">
        <v>358</v>
      </c>
      <c r="J45" s="117" t="s">
        <v>452</v>
      </c>
    </row>
    <row r="46" s="1" customFormat="1" ht="36" customHeight="1" spans="1:10">
      <c r="A46" s="45"/>
      <c r="B46" s="45"/>
      <c r="C46" s="45" t="s">
        <v>366</v>
      </c>
      <c r="D46" s="116" t="s">
        <v>367</v>
      </c>
      <c r="E46" s="117" t="s">
        <v>453</v>
      </c>
      <c r="F46" s="104" t="s">
        <v>369</v>
      </c>
      <c r="G46" s="46" t="s">
        <v>423</v>
      </c>
      <c r="H46" s="104" t="s">
        <v>371</v>
      </c>
      <c r="I46" s="104" t="s">
        <v>372</v>
      </c>
      <c r="J46" s="117" t="s">
        <v>454</v>
      </c>
    </row>
    <row r="47" s="1" customFormat="1" ht="36" customHeight="1" spans="1:10">
      <c r="A47" s="45"/>
      <c r="B47" s="45"/>
      <c r="C47" s="45" t="s">
        <v>377</v>
      </c>
      <c r="D47" s="116" t="s">
        <v>378</v>
      </c>
      <c r="E47" s="117" t="s">
        <v>455</v>
      </c>
      <c r="F47" s="104" t="s">
        <v>362</v>
      </c>
      <c r="G47" s="46" t="s">
        <v>363</v>
      </c>
      <c r="H47" s="104" t="s">
        <v>364</v>
      </c>
      <c r="I47" s="104" t="s">
        <v>358</v>
      </c>
      <c r="J47" s="117" t="s">
        <v>456</v>
      </c>
    </row>
    <row r="48" s="1" customFormat="1" ht="36" customHeight="1" spans="1:10">
      <c r="A48" s="119" t="s">
        <v>52</v>
      </c>
      <c r="B48" s="45"/>
      <c r="C48" s="45"/>
      <c r="D48" s="1"/>
      <c r="E48" s="103"/>
      <c r="F48" s="103"/>
      <c r="G48" s="103"/>
      <c r="H48" s="103"/>
      <c r="I48" s="103"/>
      <c r="J48" s="103"/>
    </row>
    <row r="49" s="1" customFormat="1" ht="54" customHeight="1" spans="1:10">
      <c r="A49" s="48" t="s">
        <v>296</v>
      </c>
      <c r="B49" s="45" t="s">
        <v>457</v>
      </c>
      <c r="C49" s="46"/>
      <c r="D49" s="46"/>
      <c r="E49" s="103"/>
      <c r="F49" s="103"/>
      <c r="G49" s="103"/>
      <c r="H49" s="103"/>
      <c r="I49" s="103"/>
      <c r="J49" s="103"/>
    </row>
    <row r="50" s="1" customFormat="1" ht="36" customHeight="1" spans="1:10">
      <c r="A50" s="45"/>
      <c r="B50" s="45"/>
      <c r="C50" s="45" t="s">
        <v>353</v>
      </c>
      <c r="D50" s="116" t="s">
        <v>354</v>
      </c>
      <c r="E50" s="117" t="s">
        <v>458</v>
      </c>
      <c r="F50" s="104" t="s">
        <v>369</v>
      </c>
      <c r="G50" s="46" t="s">
        <v>459</v>
      </c>
      <c r="H50" s="104" t="s">
        <v>460</v>
      </c>
      <c r="I50" s="104" t="s">
        <v>358</v>
      </c>
      <c r="J50" s="117" t="s">
        <v>461</v>
      </c>
    </row>
    <row r="51" s="1" customFormat="1" ht="36" customHeight="1" spans="1:10">
      <c r="A51" s="45"/>
      <c r="B51" s="45"/>
      <c r="C51" s="45" t="s">
        <v>353</v>
      </c>
      <c r="D51" s="116" t="s">
        <v>386</v>
      </c>
      <c r="E51" s="117" t="s">
        <v>462</v>
      </c>
      <c r="F51" s="104" t="s">
        <v>362</v>
      </c>
      <c r="G51" s="46" t="s">
        <v>436</v>
      </c>
      <c r="H51" s="104" t="s">
        <v>364</v>
      </c>
      <c r="I51" s="104" t="s">
        <v>358</v>
      </c>
      <c r="J51" s="117" t="s">
        <v>463</v>
      </c>
    </row>
    <row r="52" s="1" customFormat="1" ht="36" customHeight="1" spans="1:10">
      <c r="A52" s="45"/>
      <c r="B52" s="45"/>
      <c r="C52" s="45" t="s">
        <v>353</v>
      </c>
      <c r="D52" s="116" t="s">
        <v>464</v>
      </c>
      <c r="E52" s="117" t="s">
        <v>465</v>
      </c>
      <c r="F52" s="104" t="s">
        <v>369</v>
      </c>
      <c r="G52" s="46" t="s">
        <v>466</v>
      </c>
      <c r="H52" s="104" t="s">
        <v>384</v>
      </c>
      <c r="I52" s="104" t="s">
        <v>358</v>
      </c>
      <c r="J52" s="117" t="s">
        <v>467</v>
      </c>
    </row>
    <row r="53" s="1" customFormat="1" ht="36" customHeight="1" spans="1:10">
      <c r="A53" s="45"/>
      <c r="B53" s="45"/>
      <c r="C53" s="45" t="s">
        <v>366</v>
      </c>
      <c r="D53" s="116" t="s">
        <v>367</v>
      </c>
      <c r="E53" s="117" t="s">
        <v>440</v>
      </c>
      <c r="F53" s="104" t="s">
        <v>362</v>
      </c>
      <c r="G53" s="46" t="s">
        <v>363</v>
      </c>
      <c r="H53" s="104" t="s">
        <v>364</v>
      </c>
      <c r="I53" s="104" t="s">
        <v>358</v>
      </c>
      <c r="J53" s="117" t="s">
        <v>468</v>
      </c>
    </row>
    <row r="54" s="1" customFormat="1" ht="36" customHeight="1" spans="1:10">
      <c r="A54" s="45"/>
      <c r="B54" s="45"/>
      <c r="C54" s="45" t="s">
        <v>377</v>
      </c>
      <c r="D54" s="116" t="s">
        <v>378</v>
      </c>
      <c r="E54" s="117" t="s">
        <v>442</v>
      </c>
      <c r="F54" s="104" t="s">
        <v>362</v>
      </c>
      <c r="G54" s="46" t="s">
        <v>363</v>
      </c>
      <c r="H54" s="104" t="s">
        <v>364</v>
      </c>
      <c r="I54" s="104" t="s">
        <v>358</v>
      </c>
      <c r="J54" s="117" t="s">
        <v>469</v>
      </c>
    </row>
    <row r="55" s="1" customFormat="1" ht="68" customHeight="1" spans="1:10">
      <c r="A55" s="48" t="s">
        <v>325</v>
      </c>
      <c r="B55" s="45" t="s">
        <v>470</v>
      </c>
      <c r="C55" s="45"/>
      <c r="D55" s="45"/>
      <c r="E55" s="45"/>
      <c r="F55" s="45"/>
      <c r="G55" s="45"/>
      <c r="H55" s="45"/>
      <c r="I55" s="45"/>
      <c r="J55" s="45"/>
    </row>
    <row r="56" s="1" customFormat="1" ht="36" customHeight="1" spans="1:10">
      <c r="A56" s="45"/>
      <c r="B56" s="45"/>
      <c r="C56" s="45" t="s">
        <v>353</v>
      </c>
      <c r="D56" s="116" t="s">
        <v>354</v>
      </c>
      <c r="E56" s="117" t="s">
        <v>471</v>
      </c>
      <c r="F56" s="104" t="s">
        <v>369</v>
      </c>
      <c r="G56" s="46" t="s">
        <v>472</v>
      </c>
      <c r="H56" s="104" t="s">
        <v>357</v>
      </c>
      <c r="I56" s="104" t="s">
        <v>358</v>
      </c>
      <c r="J56" s="117" t="s">
        <v>473</v>
      </c>
    </row>
    <row r="57" s="1" customFormat="1" ht="36" customHeight="1" spans="1:10">
      <c r="A57" s="45"/>
      <c r="B57" s="45"/>
      <c r="C57" s="45" t="s">
        <v>353</v>
      </c>
      <c r="D57" s="116" t="s">
        <v>386</v>
      </c>
      <c r="E57" s="117" t="s">
        <v>474</v>
      </c>
      <c r="F57" s="104" t="s">
        <v>362</v>
      </c>
      <c r="G57" s="46" t="s">
        <v>391</v>
      </c>
      <c r="H57" s="104" t="s">
        <v>364</v>
      </c>
      <c r="I57" s="104" t="s">
        <v>358</v>
      </c>
      <c r="J57" s="117" t="s">
        <v>475</v>
      </c>
    </row>
    <row r="58" s="1" customFormat="1" ht="36" customHeight="1" spans="1:10">
      <c r="A58" s="45"/>
      <c r="B58" s="45"/>
      <c r="C58" s="45" t="s">
        <v>353</v>
      </c>
      <c r="D58" s="116" t="s">
        <v>464</v>
      </c>
      <c r="E58" s="117" t="s">
        <v>465</v>
      </c>
      <c r="F58" s="104" t="s">
        <v>356</v>
      </c>
      <c r="G58" s="46" t="s">
        <v>476</v>
      </c>
      <c r="H58" s="104" t="s">
        <v>384</v>
      </c>
      <c r="I58" s="104" t="s">
        <v>358</v>
      </c>
      <c r="J58" s="117" t="s">
        <v>477</v>
      </c>
    </row>
    <row r="59" s="1" customFormat="1" ht="36" customHeight="1" spans="1:10">
      <c r="A59" s="45"/>
      <c r="B59" s="45"/>
      <c r="C59" s="45" t="s">
        <v>366</v>
      </c>
      <c r="D59" s="116" t="s">
        <v>367</v>
      </c>
      <c r="E59" s="117" t="s">
        <v>478</v>
      </c>
      <c r="F59" s="104" t="s">
        <v>362</v>
      </c>
      <c r="G59" s="46" t="s">
        <v>479</v>
      </c>
      <c r="H59" s="104" t="s">
        <v>357</v>
      </c>
      <c r="I59" s="104" t="s">
        <v>358</v>
      </c>
      <c r="J59" s="117" t="s">
        <v>480</v>
      </c>
    </row>
    <row r="60" s="1" customFormat="1" ht="36" customHeight="1" spans="1:10">
      <c r="A60" s="45"/>
      <c r="B60" s="45"/>
      <c r="C60" s="45" t="s">
        <v>377</v>
      </c>
      <c r="D60" s="116" t="s">
        <v>378</v>
      </c>
      <c r="E60" s="117" t="s">
        <v>378</v>
      </c>
      <c r="F60" s="104" t="s">
        <v>362</v>
      </c>
      <c r="G60" s="46" t="s">
        <v>481</v>
      </c>
      <c r="H60" s="104" t="s">
        <v>364</v>
      </c>
      <c r="I60" s="104" t="s">
        <v>358</v>
      </c>
      <c r="J60" s="117" t="s">
        <v>482</v>
      </c>
    </row>
    <row r="61" s="1" customFormat="1" ht="138" customHeight="1" spans="1:10">
      <c r="A61" s="48" t="s">
        <v>321</v>
      </c>
      <c r="B61" s="45" t="s">
        <v>483</v>
      </c>
      <c r="C61" s="45"/>
      <c r="D61" s="45"/>
      <c r="E61" s="45"/>
      <c r="F61" s="45"/>
      <c r="G61" s="45"/>
      <c r="H61" s="45"/>
      <c r="I61" s="45"/>
      <c r="J61" s="45"/>
    </row>
    <row r="62" s="1" customFormat="1" ht="36" customHeight="1" spans="1:10">
      <c r="A62" s="45"/>
      <c r="B62" s="45"/>
      <c r="C62" s="45" t="s">
        <v>353</v>
      </c>
      <c r="D62" s="116" t="s">
        <v>354</v>
      </c>
      <c r="E62" s="117" t="s">
        <v>471</v>
      </c>
      <c r="F62" s="104" t="s">
        <v>362</v>
      </c>
      <c r="G62" s="46" t="s">
        <v>484</v>
      </c>
      <c r="H62" s="104" t="s">
        <v>485</v>
      </c>
      <c r="I62" s="104" t="s">
        <v>358</v>
      </c>
      <c r="J62" s="117" t="s">
        <v>486</v>
      </c>
    </row>
    <row r="63" s="1" customFormat="1" ht="36" customHeight="1" spans="1:10">
      <c r="A63" s="45"/>
      <c r="B63" s="45"/>
      <c r="C63" s="45" t="s">
        <v>353</v>
      </c>
      <c r="D63" s="116" t="s">
        <v>386</v>
      </c>
      <c r="E63" s="117" t="s">
        <v>474</v>
      </c>
      <c r="F63" s="104" t="s">
        <v>362</v>
      </c>
      <c r="G63" s="46" t="s">
        <v>391</v>
      </c>
      <c r="H63" s="104" t="s">
        <v>364</v>
      </c>
      <c r="I63" s="104" t="s">
        <v>358</v>
      </c>
      <c r="J63" s="117" t="s">
        <v>487</v>
      </c>
    </row>
    <row r="64" s="1" customFormat="1" ht="36" customHeight="1" spans="1:10">
      <c r="A64" s="45"/>
      <c r="B64" s="45"/>
      <c r="C64" s="45" t="s">
        <v>353</v>
      </c>
      <c r="D64" s="116" t="s">
        <v>464</v>
      </c>
      <c r="E64" s="117" t="s">
        <v>465</v>
      </c>
      <c r="F64" s="104" t="s">
        <v>356</v>
      </c>
      <c r="G64" s="46" t="s">
        <v>476</v>
      </c>
      <c r="H64" s="104" t="s">
        <v>488</v>
      </c>
      <c r="I64" s="104" t="s">
        <v>358</v>
      </c>
      <c r="J64" s="117" t="s">
        <v>477</v>
      </c>
    </row>
    <row r="65" s="1" customFormat="1" ht="36" customHeight="1" spans="1:10">
      <c r="A65" s="45"/>
      <c r="B65" s="45"/>
      <c r="C65" s="45" t="s">
        <v>366</v>
      </c>
      <c r="D65" s="116" t="s">
        <v>367</v>
      </c>
      <c r="E65" s="117" t="s">
        <v>478</v>
      </c>
      <c r="F65" s="104" t="s">
        <v>362</v>
      </c>
      <c r="G65" s="46" t="s">
        <v>479</v>
      </c>
      <c r="H65" s="104" t="s">
        <v>357</v>
      </c>
      <c r="I65" s="104" t="s">
        <v>358</v>
      </c>
      <c r="J65" s="117" t="s">
        <v>480</v>
      </c>
    </row>
    <row r="66" s="1" customFormat="1" ht="36" customHeight="1" spans="1:10">
      <c r="A66" s="45"/>
      <c r="B66" s="45"/>
      <c r="C66" s="45" t="s">
        <v>377</v>
      </c>
      <c r="D66" s="116" t="s">
        <v>378</v>
      </c>
      <c r="E66" s="117" t="s">
        <v>489</v>
      </c>
      <c r="F66" s="104" t="s">
        <v>362</v>
      </c>
      <c r="G66" s="46" t="s">
        <v>391</v>
      </c>
      <c r="H66" s="104" t="s">
        <v>364</v>
      </c>
      <c r="I66" s="104" t="s">
        <v>358</v>
      </c>
      <c r="J66" s="117" t="s">
        <v>490</v>
      </c>
    </row>
    <row r="67" s="1" customFormat="1" ht="36" customHeight="1" spans="1:10">
      <c r="A67" s="119" t="s">
        <v>54</v>
      </c>
      <c r="B67" s="45"/>
      <c r="C67" s="45"/>
      <c r="D67" s="1"/>
      <c r="E67" s="103"/>
      <c r="F67" s="103"/>
      <c r="G67" s="103"/>
      <c r="H67" s="103"/>
      <c r="I67" s="103"/>
      <c r="J67" s="103"/>
    </row>
    <row r="68" s="1" customFormat="1" ht="295" customHeight="1" spans="1:10">
      <c r="A68" s="48" t="s">
        <v>334</v>
      </c>
      <c r="B68" s="45" t="s">
        <v>491</v>
      </c>
      <c r="C68" s="46"/>
      <c r="D68" s="46"/>
      <c r="E68" s="103"/>
      <c r="F68" s="103"/>
      <c r="G68" s="103"/>
      <c r="H68" s="103"/>
      <c r="I68" s="103"/>
      <c r="J68" s="103"/>
    </row>
    <row r="69" s="1" customFormat="1" ht="36" customHeight="1" spans="1:10">
      <c r="A69" s="45"/>
      <c r="B69" s="45"/>
      <c r="C69" s="45" t="s">
        <v>353</v>
      </c>
      <c r="D69" s="116" t="s">
        <v>354</v>
      </c>
      <c r="E69" s="117" t="s">
        <v>492</v>
      </c>
      <c r="F69" s="104" t="s">
        <v>362</v>
      </c>
      <c r="G69" s="46" t="s">
        <v>493</v>
      </c>
      <c r="H69" s="104" t="s">
        <v>357</v>
      </c>
      <c r="I69" s="104" t="s">
        <v>358</v>
      </c>
      <c r="J69" s="117" t="s">
        <v>494</v>
      </c>
    </row>
    <row r="70" s="1" customFormat="1" ht="36" customHeight="1" spans="1:10">
      <c r="A70" s="45"/>
      <c r="B70" s="45"/>
      <c r="C70" s="45" t="s">
        <v>353</v>
      </c>
      <c r="D70" s="116" t="s">
        <v>386</v>
      </c>
      <c r="E70" s="117" t="s">
        <v>495</v>
      </c>
      <c r="F70" s="104" t="s">
        <v>369</v>
      </c>
      <c r="G70" s="46" t="s">
        <v>388</v>
      </c>
      <c r="H70" s="104" t="s">
        <v>364</v>
      </c>
      <c r="I70" s="104" t="s">
        <v>358</v>
      </c>
      <c r="J70" s="120" t="s">
        <v>496</v>
      </c>
    </row>
    <row r="71" s="1" customFormat="1" ht="36" customHeight="1" spans="1:10">
      <c r="A71" s="45"/>
      <c r="B71" s="45"/>
      <c r="C71" s="45" t="s">
        <v>353</v>
      </c>
      <c r="D71" s="116" t="s">
        <v>360</v>
      </c>
      <c r="E71" s="117" t="s">
        <v>497</v>
      </c>
      <c r="F71" s="104" t="s">
        <v>369</v>
      </c>
      <c r="G71" s="46" t="s">
        <v>388</v>
      </c>
      <c r="H71" s="104" t="s">
        <v>364</v>
      </c>
      <c r="I71" s="104" t="s">
        <v>358</v>
      </c>
      <c r="J71" s="120" t="s">
        <v>498</v>
      </c>
    </row>
    <row r="72" s="1" customFormat="1" ht="36" customHeight="1" spans="1:10">
      <c r="A72" s="45"/>
      <c r="B72" s="45"/>
      <c r="C72" s="45" t="s">
        <v>366</v>
      </c>
      <c r="D72" s="116" t="s">
        <v>367</v>
      </c>
      <c r="E72" s="117" t="s">
        <v>499</v>
      </c>
      <c r="F72" s="104" t="s">
        <v>369</v>
      </c>
      <c r="G72" s="46" t="s">
        <v>500</v>
      </c>
      <c r="H72" s="104" t="s">
        <v>364</v>
      </c>
      <c r="I72" s="104" t="s">
        <v>372</v>
      </c>
      <c r="J72" s="117" t="s">
        <v>501</v>
      </c>
    </row>
    <row r="73" s="1" customFormat="1" ht="36" customHeight="1" spans="1:10">
      <c r="A73" s="45"/>
      <c r="B73" s="45"/>
      <c r="C73" s="45" t="s">
        <v>377</v>
      </c>
      <c r="D73" s="116" t="s">
        <v>378</v>
      </c>
      <c r="E73" s="117" t="s">
        <v>502</v>
      </c>
      <c r="F73" s="104" t="s">
        <v>369</v>
      </c>
      <c r="G73" s="46" t="s">
        <v>391</v>
      </c>
      <c r="H73" s="104" t="s">
        <v>364</v>
      </c>
      <c r="I73" s="104" t="s">
        <v>358</v>
      </c>
      <c r="J73" s="117" t="s">
        <v>503</v>
      </c>
    </row>
    <row r="74" s="1" customFormat="1" ht="96" customHeight="1" spans="1:10">
      <c r="A74" s="48" t="s">
        <v>338</v>
      </c>
      <c r="B74" s="45" t="s">
        <v>504</v>
      </c>
      <c r="C74" s="45"/>
      <c r="D74" s="45"/>
      <c r="E74" s="45"/>
      <c r="F74" s="45"/>
      <c r="G74" s="45"/>
      <c r="H74" s="45"/>
      <c r="I74" s="45"/>
      <c r="J74" s="45"/>
    </row>
    <row r="75" s="1" customFormat="1" ht="36" customHeight="1" spans="1:10">
      <c r="A75" s="45"/>
      <c r="B75" s="45"/>
      <c r="C75" s="45" t="s">
        <v>353</v>
      </c>
      <c r="D75" s="116" t="s">
        <v>354</v>
      </c>
      <c r="E75" s="117" t="s">
        <v>505</v>
      </c>
      <c r="F75" s="104" t="s">
        <v>369</v>
      </c>
      <c r="G75" s="46" t="s">
        <v>506</v>
      </c>
      <c r="H75" s="104" t="s">
        <v>357</v>
      </c>
      <c r="I75" s="104" t="s">
        <v>358</v>
      </c>
      <c r="J75" s="117" t="s">
        <v>494</v>
      </c>
    </row>
    <row r="76" s="1" customFormat="1" ht="36" customHeight="1" spans="1:10">
      <c r="A76" s="45"/>
      <c r="B76" s="45"/>
      <c r="C76" s="45" t="s">
        <v>353</v>
      </c>
      <c r="D76" s="116" t="s">
        <v>386</v>
      </c>
      <c r="E76" s="117" t="s">
        <v>507</v>
      </c>
      <c r="F76" s="104" t="s">
        <v>369</v>
      </c>
      <c r="G76" s="46" t="s">
        <v>388</v>
      </c>
      <c r="H76" s="104" t="s">
        <v>364</v>
      </c>
      <c r="I76" s="104" t="s">
        <v>358</v>
      </c>
      <c r="J76" s="117" t="s">
        <v>508</v>
      </c>
    </row>
    <row r="77" s="1" customFormat="1" ht="36" customHeight="1" spans="1:10">
      <c r="A77" s="45"/>
      <c r="B77" s="45"/>
      <c r="C77" s="45" t="s">
        <v>353</v>
      </c>
      <c r="D77" s="116" t="s">
        <v>360</v>
      </c>
      <c r="E77" s="117" t="s">
        <v>509</v>
      </c>
      <c r="F77" s="104" t="s">
        <v>510</v>
      </c>
      <c r="G77" s="46" t="s">
        <v>511</v>
      </c>
      <c r="H77" s="104" t="s">
        <v>512</v>
      </c>
      <c r="I77" s="104" t="s">
        <v>358</v>
      </c>
      <c r="J77" s="120" t="s">
        <v>513</v>
      </c>
    </row>
    <row r="78" s="1" customFormat="1" ht="51" customHeight="1" spans="1:10">
      <c r="A78" s="45"/>
      <c r="B78" s="45"/>
      <c r="C78" s="45" t="s">
        <v>366</v>
      </c>
      <c r="D78" s="116" t="s">
        <v>367</v>
      </c>
      <c r="E78" s="117" t="s">
        <v>514</v>
      </c>
      <c r="F78" s="104" t="s">
        <v>369</v>
      </c>
      <c r="G78" s="46" t="s">
        <v>500</v>
      </c>
      <c r="H78" s="104" t="s">
        <v>364</v>
      </c>
      <c r="I78" s="104" t="s">
        <v>372</v>
      </c>
      <c r="J78" s="117" t="s">
        <v>515</v>
      </c>
    </row>
    <row r="79" s="1" customFormat="1" ht="36" customHeight="1" spans="1:10">
      <c r="A79" s="45"/>
      <c r="B79" s="45"/>
      <c r="C79" s="45" t="s">
        <v>377</v>
      </c>
      <c r="D79" s="116" t="s">
        <v>378</v>
      </c>
      <c r="E79" s="117" t="s">
        <v>502</v>
      </c>
      <c r="F79" s="104" t="s">
        <v>362</v>
      </c>
      <c r="G79" s="46" t="s">
        <v>391</v>
      </c>
      <c r="H79" s="104" t="s">
        <v>364</v>
      </c>
      <c r="I79" s="104" t="s">
        <v>358</v>
      </c>
      <c r="J79" s="117" t="s">
        <v>503</v>
      </c>
    </row>
    <row r="80" s="1" customFormat="1" ht="45" customHeight="1" spans="1:10">
      <c r="A80" s="48" t="s">
        <v>303</v>
      </c>
      <c r="B80" s="45" t="s">
        <v>516</v>
      </c>
      <c r="C80" s="45"/>
      <c r="D80" s="45"/>
      <c r="E80" s="45"/>
      <c r="F80" s="45"/>
      <c r="G80" s="45"/>
      <c r="H80" s="45"/>
      <c r="I80" s="45"/>
      <c r="J80" s="45"/>
    </row>
    <row r="81" s="1" customFormat="1" ht="60" customHeight="1" spans="1:10">
      <c r="A81" s="45"/>
      <c r="B81" s="45"/>
      <c r="C81" s="45" t="s">
        <v>353</v>
      </c>
      <c r="D81" s="116" t="s">
        <v>354</v>
      </c>
      <c r="E81" s="117" t="s">
        <v>517</v>
      </c>
      <c r="F81" s="104" t="s">
        <v>362</v>
      </c>
      <c r="G81" s="46" t="s">
        <v>518</v>
      </c>
      <c r="H81" s="104" t="s">
        <v>519</v>
      </c>
      <c r="I81" s="104" t="s">
        <v>358</v>
      </c>
      <c r="J81" s="117" t="s">
        <v>520</v>
      </c>
    </row>
    <row r="82" s="1" customFormat="1" ht="60" customHeight="1" spans="1:10">
      <c r="A82" s="45"/>
      <c r="B82" s="45"/>
      <c r="C82" s="45" t="s">
        <v>353</v>
      </c>
      <c r="D82" s="116" t="s">
        <v>386</v>
      </c>
      <c r="E82" s="117" t="s">
        <v>521</v>
      </c>
      <c r="F82" s="104" t="s">
        <v>362</v>
      </c>
      <c r="G82" s="46" t="s">
        <v>388</v>
      </c>
      <c r="H82" s="104" t="s">
        <v>364</v>
      </c>
      <c r="I82" s="104" t="s">
        <v>358</v>
      </c>
      <c r="J82" s="120" t="s">
        <v>522</v>
      </c>
    </row>
    <row r="83" s="1" customFormat="1" ht="60" customHeight="1" spans="1:10">
      <c r="A83" s="45"/>
      <c r="B83" s="45"/>
      <c r="C83" s="45" t="s">
        <v>353</v>
      </c>
      <c r="D83" s="116" t="s">
        <v>360</v>
      </c>
      <c r="E83" s="117" t="s">
        <v>438</v>
      </c>
      <c r="F83" s="104" t="s">
        <v>369</v>
      </c>
      <c r="G83" s="46" t="s">
        <v>388</v>
      </c>
      <c r="H83" s="104" t="s">
        <v>364</v>
      </c>
      <c r="I83" s="104" t="s">
        <v>358</v>
      </c>
      <c r="J83" s="120" t="s">
        <v>523</v>
      </c>
    </row>
    <row r="84" s="1" customFormat="1" ht="60" customHeight="1" spans="1:10">
      <c r="A84" s="45"/>
      <c r="B84" s="45"/>
      <c r="C84" s="45" t="s">
        <v>366</v>
      </c>
      <c r="D84" s="116" t="s">
        <v>524</v>
      </c>
      <c r="E84" s="117" t="s">
        <v>525</v>
      </c>
      <c r="F84" s="104" t="s">
        <v>369</v>
      </c>
      <c r="G84" s="46" t="s">
        <v>526</v>
      </c>
      <c r="H84" s="104" t="s">
        <v>527</v>
      </c>
      <c r="I84" s="104" t="s">
        <v>358</v>
      </c>
      <c r="J84" s="117" t="s">
        <v>528</v>
      </c>
    </row>
    <row r="85" s="1" customFormat="1" ht="60" customHeight="1" spans="1:10">
      <c r="A85" s="45"/>
      <c r="B85" s="45"/>
      <c r="C85" s="45" t="s">
        <v>377</v>
      </c>
      <c r="D85" s="116" t="s">
        <v>378</v>
      </c>
      <c r="E85" s="117" t="s">
        <v>529</v>
      </c>
      <c r="F85" s="104" t="s">
        <v>362</v>
      </c>
      <c r="G85" s="46" t="s">
        <v>388</v>
      </c>
      <c r="H85" s="104" t="s">
        <v>364</v>
      </c>
      <c r="I85" s="104" t="s">
        <v>358</v>
      </c>
      <c r="J85" s="120" t="s">
        <v>530</v>
      </c>
    </row>
    <row r="86" s="1" customFormat="1" ht="188" customHeight="1" spans="1:10">
      <c r="A86" s="48" t="s">
        <v>336</v>
      </c>
      <c r="B86" s="45" t="s">
        <v>531</v>
      </c>
      <c r="C86" s="45"/>
      <c r="D86" s="45"/>
      <c r="E86" s="45"/>
      <c r="F86" s="45"/>
      <c r="G86" s="45"/>
      <c r="H86" s="45"/>
      <c r="I86" s="45"/>
      <c r="J86" s="45"/>
    </row>
    <row r="87" s="1" customFormat="1" ht="57" customHeight="1" spans="1:10">
      <c r="A87" s="45"/>
      <c r="B87" s="45"/>
      <c r="C87" s="45" t="s">
        <v>353</v>
      </c>
      <c r="D87" s="116" t="s">
        <v>354</v>
      </c>
      <c r="E87" s="117" t="s">
        <v>532</v>
      </c>
      <c r="F87" s="104" t="s">
        <v>369</v>
      </c>
      <c r="G87" s="46" t="s">
        <v>476</v>
      </c>
      <c r="H87" s="104" t="s">
        <v>357</v>
      </c>
      <c r="I87" s="104" t="s">
        <v>358</v>
      </c>
      <c r="J87" s="117" t="s">
        <v>533</v>
      </c>
    </row>
    <row r="88" s="1" customFormat="1" ht="57" customHeight="1" spans="1:10">
      <c r="A88" s="45"/>
      <c r="B88" s="45"/>
      <c r="C88" s="45" t="s">
        <v>353</v>
      </c>
      <c r="D88" s="116" t="s">
        <v>354</v>
      </c>
      <c r="E88" s="117" t="s">
        <v>534</v>
      </c>
      <c r="F88" s="104" t="s">
        <v>369</v>
      </c>
      <c r="G88" s="46" t="s">
        <v>535</v>
      </c>
      <c r="H88" s="104" t="s">
        <v>357</v>
      </c>
      <c r="I88" s="104" t="s">
        <v>358</v>
      </c>
      <c r="J88" s="117" t="s">
        <v>533</v>
      </c>
    </row>
    <row r="89" s="1" customFormat="1" ht="57" customHeight="1" spans="1:10">
      <c r="A89" s="45"/>
      <c r="B89" s="45"/>
      <c r="C89" s="45" t="s">
        <v>353</v>
      </c>
      <c r="D89" s="116" t="s">
        <v>354</v>
      </c>
      <c r="E89" s="117" t="s">
        <v>536</v>
      </c>
      <c r="F89" s="104" t="s">
        <v>369</v>
      </c>
      <c r="G89" s="46" t="s">
        <v>537</v>
      </c>
      <c r="H89" s="104" t="s">
        <v>357</v>
      </c>
      <c r="I89" s="104" t="s">
        <v>358</v>
      </c>
      <c r="J89" s="117" t="s">
        <v>533</v>
      </c>
    </row>
    <row r="90" s="1" customFormat="1" ht="57" customHeight="1" spans="1:10">
      <c r="A90" s="45"/>
      <c r="B90" s="45"/>
      <c r="C90" s="45" t="s">
        <v>353</v>
      </c>
      <c r="D90" s="116" t="s">
        <v>386</v>
      </c>
      <c r="E90" s="117" t="s">
        <v>538</v>
      </c>
      <c r="F90" s="104" t="s">
        <v>369</v>
      </c>
      <c r="G90" s="46" t="s">
        <v>388</v>
      </c>
      <c r="H90" s="104" t="s">
        <v>364</v>
      </c>
      <c r="I90" s="104" t="s">
        <v>358</v>
      </c>
      <c r="J90" s="117" t="s">
        <v>539</v>
      </c>
    </row>
    <row r="91" s="1" customFormat="1" ht="57" customHeight="1" spans="1:10">
      <c r="A91" s="45"/>
      <c r="B91" s="45"/>
      <c r="C91" s="45" t="s">
        <v>353</v>
      </c>
      <c r="D91" s="116" t="s">
        <v>360</v>
      </c>
      <c r="E91" s="117" t="s">
        <v>509</v>
      </c>
      <c r="F91" s="104" t="s">
        <v>510</v>
      </c>
      <c r="G91" s="46" t="s">
        <v>511</v>
      </c>
      <c r="H91" s="104" t="s">
        <v>512</v>
      </c>
      <c r="I91" s="104" t="s">
        <v>358</v>
      </c>
      <c r="J91" s="120" t="s">
        <v>498</v>
      </c>
    </row>
    <row r="92" s="1" customFormat="1" ht="57" customHeight="1" spans="1:10">
      <c r="A92" s="45"/>
      <c r="B92" s="45"/>
      <c r="C92" s="45" t="s">
        <v>366</v>
      </c>
      <c r="D92" s="116" t="s">
        <v>367</v>
      </c>
      <c r="E92" s="117" t="s">
        <v>540</v>
      </c>
      <c r="F92" s="104" t="s">
        <v>369</v>
      </c>
      <c r="G92" s="46" t="s">
        <v>541</v>
      </c>
      <c r="H92" s="104" t="s">
        <v>364</v>
      </c>
      <c r="I92" s="104" t="s">
        <v>372</v>
      </c>
      <c r="J92" s="117" t="s">
        <v>542</v>
      </c>
    </row>
    <row r="93" s="1" customFormat="1" ht="57" customHeight="1" spans="1:10">
      <c r="A93" s="45"/>
      <c r="B93" s="45"/>
      <c r="C93" s="45" t="s">
        <v>377</v>
      </c>
      <c r="D93" s="116" t="s">
        <v>378</v>
      </c>
      <c r="E93" s="117" t="s">
        <v>543</v>
      </c>
      <c r="F93" s="104" t="s">
        <v>362</v>
      </c>
      <c r="G93" s="46" t="s">
        <v>391</v>
      </c>
      <c r="H93" s="104" t="s">
        <v>364</v>
      </c>
      <c r="I93" s="104" t="s">
        <v>358</v>
      </c>
      <c r="J93" s="120" t="s">
        <v>544</v>
      </c>
    </row>
  </sheetData>
  <mergeCells count="2">
    <mergeCell ref="A3:J3"/>
    <mergeCell ref="A4:H4"/>
  </mergeCells>
  <pageMargins left="0.75" right="0.75" top="1" bottom="1" header="0.5" footer="0.5"/>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2025-01-21T02:50:00Z</dcterms:created>
  <cp:lastPrinted>2025-02-13T02:07:00Z</cp:lastPrinted>
  <dcterms:modified xsi:type="dcterms:W3CDTF">2025-02-24T07:03:01Z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ies>
</file>