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96" windowHeight="10407"/>
  </bookViews>
  <sheets>
    <sheet name="部门财务收支预算总表01-1" sheetId="1" r:id="rId1"/>
    <sheet name="部门收入预算表01-2" sheetId="2" r:id="rId2"/>
    <sheet name="部门支出预算表01-3" sheetId="19"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部门基本支出预算表04!$A$5:$W$83</definedName>
    <definedName name="_xlnm._FilterDatabase" localSheetId="7" hidden="1">'部门项目支出预算表05-1'!$A$5:$W$128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<sst xmlns="http://schemas.openxmlformats.org/spreadsheetml/2006/main" count="3510" uniqueCount="936">
  <si>
    <t>预算01-1表</t>
  </si>
  <si>
    <t>2025年部门财务收支预算总表</t>
  </si>
  <si>
    <t>单位名称：新平彝族傣族自治县平甸乡人民政府</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</si>
  <si>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</si>
  <si>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</si>
  <si>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</si>
  <si>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</si>
  <si>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</si>
  <si>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</si>
  <si>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</si>
  <si>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</si>
  <si>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</si>
  <si>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</si>
  <si>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</si>
  <si>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</si>
  <si>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</si>
  <si>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</si>
  <si>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</si>
  <si>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</si>
  <si>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</si>
  <si>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</si>
  <si>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</si>
  <si>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</si>
  <si>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</si>
  <si>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</si>
  <si>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</si>
  <si>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</si>
  <si>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</si>
  <si>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</si>
  <si>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</si>
  <si>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</si>
  <si>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</si>
  <si>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</si>
  <si>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</si>
  <si>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</si>
  <si>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</si>
  <si>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</si>
  <si>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</si>
  <si>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</si>
  <si>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</si>
  <si>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</si>
  <si>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</si>
  <si>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</si>
  <si>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</si>
  <si>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</si>
  <si>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</si>
  <si>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</si>
  <si>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</si>
  <si>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</si>
  <si>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</si>
  <si>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</si>
  <si>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</si>
  <si>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</si>
  <si>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</si>
  <si>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</si>
  <si>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</si>
  <si>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571</t>
  </si>
  <si>
    <t>平甸乡</t>
  </si>
  <si>
    <t>571001</t>
  </si>
  <si>
    <t>新平彝族傣族自治县平甸乡人民政府</t>
  </si>
  <si>
    <t>571005</t>
  </si>
  <si>
    <t>新平彝族傣族自治县平甸乡党群服务中心</t>
  </si>
  <si>
    <t>571011</t>
  </si>
  <si>
    <t>新平彝族傣族自治县平甸乡综合行政执法队</t>
  </si>
  <si>
    <t>571012</t>
  </si>
  <si>
    <t>新平彝族傣族自治县平甸乡农业农村发展服务中心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</si>
  <si>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</si>
  <si>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</si>
  <si>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</si>
  <si>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</si>
  <si>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</si>
  <si>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</si>
  <si>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</si>
  <si>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</si>
  <si>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</si>
  <si>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</si>
  <si>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</si>
  <si>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</si>
  <si>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</si>
  <si>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</si>
  <si>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</si>
  <si>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</si>
  <si>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人大事务</t>
  </si>
  <si>
    <t>代表工作</t>
  </si>
  <si>
    <t xml:space="preserve"> 其他人大事务支出</t>
  </si>
  <si>
    <t>20103</t>
  </si>
  <si>
    <t>政府办公厅（室）及相关机构事务</t>
  </si>
  <si>
    <t>2010301</t>
  </si>
  <si>
    <t>行政运行</t>
  </si>
  <si>
    <t>2010350</t>
  </si>
  <si>
    <t>事业运行</t>
  </si>
  <si>
    <t>2010399</t>
  </si>
  <si>
    <t>其他政府办公厅（室）及相关机构事务支出</t>
  </si>
  <si>
    <t>纪检监察事务</t>
  </si>
  <si>
    <t xml:space="preserve"> 一般行政管理事务</t>
  </si>
  <si>
    <t>群众团体事务</t>
  </si>
  <si>
    <t>其他群众团体事务支出</t>
  </si>
  <si>
    <t>组织事务</t>
  </si>
  <si>
    <t>一般行政管理事务</t>
  </si>
  <si>
    <t>其他组织事务支出</t>
  </si>
  <si>
    <t>20136</t>
  </si>
  <si>
    <t>其他共产党事务支出</t>
  </si>
  <si>
    <t>2013650</t>
  </si>
  <si>
    <t>203</t>
  </si>
  <si>
    <t>国防支出</t>
  </si>
  <si>
    <t>20306</t>
  </si>
  <si>
    <t>国防动员</t>
  </si>
  <si>
    <t>2030699</t>
  </si>
  <si>
    <t>其他国防动员支出</t>
  </si>
  <si>
    <t>207</t>
  </si>
  <si>
    <t>文化旅游体育与传媒支出</t>
  </si>
  <si>
    <t>20701</t>
  </si>
  <si>
    <t>文化和旅游</t>
  </si>
  <si>
    <t>2070109</t>
  </si>
  <si>
    <t>群众文化</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</si>
  <si>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</si>
  <si>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</si>
  <si>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</si>
  <si>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</si>
  <si>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</si>
  <si>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</si>
  <si>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</si>
  <si>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</si>
  <si>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</si>
  <si>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</si>
  <si>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</si>
  <si>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</si>
  <si>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</si>
  <si>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</si>
  <si>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</si>
  <si>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</si>
  <si>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</si>
  <si>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</si>
  <si>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</si>
  <si>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</si>
  <si>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</si>
  <si>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</si>
  <si>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</si>
  <si>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</si>
  <si>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</si>
  <si>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</si>
  <si>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其他卫生健康支出</t>
  </si>
  <si>
    <t>212</t>
  </si>
  <si>
    <t>城乡社区支出</t>
  </si>
  <si>
    <t>21201</t>
  </si>
  <si>
    <t>城乡社区管理事务</t>
  </si>
  <si>
    <t>2120199</t>
  </si>
  <si>
    <t>其他城乡社区管理事务支出</t>
  </si>
  <si>
    <t>其他城乡社区支出</t>
  </si>
  <si>
    <t>213</t>
  </si>
  <si>
    <t>农林水支出</t>
  </si>
  <si>
    <t>21301</t>
  </si>
  <si>
    <t>农业农村</t>
  </si>
  <si>
    <t>2130104</t>
  </si>
  <si>
    <t>2130106</t>
  </si>
  <si>
    <t>科技转化与推广服务</t>
  </si>
  <si>
    <t>2130120</t>
  </si>
  <si>
    <t>稳定农民收入补贴</t>
  </si>
  <si>
    <t>农业生产发展</t>
  </si>
  <si>
    <t>2130199</t>
  </si>
  <si>
    <t>其他农业农村支出</t>
  </si>
  <si>
    <t xml:space="preserve"> 森林生态效益补偿</t>
  </si>
  <si>
    <t>林业草原防灾减灾</t>
  </si>
  <si>
    <t>抗旱</t>
  </si>
  <si>
    <t>21307</t>
  </si>
  <si>
    <t>农村综合改革</t>
  </si>
  <si>
    <t>2130705</t>
  </si>
  <si>
    <t>对村民委员会和村党支部的补助</t>
  </si>
  <si>
    <t>交通运输支出</t>
  </si>
  <si>
    <t>公路水路运输</t>
  </si>
  <si>
    <t>公路养护</t>
  </si>
  <si>
    <t>220</t>
  </si>
  <si>
    <t>自然资源海洋气象等支出</t>
  </si>
  <si>
    <t>22001</t>
  </si>
  <si>
    <t>自然资源事务</t>
  </si>
  <si>
    <t>2200106</t>
  </si>
  <si>
    <t>自然资源利用与保护</t>
  </si>
  <si>
    <t>221</t>
  </si>
  <si>
    <t>住房保障支出</t>
  </si>
  <si>
    <t>22102</t>
  </si>
  <si>
    <t>住房改革支出</t>
  </si>
  <si>
    <t>2210201</t>
  </si>
  <si>
    <t>住房公积金</t>
  </si>
  <si>
    <t>灾害防治及应急管理支出</t>
  </si>
  <si>
    <t>自然灾害救灾及恢复重建支出</t>
  </si>
  <si>
    <t>自然灾害救灾补助</t>
  </si>
  <si>
    <t>彩票公益金安排的支出</t>
  </si>
  <si>
    <t xml:space="preserve"> 用于社会福利的彩票公益金支出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</si>
  <si>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</si>
  <si>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</si>
  <si>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</si>
  <si>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</si>
  <si>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</si>
  <si>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</si>
  <si>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</si>
  <si>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</si>
  <si>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</si>
  <si>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</si>
  <si>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</si>
  <si>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</si>
  <si>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</si>
  <si>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</si>
  <si>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</si>
  <si>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</si>
  <si>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</si>
  <si>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</si>
  <si>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</si>
  <si>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</si>
  <si>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</si>
  <si>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</si>
  <si>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</si>
  <si>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</si>
  <si>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</si>
  <si>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</si>
  <si>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</si>
  <si>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</si>
  <si>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</si>
  <si>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</si>
  <si>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</si>
  <si>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</si>
  <si>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</si>
  <si>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</si>
  <si>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</si>
  <si>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</si>
  <si>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</si>
  <si>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</si>
  <si>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</si>
  <si>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</si>
  <si>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</si>
  <si>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</si>
  <si>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</si>
  <si>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</si>
  <si>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530427210000000016260</t>
  </si>
  <si>
    <t>一般公用经费</t>
  </si>
  <si>
    <t>30229</t>
  </si>
  <si>
    <t>福利费</t>
  </si>
  <si>
    <t>530427210000000016881</t>
  </si>
  <si>
    <t>行政人员工资支出</t>
  </si>
  <si>
    <t>30101</t>
  </si>
  <si>
    <t>基本工资</t>
  </si>
  <si>
    <t>30102</t>
  </si>
  <si>
    <t>津贴补贴</t>
  </si>
  <si>
    <t>530427210000000016883</t>
  </si>
  <si>
    <t>社会保障缴费</t>
  </si>
  <si>
    <t>30110</t>
  </si>
  <si>
    <t>职工基本医疗保险缴费</t>
  </si>
  <si>
    <t>530427210000000016884</t>
  </si>
  <si>
    <t>30113</t>
  </si>
  <si>
    <t>530427210000000016887</t>
  </si>
  <si>
    <t>行政人员公务交通补贴</t>
  </si>
  <si>
    <t>30239</t>
  </si>
  <si>
    <t>其他交通费用</t>
  </si>
  <si>
    <t>530427210000000016888</t>
  </si>
  <si>
    <t>工会经费</t>
  </si>
  <si>
    <t>30228</t>
  </si>
  <si>
    <t>530427231100001414671</t>
  </si>
  <si>
    <t>公务员基础绩效奖</t>
  </si>
  <si>
    <t>30103</t>
  </si>
  <si>
    <t>奖金</t>
  </si>
  <si>
    <t>530427231100001467354</t>
  </si>
  <si>
    <t>退休干部公用经费</t>
  </si>
  <si>
    <t>30201</t>
  </si>
  <si>
    <t>办公费</t>
  </si>
  <si>
    <t>530427231100001609032</t>
  </si>
  <si>
    <t>部门临聘人员支出</t>
  </si>
  <si>
    <t>30199</t>
  </si>
  <si>
    <t>其他工资福利支出</t>
  </si>
  <si>
    <t>530427241100002365818</t>
  </si>
  <si>
    <t>平甸乡公务用车运行维护经费</t>
  </si>
  <si>
    <t>30231</t>
  </si>
  <si>
    <t>公务用车运行维护费</t>
  </si>
  <si>
    <t>530427251100003755857</t>
  </si>
  <si>
    <t>2025年社会保障缴费资金</t>
  </si>
  <si>
    <t>30108</t>
  </si>
  <si>
    <t>机关事业单位基本养老保险缴费</t>
  </si>
  <si>
    <t>30111</t>
  </si>
  <si>
    <t>公务员医疗补助缴费</t>
  </si>
  <si>
    <t>30112</t>
  </si>
  <si>
    <t>其他社会保障缴费</t>
  </si>
  <si>
    <t>530427251100003785715</t>
  </si>
  <si>
    <t>平甸乡人均定额公用经费</t>
  </si>
  <si>
    <t>30205</t>
  </si>
  <si>
    <t>水费</t>
  </si>
  <si>
    <t>30206</t>
  </si>
  <si>
    <t>电费</t>
  </si>
  <si>
    <t>530427251100003826750</t>
  </si>
  <si>
    <t>平甸乡村（社区）干部一次性离任生活补助(马光会）资金</t>
  </si>
  <si>
    <t>30305</t>
  </si>
  <si>
    <t>生活补助</t>
  </si>
  <si>
    <t>530427231100001282521</t>
  </si>
  <si>
    <t>事业人员工资支出</t>
  </si>
  <si>
    <t>30107</t>
  </si>
  <si>
    <t>绩效工资</t>
  </si>
  <si>
    <t>530427231100001282522</t>
  </si>
  <si>
    <t>530427231100001282523</t>
  </si>
  <si>
    <t>530427231100001282534</t>
  </si>
  <si>
    <t>530427231100001282535</t>
  </si>
  <si>
    <t>530427231100001414985</t>
  </si>
  <si>
    <t>奖励性绩效工资(地方)</t>
  </si>
  <si>
    <t>530427241100002367982</t>
  </si>
  <si>
    <t>530427251100003784259</t>
  </si>
  <si>
    <t>530427241100002252050</t>
  </si>
  <si>
    <t>530427241100002252052</t>
  </si>
  <si>
    <t>530427241100002252065</t>
  </si>
  <si>
    <t>530427241100002252066</t>
  </si>
  <si>
    <t>530427241100002252069</t>
  </si>
  <si>
    <t>530427241100002252094</t>
  </si>
  <si>
    <t>530427251100003785133</t>
  </si>
  <si>
    <t>530427251100003782085</t>
  </si>
  <si>
    <t>530427251100003782091</t>
  </si>
  <si>
    <t>530427251100003782094</t>
  </si>
  <si>
    <t>530427251100003782095</t>
  </si>
  <si>
    <t>530427251100003782097</t>
  </si>
  <si>
    <t>530427251100003782102</t>
  </si>
  <si>
    <t>530427251100003782113</t>
  </si>
  <si>
    <t>530427251100003785408</t>
  </si>
  <si>
    <t>预算05-1表</t>
  </si>
  <si>
    <t>2025年部门项目支出预算表</t>
  </si>
  <si>
    <t>项目分类</t>
  </si>
  <si>
    <t>项目单位</t>
  </si>
  <si>
    <t>经济科目编码</t>
  </si>
  <si>
    <t>本年拨款</t>
  </si>
  <si>
    <t>其中：本次下达</t>
  </si>
  <si>
    <t>平甸乡2023、2024耕地流出整改补助经费</t>
  </si>
  <si>
    <t>313 事业发展类</t>
  </si>
  <si>
    <t>530427251100003921845</t>
  </si>
  <si>
    <t>31005</t>
  </si>
  <si>
    <t>基础设施建设</t>
  </si>
  <si>
    <t>平甸乡专项工作经费</t>
  </si>
  <si>
    <t>311 专项业务类</t>
  </si>
  <si>
    <t>530427241100003192837</t>
  </si>
  <si>
    <t>30902</t>
  </si>
  <si>
    <t>办公设备购置</t>
  </si>
  <si>
    <t>平甸乡2025年春节、七一慰问困难党员经费</t>
  </si>
  <si>
    <t>530427251100003892080</t>
  </si>
  <si>
    <t>2013299</t>
  </si>
  <si>
    <t>平甸乡2025年村级体制定额补助运转经费</t>
  </si>
  <si>
    <t>530427251100003758422</t>
  </si>
  <si>
    <t>平甸乡2025年村组干部岗位补贴经费</t>
  </si>
  <si>
    <t>312 民生类</t>
  </si>
  <si>
    <t>530427251100003762659</t>
  </si>
  <si>
    <t>平甸乡2025年村组其他人员补助经费</t>
  </si>
  <si>
    <t>530427251100003759346</t>
  </si>
  <si>
    <t>平甸乡2025年防疫人员工资资金</t>
  </si>
  <si>
    <t>530427251100003793306</t>
  </si>
  <si>
    <t>平甸乡2025年机关体制定额补助运转经费</t>
  </si>
  <si>
    <t>530427251100003786005</t>
  </si>
  <si>
    <t>30211</t>
  </si>
  <si>
    <t>差旅费</t>
  </si>
  <si>
    <t>30215</t>
  </si>
  <si>
    <t>会议费</t>
  </si>
  <si>
    <t>30217</t>
  </si>
  <si>
    <t>平甸乡2025年烤烟专卖管理经费</t>
  </si>
  <si>
    <t>530427251100003764572</t>
  </si>
  <si>
    <t>30216</t>
  </si>
  <si>
    <t>培训费</t>
  </si>
  <si>
    <t>平甸乡2025年离退休人员党支部书记、委员补贴及党建工作经费</t>
  </si>
  <si>
    <t>530427251100003893482</t>
  </si>
  <si>
    <t>平甸乡2025年农村困难党员关爱行动补助资金</t>
  </si>
  <si>
    <t>530427251100003769674</t>
  </si>
  <si>
    <t>2013202</t>
  </si>
  <si>
    <t>平甸乡2025年人大代表通讯费交通费补助经费</t>
  </si>
  <si>
    <t>530427251100003766350</t>
  </si>
  <si>
    <t>2010108</t>
  </si>
  <si>
    <t>平甸乡2025年人大活动（调研）经费</t>
  </si>
  <si>
    <t>530427251100003765453</t>
  </si>
  <si>
    <t>平甸乡2025年水库坝塘管护人员补助经费</t>
  </si>
  <si>
    <t>530427251100003790589</t>
  </si>
  <si>
    <t>平甸乡2025年遗属补助经费</t>
  </si>
  <si>
    <t>530427251100003761570</t>
  </si>
  <si>
    <t>平甸乡2025年中央及省、市、县级免费开放资金</t>
  </si>
  <si>
    <t>530427251100003779011</t>
  </si>
  <si>
    <t>平甸乡基层武装部规范化建设经费</t>
  </si>
  <si>
    <t>530427251100003782069</t>
  </si>
  <si>
    <t>30218</t>
  </si>
  <si>
    <t>专用材料费</t>
  </si>
  <si>
    <t>平甸乡两新党建工作经费</t>
  </si>
  <si>
    <t>530427251100003938222</t>
  </si>
  <si>
    <t>2024年人大代表活动阵地规范化建设（市级）补助资金</t>
  </si>
  <si>
    <t>311专项业务类</t>
  </si>
  <si>
    <t>530427241100003130849</t>
  </si>
  <si>
    <t>平甸乡2023年市级人大代表活动阵地规范化建设补助资金</t>
  </si>
  <si>
    <t>530427241100003255738</t>
  </si>
  <si>
    <t>平甸乡2024年市级人大代表活动阵地规范化建设补助资金</t>
  </si>
  <si>
    <r>
      <rPr>
        <sz val="9"/>
        <rFont val="SimSun"/>
        <charset val="134"/>
      </rPr>
      <t>2010108</t>
    </r>
    <r>
      <rPr>
        <sz val="9.75"/>
        <rFont val="Helvetica"/>
        <charset val="134"/>
      </rPr>
      <t> </t>
    </r>
  </si>
  <si>
    <t>平甸乡2024年县人大代表建议办理专项经费磨皮村老虎菁水源点建设资金</t>
  </si>
  <si>
    <t>530427241100002976975</t>
  </si>
  <si>
    <t>其他人大事务支出</t>
  </si>
  <si>
    <t>平甸乡2023年清廉单元创建桃孔村清廉村居建设工作资金</t>
  </si>
  <si>
    <t>530427241100002781057</t>
  </si>
  <si>
    <t>平甸乡2024年1月至7月西部计划志愿者地方项目市级补助资金</t>
  </si>
  <si>
    <t>530427241100002778476</t>
  </si>
  <si>
    <t>平甸乡2024年华侨事务专项经费侨界职业技能培训经费</t>
  </si>
  <si>
    <t>530427241100003035443</t>
  </si>
  <si>
    <t>劳务费</t>
  </si>
  <si>
    <t>平甸乡离退休党支部工作经费</t>
  </si>
  <si>
    <t>530427221100000275165</t>
  </si>
  <si>
    <t>平甸乡2022年“红旗村”创建奖励补助资金</t>
  </si>
  <si>
    <t>530427241100003057964</t>
  </si>
  <si>
    <t>委托业务费</t>
  </si>
  <si>
    <t>平甸乡春节、七一慰问困难党员经费</t>
  </si>
  <si>
    <t xml:space="preserve">530427221100000271882
</t>
  </si>
  <si>
    <t>平甸乡村组其他人员补助经费</t>
  </si>
  <si>
    <t xml:space="preserve">530427241100002267485
</t>
  </si>
  <si>
    <t>平甸乡2022年年度城乡绿化美化标杆典型省级财政直接奖补资金</t>
  </si>
  <si>
    <t xml:space="preserve">530427241100003154981
</t>
  </si>
  <si>
    <t>平甸乡弥勒村甘蔗产业发展科技培训经费</t>
  </si>
  <si>
    <t xml:space="preserve">530427241100003131432
</t>
  </si>
  <si>
    <t>平甸乡2024年省级公益林森林生态效益补偿资金</t>
  </si>
  <si>
    <t>森林生态效益补偿</t>
  </si>
  <si>
    <t>其他商品和服务支出</t>
  </si>
  <si>
    <t>平甸乡2024年省级森林防火经费</t>
  </si>
  <si>
    <t xml:space="preserve">530427241100002769476
</t>
  </si>
  <si>
    <t>平甸乡2024年市级下达“三三”制森林草原防火补助经费</t>
  </si>
  <si>
    <t xml:space="preserve">530427241100002983184
</t>
  </si>
  <si>
    <t>平甸乡2024年中央农业防灾减灾和水利救灾资金</t>
  </si>
  <si>
    <t xml:space="preserve">530427241100003050631
</t>
  </si>
  <si>
    <t>平甸乡2024年农村公路日常养护省级补助资金</t>
  </si>
  <si>
    <t xml:space="preserve">530427241100003196393
</t>
  </si>
  <si>
    <t>平甸乡2024年中央自然灾害救灾资金（第十一批）红星村龙潭箐小组人饮水池建设资金</t>
  </si>
  <si>
    <t xml:space="preserve">530427241100003236862
</t>
  </si>
  <si>
    <t>平甸乡2024年省级防汛应急救灾资金</t>
  </si>
  <si>
    <t xml:space="preserve">530427241100003113782
</t>
  </si>
  <si>
    <t>平甸乡2024年第三批省级福彩公益金桃孔村党建引领城乡社区治理试点工作经费</t>
  </si>
  <si>
    <t xml:space="preserve">530427241100003291291
</t>
  </si>
  <si>
    <t>用于社会福利的彩票公益金支出</t>
  </si>
  <si>
    <t>平甸乡2023年第二批福彩公益金白鹤村汉科甲小组老年活动室设备购置经费</t>
  </si>
  <si>
    <t xml:space="preserve">530427231100002022432
</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</si>
  <si>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</si>
  <si>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</si>
  <si>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</si>
  <si>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</si>
  <si>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</si>
  <si>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</si>
  <si>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</si>
  <si>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</si>
  <si>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</si>
  <si>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</si>
  <si>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</si>
  <si>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</si>
  <si>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r>
      <rPr>
        <sz val="9"/>
        <rFont val="宋体"/>
        <charset val="134"/>
      </rPr>
      <t>根据中共玉溪市委组织部《关于继续开展“农村困难党员关爱行动”的通知》（玉组通〔2012〕1号）和新组通（2012）20号《关于扩大农村困难老党员生活补助对象的通知》， 本项目2025年度预算资金118560元，其中市级29640元、县级88920元。农村困难老党员的生活补助标准为每人每月40元，补助资金由市、县两级财政共同承担。市级财政补助每人每月10元，县级财政补助每人每月30元，纳入财政预算。2024年项目资金安排如下：
10个村60岁以上农村困难党员共247人，市级财政补助每人每月10元，县级财政补助每人每月30元。共需资金105600元，其中市级10×12×247＝29640元、县级30×12×247＝88920元。
通过对农村困难党员关爱行动补助，切实帮助农村困难党员解决了生产、生活中的实际困难，生活状态得到改善，使农村困难党员感受到党的关怀，促进农村社会和谐。</t>
    </r>
    <r>
      <rPr>
        <sz val="9"/>
        <rFont val="Arial"/>
        <charset val="134"/>
      </rPr>
      <t xml:space="preserve">						</t>
    </r>
    <r>
      <rPr>
        <sz val="9"/>
        <rFont val="宋体"/>
        <charset val="134"/>
      </rPr>
      <t xml:space="preserve">
</t>
    </r>
  </si>
  <si>
    <t>产出指标</t>
  </si>
  <si>
    <t>数量指标</t>
  </si>
  <si>
    <t>全乡60岁以上农村困难党员人数</t>
  </si>
  <si>
    <t>=</t>
  </si>
  <si>
    <t>247</t>
  </si>
  <si>
    <t>人</t>
  </si>
  <si>
    <t>定量指标</t>
  </si>
  <si>
    <t>反映全乡60岁以上农村困难党员人数。</t>
  </si>
  <si>
    <t>质量指标</t>
  </si>
  <si>
    <t>获补对象准确率</t>
  </si>
  <si>
    <t>95</t>
  </si>
  <si>
    <t>%</t>
  </si>
  <si>
    <t>反映获补对象准确率情况。</t>
  </si>
  <si>
    <t>时效指标</t>
  </si>
  <si>
    <t>项目完成时限</t>
  </si>
  <si>
    <t>12</t>
  </si>
  <si>
    <t>月</t>
  </si>
  <si>
    <t>反映项目完成时限。</t>
  </si>
  <si>
    <t>效益指标</t>
  </si>
  <si>
    <t>社会效益</t>
  </si>
  <si>
    <t>农村困难党员生活状态</t>
  </si>
  <si>
    <t>得到改善</t>
  </si>
  <si>
    <t>是/否</t>
  </si>
  <si>
    <t>定性指标</t>
  </si>
  <si>
    <t>反映农村困难党员生活状态。</t>
  </si>
  <si>
    <t>满意度指标</t>
  </si>
  <si>
    <t>服务对象满意度</t>
  </si>
  <si>
    <t>受益对象满意度</t>
  </si>
  <si>
    <t>&gt;=</t>
  </si>
  <si>
    <t>90</t>
  </si>
  <si>
    <t>反映受益对象满意度情况。</t>
  </si>
  <si>
    <r>
      <rPr>
        <sz val="9"/>
        <rFont val="宋体"/>
        <charset val="134"/>
      </rPr>
      <t>"根据《新平彝族傣族自治县财政局关于编制2024年部门预算和2024—2026年中期财政规划的通知》（新财发【2023】24号），上级安排平甸乡2025年村级体制定额补助运转经费397000元。具体安排如下：
1、10村委会运转经费，每个村测算30000元，小计300000元；
2、97个村民小组运转经费，每个小组测算1000元，小计97000元；
项目的实施，将全面保障村级基层组织建设、乡村振兴，保障村、组各项各工作正常开展，保障村级机构正常运行，保障村级工作人员在岗、到位，促进村级工作人员的工作积极性为推进全乡各项事业发展和社会进步，具有重要保障重要。同时，村级运转经费的及时、足额支付、将对全县2024年安排我乡的各项工作任务的完成，具有动力性和能源性的作用。"</t>
    </r>
    <r>
      <rPr>
        <sz val="9"/>
        <rFont val="Arial"/>
        <charset val="134"/>
      </rPr>
      <t xml:space="preserve">						</t>
    </r>
    <r>
      <rPr>
        <sz val="9"/>
        <rFont val="宋体"/>
        <charset val="134"/>
      </rPr>
      <t xml:space="preserve">
</t>
    </r>
  </si>
  <si>
    <t>村委会个数</t>
  </si>
  <si>
    <t>个</t>
  </si>
  <si>
    <t>反映村委会个数。</t>
  </si>
  <si>
    <t>村民小组个数</t>
  </si>
  <si>
    <t>97</t>
  </si>
  <si>
    <t>反映村民小组个数。</t>
  </si>
  <si>
    <t>基层部门运转</t>
  </si>
  <si>
    <t>正常运转</t>
  </si>
  <si>
    <t>反映基层部门运转情况。</t>
  </si>
  <si>
    <t>"单位人员满意度 "</t>
  </si>
  <si>
    <t>反映单位人员满意度情况。</t>
  </si>
  <si>
    <r>
      <rPr>
        <sz val="9"/>
        <rFont val="宋体"/>
        <charset val="134"/>
      </rPr>
      <t>"根据《新平彝族傣族自治县财政局关于编制2024年部门预算和2024—2026年中期财政规划的通知》（新财发【2023】24号），预算平甸乡2025年机关体制定额补助运转经费563000元。具体安排如下：
1、行政事业单位差旅费，按80人每人625元测算，小计50000元；
2、行政事业单位会议费，按召开200次每次1000元测算，小计200000元；
3、行政事业单位办公费，按40个乡级行政事业单位测算，每个单位测算5575元，小计223000元；
4、残疾人就业保障金，按90人每人1000元测算，小计90000元；
  以上合计563000元。
项目的实施，将全面保障基层组织建设、乡村振兴，保障全乡各项各工作正常开展，保障各级机构正常运行，保障各级工作人员在岗、到位，促进工作人员的工作积极性为推进全乡各项事业发展和社会进步，具有重要保障重要。同时，运转经费的及时、足额支付、将对全县2024年安排我乡的各项工作任务的完成，具有动力性和能源性的作用。"</t>
    </r>
    <r>
      <rPr>
        <sz val="9"/>
        <rFont val="Arial"/>
        <charset val="134"/>
      </rPr>
      <t xml:space="preserve">						</t>
    </r>
    <r>
      <rPr>
        <sz val="9"/>
        <rFont val="宋体"/>
        <charset val="134"/>
      </rPr>
      <t xml:space="preserve">
</t>
    </r>
  </si>
  <si>
    <t>行政事业单位会议费</t>
  </si>
  <si>
    <t>200</t>
  </si>
  <si>
    <t>反映行政事业单位会议费人数。</t>
  </si>
  <si>
    <t>行政事业单位差旅费</t>
  </si>
  <si>
    <t>80</t>
  </si>
  <si>
    <t>反映行政事业单位差旅费人数。</t>
  </si>
  <si>
    <t>残疾人就业保障金</t>
  </si>
  <si>
    <t>反映残疾人就业保障金人数。</t>
  </si>
  <si>
    <t xml:space="preserve">部门运转 </t>
  </si>
  <si>
    <t>反映部门运转情况。</t>
  </si>
  <si>
    <t>根据《2025年乡镇（街道）离退休人员党支部书记、委员补贴及党建工作经费分配表》，上级安排平甸乡2025年离退休人员党支部书记、委员补贴及党建工作经费6120元。
具体安排如下：
(一)离退休党支部工作经费3000元
1.离退休党支部培训党员预计资金1500元；培训离退休党支部书记、委员培训2期每期15人次，万名党员进党校培训2期15人次；
2.离退休党支部办公费1100元；
3.报刊征订3册3份300元。
(二)离退休党支部书记、委员交通、通信补助 3120 元:用于发放离退休党支部书记交通、通信补助，离退休人员党支部书记1人，每人每年补助1200元，委员2人，每人每年补助960元。
项目的实施，将促进平甸乡老年教育事业的发展，并加强离退休干部的政治思想建设，确保离退休干部老有所教、老有所学、老有所为、老有所乐，不断提升广大离退休干部和老年人的获得感、幸福感。</t>
  </si>
  <si>
    <t>开展党员培训</t>
  </si>
  <si>
    <t>30</t>
  </si>
  <si>
    <t>人次</t>
  </si>
  <si>
    <t>反映开展党员培训人次。</t>
  </si>
  <si>
    <t>离退休人员党支部书记、委员补贴</t>
  </si>
  <si>
    <t>反映离退休人员党支部书记、委员补贴发放人数。</t>
  </si>
  <si>
    <t>资金到位支付时限</t>
  </si>
  <si>
    <t>&lt;=</t>
  </si>
  <si>
    <t>天</t>
  </si>
  <si>
    <t>反映资金到位支付时限。</t>
  </si>
  <si>
    <t>离退休干部获得感、幸福感</t>
  </si>
  <si>
    <t>提升</t>
  </si>
  <si>
    <t>反映离退休干部获得感、幸福感得到提升。</t>
  </si>
  <si>
    <t>根据《新平彝族傣族自治县财政局关于编制2024年部门预算和2024—2026年中期财政规划的通知》（新财发【2023】24号） 文件，平甸乡2025年村组其他人员补助经费测算数为2294400。具体按排：
1、发放村97名民小组副组长工资；2、发放97名小组计生信息员工资；3、发放97名小组食品安全信息员工资；4、发放27名村委员委员补助；5、发放67名村干部绩效工资；6、发放67名村干部薪级工资。
项目实施后，一是激发农村发展的“源动力”，益于新时代新征程农村发展实践的不断探索创新，利于农村发展所涉及的政治、经济、文化、社会、生态等多个领域的深化协同推进。二是提升乡村治理的“硬实力”，更加精准有效的统筹协调乡村治理过程中的各个治理单元，最终推动实现乡村的有序善治。三是提高村党组织高质量发展的“战斗力”，在高质量发展进程中全力消除影响和制约农村发展不平衡、不充分、不协调的矛盾和问题，更好赢得农民百姓对村党组织的信任和支持，从而用农民群众真真切切的获得感、幸福感、认同感把广大农民群众组织好凝聚好，紧密团结在党组织周围，让村党组织成为农民群众愿意依靠的坚强力量。</t>
  </si>
  <si>
    <t>村民小组副组长工资</t>
  </si>
  <si>
    <t>反映发放村民小组副组长工资人数。</t>
  </si>
  <si>
    <t>小组计生信息员工资</t>
  </si>
  <si>
    <t>反映发放小组计生信息员工资人数。</t>
  </si>
  <si>
    <t>村委员委员补助</t>
  </si>
  <si>
    <t>32</t>
  </si>
  <si>
    <t>反映村委员委员补助人数。</t>
  </si>
  <si>
    <t xml:space="preserve">小组财政补助人员作用 </t>
  </si>
  <si>
    <t>正常发挥</t>
  </si>
  <si>
    <t>反映小组财政补助人员作用正常发挥。</t>
  </si>
  <si>
    <t xml:space="preserve">受补助人员满意度 </t>
  </si>
  <si>
    <t>反映受补助人员满意度情况。</t>
  </si>
  <si>
    <r>
      <rPr>
        <sz val="9"/>
        <rFont val="宋体"/>
        <charset val="134"/>
      </rPr>
      <t>"根据新平县文化和旅游局《2025年中央及省、市、县级免费开放资金分配表》，下达平甸乡2025年中央及省、市、县级免费开放资金50000元，其中：中央下达资金40000元，省级配套资金7000元，市级配套资金1200元，县级配套资金1800元。
建设内容：免费开放文化中心图书室、综合阅览室、辅导室、展览室、篮球场等公共空间设施及场地；免费提供基层辅导培训、流动图书服务等基本文化服务项目，培训地点为文化中心篮球场、辅导排练室、村组公益房。
通过实施免费开放工作，最大程度满足全镇群众读书看报的需求，满足对文化艺术的需求，提高群众文化素质。文化站通过开展免费开放场馆、举办各类文艺、书画器乐培训、群众文化活动、文艺演出活动、展览、基础设施建设、民族文化传承；数字资源维护等，满足群众对文化生活的需求。以“增强活力、改善服务”为重，完善内部管理、激励和考核机制，形成重业务、重素质、重服务的良好工作氛围。认真对照免费开放服务标准，切实加强对免费开放工作情况的督促检查，及时沟通、协调和解决免费开放工作中出现的问题和困难，不断提高免费开放工作的效能。"</t>
    </r>
    <r>
      <rPr>
        <sz val="9"/>
        <rFont val="Arial"/>
        <charset val="134"/>
      </rPr>
      <t xml:space="preserve">						</t>
    </r>
    <r>
      <rPr>
        <sz val="9"/>
        <rFont val="宋体"/>
        <charset val="134"/>
      </rPr>
      <t xml:space="preserve">
</t>
    </r>
  </si>
  <si>
    <t>"开展村文艺培训 "</t>
  </si>
  <si>
    <t>150</t>
  </si>
  <si>
    <t>反映开展村文艺培训人数。</t>
  </si>
  <si>
    <t>"非遗传承培训 "</t>
  </si>
  <si>
    <t>100</t>
  </si>
  <si>
    <t>反映非遗传承培训人数。</t>
  </si>
  <si>
    <t>制作宣传布标</t>
  </si>
  <si>
    <t>20</t>
  </si>
  <si>
    <t>条</t>
  </si>
  <si>
    <t>反映制作宣传布标数量。</t>
  </si>
  <si>
    <t>"基层文化工作者素质 "</t>
  </si>
  <si>
    <t>提高</t>
  </si>
  <si>
    <t>反映基层文化工作者素质情况。</t>
  </si>
  <si>
    <t>"平甸乡公共文化服务水平 "</t>
  </si>
  <si>
    <t>反映平甸乡公共文化服务水平。</t>
  </si>
  <si>
    <t>受益群众满意度</t>
  </si>
  <si>
    <t>反映受益群众满意度情况。</t>
  </si>
  <si>
    <t xml:space="preserve">根据《中共中央办公厅、国务院办公厅、中央军委办公厅关于基层人民武装部机构设置、干部配备原则等问题的通知》（中办发【1999】24号），平甸乡基层武装部规范化建设经费预算32000元。
1.安装规范化建设展板4套。
2.布置战备柜、资料柜、资料柜8套。
3.器材库建设1间。建设内容：吊顶塑料扣板、红砖墙体、墙体抹面、墙体批灰、双开门。
通过项目的建设，能够提升基层武装不得各项应急处突能力，能更好的服务基层。一是夯实国防动员基础。基层武装部是国防动员体系的神经末梢，承担着兵员征集、民兵整组训练、国防潜力调查等重要任务。规范化建设确保这些工作高效、准确地开展，为国防动员提供坚实的人力、物力和信息基础。二是提高工作效率和质量。规范化建设明确了基层武装部的工作职责、工作流程和标准要求，使各项工作有章可循、有序开展。这有助于提高工作效率，减少工作中的失误和漏洞，确保工作质量。三是规范化建设要求基层武装干部具备较高的政治素质、军事素养和业务能力。通过培训、考核等方式，促进干部队伍不断学习和进步，提高整体素质。 </t>
  </si>
  <si>
    <t>规范化建设展板</t>
  </si>
  <si>
    <t>套</t>
  </si>
  <si>
    <t>反映规范化建设展板数量。</t>
  </si>
  <si>
    <t>战备柜、资料柜、资料柜</t>
  </si>
  <si>
    <t>反映战备柜、资料柜、资料柜数量。</t>
  </si>
  <si>
    <t>器材库建设</t>
  </si>
  <si>
    <t>1.00</t>
  </si>
  <si>
    <t>间</t>
  </si>
  <si>
    <t>反映器材库建设数量。</t>
  </si>
  <si>
    <t>基层武装工作</t>
  </si>
  <si>
    <t>反映基层武装工作情况。</t>
  </si>
  <si>
    <t>根据《新平县2025年春节、七一拟慰问困难党员经费分配表》，本项目2025安排资金16800元，其中春节慰问9300元，“七一”慰问7500元。春节拟慰问困难党员的补助标准为每人620元，补助资金由县级财政承担。七一拟慰问困难党员的补助标准为每人500元，补助资金由县级财政承担。2025年项目资金安排如下：
春节拟慰问困难党员共15人，标准为每人620元，需资金9300元，七一拟慰问困难党员共15人，标准为每人500元，需资金7500元，总共需资金16800元。
通过节日慰问，充分认识落实老干部政治待遇、生活待遇的重要性，帮助困难党员解决生产、生活中的实际困难，生活状态得到改善，使离退休干部、困难党员感受到党委政府的关怀，促进社会和谐发展。</t>
  </si>
  <si>
    <t>春节慰问人数</t>
  </si>
  <si>
    <t>15</t>
  </si>
  <si>
    <t>反映春节慰问人数。</t>
  </si>
  <si>
    <t>七一慰问人数</t>
  </si>
  <si>
    <t>反映七一慰问人数。</t>
  </si>
  <si>
    <t>受慰问困难党员生活待遇</t>
  </si>
  <si>
    <t>反映受慰问困难党员生活待遇情况。</t>
  </si>
  <si>
    <r>
      <rPr>
        <sz val="9"/>
        <rFont val="宋体"/>
        <charset val="134"/>
      </rPr>
      <t>"根据《新平县农业农村局关于独立设置村级动物检疫协检员岗位的通知》（新农通〔2022〕15号）文件要求，安排平甸乡2025年防疫人员工资经费79000元。具体安排如下：（一）按照村级动物防疫人员的补贴标准，10名防疫人员每人每月给予650元的工作补贴，合计78000元。（二）10名防疫人员人身意外伤害保险补助每人100元，合计1000元。
项目的实施，将稳定动物防疫队伍，保障动物防疫员合法权益，完善基层动物防疫体系，有效预防控制重大动物疫病发生，促进畜牧业持续健康发展和农民增收，保障动物卫生和公共卫生安全，保护人民群众身体健康。"</t>
    </r>
    <r>
      <rPr>
        <sz val="9"/>
        <rFont val="Arial"/>
        <charset val="134"/>
      </rPr>
      <t xml:space="preserve">						</t>
    </r>
    <r>
      <rPr>
        <sz val="9"/>
        <rFont val="宋体"/>
        <charset val="134"/>
      </rPr>
      <t xml:space="preserve">
</t>
    </r>
  </si>
  <si>
    <t xml:space="preserve">村级防疫人员补助 </t>
  </si>
  <si>
    <t>反映村级防疫人员补助人数。</t>
  </si>
  <si>
    <t xml:space="preserve">人身意外伤害保险 </t>
  </si>
  <si>
    <t>反映人身意外伤害保险人数。</t>
  </si>
  <si>
    <t xml:space="preserve">动物卫生和公共卫生安全 </t>
  </si>
  <si>
    <t>得到保障</t>
  </si>
  <si>
    <t>反映动物卫生和公共卫生安全情况。</t>
  </si>
  <si>
    <t xml:space="preserve">受益对象满意度 </t>
  </si>
  <si>
    <r>
      <rPr>
        <sz val="9"/>
        <rFont val="宋体"/>
        <charset val="134"/>
      </rPr>
      <t>"根据《新平县县乡人大代表活动经费管理使用的意见》（新人办发〔2020〕5号）平甸乡2025年人大代表通讯费交通费补助测算数为74600元。乡级人大代表交通费通讯费58人每人每年1200元，小计69600元；农村人大代表误工补贴10人每人每年500元，小计5000元。
我乡立足党的十九大提出的“两个机关”职能定位，密切同人大代表和人民群众联系，提高依法履职的能力和水平，推动新时代人大制度和人大工作完善发展，为促进县域经济社会高质量跨越式发展，建成更高水平全面小康社会提供更加有力的民主法治保障。本年度，通过人大代表调研视察，高水平推进辖区治理现代化来谋划和推动人大工作，主动推进党委高度重视、人民强烈期盼、问题较为突出、属于人大职权范围内的事项，把党工委决策部署转化为法规制度，转化为保证宪法法律有效实施的举措，转化为推动解决群众关心关注问题的实际效果，保证党的路线方针政策和重大决策在人大工作中全面贯彻落实。通过履职能力提升培训，全面提高了人大代表履职综合素质，促进了乡村振兴顺利开展，为促进民生持续改善、经济持续健康发展和社会大局稳定，助力党工委的决策部署稳步推进，提供更加坚实有力的民主法治保障。收集群众意见建议，很多群众关心的热点、难点得到有效解决，群众满意度不断提升，代表履职能力得到进一步提高，人大代表履职能力不断提升，充分发挥代表在各项工作推进中建言献策的作用。"</t>
    </r>
    <r>
      <rPr>
        <sz val="9"/>
        <rFont val="Arial"/>
        <charset val="134"/>
      </rPr>
      <t xml:space="preserve">						</t>
    </r>
    <r>
      <rPr>
        <sz val="9"/>
        <rFont val="宋体"/>
        <charset val="134"/>
      </rPr>
      <t xml:space="preserve">
</t>
    </r>
  </si>
  <si>
    <t>乡级人大代表交通费通讯费</t>
  </si>
  <si>
    <t>58</t>
  </si>
  <si>
    <t>反映乡级人大代表交通费通讯费人数。</t>
  </si>
  <si>
    <t>农村人大代表误工补贴</t>
  </si>
  <si>
    <t>反映农村人大代表误工补贴人数。</t>
  </si>
  <si>
    <t xml:space="preserve">平甸乡人大代表履职能力 </t>
  </si>
  <si>
    <t>反映平甸乡人大代表履职能力得到提升。</t>
  </si>
  <si>
    <t>根据《新平彝族傣族自治县财政局关于编制2024年部门预算和2024—2026年中期财政规划的通知》（新财发【2023】24号）文件要求，平甸乡2025年遗属补助测算数为73572元。
1.组织开展乡政府职工遗属补助工作。
2.做到专款专用，严格按照规定发放。
遗属补助政策的实施，可以提高遗属的生活质量。在特定职业人员死亡后，其遗属往往面临着巨大的经济压力和生活困难。遗属补助政策的实施，可以缓解遗属的经济压力，提高其生活质量，让他们过上更加安心、舒适的生活。遗属补助政策的实施，可以维护社会稳定和促进和谐社会。特定职业人员为国家和人民做出了巨大贡献，他们的遗属应该得到社会的尊重和关爱。遗属补助政策的实施，可以表达社会对特定职业人员的敬意和感激之情，增强社会凝聚力和向心力，维护社会稳定和促进和谐社会。</t>
  </si>
  <si>
    <t xml:space="preserve">事业遗属补助人数 </t>
  </si>
  <si>
    <t>反映事业遗属补助人数。</t>
  </si>
  <si>
    <t>12月</t>
  </si>
  <si>
    <t>政策知晓率</t>
  </si>
  <si>
    <t>反映政策知晓率情况。</t>
  </si>
  <si>
    <t>受补助对象满意度</t>
  </si>
  <si>
    <t>反映受补助对象满意度情况。</t>
  </si>
  <si>
    <t>根据《新平彝族傣族自治县财政局关于编制2024年部门预算和2024—2026年中期财政规划的通知》（新财发【2023】24号） 文件，平甸乡2025年烤烟专卖管理经费测算数为150000元。
1、开展烟叶交售组织和秩序维护工作。
2、开展宣传培训工作。
确保圆满完成平甸乡2025年烟叶收购各项目标任务，实现烟叶收购质量提高、秩序稳定、烟农增收的工作目标，9月30日前全面完成烟叶收购任务，实现交售总量200万公斤，上等烟比例72%，平均单价33.5元。</t>
  </si>
  <si>
    <t>完成烤烟收购总量</t>
  </si>
  <si>
    <t>万公斤</t>
  </si>
  <si>
    <t>反映完成烤烟收购总量。</t>
  </si>
  <si>
    <t>开展宣传培训</t>
  </si>
  <si>
    <t>1640</t>
  </si>
  <si>
    <t>反映开展宣传培训参加人数。</t>
  </si>
  <si>
    <t>项目区受益群众覆盖率</t>
  </si>
  <si>
    <t>反映项目区受益群众覆盖率情况。</t>
  </si>
  <si>
    <t>项目区受益群众满意度</t>
  </si>
  <si>
    <t>反映项目区受益群众满意度情况。</t>
  </si>
  <si>
    <t>根据《新平县两新党建工作经费分配表》，上级安排平甸乡两新组织小个专党总支党建工作经费2000元。
具体分项：开展2期党员培训，人均预算50元，累计40人次，合计2000元。
项目的实施，力争两新党建工作全区域统筹、多方面联动、各领域融合的工作格局进一步形成，党的全面领导在基层进一步落实，党的基层组织体系进一步织密建强，党的执政根基进一步筑牢夯实，基层党组织的战斗堡垒作用和党员的先锋模范作用充分彰显，党的组织和工作覆盖质量全面提升，基层党组织的政治功能和服务功能显著增强，党领导基层社会治理的能力不断提高，组织有活力、党员起作用、群众得实惠的实际成效体现更充分，为实现新时代新平高质量跨越式发展提供坚强组织保证。</t>
  </si>
  <si>
    <t>小个专党支部党员培训人数</t>
  </si>
  <si>
    <t>40</t>
  </si>
  <si>
    <t>反映小个专党支部党员培训人数。</t>
  </si>
  <si>
    <t>两新组织党建设工作</t>
  </si>
  <si>
    <t>反映两新组织党建设工作得到提升。</t>
  </si>
  <si>
    <t>两新党组织党员素质</t>
  </si>
  <si>
    <t>反映两新党组织党员素质得到提高。</t>
  </si>
  <si>
    <t>反映服务对象满意度情况。</t>
  </si>
  <si>
    <r>
      <rPr>
        <sz val="9"/>
        <rFont val="宋体"/>
        <charset val="134"/>
      </rPr>
      <t>"根据《新平彝族傣族自治县财政局关于编制2024年部门预算和2024—2026年中期财政规划的通知》（新财发【2023】24号） 文件，平甸乡2025年水库坝塘管护人员补助经费测算数为139200元。
具体内容：1、小一型水库管护人员补助4人；小二型水库管护人员补助26人；小坝塘管护人员补助72人。共计补助102人。
项目实施后，将改善：人民群众的出行水安全及水库坝塘正常运行得到保障；保证水库坝塘不受洪水的威胁，极大地改善受益群众的生活条件，促进农村精神文明建设和社会稳定，为平甸乡经济社会的持续稳定发展奠定基础。"</t>
    </r>
    <r>
      <rPr>
        <sz val="9"/>
        <rFont val="Arial"/>
        <charset val="134"/>
      </rPr>
      <t xml:space="preserve">						</t>
    </r>
    <r>
      <rPr>
        <sz val="9"/>
        <rFont val="宋体"/>
        <charset val="134"/>
      </rPr>
      <t xml:space="preserve">
</t>
    </r>
  </si>
  <si>
    <t>小一型水库管护人员补助</t>
  </si>
  <si>
    <t>反映小一型水库管护人员补助人数。</t>
  </si>
  <si>
    <t>小二型水库管护人员补助</t>
  </si>
  <si>
    <t>26</t>
  </si>
  <si>
    <t>反映小二型水库管护人员补助人数。</t>
  </si>
  <si>
    <t>小坝塘管护人员补助</t>
  </si>
  <si>
    <t>72</t>
  </si>
  <si>
    <t>反映小坝塘管护人员补助人数。</t>
  </si>
  <si>
    <t xml:space="preserve">服务对象满意度 </t>
  </si>
  <si>
    <t>反映服务对象满意度 情况。</t>
  </si>
  <si>
    <r>
      <rPr>
        <sz val="9"/>
        <rFont val="宋体"/>
        <charset val="134"/>
      </rPr>
      <t>"根据《新平彝族傣族自治县财政局关于编制2024年部门预算和2024—2026年中期财政规划的通知》（新财发【2023】24号） 文件，平甸乡2025年村组干部岗位补贴经费测算数为3302000元。具体按排：1、发放村委会正职补助10人；2、村委员副职补助30人；3、发放村民小组小组长工资97人；4、村民小组党支部书记工资97人。
项目实施后，一是激发农村发展的“源动力”，益于新时代新征程农村发展实践的不断探索创新，利于农村发展所涉及的政治、经济、文化、社会、生态等多个领域的深化协同推进。二是提升乡村治理的“硬实力”，更加精准有效的统筹协调乡村治理过程中的各个治理单元，最终推动实现乡村的有序善治。三是提高村党组织高质量发展的“战斗力”，在高质量发展进程中全力消除影响和制约农村发展不平衡、不充分、不协调的矛盾和问题，更好赢得农民百姓对村党组织的信任和支持，从而用农民群众真真切切的获得感、幸福感、认同感把广大农民群众组织好凝聚好，紧密团结在党组织周围，让村党组织成为农民群众愿意依靠的坚强力量。"</t>
    </r>
    <r>
      <rPr>
        <sz val="9"/>
        <rFont val="Arial"/>
        <charset val="134"/>
      </rPr>
      <t xml:space="preserve">						</t>
    </r>
    <r>
      <rPr>
        <sz val="9"/>
        <rFont val="宋体"/>
        <charset val="134"/>
      </rPr>
      <t xml:space="preserve">
</t>
    </r>
  </si>
  <si>
    <t>村委会正职补助</t>
  </si>
  <si>
    <t>反映村委会正职补助人数。</t>
  </si>
  <si>
    <t>村委员副职补助</t>
  </si>
  <si>
    <t>反映村委员副职补助人数。</t>
  </si>
  <si>
    <t>村民小组小组长工资</t>
  </si>
  <si>
    <t>反映村民小组小组长工资人数。</t>
  </si>
  <si>
    <r>
      <rPr>
        <sz val="9"/>
        <rFont val="宋体"/>
        <charset val="134"/>
      </rPr>
      <t>"根据《中共新平彝族傣族自治县委关于加强和改进人大工作的意见》（新发〔2016〕19号）文件要求。平甸乡2025年人大活动（调研）经费预算58000元。平甸乡共有县乡人大代表58人，按照1000元/人标准测算。主要实施内容：
1、召开人代会1次2天。其中：县内住宿40人住2天；会议餐58人2天；材料费1项。
2、人大代表培训1次人天。其中：县内住宿40人住1天；会议餐一天58人；材料费1项。
3、人大代表活动2次。组织人大代表外出考察2次。"</t>
    </r>
    <r>
      <rPr>
        <sz val="9"/>
        <rFont val="Arial"/>
        <charset val="134"/>
      </rPr>
      <t xml:space="preserve">	</t>
    </r>
    <r>
      <rPr>
        <sz val="9"/>
        <rFont val="宋体"/>
        <charset val="134"/>
      </rPr>
      <t xml:space="preserve">
立足党的十九大提出的“两个机关”职能定位，密切同人大代表和人民群众联系，提高依法履职的能力和水平，推动新时代人大制度和人大工作完善发展，为促进县域经济社会高质量跨越式发展，建成更高水平全面小康社会提供更加有力的民主法治保障。本年度，通过人大代表调研视察，高水平推进辖区治理现代化来谋划和推动人大工作，主动推进党委高度重视、人民强烈期盼、问题较为突出、属于人大职权范围内的事项，把党工委决策部署转化为法规制度，转化为保证宪法法律有效实施的举措，转化为推动解决群众关心关注问题的实际效果，保证党的路线方针政策和重大决策在人大工作中全面贯彻落实。通过履职能力提升培训，全面提高了人大代表履职综合素质，促进了乡村振兴顺利开展，为促进民生持续改善、经济持续健康发展和社会大局稳定，助力党工委的决策部署稳步推进，提供更加坚实有力的民主法治保障。收集群众意见建议，很多群众关心的热点、难点得到有效解决，群众满意度不断提升，代表履职能力得到进一步提高，人大代表履职能力不断提升，充分发挥代表在各项工作推进中建言献策的作用。</t>
    </r>
  </si>
  <si>
    <t xml:space="preserve">补助县乡人大代表人数 </t>
  </si>
  <si>
    <t>反映补助县乡人大代表人数 。</t>
  </si>
  <si>
    <t xml:space="preserve">参加培训参会人数 </t>
  </si>
  <si>
    <t>反映参加培训参会人数 。</t>
  </si>
  <si>
    <t xml:space="preserve">县乡人大代表履职能力 </t>
  </si>
  <si>
    <t>得到提升</t>
  </si>
  <si>
    <t xml:space="preserve">反映县乡人大代表履职能力得到提升。 </t>
  </si>
  <si>
    <t xml:space="preserve">县乡人大代表满意度 </t>
  </si>
  <si>
    <t>反映县乡人大代表满意度情况。</t>
  </si>
  <si>
    <t>根据《新平县2023、2024耕地流出整改经费补助表》，上级安排平甸乡2023、2024耕地流出整改补助经费130010元。具体明细如下：
1、购置公务用车辆燃油5000升，合计40000元。
2、公务用车辆修理费30010元。
3、耕地整改机械台班300个，合计60000元，其中：磨皮村50000元，小石缸村10000元。
项目以2023—2024年耕地流出调查初步成果为基础，结合上级反馈指标数据，对耕地“非农化”、防止耕地“非粮化”问题逐地块开展排查，对不符合用地政策的耕地流出问题，通过原地复耕复种、落实耕地“占补平衡”和耕地“进出平衡”等方式，限时整改，最终确保我乡耕地总量不减少。</t>
  </si>
  <si>
    <t>耕地整改机械台班费</t>
  </si>
  <si>
    <t>300</t>
  </si>
  <si>
    <t>反映耕地整改机械台班数量。</t>
  </si>
  <si>
    <t>公务用车燃油</t>
  </si>
  <si>
    <t>5000</t>
  </si>
  <si>
    <t>升</t>
  </si>
  <si>
    <t>反映公务用车燃油数量。</t>
  </si>
  <si>
    <t xml:space="preserve">根据《关于加强和改进人大工作的意见》（新发〔2016〕19号）、《新平县县乡人大代表活动经费管理使用的意见》（新人办发〔2020〕5号）和《代表活动经费分配明细表》，安排平甸乡2024年度县人大代表活动经费项目22400元。根据《中共新平彝族傣族自治县委关于加强和改进人大工作的意见》（新发〔2016〕19号）文件精神要求，将县级划拨的市人大代表活动阵地规范化建设经费8000元用于巩固乡人大代表活动阵地硬件设施水平。
资金支付范围为：采购华为笔记本电脑1台和台式主机1台，分别为5000元和3000元，共计8000元      
</t>
  </si>
  <si>
    <t>购买笔记本电脑</t>
  </si>
  <si>
    <t>台</t>
  </si>
  <si>
    <t>反映购买笔记本电脑数量。</t>
  </si>
  <si>
    <t>购买台式计算机主机</t>
  </si>
  <si>
    <t>反映购买台式计算机主机数量。</t>
  </si>
  <si>
    <t>采购设备合格率</t>
  </si>
  <si>
    <t>反映采购设备合格率。</t>
  </si>
  <si>
    <t>平甸乡人大代表活动阵地</t>
  </si>
  <si>
    <t>得到加强</t>
  </si>
  <si>
    <t>反映平甸乡人大代表活动阵地建设情况。</t>
  </si>
  <si>
    <t>反映项目实施后平甸乡受益群众满意情况。</t>
  </si>
  <si>
    <t>根据《玉溪市财政局关于下达2023年人大代表活动阵地规范化建设和玉溪人大刊物发行补助经费的通知》（玉财行〔2024〕159号），上级下达平甸乡2023年市级人大代表活动阵地规范化建设补助资金5000元。具体资金安排如下：
1、安装小石缸村人大代表制度宣传展板1块，预算2000元。
2、安装听民声、察民情、解民忧宣传展板1块，预算2000元。
3、安装梭克村人大制度宣传展板1块，预算1000元。
项目的实施，立足党的十九大提出的“两个机关”职能定位，密切同人大代表和人民群众联系，提高依法履职的能力和水平，推动新时代人大制度和人大工作完善发展，为促进县域经济社会高质量跨越式发展，建成更高水平全面小康社会提供更加有力的民主法治保障。本年度，通过人大代表调研视察，加强活动阵地规范化建设，高水平推进辖区治理现代化来谋划和推动人大工作，主动推进党委高度重视、人民强烈期盼、问题较为突出、属于人大职权范围内的事项，把党工委决策部署转化为法规制度，转化为保证宪法法律有效实施的举措，转化为推动解决群众关心关注问题的实际效果，保证党的路线方针政策和重大决策在人大工作中全面贯彻落实。通过强化人大代表活动阵地建设、履职能力提升培训，全面提高了人大代表履职综合素质，促进了乡村振兴顺利开展，为促进民生持续改善、经济持续健康发展和社会大局稳定，助力党工委的决策部署稳步推进，提供更加坚实有力的民主法治保障。收集群众意见建议，很多群众关心的热点、难点得到有效解决，群众满意度不断提升，代表履职能力得到进一步提高，人大代表履职能力不断提升，充分发挥代表在各项工作推进中建言献策的作用。</t>
  </si>
  <si>
    <t>安装宣传展板</t>
  </si>
  <si>
    <t>块</t>
  </si>
  <si>
    <t>反映安装宣传展板数量。</t>
  </si>
  <si>
    <t>项目验收合格率</t>
  </si>
  <si>
    <t>反映项目验收合格率。</t>
  </si>
  <si>
    <t>反映平甸乡人大代表活动阵地得到加强。</t>
  </si>
  <si>
    <t>根据《新平彝族傣族自治县人大常委会办公室关于安排2024年县人大代表建议办理专项经费的通知》（新人办发〔2024〕3号）文件通知，县级下达平甸乡2024年县人大代表建议办理专项经费磨皮村老虎菁水源点建设资金8万元 。内容：1、建设一个水源点取水点，概算15190.1元；2、在取打左小组建设蓄水池及抽水站，概算64809.91元。该项目的实施，可有效提升磨皮村水源治理工程进度，解决取打左组、尼黑达组、村委会、村小学以及周末山货街饮用水安全保障。</t>
  </si>
  <si>
    <t>DN25热镀锌钢管</t>
  </si>
  <si>
    <t>1700</t>
  </si>
  <si>
    <t>米</t>
  </si>
  <si>
    <t>反映DN25热镀锌钢管长度。</t>
  </si>
  <si>
    <t>DN20镀锌管</t>
  </si>
  <si>
    <t>反映DN20镀锌管长度。</t>
  </si>
  <si>
    <t>钢筋</t>
  </si>
  <si>
    <t>0.98</t>
  </si>
  <si>
    <t>吨</t>
  </si>
  <si>
    <t>反映钢筋重量。</t>
  </si>
  <si>
    <t>反映项目验收合格率100%。</t>
  </si>
  <si>
    <t>人民群众饮水安全</t>
  </si>
  <si>
    <t>反映人民群众饮水安全得到保障。</t>
  </si>
  <si>
    <t>反映受益群众满意度90%。</t>
  </si>
  <si>
    <t xml:space="preserve">根据(玉财行〔2024〕11号)《玉溪市财政局关于下达2023年清廉单元创建工作资金补助的通知》，下达平甸乡2023年清廉单元创建桃孔村清廉村居建设工作资金50000元。具体安排如下：
1、桃孔村居家养老中心广场走廊设置清廉干事、引领民风主题图板制作10块，单价2000元，小计20000元。
2、桃孔村办公楼一楼清廉走廊、村务监督委员会办公室图板制作10块，单价1500元，小计15000元。
3、桃孔村领航公司办公区清廉村居、村办企业监督管理图版制作5块，单价1000元，小计5000元。
4、桃孔村食用菌示范基地村办企业监督管理制度、运营管理制度图版制作5块，单价2000元，小计10000元。
综合利用桃孔村委会村办企业、办公区域，充分发挥其党员积分制发源地优势、与桃孔村领航农业有限公司的“头雁领航”优势，通过图板展示、扫码监督等方式，将清廉文化、清廉氛围融入村居生活日常。充分发挥“三老”（老党员、老干部、老乡贤）治村、乡村大舞台作用，宣扬清廉家风、清醇村风。进一步厘清村办企业运营制度建设、便民服务中心、村务监督委员会责任清单、工作流程，细化精化“三务”公开栏，充分利用“小微权利监督一点通”监督平台，实现村民线上、线下同步监督。
　　（一）阵地建设
　　1、以桃孔村委会办公区为主阵地，在村委办公区外居家养老服务中心为主打造民风引领、廉政文化宣传角，重新设计规划“三务”公开栏。
　　2、为村务监督委员会办公室专门在办公楼一楼设置专用办公室，办公桌椅、沙发、档案柜等办公设备齐全。
　　（二）氛围营造
　　1、居家养老服务中心广场走廊等设多处公开栏，可制作整墙清廉干事、引领民风主题图板。门口处设置桃孔村“小微权利监督一点通”二维码展示图板，方便经过群众及时扫码了解。
　　2、办公楼一楼楼道打造清廉走廊，内容主要为清廉警示标语、村规民约、小微权力清单、村内好人好事、“清廉家庭”光荣榜、“三务”工作分工架构图等。
3、结合村办企业办公区，设计清廉村居建设图版，研究制定村办企业管理运营、监督管理及公示公开制度并将制度上墙，制作“小微权利监督一点通”二维码宣传展示图板，接受群众监督，努力营造清廉建设宣传氛围。
　　4、村务监督委员会办公室内部，根据尺寸重新设计图板样式，内容主要为村务监督委员会成员、职责、工作纪律、工作制度等。 </t>
  </si>
  <si>
    <t>桃孔村居家养老中心广场走廊设置清廉干事、引领民风主题图板制作</t>
  </si>
  <si>
    <t>反映桃孔村居家养老中心广场走廊设置清廉干事、引领民风主题图板制作10块。</t>
  </si>
  <si>
    <t>桃孔村办公楼一楼清廉走廊、村务监督委员会办公室图板制作</t>
  </si>
  <si>
    <t>反映桃孔村办公楼一楼清廉走廊、村务监督委员会办公室图板制作10块。</t>
  </si>
  <si>
    <t>桃孔村食用菌示范基地村办企业监督管理制度、运营管理制度图版制作</t>
  </si>
  <si>
    <t>反映桃孔村食用菌示范基地村办企业监督管理制度、运营管理制度图版制作。</t>
  </si>
  <si>
    <t xml:space="preserve">项目完成时限
</t>
  </si>
  <si>
    <t>11</t>
  </si>
  <si>
    <t>反映项目完成时限为11个月。</t>
  </si>
  <si>
    <t>基层监督组织战斗力</t>
  </si>
  <si>
    <t xml:space="preserve">得到提升
</t>
  </si>
  <si>
    <t>反映基层监督组织战斗力得到提升。</t>
  </si>
  <si>
    <t xml:space="preserve">受益对象满意度
</t>
  </si>
  <si>
    <t>85</t>
  </si>
  <si>
    <t>反映受益对象满意度85%以上。</t>
  </si>
  <si>
    <t>根据（玉财行〔2023〕14号）《玉溪市财政局关于下达2024年1月至7月西部计划志愿者地方项目市级补助资金的通知》文件，上级下达平甸乡2024年1月至7月西部计划志愿者地方项目市级补助资金5833元。
补助对象1人，其中：生活补助5600元，社会保险233元。</t>
  </si>
  <si>
    <t>西部志愿者补助</t>
  </si>
  <si>
    <t>反映西部志愿者补助为1人。</t>
  </si>
  <si>
    <t>补助时间</t>
  </si>
  <si>
    <t>反映补助时间为7个月。</t>
  </si>
  <si>
    <t xml:space="preserve">志愿者生活状态
</t>
  </si>
  <si>
    <t xml:space="preserve">得到改善
</t>
  </si>
  <si>
    <t>反映志愿者生活状态情况。</t>
  </si>
  <si>
    <t>西部计划实践</t>
  </si>
  <si>
    <t xml:space="preserve">良好发挥
</t>
  </si>
  <si>
    <t>反映西部计划实践情况。</t>
  </si>
  <si>
    <t xml:space="preserve">项目志愿者满意度
</t>
  </si>
  <si>
    <t>反映项目志愿者满意情况。</t>
  </si>
  <si>
    <t>根据《云南省归国华侨联合会关于下达2024年华侨事务专项经费的通知》（便签〔2024〕—4号）、《玉溪市归国华侨联合会关于下达2024年中央华侨事务预算专项经费的通知》（便签〔2024〕—16号），安排平甸乡2024年华侨事务专项经费侨界职业技能培训经费30000元。具体安排如下：
1、在桃孔村开展羊肚菌移栽技术培训，培训人数20人，伙食费每人一天80元，3天伙食费需支出4800元，请玉溪农职院老师上课1000元，合计5800元。
2、在桃孔村开展食用菌菌种培育技术培训，培训人数20人，伙食费每人一天80元，2天伙食费需支出3200元，请玉溪农职院老师上课1000元，合计4200元。
3、在者甸村开展鲜食玉米栽培技术培训，培训人数15人，伙食费每人一天80元，3天伙食费需要支出3600元，请老师上课1000元，资料费500元，培训费用合计5100元。
4、在者甸村开展鲜食玉米水肥管理技术、病虫害防治培训，人数15人，伙食费每人一天80元，3天伙食费需要支出3600元，请老师上课1000元，资料费500元，培训费用合计5100元。
5、在者甸村开展百合花栽培技术培训，培训人数15人，伙食费每人一天80元，3天伙食费需要支出3600元，请老师上课1000元，资料费300元，云南新平百鹤塘园艺科技有限公司百合花基地提供现场教学，培训费用合计4900元。
6、在者甸村开展百合花水肥管理技术、病虫害防治培训人数15人，伙食费每人一天80元，3天伙食费需要支出3600元，请老师上课1000元，资料费300元，云南新平百鹤塘园艺科技有限公司百合花基地提供现场教学，培训费用合计4900元。
助力乡村振兴，进一步凝聚侨心、汇聚侨力，构建大统战工作格局进一步形成，党的全面领导在基层进一步落实，党的基层组织体系进一步织密建强，党的执政根基进一步筑牢夯实，党领导基层社会治理的能力不断提高，加强和改进侨联工作，持续推动侨界改善民生，切实为归侨侨眷做好事、办实事，提升侨界群众自身发展能力，帮助侨界群众掌握实用技能，提升职工职业技能，改善侨界民生、进一步优化产业结构，增强发展的内生动力，增强侨眷发展的信心和动力，将培训所学尽快运用到实际生产中，为实现新时代新平高质量跨越式发展提供坚强组织保证。</t>
  </si>
  <si>
    <t>桃孔村食用菌技术培训</t>
  </si>
  <si>
    <t>反映桃孔村食用菌技术培训人数。</t>
  </si>
  <si>
    <t>聘请讲师讲课费</t>
  </si>
  <si>
    <t>反映聘请讲师讲课人数。</t>
  </si>
  <si>
    <t>培训资料费</t>
  </si>
  <si>
    <t>160</t>
  </si>
  <si>
    <t>本</t>
  </si>
  <si>
    <t>反映培训资料数量。</t>
  </si>
  <si>
    <t>参训人员到位率</t>
  </si>
  <si>
    <t xml:space="preserve">反映参训人员到位率情况。
</t>
  </si>
  <si>
    <t>归侨侨眷和海外侨胞幸福感归属感</t>
  </si>
  <si>
    <t xml:space="preserve">反映归侨侨眷和海外侨胞幸福感归属感情况。
</t>
  </si>
  <si>
    <t>一、政策目标：离退休党支部工作经费项目的实施，加强了平甸乡离退休干部的政治思想建设，确保离退休干部老有所教、老有所学、老有所为、老有所乐，不断提升广大离退休干部的获得感、幸福感。
二、用途：用于加强强离退休干部活动阵地和学习阵地规范化建设，离退休干部党员的学习培训等。
三、使用范围：本项目2024年度预算资金6120元，县级下达6120元。具体安排如下：
（一）离退休党支部工作经费3000元
1.离退休党支部培训党员预计资金1600元：培训离退休党支部书记、委员培训2期6人次，万名党员进党校培训2期40余人次；
2.离退休党支部办公费1100元；
3.报刊征订3册3份300元。
（二）离退休党支部书记、委员交通、通信补助3120元：用于发放离退休党支部书记交通、通信补助，离退休人员党支部书记1人，每人每年补助1200元，委员2人，每人每年补助960元。</t>
  </si>
  <si>
    <t>开展培训</t>
  </si>
  <si>
    <t>期</t>
  </si>
  <si>
    <t>反映开展离退休党支部书记、委员培训2期，开展万名党员进党校培训2期。</t>
  </si>
  <si>
    <t>发放离退休党支部书记、委员交通、通信补助</t>
  </si>
  <si>
    <t>反映发放离退休党支部书记1人、委员2交通、通信补助。</t>
  </si>
  <si>
    <t>发放交通、通行补助准确率</t>
  </si>
  <si>
    <t>反映发放交通、通信补助准确率达100%。</t>
  </si>
  <si>
    <t>反映项目开展时间为2024年1月至2024年12月。</t>
  </si>
  <si>
    <t>离退休干部</t>
  </si>
  <si>
    <t>获得感、幸福感提升</t>
  </si>
  <si>
    <t>-</t>
  </si>
  <si>
    <t>反映离退休干部的获得感、幸福感提升。</t>
  </si>
  <si>
    <t>反映服务对象满意度大于等于90%。</t>
  </si>
  <si>
    <t>根据《中共新平县委办公室、新平县人民政府办公室关于2022年村（社区）“红旗村”评选结果的通报》、《新平县2022年“红旗村”创建奖励补助资金明细表（工作经费）》文件、《新平县2022年“红旗村”创建奖励补助分配表》，上级补助桃孔村工作经费50000元，在桃孔村河坎、上新村小组实施村庄美化项目建设具体安排如下：
1、种植观赏樱花60株，经费测算15000元；
2、种植神黄豆50株，经费测算10000元；
3、种植火把苑45株，经费测算4500元；
4、种植小叶榕树20株，经费测算6000元；
5、种植三角梅120株，经费测算2400元；
6、种植小蜜枣25株，经费测算2500元；
7、建围栏120米，经费测算9600元。
共计50000元。
项目实施后，将改善全村人居环境，教育引导群众破除陋习、移风易俗，养成讲文明、爱卫生、护环境的良好习惯，不断增强广大群众的卫生意识和生态环境观念。</t>
  </si>
  <si>
    <t>种植观赏樱花</t>
  </si>
  <si>
    <t>60</t>
  </si>
  <si>
    <t>株</t>
  </si>
  <si>
    <t>反映种植观赏樱花数量。</t>
  </si>
  <si>
    <t>种植三角梅</t>
  </si>
  <si>
    <t>120</t>
  </si>
  <si>
    <t>反映种植三角梅数量。</t>
  </si>
  <si>
    <t>建围栏</t>
  </si>
  <si>
    <t>反映建围栏长度。</t>
  </si>
  <si>
    <t>反映资金到位支付时限为30天。</t>
  </si>
  <si>
    <t>桃孔村人居环境整治效果</t>
  </si>
  <si>
    <t>反映桃孔村人居环境整治效果得到提升。</t>
  </si>
  <si>
    <t>完成春节拟慰问困难党员共15人，标准为每人720元，需资金10800元，七一拟慰问困难党员共15人，标准为每人500元，需资金7500元，总共需资金18300元。通过节日慰问，充分认识落实老干部政治待遇、生活待遇的重要性，帮助困难党员解决生产、生活中的实际困难，生活状态得到改善，使离退休干部、困难党员感受到党委政府的关怀，促进社会和谐发展。</t>
  </si>
  <si>
    <t>反映春节慰问人数15人。</t>
  </si>
  <si>
    <t>反映七一慰问人数15人。</t>
  </si>
  <si>
    <t>反映项目完成时限为2024年1月1日至2022年12月30日完成项目的实施。</t>
  </si>
  <si>
    <t>反映获慰问困难党员生活待遇提高情况。</t>
  </si>
  <si>
    <t>困难党员生产、生活中的实际困难和生活状态</t>
  </si>
  <si>
    <t>改善</t>
  </si>
  <si>
    <t>反映获慰问困难党员生产、生活中的实际困难和生活状态改善情况。</t>
  </si>
  <si>
    <t xml:space="preserve">受补助人员满意度。
</t>
  </si>
  <si>
    <t>根据《新平彝族傣族自治县财政局关于编制2024年部门预算和2024—2026年中期财政规划的通知》（新财发【2023】24号） 文件，平甸乡2024年村组其他人员补助经费测算数为2114400元。具体按排：1、发放村97名民小组副组长工资；2、发放97名小组计生信息员工资；3、发放97名小组食品安全信息员工资；4、发放32名村委员委员补助；5、发放10个村村干部绩效工资；6、发放10个村村干部薪级工资。
项目实施后，一是激发农村发展的“源动力”，益于新时代新征程农村发展实践的不断探索创新，利于农村发展所涉及的政治、经济、文化、社会、生态等多个领域的深化协同推进。二是提升乡村治理的“硬实力”，更加精准有效的统筹协调乡村治理过程中的各个治理单元，最终推动实现乡村的有序善治。三是提高村党组织高质量发展的“战斗力”，在高质量发展进程中全力消除影响和制约农村发展不平衡、不充分、不协调的矛盾和问题，更好赢得农民百姓对村党组织的信任和支持，从而用农民群众真真切切的获得感、幸福感、认同感把广大农民群众组织好凝聚好，紧密团结在党组织周围，让村党组织成为农民群众愿意依靠的坚强力量。</t>
  </si>
  <si>
    <t>反映发放村委员委员补助人数。</t>
  </si>
  <si>
    <t>项目完成时间</t>
  </si>
  <si>
    <t>反映项目完成时间为12个月。</t>
  </si>
  <si>
    <t xml:space="preserve">小组财政补助人员作用
</t>
  </si>
  <si>
    <t xml:space="preserve">正常发挥
</t>
  </si>
  <si>
    <t xml:space="preserve">反映小组人员作用正常发挥。
</t>
  </si>
  <si>
    <t xml:space="preserve">受补助人员满意度
</t>
  </si>
  <si>
    <t>根据《玉溪市财政局玉溪市林业和草原局关于下达2022年年度城乡绿化美化标杆典型省级财政直接奖补资金的通知》（玉财资环〔2023〕133号）、《新平县城市绿化美化三年行动工作专班办公室关于给予分配2022年度城乡绿化美化标杆典型省级财政直接奖补资金的请示》（2023—14）文件，上级分配平甸乡2022年年度城乡绿化美化标杆典型省级财政直接奖补资金9万元。
具体安排：在白鹤村石头村水库种植柿子树100棵、樱桃树100棵、美国红梨100棵、杨梅树100棵。
项目实施后，水库面貌将明显改善，规范周边绿色生态廊道建设，进一步打造滨水生态空间。</t>
  </si>
  <si>
    <t>柿子树</t>
  </si>
  <si>
    <t>棵</t>
  </si>
  <si>
    <t>反映柿子树数量。</t>
  </si>
  <si>
    <t>樱桃树</t>
  </si>
  <si>
    <t>反映樱桃树数量。</t>
  </si>
  <si>
    <t>美国红梨树</t>
  </si>
  <si>
    <t>反映美国红梨树数量。</t>
  </si>
  <si>
    <t>反映项目验收合格率情况。</t>
  </si>
  <si>
    <t>"根据《玉溪市财政局关于下达新平县平甸乡弥勒村甘蔗产业发展科技培训经费的通知》（玉财农〔2024〕110号），为支持农业发展，根据工作实际需求，下达平甸乡弥勒村甘蔗产业发展科技培训经费2万元。开展甘蔗产业相关技术培训4期，时间在9月、9月、10月、11月，累计培训400人次，每期计划培训100人，每期预算经费5000元。
该项目实施后，将改善弥勒村甘蔗种植水平，提高产量及质量得到有效保障，极大地改善甘蔗种植补齐短板，进一步增加群众收入，对壮大村集体经济增收取到很大作用，为平甸乡弥勒村经济社会的持续稳定发展奠定基础。</t>
  </si>
  <si>
    <t>开展甘蔗中耕管理培训</t>
  </si>
  <si>
    <t>4.00</t>
  </si>
  <si>
    <t>反映开展甘蔗中耕管理培训情况。</t>
  </si>
  <si>
    <t>开展甘蔗中耕技术管理培训人数</t>
  </si>
  <si>
    <t>400.00</t>
  </si>
  <si>
    <t>反映开展甘蔗中耕技术管理培训人数。</t>
  </si>
  <si>
    <t>培训人员到位率</t>
  </si>
  <si>
    <t>反映培训人员到位情况。</t>
  </si>
  <si>
    <t>甘蔗种植水平</t>
  </si>
  <si>
    <t>反映甘蔗种植水平情况。</t>
  </si>
  <si>
    <t>反映受益群众满意度。</t>
  </si>
  <si>
    <t>根据《 新平县林业和草原局关于给予分配2024年省级森林防火经费的请示》（新林请〔2024〕1号 ）的文件要求，分配我乡2024年省级森林防火经费80000.00元。具体概算安排如下：
（一）2024年度森林防火宣传培训，参加人员390人次，每人误餐补助40元/天，共计15600.00元。
（二）购买森林防灭火电动喷雾器10个，单价200元/个，共计2000元。
（三）购买森林草原防灭火电筒30个，单价80元/面，共计2400.00元。
（四）磨皮村防火应急通道开挖工时187.5个小时，单价320元/小时，共计60000.00元。</t>
  </si>
  <si>
    <t>森林防火宣传培训</t>
  </si>
  <si>
    <t>390</t>
  </si>
  <si>
    <t>反映森林防火宣传培训人数390人次。</t>
  </si>
  <si>
    <t>购买森林防灭火电动喷雾器</t>
  </si>
  <si>
    <t>反映购买森林防灭火电动喷雾器10个。</t>
  </si>
  <si>
    <t>磨皮村防火应急通道开挖</t>
  </si>
  <si>
    <t>187.5</t>
  </si>
  <si>
    <t>小时</t>
  </si>
  <si>
    <t>反映磨皮村防火应急通道开挖187.5小时。</t>
  </si>
  <si>
    <t xml:space="preserve">购置设备利用率
</t>
  </si>
  <si>
    <t>反映购置设备利用率大于等于90%。</t>
  </si>
  <si>
    <t>反映项目完成时间不超过6个月。</t>
  </si>
  <si>
    <t>可持续影响指标</t>
  </si>
  <si>
    <t xml:space="preserve">设备使用年限
</t>
  </si>
  <si>
    <t>年</t>
  </si>
  <si>
    <t>反映设备使用年限10年及以上。</t>
  </si>
  <si>
    <t xml:space="preserve">使用人员满意度
</t>
  </si>
  <si>
    <t>反映使用人员满意度90%以上。</t>
  </si>
  <si>
    <t>根据《关于分配市级下达“三三”制森林草原防火补助经费》的请示（新林请〔2024〕33号)，分配我乡2024年市级下达“三三”制森林草原防火补助经费25000元。具体分项如下：
（一）森林防火宣传培训4次337人参加，每人误餐补助40元，共计13480.00元。
（二）购买森林防灭火宣传标语（五彩旗）300面，单价10元/面，共计3000.00元。
（三）森林防灭火宣传布标142条，规格6米，标准10元/米，共计8520.00元。
通过项目实施，提升全乡森林草原防灭火应急处置能力，有效确保不发生重特大火灾、重点扑火安全事故；年森林火灾受害率控制在0.9‰；年森林火灾当日扑灭率不低于99%；年森林火灾查处率不低于85%。有效预防和扑救森林火灾，保障人民生命财产安全，保护森林资源和生物多样性，维护生态安全，创建“绿水青山就是金山银山”的生态环境。</t>
  </si>
  <si>
    <t>森林防灭火宣传培训</t>
  </si>
  <si>
    <t>337</t>
  </si>
  <si>
    <t>反映森林防灭火宣传培训人数。</t>
  </si>
  <si>
    <t>森林防火五彩旗</t>
  </si>
  <si>
    <t>面</t>
  </si>
  <si>
    <t>反映森林防火五彩旗数量。</t>
  </si>
  <si>
    <t>森林防灭火宣传布标</t>
  </si>
  <si>
    <t>142</t>
  </si>
  <si>
    <t>反映森林防灭火宣传布标数量。</t>
  </si>
  <si>
    <t>参训人员会到位率</t>
  </si>
  <si>
    <t>反映参训人员会到位率情况。</t>
  </si>
  <si>
    <t>火灾发生率</t>
  </si>
  <si>
    <t>‰</t>
  </si>
  <si>
    <t>反映火灾发生率情况。</t>
  </si>
  <si>
    <t xml:space="preserve">使用人员满意度 </t>
  </si>
  <si>
    <t xml:space="preserve">反映使用人员满意度90%以上。
</t>
  </si>
  <si>
    <t>根据《玉溪市财政局 玉溪市水利局关于下达 2024 年中央农业防灾减灾和水利救灾资金预算的通知》（玉财农〔2024〕29 号）、《新平县2024年中央农业防灾减灾和水利救灾资金分配表》，上级下达平甸乡2024年中央农业防灾减灾和水利救灾资金8万元，其中：平甸乡磨皮村尼黑达小组抗旱应急工程资金6万元，平甸乡抗旱应急拉水和设备费补助资金2万元。
1、平甸乡磨皮村尼黑达小组抗旱应急工程建设，架设国标DN50热镀锌钢管1044米，安装抽水设备一套，建盖抽水设备用房4m2，架设380V输电线路37.5米。
2、平甸乡抗旱应急拉水和设备费补助项目，实施内容为采购抽水设备，桃孔村采购2套，者甸村采购1套。
该工程实施后，保障了磨皮村尼黑达小组350耕地的生产用水问题，保障了桃孔村、者甸村三个小组127户485人的人畜饮水困难问题。极大地改善受益群众的生产用水条件，对当地的经济创收奠定基础。</t>
  </si>
  <si>
    <t>DN50国标热镀锌钢管</t>
  </si>
  <si>
    <t>1044</t>
  </si>
  <si>
    <t>反映DN50国标热镀锌钢管长度。</t>
  </si>
  <si>
    <t>抽水设备房（4m2）</t>
  </si>
  <si>
    <t>平方米</t>
  </si>
  <si>
    <t>反映抽水设备房（4m2）面积。</t>
  </si>
  <si>
    <t>输电线路架设（380V）</t>
  </si>
  <si>
    <t>37.5</t>
  </si>
  <si>
    <t>反映输电线路架设（380V）长度。</t>
  </si>
  <si>
    <t>根据《新平县交通运输局关于2024年农村公路日常养护省级补助资金分配的请示》（新交运请〔2024〕28号）《玉溪市财政局关于下达2024年农村公路日常养护省级补助资金的通知》（玉财建〔2024〕98号）文件安排，平甸乡2024年农村公路日常养护补助资金共计413600元。其分配为2021年村保通应急资金123480元，2022年农村公路养护经费（村委会养护部分）109710元，2023年村级第一季度、第二季度农村公路养护经费149478.48元，2023年部分水毁修复补助经费30931.52元。2022年养护经费每年每公里标准为乡道1500元、村道900元，2023年养护经费每年每公里标准为县道2400元、乡道1200元、村道720元，水毁修复资金按实际完成工程量进行补助。
1.2021年村保通应急资金（水毁经费）123480元。
2.2022年农村公路养护经费（村委会养护部分）全乡养护村道153.25公里，养护经费109710元。
3.2023年第一季度、第二季度农村公路养护经费.县道、乡道及村道养护经费149478.48元。
4.2023年部分水毁修复补助经费。水毁修复补助经费30931.52元。
项目实施后：一是有利于延长公路使用寿命。近年来，随着我国综合实力的不断提高，我国的交通业发展迅速，公路状况得到极大好转。但随着时间推移，存在于路面上的问题逐渐显现出来。采取公路养护措施就是及时、有效地处理公路.上存在的不安全因素，使公路经常性地处于完好状态，抑制其质量下降，延长公路的使用寿命。二是有利于提高公路通行能力。有效可行的公路养护措施，可以消除路面及其附属设施中存在的的病害，并且施工程序简单，不影响交通的正常运行。病患修复好之后，会大大提高路面的通行能力，极大地方便了人们的出行。三是减少由公路设施引起的事故纠纷。公路养护管理工作有利于避免甚至是杜绝由于公路及附属设施维护不当而引起的交通事故,给车辆使用者提供了方便,避免由此引起的不必要的事故纠纷。</t>
  </si>
  <si>
    <t>列养县道里程</t>
  </si>
  <si>
    <t>26.7</t>
  </si>
  <si>
    <t>公里</t>
  </si>
  <si>
    <t>反映列养县道里程。</t>
  </si>
  <si>
    <t>列养乡道里程</t>
  </si>
  <si>
    <t>68.427</t>
  </si>
  <si>
    <t>反映列养乡道里程。</t>
  </si>
  <si>
    <t>公路安全水平得到提升</t>
  </si>
  <si>
    <t>反映公路安全水平得到提升。</t>
  </si>
  <si>
    <t>根据《玉溪市应急管理局关于下达2024年中央自然灾害救灾资金（第十一批）的通知》（玉财资环〔2024〕109号）、《新平县应急管理局关于2024年中央自然灾害救灾资金（第十一批）项目实施方案的请示》（新应急字〔2024〕23号  ）文件，上级下达平甸乡2024年中央自然灾害救灾资金（第十一批）红星村龙潭箐小组人饮水池建设资金30000元。
红星村龙潭箐小组人饮水池建设总预算为60053.32元，为保证工程项目如期完工，本次下达30000元先期开工，不足部分30053.32元，待下一批上级补助资金到达。
1、新建100立方蓄水池一座。
2、架设DN50镀锌管道60m。
该工程实施后，龙潭箐小组现有33户114人的人畜饮水将得到保障，生活饮水条件将得到极大的改善和提高。</t>
  </si>
  <si>
    <t>土方开挖</t>
  </si>
  <si>
    <t>95.61</t>
  </si>
  <si>
    <t>立方米</t>
  </si>
  <si>
    <t>反映土方开挖体积。</t>
  </si>
  <si>
    <t>M10砂浆抹面</t>
  </si>
  <si>
    <t>70.34</t>
  </si>
  <si>
    <t>反映M10砂浆抹面面积。</t>
  </si>
  <si>
    <t>DN50热镀锌钢管</t>
  </si>
  <si>
    <t>反映DN50热镀锌钢管长度。</t>
  </si>
  <si>
    <t>根据《玉溪市财政局_玉溪市应急管理局关于下达玉溪市2024年省级防汛应急救灾资金的通知》（玉财资环〔2024〕83号）、《新平县应急管理局关于2024年省级防汛应急救灾资金项目实施方案的请示》（新应急字〔2024〕18号）文件，上级下达给平甸乡2024年省级防汛应急救灾资金10000元。具体安排如下：
1、购置水衣50套，每套预算130元，小计6500元；
2、购置水鞋50双，每双预算70元，小计3500元。
该项目实施后，能提升平甸乡防汛应急能力，不断完善平甸乡防汛应急物资储备水平，使辖区内群众生命财产安全得以保障。</t>
  </si>
  <si>
    <t>水衣</t>
  </si>
  <si>
    <t>50</t>
  </si>
  <si>
    <t>反映水衣数量。</t>
  </si>
  <si>
    <t>水鞋</t>
  </si>
  <si>
    <t>双</t>
  </si>
  <si>
    <t>反映水鞋数量。</t>
  </si>
  <si>
    <t>防讯部门运转</t>
  </si>
  <si>
    <t>反映防讯部门运转情况。</t>
  </si>
  <si>
    <t>根据《玉溪市财政局中共玉溪市委社会工作部关于下达2024年第三批省级福彩公益金的通知》（玉财社〔2024〕152号）文件精神，上级下达平甸乡2024年第三批省级福彩公益金桃孔村党建引领城乡社区治理试点工作经费60000元。具体实施内容：
1、打造一个工作室，时间2024年9月20日至10月20日。
2、建立一个村（居）民议事会，时间2024年10月21日至11月5日。
3、培育一个社区社会组织，时间2024年10月20日至11月20日。
4、组建一支志愿者队伍，时间2024年10月20日至11月20日。
5、办成一件民生实事，时间2024年12月至2025年1月。
6、形成一项党建引领基层治理经验，时间:2025年1月至6月。
通过项目的实施，基层干部通过加强思想淬炼、政治历练、实践锻炼、专业训练，通过引导广大基层干部从强化制度意识、增强制度自信、抓好制度落实，使基层干部队伍建设得到加强，基层干部的社会治理能力得到提升，不断提高基层社会治理能力现代化。</t>
  </si>
  <si>
    <t>墙面粉刷</t>
  </si>
  <si>
    <t>240</t>
  </si>
  <si>
    <t>反映墙面粉刷面积。</t>
  </si>
  <si>
    <t>规章制度展板</t>
  </si>
  <si>
    <t>反映规章制度展板数量。</t>
  </si>
  <si>
    <t>关爱一老一小、残疾人、困难群众慰问品</t>
  </si>
  <si>
    <t>46</t>
  </si>
  <si>
    <t>份</t>
  </si>
  <si>
    <t>反映关爱一老一小、残疾人、困难群众慰问品数量。</t>
  </si>
  <si>
    <t>村级党建引领水平</t>
  </si>
  <si>
    <t>反映村级党建引领水平得到提升。</t>
  </si>
  <si>
    <t>根据《玉溪市财政局玉溪市民政局关于分配下达2023年度第二批福利彩票公益金的通知》（玉财综〔2023〕43号）文件精神，上级下达平甸乡2023年第二批福彩公益金白鹤村汉科甲小组老年活动室设备购置经费30000元，全部用于汉科甲小组老年活动室设置购置。
具体项目资金安排：1、健身器材1套，预算16000元（含上肢牵引器1架，按摩器（腰背）1架，扭腰器1架，划船器1架，漫步机1，坐推器1架、脚踏车1架，秋千吊椅1架，老年人按摩椅1套）；2、乒乓球桌1套，预算4000元；3、棋牌桌2套，预算4000元；4、桌椅板凳3套，预算6000元。
白鹤村汉科甲小组老年活动室设备购置经费项目的实施，将完善当地的养老设施，对社会化养老模式的推广起到示范和带动作用，促进新平县社会福利事业发展，能够更好地保障老年人的合法权益，形成敬老、养老、助老以及代际和谐的良好社会风尚，弘扬中华民族传统美德，加快和谐社会的构建，促进社会主义精神文明建设，对当地经济建设和社会发展具有重要意义。</t>
  </si>
  <si>
    <t>健身器材</t>
  </si>
  <si>
    <t>反映健身器材数量。</t>
  </si>
  <si>
    <t>乒乓球桌</t>
  </si>
  <si>
    <t>反映乒乓球桌数量。</t>
  </si>
  <si>
    <t>棋牌桌</t>
  </si>
  <si>
    <t>反映棋牌桌数量。</t>
  </si>
  <si>
    <t>桌椅板凳</t>
  </si>
  <si>
    <t>反映桌椅板凳数量。</t>
  </si>
  <si>
    <t>项目设备验收合格率</t>
  </si>
  <si>
    <t>反映项目设备验收合格情况。</t>
  </si>
  <si>
    <t>反映项目完成月数。</t>
  </si>
  <si>
    <t>农村老年活动室建设对受益群众覆盖率</t>
  </si>
  <si>
    <t>反映农村老年活动室建设对受益群众的覆盖情况。</t>
  </si>
  <si>
    <t>反映服务对象满意情况。</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</si>
  <si>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</si>
  <si>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</si>
  <si>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</si>
  <si>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</si>
  <si>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</si>
  <si>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</si>
  <si>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</si>
  <si>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</si>
  <si>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</si>
  <si>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</si>
  <si>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</si>
  <si>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</si>
  <si>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</si>
  <si>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</si>
  <si>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</si>
  <si>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 xml:space="preserve">   备注：本单位无此事项
</t>
  </si>
  <si>
    <t>预算08表</t>
  </si>
  <si>
    <t>2025年部门政府购买服务预算表</t>
  </si>
  <si>
    <t>政府购买服务项目</t>
  </si>
  <si>
    <t>政府购买服务目录</t>
  </si>
  <si>
    <t>政府购买服务指导性目录代码</t>
  </si>
  <si>
    <t xml:space="preserve">   备注：本单位无此事项</t>
  </si>
  <si>
    <t>预算09-1表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</si>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</sst>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0.00;"/>
  </numFmts>
  <fonts count="44">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9"/>
      <name val="宋体"/>
      <charset val="134"/>
      <scheme val="minor"/>
    </font>
    <font>
      <sz val="8"/>
      <name val="宋体"/>
      <charset val="134"/>
      <scheme val="minor"/>
    </font>
    <font>
      <sz val="10.5"/>
      <color rgb="FF000000"/>
      <name val="SimSun"/>
      <charset val="134"/>
    </font>
    <font>
      <b/>
      <sz val="11"/>
      <name val="宋体"/>
      <charset val="134"/>
    </font>
    <font>
      <b/>
      <sz val="10.5"/>
      <name val="宋体"/>
      <charset val="134"/>
    </font>
    <font>
      <sz val="9"/>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1"/>
      <color indexed="8"/>
      <name val="宋体"/>
      <charset val="134"/>
    </font>
    <font>
      <sz val="9.75"/>
      <name val="Helvetica"/>
      <charset val="134"/>
    </font>
    <font>
      <sz val="9"/>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8" fillId="0" borderId="0" applyNumberFormat="0" applyFill="0" applyBorder="0" applyAlignment="0" applyProtection="0">
      <alignment vertical="center"/>
    </xf>
    <xf numFmtId="0" fontId="29" fillId="3" borderId="15" applyNumberFormat="0" applyAlignment="0" applyProtection="0">
      <alignment vertical="center"/>
    </xf>
    <xf numFmtId="0" fontId="30" fillId="4" borderId="16" applyNumberFormat="0" applyAlignment="0" applyProtection="0">
      <alignment vertical="center"/>
    </xf>
    <xf numFmtId="0" fontId="31" fillId="4" borderId="15" applyNumberFormat="0" applyAlignment="0" applyProtection="0">
      <alignment vertical="center"/>
    </xf>
    <xf numFmtId="0" fontId="32" fillId="5" borderId="17" applyNumberFormat="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40" fillId="0" borderId="0"/>
    <xf numFmtId="0" fontId="41" fillId="0" borderId="0">
      <alignment vertical="center"/>
    </xf>
  </cellStyleXfs>
  <cellXfs count="112">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 fillId="0" borderId="0"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0" fontId="0" fillId="0" borderId="0" xfId="0" applyFont="1" applyAlignment="1">
      <alignment vertical="top"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2"/>
    </xf>
    <xf numFmtId="0" fontId="3" fillId="0" borderId="1" xfId="0" applyFont="1" applyBorder="1" applyAlignment="1">
      <alignment horizontal="left" vertical="center" wrapText="1" indent="2"/>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0" fontId="1" fillId="0" borderId="0" xfId="0" applyFont="1">
      <alignment vertical="top"/>
    </xf>
    <xf numFmtId="49" fontId="3" fillId="0" borderId="0" xfId="50" applyNumberFormat="1" applyFont="1" applyBorder="1" applyAlignment="1">
      <alignment vertical="center" wrapText="1"/>
    </xf>
    <xf numFmtId="49" fontId="7" fillId="0" borderId="2" xfId="50" applyNumberFormat="1" applyFont="1" applyBorder="1" applyAlignment="1">
      <alignment horizontal="center" vertical="center" wrapText="1"/>
    </xf>
    <xf numFmtId="180" fontId="3" fillId="0" borderId="2" xfId="56" applyNumberFormat="1" applyFont="1" applyBorder="1" applyAlignment="1">
      <alignment horizontal="center" vertical="center" wrapText="1"/>
    </xf>
    <xf numFmtId="0" fontId="1" fillId="0" borderId="3" xfId="0" applyFont="1" applyBorder="1">
      <alignment vertical="top"/>
    </xf>
    <xf numFmtId="49" fontId="3" fillId="0" borderId="1" xfId="50" applyNumberFormat="1" applyFont="1" applyBorder="1" applyAlignment="1">
      <alignment horizontal="left" vertical="center" wrapText="1" indent="1"/>
    </xf>
    <xf numFmtId="49" fontId="3" fillId="0" borderId="1" xfId="50" applyNumberFormat="1" applyFont="1" applyBorder="1" applyAlignment="1">
      <alignment horizontal="justify" vertical="center" wrapTex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49" fontId="3" fillId="0" borderId="1" xfId="50" applyNumberFormat="1" applyFont="1" applyBorder="1" applyAlignment="1">
      <alignment horizontal="justify" vertical="center" wrapText="1"/>
    </xf>
    <xf numFmtId="0" fontId="1" fillId="0" borderId="4" xfId="0" applyFont="1" applyBorder="1">
      <alignment vertical="top"/>
    </xf>
    <xf numFmtId="0" fontId="13" fillId="0" borderId="4" xfId="0" applyFont="1" applyBorder="1" applyAlignment="1">
      <alignment horizontal="justify" vertical="top" wrapText="1"/>
    </xf>
    <xf numFmtId="0" fontId="13" fillId="0" borderId="4" xfId="0" applyFont="1" applyBorder="1">
      <alignment vertical="top"/>
    </xf>
    <xf numFmtId="0" fontId="13" fillId="0" borderId="5" xfId="0" applyFont="1" applyBorder="1" applyAlignment="1">
      <alignment horizontal="left" vertical="top" wrapText="1"/>
    </xf>
    <xf numFmtId="176" fontId="3" fillId="0" borderId="6" xfId="0" applyNumberFormat="1" applyFont="1" applyBorder="1" applyAlignment="1">
      <alignment horizontal="left" vertical="center" wrapText="1"/>
    </xf>
    <xf numFmtId="49" fontId="3" fillId="0" borderId="5" xfId="58" applyNumberFormat="1" applyFont="1" applyFill="1" applyBorder="1" applyAlignment="1">
      <alignment horizontal="left" vertical="center" wrapText="1"/>
    </xf>
    <xf numFmtId="0" fontId="13" fillId="0" borderId="4" xfId="0" applyFont="1" applyBorder="1" applyAlignment="1">
      <alignment vertical="top" wrapText="1"/>
    </xf>
    <xf numFmtId="49" fontId="3" fillId="0" borderId="4" xfId="58" applyNumberFormat="1" applyFont="1" applyFill="1" applyBorder="1" applyAlignment="1">
      <alignment horizontal="left" vertical="center" wrapText="1"/>
    </xf>
    <xf numFmtId="0" fontId="13" fillId="0" borderId="4" xfId="0" applyFont="1" applyBorder="1" applyAlignment="1">
      <alignment horizontal="left" vertical="top"/>
    </xf>
    <xf numFmtId="0" fontId="13" fillId="0" borderId="5" xfId="0" applyFont="1" applyBorder="1" applyAlignment="1">
      <alignment vertical="top" wrapText="1"/>
    </xf>
    <xf numFmtId="0" fontId="13" fillId="0" borderId="4" xfId="0" applyFont="1" applyBorder="1" applyAlignment="1">
      <alignment horizontal="left" vertical="top" wrapText="1"/>
    </xf>
    <xf numFmtId="0" fontId="14" fillId="0" borderId="4" xfId="0" applyFont="1" applyBorder="1" applyAlignment="1">
      <alignment horizontal="justify" vertical="top" wrapText="1"/>
    </xf>
    <xf numFmtId="0" fontId="1" fillId="0" borderId="4" xfId="0" applyFont="1" applyBorder="1" applyAlignment="1">
      <alignment vertical="top" wrapText="1"/>
    </xf>
    <xf numFmtId="0" fontId="12" fillId="0" borderId="0" xfId="0" applyFont="1" applyAlignment="1">
      <alignment horizontal="center" vertical="center"/>
    </xf>
    <xf numFmtId="0" fontId="8"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0" fillId="0" borderId="1" xfId="0" applyFont="1" applyBorder="1">
      <alignment vertical="top"/>
    </xf>
    <xf numFmtId="0" fontId="16" fillId="0" borderId="0" xfId="0" applyFont="1" applyAlignment="1">
      <alignment horizontal="center" vertical="center"/>
    </xf>
    <xf numFmtId="49" fontId="3" fillId="0" borderId="6" xfId="50" applyNumberFormat="1" applyFont="1" applyBorder="1">
      <alignment horizontal="left" vertical="center" wrapText="1"/>
    </xf>
    <xf numFmtId="0" fontId="3" fillId="0" borderId="6" xfId="0" applyFont="1" applyBorder="1" applyAlignment="1">
      <alignment horizontal="left" vertical="center"/>
    </xf>
    <xf numFmtId="0" fontId="11" fillId="0" borderId="6"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0" fillId="0" borderId="0" xfId="0" applyFont="1" applyFill="1">
      <alignment vertical="top"/>
    </xf>
    <xf numFmtId="176" fontId="3" fillId="0" borderId="1" xfId="51" applyNumberFormat="1" applyFont="1" applyFill="1" applyBorder="1">
      <alignment horizontal="right" vertical="center"/>
    </xf>
    <xf numFmtId="181" fontId="3" fillId="0" borderId="4" xfId="57" applyNumberFormat="1" applyFont="1" applyFill="1" applyBorder="1" applyAlignment="1">
      <alignment vertical="center"/>
    </xf>
    <xf numFmtId="0" fontId="1" fillId="0" borderId="0" xfId="0" applyFont="1" applyFill="1">
      <alignment vertical="top"/>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8" fillId="0" borderId="7" xfId="0" applyFont="1" applyBorder="1" applyAlignment="1">
      <alignment horizontal="center" vertical="center"/>
    </xf>
    <xf numFmtId="0" fontId="17" fillId="0" borderId="8" xfId="0" applyFont="1" applyBorder="1" applyAlignment="1">
      <alignment horizontal="center" vertical="center" wrapText="1"/>
    </xf>
    <xf numFmtId="0" fontId="7" fillId="0" borderId="9" xfId="0" applyFont="1" applyBorder="1" applyAlignment="1">
      <alignment horizontal="center" vertical="center"/>
    </xf>
    <xf numFmtId="0" fontId="17" fillId="0" borderId="9" xfId="0" applyFont="1" applyBorder="1" applyAlignment="1">
      <alignment horizontal="center" vertical="center"/>
    </xf>
    <xf numFmtId="0" fontId="18" fillId="0" borderId="1" xfId="0" applyFont="1" applyFill="1" applyBorder="1" applyAlignment="1">
      <alignment horizontal="left" vertical="center"/>
    </xf>
    <xf numFmtId="0" fontId="0" fillId="0" borderId="10" xfId="0" applyFont="1" applyBorder="1">
      <alignment vertical="top"/>
    </xf>
    <xf numFmtId="0" fontId="0" fillId="0" borderId="11" xfId="0" applyFont="1" applyBorder="1">
      <alignment vertical="top"/>
    </xf>
    <xf numFmtId="0" fontId="19" fillId="0" borderId="6" xfId="0" applyFont="1" applyFill="1" applyBorder="1" applyAlignment="1">
      <alignment horizontal="center" vertical="center"/>
    </xf>
    <xf numFmtId="0" fontId="11" fillId="0" borderId="1" xfId="0" applyFont="1" applyBorder="1" applyAlignment="1">
      <alignment horizontal="left" vertical="center"/>
    </xf>
    <xf numFmtId="0" fontId="18" fillId="0" borderId="6" xfId="0" applyFont="1" applyFill="1" applyBorder="1" applyAlignment="1">
      <alignment horizontal="left" vertical="center"/>
    </xf>
    <xf numFmtId="0" fontId="6" fillId="0" borderId="1" xfId="0" applyFont="1" applyBorder="1" applyAlignment="1" quotePrefix="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4"/>
  <sheetViews>
    <sheetView showZeros="0" tabSelected="1" workbookViewId="0">
      <pane ySplit="1" topLeftCell="A17" activePane="bottomLeft" state="frozen"/>
      <selection/>
      <selection pane="bottomLeft" activeCell="F11" sqref="F11"/>
    </sheetView>
  </sheetViews>
  <sheetFormatPr defaultColWidth="8.84745762711864" defaultRowHeight="15" customHeight="1" outlineLevelCol="3"/>
  <cols>
    <col min="1" max="4" width="35.7118644067797"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
        <v>2</v>
      </c>
      <c r="B4" s="5"/>
      <c r="C4" s="90"/>
      <c r="D4" s="6" t="s">
        <v>3</v>
      </c>
    </row>
    <row r="5" ht="22.5" customHeight="1" spans="1:4">
      <c r="A5" s="8" t="s">
        <v>4</v>
      </c>
      <c r="B5" s="8"/>
      <c r="C5" s="8" t="s">
        <v>5</v>
      </c>
      <c r="D5" s="8"/>
    </row>
    <row r="6" ht="18.75" customHeight="1" spans="1:4">
      <c r="A6" s="8" t="s">
        <v>6</v>
      </c>
      <c r="B6" s="8" t="s">
        <v>7</v>
      </c>
      <c r="C6" s="8" t="s">
        <v>8</v>
      </c>
      <c r="D6" s="8" t="s">
        <v>7</v>
      </c>
    </row>
    <row r="7" ht="18.75" customHeight="1" spans="1:4">
      <c r="A7" s="8"/>
      <c r="B7" s="8"/>
      <c r="C7" s="8"/>
      <c r="D7" s="8"/>
    </row>
    <row r="8" ht="22.5" customHeight="1" spans="1:4">
      <c r="A8" s="15" t="s">
        <v>9</v>
      </c>
      <c r="B8" s="17">
        <v>22707625.85</v>
      </c>
      <c r="C8" s="15" t="str">
        <f>"一"&amp;"、"&amp;"一般公共服务支出"</f>
        <v>一、一般公共服务支出</v>
      </c>
      <c r="D8" s="17">
        <v>6715023.28</v>
      </c>
    </row>
    <row r="9" ht="22.5" customHeight="1" spans="1:4">
      <c r="A9" s="15" t="s">
        <v>10</v>
      </c>
      <c r="B9" s="17">
        <v>90000</v>
      </c>
      <c r="C9" s="15" t="str">
        <f>"二"&amp;"、"&amp;"国防支出"</f>
        <v>二、国防支出</v>
      </c>
      <c r="D9" s="17">
        <v>32000</v>
      </c>
    </row>
    <row r="10" ht="22.5" customHeight="1" spans="1:4">
      <c r="A10" s="15" t="s">
        <v>11</v>
      </c>
      <c r="B10" s="17"/>
      <c r="C10" s="15" t="str">
        <f>"三"&amp;"、"&amp;"文化旅游体育与传媒支出"</f>
        <v>三、文化旅游体育与传媒支出</v>
      </c>
      <c r="D10" s="17">
        <v>1800</v>
      </c>
    </row>
    <row r="11" ht="22.5" customHeight="1" spans="1:4">
      <c r="A11" s="15" t="s">
        <v>12</v>
      </c>
      <c r="B11" s="17"/>
      <c r="C11" s="15" t="str">
        <f>"四"&amp;"、"&amp;"社会保障和就业支出"</f>
        <v>四、社会保障和就业支出</v>
      </c>
      <c r="D11" s="17">
        <v>1628568</v>
      </c>
    </row>
    <row r="12" ht="22.5" customHeight="1" spans="1:4">
      <c r="A12" s="15" t="s">
        <v>13</v>
      </c>
      <c r="B12" s="17">
        <v>182000</v>
      </c>
      <c r="C12" s="15" t="str">
        <f>"五"&amp;"、"&amp;"卫生健康支出"</f>
        <v>五、卫生健康支出</v>
      </c>
      <c r="D12" s="17">
        <v>1143466.88</v>
      </c>
    </row>
    <row r="13" ht="22.5" customHeight="1" spans="1:4">
      <c r="A13" s="15" t="s">
        <v>14</v>
      </c>
      <c r="B13" s="17"/>
      <c r="C13" s="15" t="str">
        <f>"六"&amp;"、"&amp;"城乡社区支出"</f>
        <v>六、城乡社区支出</v>
      </c>
      <c r="D13" s="17">
        <v>816295.08</v>
      </c>
    </row>
    <row r="14" ht="22.5" customHeight="1" spans="1:4">
      <c r="A14" s="15" t="s">
        <v>15</v>
      </c>
      <c r="B14" s="17"/>
      <c r="C14" s="15" t="str">
        <f>"七"&amp;"、"&amp;"农林水支出"</f>
        <v>七、农林水支出</v>
      </c>
      <c r="D14" s="17">
        <v>10258376.61</v>
      </c>
    </row>
    <row r="15" ht="22.5" customHeight="1" spans="1:4">
      <c r="A15" s="106" t="s">
        <v>16</v>
      </c>
      <c r="B15" s="17"/>
      <c r="C15" s="15" t="str">
        <f>"八"&amp;"、"&amp;"交通运输支出"</f>
        <v>八、交通运输支出</v>
      </c>
      <c r="D15" s="17">
        <v>413600</v>
      </c>
    </row>
    <row r="16" ht="22.5" customHeight="1" spans="1:4">
      <c r="A16" s="106" t="s">
        <v>17</v>
      </c>
      <c r="B16" s="17"/>
      <c r="C16" s="15" t="str">
        <f>"九"&amp;"、"&amp;"自然资源海洋气象等支出"</f>
        <v>九、自然资源海洋气象等支出</v>
      </c>
      <c r="D16" s="17">
        <v>130010</v>
      </c>
    </row>
    <row r="17" ht="22.5" customHeight="1" spans="1:4">
      <c r="A17" s="106" t="s">
        <v>18</v>
      </c>
      <c r="B17" s="17">
        <v>182000</v>
      </c>
      <c r="C17" s="15" t="str">
        <f>"十"&amp;"、"&amp;"住房保障支出"</f>
        <v>十、住房保障支出</v>
      </c>
      <c r="D17" s="17">
        <v>1710486</v>
      </c>
    </row>
    <row r="18" ht="22.5" customHeight="1" spans="1:4">
      <c r="A18" s="107"/>
      <c r="B18" s="108"/>
      <c r="C18" s="15" t="str">
        <f>"十一"&amp;"、"&amp;"灾害防治及应急管理支出"</f>
        <v>十一、灾害防治及应急管理支出</v>
      </c>
      <c r="D18" s="17">
        <v>40000</v>
      </c>
    </row>
    <row r="19" ht="22.5" customHeight="1" spans="1:4">
      <c r="A19" s="106"/>
      <c r="B19" s="17"/>
      <c r="C19" s="15" t="str">
        <f>"十二"&amp;"、"&amp;"其他支出"</f>
        <v>十二、其他支出</v>
      </c>
      <c r="D19" s="17">
        <v>90000</v>
      </c>
    </row>
    <row r="20" ht="22.5" customHeight="1" spans="1:4">
      <c r="A20" s="109" t="s">
        <v>19</v>
      </c>
      <c r="B20" s="94">
        <f>B8+B9+B12</f>
        <v>22979625.85</v>
      </c>
      <c r="C20" s="95" t="s">
        <v>20</v>
      </c>
      <c r="D20" s="94">
        <f>SUM(D8:D19)</f>
        <v>22979625.85</v>
      </c>
    </row>
    <row r="21" ht="22.5" customHeight="1" spans="1:4">
      <c r="A21" s="106" t="s">
        <v>21</v>
      </c>
      <c r="B21" s="17"/>
      <c r="C21" s="110" t="s">
        <v>22</v>
      </c>
      <c r="D21" s="53"/>
    </row>
    <row r="22" ht="22.5" customHeight="1" spans="1:4">
      <c r="A22" s="106" t="s">
        <v>23</v>
      </c>
      <c r="B22" s="94"/>
      <c r="C22" s="92" t="s">
        <v>23</v>
      </c>
      <c r="D22" s="94"/>
    </row>
    <row r="23" ht="22.5" customHeight="1" spans="1:4">
      <c r="A23" s="111" t="s">
        <v>24</v>
      </c>
      <c r="B23" s="94"/>
      <c r="C23" s="92" t="s">
        <v>25</v>
      </c>
      <c r="D23" s="94"/>
    </row>
    <row r="24" ht="22.5" customHeight="1" spans="1:4">
      <c r="A24" s="111" t="s">
        <v>26</v>
      </c>
      <c r="B24" s="94">
        <v>22979625.85</v>
      </c>
      <c r="C24" s="95" t="s">
        <v>27</v>
      </c>
      <c r="D24" s="94">
        <v>22979625.85</v>
      </c>
    </row>
  </sheetData>
  <mergeCells count="8">
    <mergeCell ref="A3:D3"/>
    <mergeCell ref="A4:B4"/>
    <mergeCell ref="A5:B5"/>
    <mergeCell ref="C5:D5"/>
    <mergeCell ref="A6:A7"/>
    <mergeCell ref="B6:B7"/>
    <mergeCell ref="C6:C7"/>
    <mergeCell ref="D6:D7"/>
  </mergeCells>
  <pageMargins left="0.75" right="0.75" top="1" bottom="1" header="0.5" footer="0.5"/>
  <pageSetup paperSize="1" scale="83"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4" sqref="A4:C4"/>
    </sheetView>
  </sheetViews>
  <sheetFormatPr defaultColWidth="8.84745762711864" defaultRowHeight="15" customHeight="1" outlineLevelCol="5"/>
  <cols>
    <col min="1" max="1" width="28.5762711864407" customWidth="1"/>
    <col min="2" max="2" width="17.1440677966102" customWidth="1"/>
    <col min="3" max="3" width="32" customWidth="1"/>
    <col min="4" max="6" width="21.4237288135593" customWidth="1"/>
  </cols>
  <sheetData>
    <row r="1" customHeight="1" spans="1:6">
      <c r="A1" s="1"/>
      <c r="B1" s="1"/>
      <c r="C1" s="1"/>
      <c r="D1" s="1"/>
      <c r="E1" s="1"/>
      <c r="F1" s="1"/>
    </row>
    <row r="2" ht="18.75" customHeight="1" spans="1:6">
      <c r="A2" s="2"/>
      <c r="B2" s="2"/>
      <c r="C2" s="2"/>
      <c r="D2" s="2"/>
      <c r="E2" s="2"/>
      <c r="F2" s="42" t="s">
        <v>884</v>
      </c>
    </row>
    <row r="3" ht="37.5" customHeight="1" spans="1:6">
      <c r="A3" s="4" t="s">
        <v>885</v>
      </c>
      <c r="B3" s="4"/>
      <c r="C3" s="4"/>
      <c r="D3" s="4"/>
      <c r="E3" s="4"/>
      <c r="F3" s="4"/>
    </row>
    <row r="4" ht="18.75" customHeight="1" spans="1:6">
      <c r="A4" s="43" t="s">
        <v>2</v>
      </c>
      <c r="B4" s="43"/>
      <c r="C4" s="43"/>
      <c r="D4" s="44"/>
      <c r="E4" s="44"/>
      <c r="F4" s="45" t="s">
        <v>30</v>
      </c>
    </row>
    <row r="5" ht="18.75" customHeight="1" spans="1:6">
      <c r="A5" s="13" t="s">
        <v>216</v>
      </c>
      <c r="B5" s="13" t="s">
        <v>68</v>
      </c>
      <c r="C5" s="13" t="s">
        <v>69</v>
      </c>
      <c r="D5" s="46" t="s">
        <v>886</v>
      </c>
      <c r="E5" s="46"/>
      <c r="F5" s="46"/>
    </row>
    <row r="6" ht="18.75" customHeight="1" spans="1:6">
      <c r="A6" s="13" t="s">
        <v>68</v>
      </c>
      <c r="B6" s="13" t="s">
        <v>68</v>
      </c>
      <c r="C6" s="13" t="s">
        <v>69</v>
      </c>
      <c r="D6" s="46" t="s">
        <v>35</v>
      </c>
      <c r="E6" s="46" t="s">
        <v>72</v>
      </c>
      <c r="F6" s="46" t="s">
        <v>73</v>
      </c>
    </row>
    <row r="7" ht="18.75" customHeight="1" spans="1:6">
      <c r="A7" s="14" t="s">
        <v>47</v>
      </c>
      <c r="B7" s="14"/>
      <c r="C7" s="14" t="s">
        <v>48</v>
      </c>
      <c r="D7" s="14" t="s">
        <v>50</v>
      </c>
      <c r="E7" s="14" t="s">
        <v>51</v>
      </c>
      <c r="F7" s="14" t="s">
        <v>52</v>
      </c>
    </row>
    <row r="8" ht="18.75" customHeight="1" spans="1:6">
      <c r="A8" s="47" t="s">
        <v>59</v>
      </c>
      <c r="B8" s="48">
        <v>229</v>
      </c>
      <c r="C8" s="48" t="s">
        <v>78</v>
      </c>
      <c r="D8" s="11">
        <v>90000</v>
      </c>
      <c r="E8" s="14"/>
      <c r="F8" s="11">
        <v>90000</v>
      </c>
    </row>
    <row r="9" ht="18.75" customHeight="1" spans="1:6">
      <c r="A9" s="47" t="s">
        <v>59</v>
      </c>
      <c r="B9" s="49">
        <v>22960</v>
      </c>
      <c r="C9" s="47" t="s">
        <v>186</v>
      </c>
      <c r="D9" s="11">
        <v>90000</v>
      </c>
      <c r="E9" s="14"/>
      <c r="F9" s="11">
        <v>90000</v>
      </c>
    </row>
    <row r="10" ht="18.75" customHeight="1" spans="1:6">
      <c r="A10" s="47" t="s">
        <v>59</v>
      </c>
      <c r="B10" s="50">
        <v>2296002</v>
      </c>
      <c r="C10" s="51" t="s">
        <v>187</v>
      </c>
      <c r="D10" s="11">
        <v>90000</v>
      </c>
      <c r="E10" s="14"/>
      <c r="F10" s="11">
        <v>90000</v>
      </c>
    </row>
    <row r="11" ht="20.25" customHeight="1" spans="1:6">
      <c r="A11" s="52" t="s">
        <v>188</v>
      </c>
      <c r="B11" s="52"/>
      <c r="C11" s="52"/>
      <c r="D11" s="53">
        <v>90000</v>
      </c>
      <c r="E11" s="53"/>
      <c r="F11" s="53">
        <v>90000</v>
      </c>
    </row>
  </sheetData>
  <mergeCells count="7">
    <mergeCell ref="A3:F3"/>
    <mergeCell ref="A4:C4"/>
    <mergeCell ref="D5:F5"/>
    <mergeCell ref="A11:C11"/>
    <mergeCell ref="A5:A6"/>
    <mergeCell ref="B5:B6"/>
    <mergeCell ref="C5:C6"/>
  </mergeCells>
  <pageMargins left="0.75" right="0.75" top="1" bottom="1" header="0.5" footer="0.5"/>
  <pageSetup paperSize="1" scale="87"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topLeftCell="F1" workbookViewId="0">
      <pane ySplit="1" topLeftCell="A2" activePane="bottomLeft" state="frozen"/>
      <selection/>
      <selection pane="bottomLeft" activeCell="K20" sqref="K20"/>
    </sheetView>
  </sheetViews>
  <sheetFormatPr defaultColWidth="8.84745762711864" defaultRowHeight="15" customHeight="1"/>
  <cols>
    <col min="1" max="1" width="32.9915254237288" customWidth="1"/>
    <col min="2" max="2" width="31.2796610169492" customWidth="1"/>
    <col min="3" max="3" width="31.4152542372881" customWidth="1"/>
    <col min="4" max="4" width="11.4152542372881" customWidth="1"/>
    <col min="5" max="7" width="16.2796610169492" customWidth="1"/>
    <col min="8" max="11" width="16.4152542372881" customWidth="1"/>
    <col min="12" max="17" width="16.2796610169492" customWidth="1"/>
  </cols>
  <sheetData>
    <row r="1" customHeight="1" spans="1:17">
      <c r="A1" s="29"/>
      <c r="B1" s="29"/>
      <c r="C1" s="29"/>
      <c r="D1" s="29"/>
      <c r="E1" s="29"/>
      <c r="F1" s="29"/>
      <c r="G1" s="29"/>
      <c r="H1" s="29"/>
      <c r="I1" s="29"/>
      <c r="J1" s="29"/>
      <c r="K1" s="29"/>
      <c r="L1" s="29"/>
      <c r="M1" s="29"/>
      <c r="N1" s="29"/>
      <c r="O1" s="29"/>
      <c r="P1" s="29"/>
      <c r="Q1" s="29"/>
    </row>
    <row r="2" customHeight="1" spans="1:17">
      <c r="A2" s="35"/>
      <c r="B2" s="35"/>
      <c r="C2" s="35"/>
      <c r="D2" s="35"/>
      <c r="E2" s="35"/>
      <c r="F2" s="35"/>
      <c r="G2" s="35"/>
      <c r="H2" s="35"/>
      <c r="I2" s="35"/>
      <c r="J2" s="35"/>
      <c r="K2" s="35"/>
      <c r="L2" s="35"/>
      <c r="M2" s="35"/>
      <c r="N2" s="35"/>
      <c r="O2" s="35"/>
      <c r="P2" s="35"/>
      <c r="Q2" s="20" t="s">
        <v>887</v>
      </c>
    </row>
    <row r="3" ht="45" customHeight="1" spans="1:17">
      <c r="A3" s="30" t="s">
        <v>888</v>
      </c>
      <c r="B3" s="30"/>
      <c r="C3" s="30"/>
      <c r="D3" s="30"/>
      <c r="E3" s="30"/>
      <c r="F3" s="30"/>
      <c r="G3" s="30"/>
      <c r="H3" s="30"/>
      <c r="I3" s="30"/>
      <c r="J3" s="30"/>
      <c r="K3" s="30"/>
      <c r="L3" s="30"/>
      <c r="M3" s="30"/>
      <c r="N3" s="40"/>
      <c r="O3" s="40"/>
      <c r="P3" s="40"/>
      <c r="Q3" s="40"/>
    </row>
    <row r="4" ht="20.25" customHeight="1" spans="1:17">
      <c r="A4" s="19" t="s">
        <v>2</v>
      </c>
      <c r="B4" s="19"/>
      <c r="C4" s="19"/>
      <c r="D4" s="19"/>
      <c r="E4" s="19"/>
      <c r="F4" s="19"/>
      <c r="G4" s="19"/>
      <c r="H4" s="19"/>
      <c r="I4" s="19"/>
      <c r="J4" s="19"/>
      <c r="K4" s="19"/>
      <c r="L4" s="19"/>
      <c r="M4" s="19"/>
      <c r="N4" s="19"/>
      <c r="O4" s="19"/>
      <c r="P4" s="19"/>
      <c r="Q4" s="20" t="s">
        <v>30</v>
      </c>
    </row>
    <row r="5" ht="20.25" customHeight="1" spans="1:17">
      <c r="A5" s="22" t="s">
        <v>889</v>
      </c>
      <c r="B5" s="22" t="s">
        <v>890</v>
      </c>
      <c r="C5" s="22" t="s">
        <v>891</v>
      </c>
      <c r="D5" s="22" t="s">
        <v>892</v>
      </c>
      <c r="E5" s="22" t="s">
        <v>893</v>
      </c>
      <c r="F5" s="22" t="s">
        <v>894</v>
      </c>
      <c r="G5" s="22" t="s">
        <v>223</v>
      </c>
      <c r="H5" s="22"/>
      <c r="I5" s="22"/>
      <c r="J5" s="22"/>
      <c r="K5" s="22"/>
      <c r="L5" s="22"/>
      <c r="M5" s="22"/>
      <c r="N5" s="22"/>
      <c r="O5" s="22"/>
      <c r="P5" s="22"/>
      <c r="Q5" s="22"/>
    </row>
    <row r="6" ht="20.25" customHeight="1" spans="1:17">
      <c r="A6" s="22" t="s">
        <v>895</v>
      </c>
      <c r="B6" s="22" t="s">
        <v>890</v>
      </c>
      <c r="C6" s="22" t="s">
        <v>891</v>
      </c>
      <c r="D6" s="22" t="s">
        <v>892</v>
      </c>
      <c r="E6" s="22" t="s">
        <v>893</v>
      </c>
      <c r="F6" s="22" t="s">
        <v>894</v>
      </c>
      <c r="G6" s="22" t="s">
        <v>33</v>
      </c>
      <c r="H6" s="22" t="s">
        <v>36</v>
      </c>
      <c r="I6" s="22" t="s">
        <v>896</v>
      </c>
      <c r="J6" s="22" t="s">
        <v>897</v>
      </c>
      <c r="K6" s="22" t="s">
        <v>39</v>
      </c>
      <c r="L6" s="22" t="s">
        <v>898</v>
      </c>
      <c r="M6" s="22" t="s">
        <v>71</v>
      </c>
      <c r="N6" s="22"/>
      <c r="O6" s="22"/>
      <c r="P6" s="22"/>
      <c r="Q6" s="22"/>
    </row>
    <row r="7" ht="32.4" customHeight="1" spans="1:17">
      <c r="A7" s="22"/>
      <c r="B7" s="22"/>
      <c r="C7" s="22"/>
      <c r="D7" s="22"/>
      <c r="E7" s="22"/>
      <c r="F7" s="22"/>
      <c r="G7" s="22"/>
      <c r="H7" s="22" t="s">
        <v>35</v>
      </c>
      <c r="I7" s="22"/>
      <c r="J7" s="22"/>
      <c r="K7" s="22"/>
      <c r="L7" s="22" t="s">
        <v>35</v>
      </c>
      <c r="M7" s="22" t="s">
        <v>42</v>
      </c>
      <c r="N7" s="22" t="s">
        <v>43</v>
      </c>
      <c r="O7" s="41" t="s">
        <v>44</v>
      </c>
      <c r="P7" s="41" t="s">
        <v>45</v>
      </c>
      <c r="Q7" s="41" t="s">
        <v>46</v>
      </c>
    </row>
    <row r="8" ht="20.25" customHeight="1" spans="1:17">
      <c r="A8" s="32">
        <v>1</v>
      </c>
      <c r="B8" s="32">
        <v>2</v>
      </c>
      <c r="C8" s="32">
        <v>3</v>
      </c>
      <c r="D8" s="32">
        <v>4</v>
      </c>
      <c r="E8" s="32">
        <v>5</v>
      </c>
      <c r="F8" s="32">
        <v>6</v>
      </c>
      <c r="G8" s="32">
        <v>7</v>
      </c>
      <c r="H8" s="32">
        <v>8</v>
      </c>
      <c r="I8" s="32">
        <v>9</v>
      </c>
      <c r="J8" s="32">
        <v>10</v>
      </c>
      <c r="K8" s="32">
        <v>11</v>
      </c>
      <c r="L8" s="32">
        <v>12</v>
      </c>
      <c r="M8" s="32">
        <v>13</v>
      </c>
      <c r="N8" s="32">
        <v>14</v>
      </c>
      <c r="O8" s="32">
        <v>15</v>
      </c>
      <c r="P8" s="32">
        <v>16</v>
      </c>
      <c r="Q8" s="32">
        <v>17</v>
      </c>
    </row>
    <row r="9" ht="20.25" customHeight="1" spans="1:17">
      <c r="A9" s="36"/>
      <c r="B9" s="23"/>
      <c r="C9" s="23"/>
      <c r="D9" s="37"/>
      <c r="E9" s="37"/>
      <c r="F9" s="37"/>
      <c r="G9" s="37"/>
      <c r="H9" s="37"/>
      <c r="I9" s="37"/>
      <c r="J9" s="33"/>
      <c r="K9" s="33"/>
      <c r="L9" s="37"/>
      <c r="M9" s="37"/>
      <c r="N9" s="37"/>
      <c r="O9" s="37"/>
      <c r="P9" s="37"/>
      <c r="Q9" s="37"/>
    </row>
    <row r="10" ht="20.25" customHeight="1" spans="1:17">
      <c r="A10" s="23"/>
      <c r="B10" s="23"/>
      <c r="C10" s="23"/>
      <c r="D10" s="38"/>
      <c r="E10" s="24"/>
      <c r="F10" s="37"/>
      <c r="G10" s="37"/>
      <c r="H10" s="33"/>
      <c r="I10" s="33"/>
      <c r="J10" s="33"/>
      <c r="K10" s="33"/>
      <c r="L10" s="37"/>
      <c r="M10" s="37"/>
      <c r="N10" s="37"/>
      <c r="O10" s="37"/>
      <c r="P10" s="37"/>
      <c r="Q10" s="37"/>
    </row>
    <row r="11" ht="20.25" customHeight="1" spans="1:17">
      <c r="A11" s="24" t="s">
        <v>33</v>
      </c>
      <c r="B11" s="24"/>
      <c r="C11" s="24"/>
      <c r="D11" s="38"/>
      <c r="E11" s="38"/>
      <c r="F11" s="37"/>
      <c r="G11" s="37"/>
      <c r="H11" s="37"/>
      <c r="I11" s="37"/>
      <c r="J11" s="37"/>
      <c r="K11" s="37"/>
      <c r="L11" s="37"/>
      <c r="M11" s="37"/>
      <c r="N11" s="37"/>
      <c r="O11" s="37"/>
      <c r="P11" s="37"/>
      <c r="Q11" s="37"/>
    </row>
    <row r="12" customHeight="1" spans="1:1">
      <c r="A12" s="39" t="s">
        <v>899</v>
      </c>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scale="38"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opLeftCell="M1" workbookViewId="0">
      <pane ySplit="1" topLeftCell="A2" activePane="bottomLeft" state="frozen"/>
      <selection/>
      <selection pane="bottomLeft" activeCell="A1" sqref="A1:N1"/>
    </sheetView>
  </sheetViews>
  <sheetFormatPr defaultColWidth="8.84745762711864" defaultRowHeight="15" customHeight="1"/>
  <cols>
    <col min="1" max="1" width="35.135593220339" customWidth="1"/>
    <col min="2" max="2" width="28.2796610169492" customWidth="1"/>
    <col min="3" max="3" width="28.4152542372881" customWidth="1"/>
    <col min="4" max="4" width="16.2796610169492" customWidth="1"/>
    <col min="5" max="9" width="16.4152542372881" customWidth="1"/>
    <col min="10" max="14" width="16.2796610169492" customWidth="1"/>
  </cols>
  <sheetData>
    <row r="1" customHeight="1" spans="1:14">
      <c r="A1" s="29"/>
      <c r="B1" s="29"/>
      <c r="C1" s="29"/>
      <c r="D1" s="29"/>
      <c r="E1" s="29"/>
      <c r="F1" s="29"/>
      <c r="G1" s="29"/>
      <c r="H1" s="29"/>
      <c r="I1" s="29"/>
      <c r="J1" s="29"/>
      <c r="K1" s="29"/>
      <c r="L1" s="29"/>
      <c r="M1" s="29"/>
      <c r="N1" s="29"/>
    </row>
    <row r="2" customHeight="1" spans="1:14">
      <c r="A2" s="20"/>
      <c r="B2" s="20"/>
      <c r="C2" s="20"/>
      <c r="D2" s="20"/>
      <c r="E2" s="20"/>
      <c r="F2" s="20"/>
      <c r="G2" s="20"/>
      <c r="H2" s="20"/>
      <c r="I2" s="20"/>
      <c r="J2" s="20"/>
      <c r="K2" s="20"/>
      <c r="L2" s="20"/>
      <c r="M2" s="20"/>
      <c r="N2" s="20" t="s">
        <v>900</v>
      </c>
    </row>
    <row r="3" ht="45" customHeight="1" spans="1:14">
      <c r="A3" s="30" t="s">
        <v>901</v>
      </c>
      <c r="B3" s="30"/>
      <c r="C3" s="30"/>
      <c r="D3" s="30"/>
      <c r="E3" s="30"/>
      <c r="F3" s="30"/>
      <c r="G3" s="30"/>
      <c r="H3" s="30"/>
      <c r="I3" s="30"/>
      <c r="J3" s="30"/>
      <c r="K3" s="30"/>
      <c r="L3" s="30"/>
      <c r="M3" s="30"/>
      <c r="N3" s="30"/>
    </row>
    <row r="4" ht="20.25" customHeight="1" spans="1:14">
      <c r="A4" s="19" t="s">
        <v>2</v>
      </c>
      <c r="B4" s="19"/>
      <c r="C4" s="19"/>
      <c r="D4" s="19"/>
      <c r="E4" s="19"/>
      <c r="F4" s="19"/>
      <c r="G4" s="19"/>
      <c r="H4" s="19"/>
      <c r="I4" s="20"/>
      <c r="J4" s="20"/>
      <c r="K4" s="20"/>
      <c r="L4" s="20"/>
      <c r="M4" s="20"/>
      <c r="N4" s="20" t="s">
        <v>30</v>
      </c>
    </row>
    <row r="5" ht="27.15" customHeight="1" spans="1:14">
      <c r="A5" s="31" t="s">
        <v>889</v>
      </c>
      <c r="B5" s="31" t="s">
        <v>902</v>
      </c>
      <c r="C5" s="31" t="s">
        <v>903</v>
      </c>
      <c r="D5" s="31" t="s">
        <v>223</v>
      </c>
      <c r="E5" s="31"/>
      <c r="F5" s="31"/>
      <c r="G5" s="31"/>
      <c r="H5" s="31"/>
      <c r="I5" s="31"/>
      <c r="J5" s="31"/>
      <c r="K5" s="31"/>
      <c r="L5" s="31"/>
      <c r="M5" s="31"/>
      <c r="N5" s="31"/>
    </row>
    <row r="6" ht="23.4" customHeight="1" spans="1:14">
      <c r="A6" s="31" t="s">
        <v>895</v>
      </c>
      <c r="B6" s="31"/>
      <c r="C6" s="31" t="s">
        <v>904</v>
      </c>
      <c r="D6" s="31" t="s">
        <v>33</v>
      </c>
      <c r="E6" s="31" t="s">
        <v>36</v>
      </c>
      <c r="F6" s="31" t="s">
        <v>896</v>
      </c>
      <c r="G6" s="31" t="s">
        <v>897</v>
      </c>
      <c r="H6" s="31" t="s">
        <v>39</v>
      </c>
      <c r="I6" s="31" t="s">
        <v>898</v>
      </c>
      <c r="J6" s="31"/>
      <c r="K6" s="31"/>
      <c r="L6" s="31"/>
      <c r="M6" s="31"/>
      <c r="N6" s="31"/>
    </row>
    <row r="7" ht="28.65" customHeight="1" spans="1:14">
      <c r="A7" s="31"/>
      <c r="B7" s="31"/>
      <c r="C7" s="31"/>
      <c r="D7" s="31"/>
      <c r="E7" s="31" t="s">
        <v>35</v>
      </c>
      <c r="F7" s="31"/>
      <c r="G7" s="31"/>
      <c r="H7" s="31"/>
      <c r="I7" s="31" t="s">
        <v>35</v>
      </c>
      <c r="J7" s="31" t="s">
        <v>42</v>
      </c>
      <c r="K7" s="31" t="s">
        <v>43</v>
      </c>
      <c r="L7" s="34" t="s">
        <v>44</v>
      </c>
      <c r="M7" s="34" t="s">
        <v>45</v>
      </c>
      <c r="N7" s="34" t="s">
        <v>46</v>
      </c>
    </row>
    <row r="8" ht="20.25" customHeight="1" spans="1:14">
      <c r="A8" s="32">
        <v>1</v>
      </c>
      <c r="B8" s="32">
        <v>2</v>
      </c>
      <c r="C8" s="32">
        <v>3</v>
      </c>
      <c r="D8" s="32">
        <v>4</v>
      </c>
      <c r="E8" s="32">
        <v>5</v>
      </c>
      <c r="F8" s="32">
        <v>6</v>
      </c>
      <c r="G8" s="32">
        <v>7</v>
      </c>
      <c r="H8" s="32">
        <v>8</v>
      </c>
      <c r="I8" s="32">
        <v>9</v>
      </c>
      <c r="J8" s="32">
        <v>10</v>
      </c>
      <c r="K8" s="32">
        <v>11</v>
      </c>
      <c r="L8" s="32">
        <v>12</v>
      </c>
      <c r="M8" s="32">
        <v>13</v>
      </c>
      <c r="N8" s="32">
        <v>14</v>
      </c>
    </row>
    <row r="9" ht="20.25" customHeight="1" spans="1:14">
      <c r="A9" s="23"/>
      <c r="B9" s="23"/>
      <c r="C9" s="23"/>
      <c r="D9" s="33"/>
      <c r="E9" s="33"/>
      <c r="F9" s="33"/>
      <c r="G9" s="33"/>
      <c r="H9" s="33"/>
      <c r="I9" s="33"/>
      <c r="J9" s="33"/>
      <c r="K9" s="33"/>
      <c r="L9" s="33"/>
      <c r="M9" s="33"/>
      <c r="N9" s="33"/>
    </row>
    <row r="10" ht="20.25" customHeight="1" spans="1:14">
      <c r="A10" s="23"/>
      <c r="B10" s="23"/>
      <c r="C10" s="23"/>
      <c r="D10" s="33"/>
      <c r="E10" s="33"/>
      <c r="F10" s="33"/>
      <c r="G10" s="33"/>
      <c r="H10" s="33"/>
      <c r="I10" s="33"/>
      <c r="J10" s="33"/>
      <c r="K10" s="33"/>
      <c r="L10" s="33"/>
      <c r="M10" s="33"/>
      <c r="N10" s="33"/>
    </row>
    <row r="11" ht="20.25" customHeight="1" spans="1:14">
      <c r="A11" s="24" t="s">
        <v>33</v>
      </c>
      <c r="B11" s="24"/>
      <c r="C11" s="24"/>
      <c r="D11" s="33"/>
      <c r="E11" s="33"/>
      <c r="F11" s="33"/>
      <c r="G11" s="33"/>
      <c r="H11" s="33"/>
      <c r="I11" s="33"/>
      <c r="J11" s="33"/>
      <c r="K11" s="33"/>
      <c r="L11" s="33"/>
      <c r="M11" s="33"/>
      <c r="N11" s="33"/>
    </row>
    <row r="12" customHeight="1" spans="1:1">
      <c r="A12" t="s">
        <v>905</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scale="45"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pane ySplit="1" topLeftCell="A2" activePane="bottomLeft" state="frozen"/>
      <selection/>
      <selection pane="bottomLeft" activeCell="A1" sqref="A1"/>
    </sheetView>
  </sheetViews>
  <sheetFormatPr defaultColWidth="8.84745762711864" defaultRowHeight="15" customHeight="1"/>
  <cols>
    <col min="1" max="1" width="37.1440677966102" customWidth="1"/>
    <col min="2" max="14" width="17.1440677966102"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906</v>
      </c>
    </row>
    <row r="3" ht="45.15" customHeight="1" spans="1:14">
      <c r="A3" s="25" t="s">
        <v>907</v>
      </c>
      <c r="B3" s="25"/>
      <c r="C3" s="25"/>
      <c r="D3" s="25"/>
      <c r="E3" s="25"/>
      <c r="F3" s="25"/>
      <c r="G3" s="25"/>
      <c r="H3" s="25"/>
      <c r="I3" s="25"/>
      <c r="J3" s="25"/>
      <c r="K3" s="25"/>
      <c r="L3" s="25"/>
      <c r="M3" s="25"/>
      <c r="N3" s="25"/>
    </row>
    <row r="4" ht="18.75" customHeight="1" spans="1:14">
      <c r="A4" s="19" t="s">
        <v>2</v>
      </c>
      <c r="B4" s="19"/>
      <c r="C4" s="19"/>
      <c r="D4" s="19"/>
      <c r="E4" s="19"/>
      <c r="F4" s="19"/>
      <c r="G4" s="19"/>
      <c r="H4" s="19"/>
      <c r="I4" s="19"/>
      <c r="J4" s="19"/>
      <c r="K4" s="19"/>
      <c r="L4" s="19"/>
      <c r="M4" s="19"/>
      <c r="N4" s="20" t="s">
        <v>30</v>
      </c>
    </row>
    <row r="5" ht="22.5" customHeight="1" spans="1:14">
      <c r="A5" s="28" t="s">
        <v>908</v>
      </c>
      <c r="B5" s="28" t="s">
        <v>223</v>
      </c>
      <c r="C5" s="28"/>
      <c r="D5" s="28"/>
      <c r="E5" s="28" t="s">
        <v>909</v>
      </c>
      <c r="F5" s="28"/>
      <c r="G5" s="28"/>
      <c r="H5" s="28"/>
      <c r="I5" s="28"/>
      <c r="J5" s="28"/>
      <c r="K5" s="28"/>
      <c r="L5" s="28"/>
      <c r="M5" s="28"/>
      <c r="N5" s="28"/>
    </row>
    <row r="6" ht="22.5" customHeight="1" spans="1:14">
      <c r="A6" s="28"/>
      <c r="B6" s="28" t="s">
        <v>33</v>
      </c>
      <c r="C6" s="28" t="s">
        <v>36</v>
      </c>
      <c r="D6" s="28" t="s">
        <v>896</v>
      </c>
      <c r="E6" s="28" t="s">
        <v>910</v>
      </c>
      <c r="F6" s="28" t="s">
        <v>911</v>
      </c>
      <c r="G6" s="28" t="s">
        <v>912</v>
      </c>
      <c r="H6" s="28" t="s">
        <v>913</v>
      </c>
      <c r="I6" s="28" t="s">
        <v>914</v>
      </c>
      <c r="J6" s="28" t="s">
        <v>915</v>
      </c>
      <c r="K6" s="28" t="s">
        <v>916</v>
      </c>
      <c r="L6" s="28" t="s">
        <v>917</v>
      </c>
      <c r="M6" s="28" t="s">
        <v>918</v>
      </c>
      <c r="N6" s="28" t="s">
        <v>919</v>
      </c>
    </row>
    <row r="7" ht="18.75" customHeight="1" spans="1:14">
      <c r="A7" s="23"/>
      <c r="B7" s="23"/>
      <c r="C7" s="23"/>
      <c r="D7" s="23"/>
      <c r="E7" s="23"/>
      <c r="F7" s="23"/>
      <c r="G7" s="23"/>
      <c r="H7" s="23"/>
      <c r="I7" s="23"/>
      <c r="J7" s="23"/>
      <c r="K7" s="23"/>
      <c r="L7" s="23"/>
      <c r="M7" s="23"/>
      <c r="N7" s="23"/>
    </row>
    <row r="8" ht="18.75" customHeight="1" spans="1:14">
      <c r="A8" s="23"/>
      <c r="B8" s="23"/>
      <c r="C8" s="23"/>
      <c r="D8" s="23"/>
      <c r="E8" s="23"/>
      <c r="F8" s="23"/>
      <c r="G8" s="23"/>
      <c r="H8" s="23"/>
      <c r="I8" s="23"/>
      <c r="J8" s="23"/>
      <c r="K8" s="23"/>
      <c r="L8" s="23"/>
      <c r="M8" s="23"/>
      <c r="N8" s="23"/>
    </row>
    <row r="9" ht="18.75" customHeight="1" spans="1:14">
      <c r="A9" s="24"/>
      <c r="B9" s="23"/>
      <c r="C9" s="23"/>
      <c r="D9" s="23"/>
      <c r="E9" s="23"/>
      <c r="F9" s="23"/>
      <c r="G9" s="23"/>
      <c r="H9" s="23"/>
      <c r="I9" s="23"/>
      <c r="J9" s="23"/>
      <c r="K9" s="23"/>
      <c r="L9" s="23"/>
      <c r="M9" s="23"/>
      <c r="N9" s="23"/>
    </row>
    <row r="10" customHeight="1" spans="1:1">
      <c r="A10" t="s">
        <v>905</v>
      </c>
    </row>
  </sheetData>
  <mergeCells count="5">
    <mergeCell ref="A3:N3"/>
    <mergeCell ref="A4:C4"/>
    <mergeCell ref="B5:D5"/>
    <mergeCell ref="E5:N5"/>
    <mergeCell ref="A5:A6"/>
  </mergeCells>
  <pageMargins left="0.75" right="0.75" top="1" bottom="1" header="0.5" footer="0.5"/>
  <pageSetup paperSize="1" scale="47"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C4"/>
    </sheetView>
  </sheetViews>
  <sheetFormatPr defaultColWidth="8.84745762711864" defaultRowHeight="15" customHeight="1"/>
  <cols>
    <col min="1" max="10" width="28.5762711864407"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920</v>
      </c>
    </row>
    <row r="3" ht="52.05" customHeight="1" spans="1:10">
      <c r="A3" s="25" t="s">
        <v>921</v>
      </c>
      <c r="B3" s="26"/>
      <c r="C3" s="26"/>
      <c r="D3" s="26"/>
      <c r="E3" s="26"/>
      <c r="F3" s="26"/>
      <c r="G3" s="26"/>
      <c r="H3" s="26"/>
      <c r="I3" s="26"/>
      <c r="J3" s="26"/>
    </row>
    <row r="4" ht="21.3" customHeight="1" spans="1:10">
      <c r="A4" s="19" t="s">
        <v>2</v>
      </c>
      <c r="B4" s="19"/>
      <c r="C4" s="19"/>
      <c r="D4" s="27"/>
      <c r="E4" s="27"/>
      <c r="F4" s="27"/>
      <c r="G4" s="27"/>
      <c r="H4" s="27"/>
      <c r="I4" s="27"/>
      <c r="J4" s="27"/>
    </row>
    <row r="5" ht="27.15" customHeight="1" spans="1:10">
      <c r="A5" s="22" t="s">
        <v>430</v>
      </c>
      <c r="B5" s="22" t="s">
        <v>431</v>
      </c>
      <c r="C5" s="22" t="s">
        <v>432</v>
      </c>
      <c r="D5" s="22" t="s">
        <v>433</v>
      </c>
      <c r="E5" s="22" t="s">
        <v>434</v>
      </c>
      <c r="F5" s="22" t="s">
        <v>435</v>
      </c>
      <c r="G5" s="22" t="s">
        <v>436</v>
      </c>
      <c r="H5" s="22" t="s">
        <v>437</v>
      </c>
      <c r="I5" s="22" t="s">
        <v>438</v>
      </c>
      <c r="J5" s="22" t="s">
        <v>439</v>
      </c>
    </row>
    <row r="6" ht="18.75" customHeight="1" spans="1:10">
      <c r="A6" s="22" t="s">
        <v>47</v>
      </c>
      <c r="B6" s="22" t="s">
        <v>48</v>
      </c>
      <c r="C6" s="22" t="s">
        <v>49</v>
      </c>
      <c r="D6" s="22" t="s">
        <v>50</v>
      </c>
      <c r="E6" s="22" t="s">
        <v>51</v>
      </c>
      <c r="F6" s="22" t="s">
        <v>52</v>
      </c>
      <c r="G6" s="22" t="s">
        <v>53</v>
      </c>
      <c r="H6" s="22" t="s">
        <v>54</v>
      </c>
      <c r="I6" s="22" t="s">
        <v>55</v>
      </c>
      <c r="J6" s="22" t="s">
        <v>79</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905</v>
      </c>
    </row>
  </sheetData>
  <mergeCells count="2">
    <mergeCell ref="A3:J3"/>
    <mergeCell ref="A4:C4"/>
  </mergeCells>
  <pageMargins left="0.75" right="0.75" top="1" bottom="1" header="0.5" footer="0.5"/>
  <pageSetup paperSize="1" scale="43"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2" activePane="bottomLeft" state="frozen"/>
      <selection/>
      <selection pane="bottomLeft" activeCell="C20" sqref="C20"/>
    </sheetView>
  </sheetViews>
  <sheetFormatPr defaultColWidth="8.84745762711864" defaultRowHeight="15" customHeight="1" outlineLevelCol="7"/>
  <cols>
    <col min="1" max="8" width="28.5762711864407" customWidth="1"/>
  </cols>
  <sheetData>
    <row r="1" customHeight="1" spans="1:8">
      <c r="A1" s="1"/>
      <c r="B1" s="1"/>
      <c r="C1" s="1"/>
      <c r="D1" s="1"/>
      <c r="E1" s="1"/>
      <c r="F1" s="1"/>
      <c r="G1" s="1"/>
      <c r="H1" s="1"/>
    </row>
    <row r="2" ht="18.75" customHeight="1" spans="1:8">
      <c r="A2" s="19"/>
      <c r="B2" s="19"/>
      <c r="C2" s="19"/>
      <c r="D2" s="19"/>
      <c r="E2" s="19"/>
      <c r="F2" s="19"/>
      <c r="G2" s="19"/>
      <c r="H2" s="20" t="s">
        <v>922</v>
      </c>
    </row>
    <row r="3" ht="41.4" customHeight="1" spans="1:8">
      <c r="A3" s="21" t="s">
        <v>923</v>
      </c>
      <c r="B3" s="21"/>
      <c r="C3" s="21"/>
      <c r="D3" s="21"/>
      <c r="E3" s="21"/>
      <c r="F3" s="21"/>
      <c r="G3" s="21"/>
      <c r="H3" s="21"/>
    </row>
    <row r="4" ht="18.75" customHeight="1" spans="1:8">
      <c r="A4" s="19" t="s">
        <v>2</v>
      </c>
      <c r="B4" s="19"/>
      <c r="C4" s="19"/>
      <c r="D4" s="19"/>
      <c r="E4" s="19"/>
      <c r="F4" s="19"/>
      <c r="G4" s="19"/>
      <c r="H4" s="19"/>
    </row>
    <row r="5" ht="18.75" customHeight="1" spans="1:8">
      <c r="A5" s="22" t="s">
        <v>216</v>
      </c>
      <c r="B5" s="22" t="s">
        <v>924</v>
      </c>
      <c r="C5" s="22" t="s">
        <v>925</v>
      </c>
      <c r="D5" s="22" t="s">
        <v>926</v>
      </c>
      <c r="E5" s="22" t="s">
        <v>892</v>
      </c>
      <c r="F5" s="22" t="s">
        <v>927</v>
      </c>
      <c r="G5" s="22"/>
      <c r="H5" s="22"/>
    </row>
    <row r="6" ht="18.75" customHeight="1" spans="1:8">
      <c r="A6" s="22"/>
      <c r="B6" s="22"/>
      <c r="C6" s="22"/>
      <c r="D6" s="22"/>
      <c r="E6" s="22"/>
      <c r="F6" s="22" t="s">
        <v>893</v>
      </c>
      <c r="G6" s="22" t="s">
        <v>928</v>
      </c>
      <c r="H6" s="22" t="s">
        <v>929</v>
      </c>
    </row>
    <row r="7" ht="18.75" customHeight="1" spans="1:8">
      <c r="A7" s="22" t="s">
        <v>47</v>
      </c>
      <c r="B7" s="22" t="s">
        <v>48</v>
      </c>
      <c r="C7" s="22" t="s">
        <v>49</v>
      </c>
      <c r="D7" s="22" t="s">
        <v>50</v>
      </c>
      <c r="E7" s="22" t="s">
        <v>51</v>
      </c>
      <c r="F7" s="22" t="s">
        <v>52</v>
      </c>
      <c r="G7" s="22" t="s">
        <v>53</v>
      </c>
      <c r="H7" s="22" t="s">
        <v>54</v>
      </c>
    </row>
    <row r="8" ht="18.75" customHeight="1" spans="1:8">
      <c r="A8" s="23"/>
      <c r="B8" s="23"/>
      <c r="C8" s="23"/>
      <c r="D8" s="23"/>
      <c r="E8" s="24"/>
      <c r="F8" s="24"/>
      <c r="G8" s="17"/>
      <c r="H8" s="17"/>
    </row>
    <row r="9" ht="22" customHeight="1" spans="1:1">
      <c r="A9" t="s">
        <v>905</v>
      </c>
    </row>
  </sheetData>
  <mergeCells count="8">
    <mergeCell ref="A3:H3"/>
    <mergeCell ref="A4:C4"/>
    <mergeCell ref="F5:H5"/>
    <mergeCell ref="A5:A6"/>
    <mergeCell ref="B5:B6"/>
    <mergeCell ref="C5:C6"/>
    <mergeCell ref="D5:D6"/>
    <mergeCell ref="E5:E6"/>
  </mergeCells>
  <pageMargins left="0.75" right="0.75" top="1" bottom="1" header="0.5" footer="0.5"/>
  <pageSetup paperSize="1" scale="54"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B16" sqref="B16"/>
    </sheetView>
  </sheetViews>
  <sheetFormatPr defaultColWidth="8.84745762711864" defaultRowHeight="15" customHeight="1"/>
  <cols>
    <col min="1" max="1" width="21.4237288135593" customWidth="1"/>
    <col min="2" max="3" width="35.7118644067797" customWidth="1"/>
    <col min="4" max="4" width="17.1440677966102" customWidth="1"/>
    <col min="5" max="5" width="28.5762711864407" customWidth="1"/>
    <col min="6" max="6" width="17.1440677966102" customWidth="1"/>
    <col min="7" max="7" width="28.5762711864407" customWidth="1"/>
    <col min="8" max="11" width="14.2796610169492"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930</v>
      </c>
    </row>
    <row r="3" ht="45" customHeight="1" spans="1:11">
      <c r="A3" s="4" t="s">
        <v>931</v>
      </c>
      <c r="B3" s="4"/>
      <c r="C3" s="4"/>
      <c r="D3" s="4"/>
      <c r="E3" s="4"/>
      <c r="F3" s="4"/>
      <c r="G3" s="4"/>
      <c r="H3" s="4"/>
      <c r="I3" s="4"/>
      <c r="J3" s="4"/>
      <c r="K3" s="4"/>
    </row>
    <row r="4" ht="18.75" customHeight="1" spans="1:11">
      <c r="A4" s="5" t="s">
        <v>2</v>
      </c>
      <c r="B4" s="5"/>
      <c r="C4" s="5"/>
      <c r="D4" s="5"/>
      <c r="E4" s="5"/>
      <c r="F4" s="5"/>
      <c r="G4" s="5"/>
      <c r="H4" s="6"/>
      <c r="I4" s="6"/>
      <c r="J4" s="6"/>
      <c r="K4" s="6" t="s">
        <v>30</v>
      </c>
    </row>
    <row r="5" ht="18.75" customHeight="1" spans="1:11">
      <c r="A5" s="13" t="s">
        <v>318</v>
      </c>
      <c r="B5" s="13" t="s">
        <v>218</v>
      </c>
      <c r="C5" s="13" t="s">
        <v>319</v>
      </c>
      <c r="D5" s="13" t="s">
        <v>219</v>
      </c>
      <c r="E5" s="13" t="s">
        <v>220</v>
      </c>
      <c r="F5" s="13" t="s">
        <v>320</v>
      </c>
      <c r="G5" s="13" t="s">
        <v>222</v>
      </c>
      <c r="H5" s="13" t="s">
        <v>33</v>
      </c>
      <c r="I5" s="13" t="s">
        <v>932</v>
      </c>
      <c r="J5" s="13"/>
      <c r="K5" s="13"/>
    </row>
    <row r="6" ht="18.75" customHeight="1" spans="1:11">
      <c r="A6" s="13"/>
      <c r="B6" s="13"/>
      <c r="C6" s="13"/>
      <c r="D6" s="13"/>
      <c r="E6" s="13"/>
      <c r="F6" s="13"/>
      <c r="G6" s="13"/>
      <c r="H6" s="13"/>
      <c r="I6" s="13" t="s">
        <v>36</v>
      </c>
      <c r="J6" s="13" t="s">
        <v>37</v>
      </c>
      <c r="K6" s="13" t="s">
        <v>38</v>
      </c>
    </row>
    <row r="7" ht="22.65" customHeight="1" spans="1:11">
      <c r="A7" s="13"/>
      <c r="B7" s="13"/>
      <c r="C7" s="13"/>
      <c r="D7" s="13"/>
      <c r="E7" s="13"/>
      <c r="F7" s="13"/>
      <c r="G7" s="13"/>
      <c r="H7" s="13"/>
      <c r="I7" s="13"/>
      <c r="J7" s="13"/>
      <c r="K7" s="13"/>
    </row>
    <row r="8" ht="18.75" customHeight="1" spans="1:11">
      <c r="A8" s="14" t="s">
        <v>47</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33</v>
      </c>
      <c r="B11" s="18"/>
      <c r="C11" s="18"/>
      <c r="D11" s="18"/>
      <c r="E11" s="18"/>
      <c r="F11" s="18"/>
      <c r="G11" s="18"/>
      <c r="H11" s="17"/>
      <c r="I11" s="17"/>
      <c r="J11" s="17"/>
      <c r="K11" s="1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scale="51"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8"/>
  <sheetViews>
    <sheetView showZeros="0" workbookViewId="0">
      <pane ySplit="1" topLeftCell="A2" activePane="bottomLeft" state="frozen"/>
      <selection/>
      <selection pane="bottomLeft" activeCell="I7" sqref="I7"/>
    </sheetView>
  </sheetViews>
  <sheetFormatPr defaultColWidth="8.84745762711864" defaultRowHeight="15" customHeight="1" outlineLevelCol="6"/>
  <cols>
    <col min="1" max="1" width="35.7118644067797" customWidth="1"/>
    <col min="2" max="2" width="21.4237288135593" customWidth="1"/>
    <col min="3" max="3" width="41.2542372881356" customWidth="1"/>
    <col min="4" max="4" width="21.4237288135593" customWidth="1"/>
    <col min="5" max="7" width="17.1440677966102" customWidth="1"/>
  </cols>
  <sheetData>
    <row r="1" customHeight="1" spans="1:7">
      <c r="A1" s="1"/>
      <c r="B1" s="1"/>
      <c r="C1" s="1"/>
      <c r="D1" s="1"/>
      <c r="E1" s="1"/>
      <c r="F1" s="1"/>
      <c r="G1" s="1"/>
    </row>
    <row r="2" ht="18.75" customHeight="1" spans="1:7">
      <c r="A2" s="2"/>
      <c r="B2" s="2"/>
      <c r="C2" s="2"/>
      <c r="D2" s="2"/>
      <c r="E2" s="3"/>
      <c r="F2" s="3"/>
      <c r="G2" s="3" t="s">
        <v>933</v>
      </c>
    </row>
    <row r="3" ht="45" customHeight="1" spans="1:7">
      <c r="A3" s="4" t="s">
        <v>934</v>
      </c>
      <c r="B3" s="4"/>
      <c r="C3" s="4"/>
      <c r="D3" s="4"/>
      <c r="E3" s="4"/>
      <c r="F3" s="4"/>
      <c r="G3" s="4"/>
    </row>
    <row r="4" ht="24.15" customHeight="1" spans="1:7">
      <c r="A4" s="5" t="s">
        <v>2</v>
      </c>
      <c r="B4" s="5"/>
      <c r="C4" s="5"/>
      <c r="D4" s="5"/>
      <c r="E4" s="6"/>
      <c r="F4" s="6"/>
      <c r="G4" s="6" t="s">
        <v>30</v>
      </c>
    </row>
    <row r="5" ht="18.75" customHeight="1" spans="1:7">
      <c r="A5" s="7" t="s">
        <v>319</v>
      </c>
      <c r="B5" s="7" t="s">
        <v>318</v>
      </c>
      <c r="C5" s="7" t="s">
        <v>218</v>
      </c>
      <c r="D5" s="7" t="s">
        <v>935</v>
      </c>
      <c r="E5" s="7" t="s">
        <v>36</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47</v>
      </c>
      <c r="B8" s="8">
        <v>2</v>
      </c>
      <c r="C8" s="8">
        <v>3</v>
      </c>
      <c r="D8" s="8">
        <v>4</v>
      </c>
      <c r="E8" s="8">
        <v>5</v>
      </c>
      <c r="F8" s="8">
        <v>6</v>
      </c>
      <c r="G8" s="8">
        <v>7</v>
      </c>
    </row>
    <row r="9" ht="20.25" customHeight="1" spans="1:7">
      <c r="A9" s="9"/>
      <c r="B9" s="9"/>
      <c r="C9" s="10"/>
      <c r="D9" s="9"/>
      <c r="E9" s="11"/>
      <c r="F9" s="11"/>
      <c r="G9" s="11"/>
    </row>
    <row r="10" ht="20.25" customHeight="1" spans="1:7">
      <c r="A10" s="9"/>
      <c r="B10" s="9"/>
      <c r="C10" s="10"/>
      <c r="D10" s="9"/>
      <c r="E10" s="11"/>
      <c r="F10" s="11"/>
      <c r="G10" s="11"/>
    </row>
    <row r="11" ht="20.25" customHeight="1" spans="1:7">
      <c r="A11" s="9"/>
      <c r="B11" s="9"/>
      <c r="C11" s="10"/>
      <c r="D11" s="9"/>
      <c r="E11" s="11"/>
      <c r="F11" s="11"/>
      <c r="G11" s="11"/>
    </row>
    <row r="12" ht="20.25" customHeight="1" spans="1:7">
      <c r="A12" s="9"/>
      <c r="B12" s="9"/>
      <c r="C12" s="10"/>
      <c r="D12" s="9"/>
      <c r="E12" s="11"/>
      <c r="F12" s="11"/>
      <c r="G12" s="11"/>
    </row>
    <row r="13" ht="20.25" customHeight="1" spans="1:7">
      <c r="A13" s="9"/>
      <c r="B13" s="9"/>
      <c r="C13" s="10"/>
      <c r="D13" s="9"/>
      <c r="E13" s="11"/>
      <c r="F13" s="11"/>
      <c r="G13" s="11"/>
    </row>
    <row r="14" ht="20.25" customHeight="1" spans="1:7">
      <c r="A14" s="9"/>
      <c r="B14" s="9"/>
      <c r="C14" s="10"/>
      <c r="D14" s="9"/>
      <c r="E14" s="11"/>
      <c r="F14" s="11"/>
      <c r="G14" s="11"/>
    </row>
    <row r="15" ht="20.25" customHeight="1" spans="1:7">
      <c r="A15" s="9"/>
      <c r="B15" s="9"/>
      <c r="C15" s="10"/>
      <c r="D15" s="9"/>
      <c r="E15" s="11"/>
      <c r="F15" s="11"/>
      <c r="G15" s="11"/>
    </row>
    <row r="16" ht="20.25" customHeight="1" spans="1:7">
      <c r="A16" s="9"/>
      <c r="B16" s="9"/>
      <c r="C16" s="10"/>
      <c r="D16" s="9"/>
      <c r="E16" s="11"/>
      <c r="F16" s="11"/>
      <c r="G16" s="11"/>
    </row>
    <row r="17" ht="20.25" customHeight="1" spans="1:7">
      <c r="A17" s="9"/>
      <c r="B17" s="9"/>
      <c r="C17" s="10"/>
      <c r="D17" s="9"/>
      <c r="E17" s="11"/>
      <c r="F17" s="11"/>
      <c r="G17" s="11"/>
    </row>
    <row r="18" ht="20.25" customHeight="1" spans="1:7">
      <c r="A18" s="9"/>
      <c r="B18" s="9"/>
      <c r="C18" s="10"/>
      <c r="D18" s="9"/>
      <c r="E18" s="11"/>
      <c r="F18" s="11"/>
      <c r="G18" s="11"/>
    </row>
    <row r="19" ht="20.25" customHeight="1" spans="1:7">
      <c r="A19" s="9"/>
      <c r="B19" s="9"/>
      <c r="C19" s="10"/>
      <c r="D19" s="9"/>
      <c r="E19" s="11"/>
      <c r="F19" s="11"/>
      <c r="G19" s="11"/>
    </row>
    <row r="20" ht="20.25" customHeight="1" spans="1:7">
      <c r="A20" s="9"/>
      <c r="B20" s="9"/>
      <c r="C20" s="10"/>
      <c r="D20" s="9"/>
      <c r="E20" s="11"/>
      <c r="F20" s="11"/>
      <c r="G20" s="11"/>
    </row>
    <row r="21" ht="20.25" customHeight="1" spans="1:7">
      <c r="A21" s="9"/>
      <c r="B21" s="9"/>
      <c r="C21" s="10"/>
      <c r="D21" s="9"/>
      <c r="E21" s="11"/>
      <c r="F21" s="11"/>
      <c r="G21" s="11"/>
    </row>
    <row r="22" ht="20.25" customHeight="1" spans="1:7">
      <c r="A22" s="9"/>
      <c r="B22" s="9"/>
      <c r="C22" s="10"/>
      <c r="D22" s="9"/>
      <c r="E22" s="11"/>
      <c r="F22" s="11"/>
      <c r="G22" s="11"/>
    </row>
    <row r="23" ht="20.25" customHeight="1" spans="1:7">
      <c r="A23" s="9"/>
      <c r="B23" s="9"/>
      <c r="C23" s="10"/>
      <c r="D23" s="9"/>
      <c r="E23" s="11"/>
      <c r="F23" s="11"/>
      <c r="G23" s="11"/>
    </row>
    <row r="24" ht="20.25" customHeight="1" spans="1:7">
      <c r="A24" s="9"/>
      <c r="B24" s="9"/>
      <c r="C24" s="10"/>
      <c r="D24" s="9"/>
      <c r="E24" s="11"/>
      <c r="F24" s="11"/>
      <c r="G24" s="11"/>
    </row>
    <row r="25" ht="20.25" customHeight="1" spans="1:7">
      <c r="A25" s="9"/>
      <c r="B25" s="9"/>
      <c r="C25" s="10"/>
      <c r="D25" s="9"/>
      <c r="E25" s="11"/>
      <c r="F25" s="11"/>
      <c r="G25" s="11"/>
    </row>
    <row r="26" ht="20.25" customHeight="1" spans="1:7">
      <c r="A26" s="9"/>
      <c r="B26" s="9"/>
      <c r="C26" s="10"/>
      <c r="D26" s="9"/>
      <c r="E26" s="11"/>
      <c r="F26" s="11"/>
      <c r="G26" s="11"/>
    </row>
    <row r="27" ht="20.25" customHeight="1" spans="1:7">
      <c r="A27" s="9"/>
      <c r="B27" s="9"/>
      <c r="C27" s="9"/>
      <c r="D27" s="9"/>
      <c r="E27" s="11"/>
      <c r="F27" s="11"/>
      <c r="G27" s="11"/>
    </row>
    <row r="28" ht="20.25" customHeight="1" spans="1:7">
      <c r="A28" s="9"/>
      <c r="B28" s="9"/>
      <c r="C28" s="9"/>
      <c r="D28" s="9"/>
      <c r="E28" s="11"/>
      <c r="F28" s="11"/>
      <c r="G28" s="11"/>
    </row>
    <row r="29" ht="20.25" customHeight="1" spans="1:7">
      <c r="A29" s="9"/>
      <c r="B29" s="9"/>
      <c r="C29" s="9"/>
      <c r="D29" s="9"/>
      <c r="E29" s="11"/>
      <c r="F29" s="11"/>
      <c r="G29" s="11"/>
    </row>
    <row r="30" ht="20.25" customHeight="1" spans="1:7">
      <c r="A30" s="9"/>
      <c r="B30" s="9"/>
      <c r="C30" s="9"/>
      <c r="D30" s="9"/>
      <c r="E30" s="11"/>
      <c r="F30" s="11"/>
      <c r="G30" s="11"/>
    </row>
    <row r="31" ht="20.25" customHeight="1" spans="1:7">
      <c r="A31" s="9"/>
      <c r="B31" s="9"/>
      <c r="C31" s="9"/>
      <c r="D31" s="9"/>
      <c r="E31" s="11"/>
      <c r="F31" s="11"/>
      <c r="G31" s="11"/>
    </row>
    <row r="32" ht="20.25" customHeight="1" spans="1:7">
      <c r="A32" s="9"/>
      <c r="B32" s="9"/>
      <c r="C32" s="9"/>
      <c r="D32" s="9"/>
      <c r="E32" s="11"/>
      <c r="F32" s="11"/>
      <c r="G32" s="11"/>
    </row>
    <row r="33" ht="20.25" customHeight="1" spans="1:7">
      <c r="A33" s="9"/>
      <c r="B33" s="9"/>
      <c r="C33" s="9"/>
      <c r="D33" s="9"/>
      <c r="E33" s="11"/>
      <c r="F33" s="11"/>
      <c r="G33" s="11"/>
    </row>
    <row r="34" ht="20.25" customHeight="1" spans="1:7">
      <c r="A34" s="9"/>
      <c r="B34" s="9"/>
      <c r="C34" s="9"/>
      <c r="D34" s="9"/>
      <c r="E34" s="11"/>
      <c r="F34" s="11"/>
      <c r="G34" s="11"/>
    </row>
    <row r="35" ht="20.25" customHeight="1" spans="1:7">
      <c r="A35" s="9"/>
      <c r="B35" s="9"/>
      <c r="C35" s="9"/>
      <c r="D35" s="9"/>
      <c r="E35" s="11"/>
      <c r="F35" s="11"/>
      <c r="G35" s="11"/>
    </row>
    <row r="36" ht="20.25" customHeight="1" spans="1:7">
      <c r="A36" s="9"/>
      <c r="B36" s="9"/>
      <c r="C36" s="9"/>
      <c r="D36" s="9"/>
      <c r="E36" s="11"/>
      <c r="F36" s="11"/>
      <c r="G36" s="11"/>
    </row>
    <row r="37" ht="20.25" customHeight="1" spans="1:7">
      <c r="A37" s="9"/>
      <c r="B37" s="9"/>
      <c r="C37" s="9"/>
      <c r="D37" s="9"/>
      <c r="E37" s="11"/>
      <c r="F37" s="11"/>
      <c r="G37" s="11"/>
    </row>
    <row r="38" ht="20.25" customHeight="1" spans="1:7">
      <c r="A38" s="9"/>
      <c r="B38" s="9"/>
      <c r="C38" s="9"/>
      <c r="D38" s="9"/>
      <c r="E38" s="11"/>
      <c r="F38" s="11"/>
      <c r="G38" s="11"/>
    </row>
    <row r="39" ht="20.25" customHeight="1" spans="1:7">
      <c r="A39" s="9"/>
      <c r="B39" s="9"/>
      <c r="C39" s="9"/>
      <c r="D39" s="9"/>
      <c r="E39" s="11"/>
      <c r="F39" s="11"/>
      <c r="G39" s="11"/>
    </row>
    <row r="40" ht="20.25" customHeight="1" spans="1:7">
      <c r="A40" s="9"/>
      <c r="B40" s="9"/>
      <c r="C40" s="9"/>
      <c r="D40" s="9"/>
      <c r="E40" s="11"/>
      <c r="F40" s="11"/>
      <c r="G40" s="11"/>
    </row>
    <row r="41" ht="20.25" customHeight="1" spans="1:7">
      <c r="A41" s="9"/>
      <c r="B41" s="9"/>
      <c r="C41" s="9"/>
      <c r="D41" s="9"/>
      <c r="E41" s="11"/>
      <c r="F41" s="11"/>
      <c r="G41" s="11"/>
    </row>
    <row r="42" ht="20.25" customHeight="1" spans="1:7">
      <c r="A42" s="9"/>
      <c r="B42" s="9"/>
      <c r="C42" s="9"/>
      <c r="D42" s="9"/>
      <c r="E42" s="11"/>
      <c r="F42" s="11"/>
      <c r="G42" s="11"/>
    </row>
    <row r="43" ht="20.25" customHeight="1" spans="1:7">
      <c r="A43" s="9"/>
      <c r="B43" s="9"/>
      <c r="C43" s="9"/>
      <c r="D43" s="9"/>
      <c r="E43" s="11"/>
      <c r="F43" s="11"/>
      <c r="G43" s="11"/>
    </row>
    <row r="44" ht="20.25" customHeight="1" spans="1:7">
      <c r="A44" s="9"/>
      <c r="B44" s="9"/>
      <c r="C44" s="9"/>
      <c r="D44" s="9"/>
      <c r="E44" s="11"/>
      <c r="F44" s="11"/>
      <c r="G44" s="11"/>
    </row>
    <row r="45" ht="20.25" customHeight="1" spans="1:7">
      <c r="A45" s="9"/>
      <c r="B45" s="9"/>
      <c r="C45" s="9"/>
      <c r="D45" s="9"/>
      <c r="E45" s="11"/>
      <c r="F45" s="11"/>
      <c r="G45" s="11"/>
    </row>
    <row r="46" ht="20.25" customHeight="1" spans="1:7">
      <c r="A46" s="9"/>
      <c r="B46" s="9"/>
      <c r="C46" s="9"/>
      <c r="D46" s="9"/>
      <c r="E46" s="11"/>
      <c r="F46" s="11"/>
      <c r="G46" s="11"/>
    </row>
    <row r="47" ht="20.25" customHeight="1" spans="1:7">
      <c r="A47" s="9"/>
      <c r="B47" s="9"/>
      <c r="C47" s="9"/>
      <c r="D47" s="9"/>
      <c r="E47" s="11"/>
      <c r="F47" s="11"/>
      <c r="G47" s="11"/>
    </row>
    <row r="48" ht="20.25" customHeight="1" spans="1:7">
      <c r="A48" s="12" t="s">
        <v>33</v>
      </c>
      <c r="B48" s="12"/>
      <c r="C48" s="12"/>
      <c r="D48" s="12"/>
      <c r="E48" s="11">
        <f>SUM(E9:E47)</f>
        <v>0</v>
      </c>
      <c r="F48" s="11"/>
      <c r="G48" s="11"/>
    </row>
  </sheetData>
  <mergeCells count="11">
    <mergeCell ref="A3:G3"/>
    <mergeCell ref="A4:D4"/>
    <mergeCell ref="E5:G5"/>
    <mergeCell ref="A48:D48"/>
    <mergeCell ref="A5:A7"/>
    <mergeCell ref="B5:B7"/>
    <mergeCell ref="C5:C7"/>
    <mergeCell ref="D5:D7"/>
    <mergeCell ref="E6:E7"/>
    <mergeCell ref="F6:F7"/>
    <mergeCell ref="G6:G7"/>
  </mergeCells>
  <printOptions horizontalCentered="1"/>
  <pageMargins left="0.751388888888889" right="0.751388888888889" top="1" bottom="1" header="0.5" footer="0.5"/>
  <pageSetup paperSize="1" scale="53" pageOrder="overThenDown"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zoomScale="120" zoomScaleNormal="120" workbookViewId="0">
      <pane ySplit="1" topLeftCell="A2" activePane="bottomLeft" state="frozen"/>
      <selection/>
      <selection pane="bottomLeft" activeCell="A4" sqref="A4:D4"/>
    </sheetView>
  </sheetViews>
  <sheetFormatPr defaultColWidth="8.84745762711864" defaultRowHeight="15" customHeight="1"/>
  <cols>
    <col min="1" max="1" width="25.271186440678" customWidth="1"/>
    <col min="2" max="2" width="29.9830508474576" customWidth="1"/>
    <col min="3" max="19" width="17.1440677966102"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28</v>
      </c>
    </row>
    <row r="3" ht="37.5" customHeight="1" spans="1:19">
      <c r="A3" s="4" t="s">
        <v>29</v>
      </c>
      <c r="B3" s="4"/>
      <c r="C3" s="4"/>
      <c r="D3" s="4"/>
      <c r="E3" s="4"/>
      <c r="F3" s="4"/>
      <c r="G3" s="4"/>
      <c r="H3" s="4"/>
      <c r="I3" s="4"/>
      <c r="J3" s="4"/>
      <c r="K3" s="4"/>
      <c r="L3" s="4"/>
      <c r="M3" s="4"/>
      <c r="N3" s="4"/>
      <c r="O3" s="4"/>
      <c r="P3" s="4"/>
      <c r="Q3" s="4"/>
      <c r="R3" s="4"/>
      <c r="S3" s="4"/>
    </row>
    <row r="4" ht="18.75" customHeight="1" spans="1:19">
      <c r="A4" s="5" t="str">
        <f>'部门财务收支预算总表01-1'!A4</f>
        <v>单位名称：新平彝族傣族自治县平甸乡人民政府</v>
      </c>
      <c r="B4" s="5"/>
      <c r="C4" s="5"/>
      <c r="D4" s="5"/>
      <c r="E4" s="78"/>
      <c r="F4" s="78"/>
      <c r="G4" s="78"/>
      <c r="H4" s="78"/>
      <c r="I4" s="6"/>
      <c r="J4" s="6"/>
      <c r="K4" s="6"/>
      <c r="L4" s="6"/>
      <c r="M4" s="6"/>
      <c r="N4" s="6"/>
      <c r="O4" s="6"/>
      <c r="P4" s="6"/>
      <c r="Q4" s="6"/>
      <c r="R4" s="6"/>
      <c r="S4" s="6" t="s">
        <v>30</v>
      </c>
    </row>
    <row r="5" ht="18.75" customHeight="1" spans="1:19">
      <c r="A5" s="13" t="s">
        <v>31</v>
      </c>
      <c r="B5" s="100" t="s">
        <v>32</v>
      </c>
      <c r="C5" s="100" t="s">
        <v>33</v>
      </c>
      <c r="D5" s="100" t="s">
        <v>34</v>
      </c>
      <c r="E5" s="100"/>
      <c r="F5" s="100"/>
      <c r="G5" s="100"/>
      <c r="H5" s="100"/>
      <c r="I5" s="100"/>
      <c r="J5" s="103"/>
      <c r="K5" s="103"/>
      <c r="L5" s="103"/>
      <c r="M5" s="103"/>
      <c r="N5" s="103"/>
      <c r="O5" s="100" t="s">
        <v>21</v>
      </c>
      <c r="P5" s="100"/>
      <c r="Q5" s="100"/>
      <c r="R5" s="100"/>
      <c r="S5" s="100"/>
    </row>
    <row r="6" ht="18.75" customHeight="1" spans="1:19">
      <c r="A6" s="13"/>
      <c r="B6" s="100"/>
      <c r="C6" s="100"/>
      <c r="D6" s="101" t="s">
        <v>35</v>
      </c>
      <c r="E6" s="101" t="s">
        <v>36</v>
      </c>
      <c r="F6" s="101" t="s">
        <v>37</v>
      </c>
      <c r="G6" s="101" t="s">
        <v>38</v>
      </c>
      <c r="H6" s="101" t="s">
        <v>39</v>
      </c>
      <c r="I6" s="104" t="s">
        <v>40</v>
      </c>
      <c r="J6" s="105"/>
      <c r="K6" s="105"/>
      <c r="L6" s="105"/>
      <c r="M6" s="105"/>
      <c r="N6" s="105"/>
      <c r="O6" s="104" t="s">
        <v>35</v>
      </c>
      <c r="P6" s="104" t="s">
        <v>36</v>
      </c>
      <c r="Q6" s="104" t="s">
        <v>37</v>
      </c>
      <c r="R6" s="104" t="s">
        <v>38</v>
      </c>
      <c r="S6" s="101" t="s">
        <v>41</v>
      </c>
    </row>
    <row r="7" ht="18.75" customHeight="1" spans="1:19">
      <c r="A7" s="13"/>
      <c r="B7" s="100"/>
      <c r="C7" s="100"/>
      <c r="D7" s="101"/>
      <c r="E7" s="101"/>
      <c r="F7" s="101"/>
      <c r="G7" s="101"/>
      <c r="H7" s="101"/>
      <c r="I7" s="104" t="s">
        <v>35</v>
      </c>
      <c r="J7" s="104" t="s">
        <v>42</v>
      </c>
      <c r="K7" s="104" t="s">
        <v>43</v>
      </c>
      <c r="L7" s="104" t="s">
        <v>44</v>
      </c>
      <c r="M7" s="104" t="s">
        <v>45</v>
      </c>
      <c r="N7" s="104" t="s">
        <v>46</v>
      </c>
      <c r="O7" s="104"/>
      <c r="P7" s="104"/>
      <c r="Q7" s="104"/>
      <c r="R7" s="104"/>
      <c r="S7" s="101"/>
    </row>
    <row r="8" ht="18.75" customHeight="1" spans="1:19">
      <c r="A8" s="102" t="s">
        <v>47</v>
      </c>
      <c r="B8" s="14" t="s">
        <v>48</v>
      </c>
      <c r="C8" s="14" t="s">
        <v>49</v>
      </c>
      <c r="D8" s="14" t="s">
        <v>50</v>
      </c>
      <c r="E8" s="102" t="s">
        <v>51</v>
      </c>
      <c r="F8" s="14" t="s">
        <v>52</v>
      </c>
      <c r="G8" s="14" t="s">
        <v>53</v>
      </c>
      <c r="H8" s="102" t="s">
        <v>54</v>
      </c>
      <c r="I8" s="14" t="s">
        <v>55</v>
      </c>
      <c r="J8" s="14">
        <v>10</v>
      </c>
      <c r="K8" s="14">
        <v>11</v>
      </c>
      <c r="L8" s="14">
        <v>12</v>
      </c>
      <c r="M8" s="14">
        <v>13</v>
      </c>
      <c r="N8" s="14">
        <v>14</v>
      </c>
      <c r="O8" s="14">
        <v>15</v>
      </c>
      <c r="P8" s="14">
        <v>16</v>
      </c>
      <c r="Q8" s="14">
        <v>17</v>
      </c>
      <c r="R8" s="14">
        <v>18</v>
      </c>
      <c r="S8" s="14">
        <v>19</v>
      </c>
    </row>
    <row r="9" ht="20.25" customHeight="1" spans="1:19">
      <c r="A9" s="16" t="s">
        <v>56</v>
      </c>
      <c r="B9" s="16" t="s">
        <v>57</v>
      </c>
      <c r="C9" s="17">
        <f>D9+I9</f>
        <v>22979625.85</v>
      </c>
      <c r="D9" s="17">
        <v>22797625.85</v>
      </c>
      <c r="E9" s="17">
        <v>22707625.85</v>
      </c>
      <c r="F9" s="17">
        <v>90000</v>
      </c>
      <c r="G9" s="17"/>
      <c r="H9" s="17"/>
      <c r="I9" s="17">
        <v>182000</v>
      </c>
      <c r="J9" s="17"/>
      <c r="K9" s="17"/>
      <c r="L9" s="17"/>
      <c r="M9" s="17"/>
      <c r="N9" s="17">
        <v>182000</v>
      </c>
      <c r="O9" s="17"/>
      <c r="P9" s="17"/>
      <c r="Q9" s="17"/>
      <c r="R9" s="17"/>
      <c r="S9" s="17"/>
    </row>
    <row r="10" ht="27" customHeight="1" spans="1:19">
      <c r="A10" s="47" t="s">
        <v>58</v>
      </c>
      <c r="B10" s="47" t="s">
        <v>59</v>
      </c>
      <c r="C10" s="17">
        <v>13584469.89</v>
      </c>
      <c r="D10" s="17">
        <v>13402469.89</v>
      </c>
      <c r="E10" s="17">
        <v>13312469.89</v>
      </c>
      <c r="F10" s="17">
        <v>90000</v>
      </c>
      <c r="G10" s="17"/>
      <c r="H10" s="17"/>
      <c r="I10" s="17">
        <v>182000</v>
      </c>
      <c r="J10" s="17"/>
      <c r="K10" s="17"/>
      <c r="L10" s="17"/>
      <c r="M10" s="17"/>
      <c r="N10" s="17">
        <v>182000</v>
      </c>
      <c r="O10" s="23"/>
      <c r="P10" s="23"/>
      <c r="Q10" s="23"/>
      <c r="R10" s="23"/>
      <c r="S10" s="23"/>
    </row>
    <row r="11" ht="25" customHeight="1" spans="1:19">
      <c r="A11" s="47" t="s">
        <v>60</v>
      </c>
      <c r="B11" s="47" t="s">
        <v>61</v>
      </c>
      <c r="C11" s="17">
        <v>1742334.16</v>
      </c>
      <c r="D11" s="17">
        <v>1742334.16</v>
      </c>
      <c r="E11" s="17">
        <v>1742334.16</v>
      </c>
      <c r="F11" s="17"/>
      <c r="G11" s="17"/>
      <c r="H11" s="17"/>
      <c r="I11" s="17"/>
      <c r="J11" s="17"/>
      <c r="K11" s="17"/>
      <c r="L11" s="17"/>
      <c r="M11" s="17"/>
      <c r="N11" s="17"/>
      <c r="O11" s="23"/>
      <c r="P11" s="23"/>
      <c r="Q11" s="23"/>
      <c r="R11" s="23"/>
      <c r="S11" s="23"/>
    </row>
    <row r="12" ht="28" customHeight="1" spans="1:19">
      <c r="A12" s="47" t="s">
        <v>62</v>
      </c>
      <c r="B12" s="47" t="s">
        <v>63</v>
      </c>
      <c r="C12" s="17">
        <v>1042297.92</v>
      </c>
      <c r="D12" s="17">
        <v>1042297.92</v>
      </c>
      <c r="E12" s="17">
        <v>1042297.92</v>
      </c>
      <c r="F12" s="17"/>
      <c r="G12" s="17"/>
      <c r="H12" s="17"/>
      <c r="I12" s="17"/>
      <c r="J12" s="17"/>
      <c r="K12" s="17"/>
      <c r="L12" s="17"/>
      <c r="M12" s="17"/>
      <c r="N12" s="17"/>
      <c r="O12" s="23"/>
      <c r="P12" s="23"/>
      <c r="Q12" s="23"/>
      <c r="R12" s="23"/>
      <c r="S12" s="23"/>
    </row>
    <row r="13" ht="32" customHeight="1" spans="1:19">
      <c r="A13" s="47" t="s">
        <v>64</v>
      </c>
      <c r="B13" s="47" t="s">
        <v>65</v>
      </c>
      <c r="C13" s="17">
        <v>5255668</v>
      </c>
      <c r="D13" s="17">
        <v>5255668</v>
      </c>
      <c r="E13" s="17">
        <v>5255668</v>
      </c>
      <c r="F13" s="17"/>
      <c r="G13" s="17"/>
      <c r="H13" s="17"/>
      <c r="I13" s="17"/>
      <c r="J13" s="17"/>
      <c r="K13" s="17"/>
      <c r="L13" s="17"/>
      <c r="M13" s="17"/>
      <c r="N13" s="17"/>
      <c r="O13" s="23"/>
      <c r="P13" s="23"/>
      <c r="Q13" s="23"/>
      <c r="R13" s="23"/>
      <c r="S13" s="23"/>
    </row>
    <row r="14" ht="20.25" customHeight="1" spans="1:19">
      <c r="A14" s="52" t="s">
        <v>33</v>
      </c>
      <c r="B14" s="52"/>
      <c r="C14" s="17">
        <v>21624769.97</v>
      </c>
      <c r="D14" s="17">
        <v>21442769.97</v>
      </c>
      <c r="E14" s="17">
        <v>21442769.97</v>
      </c>
      <c r="F14" s="17">
        <v>90000</v>
      </c>
      <c r="G14" s="17"/>
      <c r="H14" s="17"/>
      <c r="I14" s="17">
        <v>182000</v>
      </c>
      <c r="J14" s="17"/>
      <c r="K14" s="17"/>
      <c r="L14" s="17"/>
      <c r="M14" s="17"/>
      <c r="N14" s="17">
        <v>182000</v>
      </c>
      <c r="O14" s="17"/>
      <c r="P14" s="17"/>
      <c r="Q14" s="17"/>
      <c r="R14" s="17"/>
      <c r="S14" s="17"/>
    </row>
  </sheetData>
  <mergeCells count="19">
    <mergeCell ref="A3:S3"/>
    <mergeCell ref="A4:D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77"/>
  <sheetViews>
    <sheetView showZeros="0" workbookViewId="0">
      <pane ySplit="1" topLeftCell="A2" activePane="bottomLeft" state="frozen"/>
      <selection/>
      <selection pane="bottomLeft" activeCell="A5" sqref="A5:A6"/>
    </sheetView>
  </sheetViews>
  <sheetFormatPr defaultColWidth="8.84745762711864" defaultRowHeight="15" customHeight="1"/>
  <cols>
    <col min="1" max="1" width="21.5508474576271" customWidth="1"/>
    <col min="2" max="2" width="31.3728813559322" style="54" customWidth="1"/>
    <col min="3" max="15" width="17.1440677966102" style="54" customWidth="1"/>
    <col min="16" max="16" width="8.84745762711864" style="54"/>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66</v>
      </c>
    </row>
    <row r="3" ht="37.5" customHeight="1" spans="1:15">
      <c r="A3" s="4" t="s">
        <v>67</v>
      </c>
      <c r="B3" s="4"/>
      <c r="C3" s="4"/>
      <c r="D3" s="4"/>
      <c r="E3" s="4"/>
      <c r="F3" s="4"/>
      <c r="G3" s="4"/>
      <c r="H3" s="4"/>
      <c r="I3" s="4"/>
      <c r="J3" s="4"/>
      <c r="K3" s="77"/>
      <c r="L3" s="77"/>
      <c r="M3" s="77"/>
      <c r="N3" s="77"/>
      <c r="O3" s="77"/>
    </row>
    <row r="4" ht="18.75" customHeight="1" spans="1:15">
      <c r="A4" s="43" t="str">
        <f>'部门财务收支预算总表01-1'!A4</f>
        <v>单位名称：新平彝族傣族自治县平甸乡人民政府</v>
      </c>
      <c r="B4" s="43"/>
      <c r="C4" s="43"/>
      <c r="D4" s="43"/>
      <c r="E4" s="43"/>
      <c r="F4" s="43"/>
      <c r="G4" s="43"/>
      <c r="H4" s="43"/>
      <c r="I4" s="43"/>
      <c r="J4" s="3"/>
      <c r="K4" s="3"/>
      <c r="L4" s="3"/>
      <c r="M4" s="3"/>
      <c r="N4" s="3"/>
      <c r="O4" s="3" t="s">
        <v>30</v>
      </c>
    </row>
    <row r="5" ht="18.75" customHeight="1" spans="1:15">
      <c r="A5" s="13" t="s">
        <v>68</v>
      </c>
      <c r="B5" s="13" t="s">
        <v>69</v>
      </c>
      <c r="C5" s="46" t="s">
        <v>33</v>
      </c>
      <c r="D5" s="46" t="s">
        <v>36</v>
      </c>
      <c r="E5" s="46"/>
      <c r="F5" s="46"/>
      <c r="G5" s="13" t="s">
        <v>37</v>
      </c>
      <c r="H5" s="46" t="s">
        <v>38</v>
      </c>
      <c r="I5" s="13" t="s">
        <v>70</v>
      </c>
      <c r="J5" s="46" t="s">
        <v>71</v>
      </c>
      <c r="K5" s="46"/>
      <c r="L5" s="46"/>
      <c r="M5" s="46"/>
      <c r="N5" s="46"/>
      <c r="O5" s="46"/>
    </row>
    <row r="6" ht="18.75" customHeight="1" spans="1:15">
      <c r="A6" s="13"/>
      <c r="B6" s="13"/>
      <c r="C6" s="46"/>
      <c r="D6" s="46" t="s">
        <v>35</v>
      </c>
      <c r="E6" s="46" t="s">
        <v>72</v>
      </c>
      <c r="F6" s="46" t="s">
        <v>73</v>
      </c>
      <c r="G6" s="13"/>
      <c r="H6" s="46"/>
      <c r="I6" s="13"/>
      <c r="J6" s="46" t="s">
        <v>35</v>
      </c>
      <c r="K6" s="46" t="s">
        <v>74</v>
      </c>
      <c r="L6" s="14" t="s">
        <v>75</v>
      </c>
      <c r="M6" s="14" t="s">
        <v>76</v>
      </c>
      <c r="N6" s="14" t="s">
        <v>77</v>
      </c>
      <c r="O6" s="14" t="s">
        <v>78</v>
      </c>
    </row>
    <row r="7" ht="18.75" customHeight="1" spans="1:15">
      <c r="A7" s="14" t="s">
        <v>47</v>
      </c>
      <c r="B7" s="14" t="s">
        <v>48</v>
      </c>
      <c r="C7" s="14" t="s">
        <v>49</v>
      </c>
      <c r="D7" s="14" t="s">
        <v>50</v>
      </c>
      <c r="E7" s="14" t="s">
        <v>51</v>
      </c>
      <c r="F7" s="14" t="s">
        <v>52</v>
      </c>
      <c r="G7" s="14" t="s">
        <v>53</v>
      </c>
      <c r="H7" s="14" t="s">
        <v>54</v>
      </c>
      <c r="I7" s="14" t="s">
        <v>55</v>
      </c>
      <c r="J7" s="14" t="s">
        <v>79</v>
      </c>
      <c r="K7" s="14">
        <v>11</v>
      </c>
      <c r="L7" s="14">
        <v>12</v>
      </c>
      <c r="M7" s="14">
        <v>13</v>
      </c>
      <c r="N7" s="14">
        <v>14</v>
      </c>
      <c r="O7" s="14">
        <v>15</v>
      </c>
    </row>
    <row r="8" ht="20.25" customHeight="1" spans="1:15">
      <c r="A8" s="48" t="s">
        <v>80</v>
      </c>
      <c r="B8" s="48" t="s">
        <v>81</v>
      </c>
      <c r="C8" s="97">
        <f t="shared" ref="C8:C11" si="0">D8</f>
        <v>6715023.28</v>
      </c>
      <c r="D8" s="17">
        <f t="shared" ref="D8:D12" si="1">E8+F8</f>
        <v>6715023.28</v>
      </c>
      <c r="E8" s="17">
        <v>5558030.28</v>
      </c>
      <c r="F8" s="17">
        <v>1156993</v>
      </c>
      <c r="G8" s="17"/>
      <c r="H8" s="17"/>
      <c r="I8" s="17"/>
      <c r="J8" s="17"/>
      <c r="K8" s="17"/>
      <c r="L8" s="17"/>
      <c r="M8" s="17"/>
      <c r="N8" s="17"/>
      <c r="O8" s="17"/>
    </row>
    <row r="9" s="96" customFormat="1" ht="20.25" customHeight="1" spans="1:16">
      <c r="A9" s="49">
        <v>20101</v>
      </c>
      <c r="B9" s="49" t="s">
        <v>82</v>
      </c>
      <c r="C9" s="97">
        <f t="shared" si="0"/>
        <v>225600</v>
      </c>
      <c r="D9" s="97">
        <v>225600</v>
      </c>
      <c r="E9" s="97"/>
      <c r="F9" s="97">
        <v>225600</v>
      </c>
      <c r="G9" s="97"/>
      <c r="H9" s="97"/>
      <c r="I9" s="97"/>
      <c r="J9" s="97"/>
      <c r="K9" s="97"/>
      <c r="L9" s="97"/>
      <c r="M9" s="97"/>
      <c r="N9" s="97"/>
      <c r="O9" s="97"/>
      <c r="P9" s="99"/>
    </row>
    <row r="10" s="96" customFormat="1" ht="20.25" customHeight="1" spans="1:16">
      <c r="A10" s="50">
        <v>2010108</v>
      </c>
      <c r="B10" s="51" t="s">
        <v>83</v>
      </c>
      <c r="C10" s="97">
        <f t="shared" si="0"/>
        <v>145600</v>
      </c>
      <c r="D10" s="97">
        <f t="shared" si="1"/>
        <v>145600</v>
      </c>
      <c r="E10" s="97"/>
      <c r="F10" s="97">
        <v>145600</v>
      </c>
      <c r="G10" s="97"/>
      <c r="H10" s="97"/>
      <c r="I10" s="97"/>
      <c r="J10" s="97"/>
      <c r="K10" s="97"/>
      <c r="L10" s="97"/>
      <c r="M10" s="97"/>
      <c r="N10" s="97"/>
      <c r="O10" s="97"/>
      <c r="P10" s="99"/>
    </row>
    <row r="11" s="96" customFormat="1" ht="20.25" customHeight="1" spans="1:16">
      <c r="A11" s="50">
        <v>2010199</v>
      </c>
      <c r="B11" s="51" t="s">
        <v>84</v>
      </c>
      <c r="C11" s="97">
        <f t="shared" si="0"/>
        <v>80000</v>
      </c>
      <c r="D11" s="97">
        <v>80000</v>
      </c>
      <c r="E11" s="97"/>
      <c r="F11" s="97">
        <v>80000</v>
      </c>
      <c r="G11" s="97"/>
      <c r="H11" s="97"/>
      <c r="I11" s="97"/>
      <c r="J11" s="97"/>
      <c r="K11" s="97"/>
      <c r="L11" s="97"/>
      <c r="M11" s="97"/>
      <c r="N11" s="97"/>
      <c r="O11" s="97"/>
      <c r="P11" s="99"/>
    </row>
    <row r="12" s="96" customFormat="1" ht="20.25" customHeight="1" spans="1:16">
      <c r="A12" s="49" t="s">
        <v>85</v>
      </c>
      <c r="B12" s="47" t="s">
        <v>86</v>
      </c>
      <c r="C12" s="97">
        <v>5136168</v>
      </c>
      <c r="D12" s="97">
        <f t="shared" si="1"/>
        <v>5136168</v>
      </c>
      <c r="E12" s="97">
        <v>4465068</v>
      </c>
      <c r="F12" s="97">
        <v>671100</v>
      </c>
      <c r="G12" s="97"/>
      <c r="H12" s="97"/>
      <c r="I12" s="97"/>
      <c r="J12" s="97"/>
      <c r="K12" s="97"/>
      <c r="L12" s="97"/>
      <c r="M12" s="97"/>
      <c r="N12" s="97"/>
      <c r="O12" s="97"/>
      <c r="P12" s="99"/>
    </row>
    <row r="13" s="96" customFormat="1" ht="20.25" customHeight="1" spans="1:16">
      <c r="A13" s="50" t="s">
        <v>87</v>
      </c>
      <c r="B13" s="51" t="s">
        <v>88</v>
      </c>
      <c r="C13" s="97">
        <v>4674068</v>
      </c>
      <c r="D13" s="97">
        <v>4674068</v>
      </c>
      <c r="E13" s="97">
        <v>4111068</v>
      </c>
      <c r="F13" s="97">
        <v>563000</v>
      </c>
      <c r="G13" s="97"/>
      <c r="H13" s="97"/>
      <c r="I13" s="97"/>
      <c r="J13" s="97"/>
      <c r="K13" s="97"/>
      <c r="L13" s="97"/>
      <c r="M13" s="97"/>
      <c r="N13" s="97"/>
      <c r="O13" s="97"/>
      <c r="P13" s="99"/>
    </row>
    <row r="14" s="96" customFormat="1" ht="20.25" customHeight="1" spans="1:16">
      <c r="A14" s="50" t="s">
        <v>89</v>
      </c>
      <c r="B14" s="51" t="s">
        <v>90</v>
      </c>
      <c r="C14" s="97">
        <v>354000</v>
      </c>
      <c r="D14" s="97">
        <v>354000</v>
      </c>
      <c r="E14" s="97">
        <v>354000</v>
      </c>
      <c r="F14" s="97"/>
      <c r="G14" s="97"/>
      <c r="H14" s="97"/>
      <c r="I14" s="97"/>
      <c r="J14" s="97"/>
      <c r="K14" s="97"/>
      <c r="L14" s="97"/>
      <c r="M14" s="97"/>
      <c r="N14" s="97"/>
      <c r="O14" s="97"/>
      <c r="P14" s="99"/>
    </row>
    <row r="15" s="96" customFormat="1" ht="36" customHeight="1" spans="1:16">
      <c r="A15" s="50" t="s">
        <v>91</v>
      </c>
      <c r="B15" s="51" t="s">
        <v>92</v>
      </c>
      <c r="C15" s="97">
        <v>108100</v>
      </c>
      <c r="D15" s="97">
        <v>108100</v>
      </c>
      <c r="E15" s="97"/>
      <c r="F15" s="97">
        <v>108100</v>
      </c>
      <c r="G15" s="97"/>
      <c r="H15" s="97"/>
      <c r="I15" s="97"/>
      <c r="J15" s="97"/>
      <c r="K15" s="97"/>
      <c r="L15" s="97"/>
      <c r="M15" s="97"/>
      <c r="N15" s="97"/>
      <c r="O15" s="97"/>
      <c r="P15" s="99"/>
    </row>
    <row r="16" s="96" customFormat="1" ht="20.25" customHeight="1" spans="1:16">
      <c r="A16" s="49">
        <v>20111</v>
      </c>
      <c r="B16" s="47" t="s">
        <v>93</v>
      </c>
      <c r="C16" s="97">
        <v>50000</v>
      </c>
      <c r="D16" s="97">
        <v>50000</v>
      </c>
      <c r="E16" s="97"/>
      <c r="F16" s="97">
        <v>50000</v>
      </c>
      <c r="G16" s="97"/>
      <c r="H16" s="97"/>
      <c r="I16" s="97"/>
      <c r="J16" s="97"/>
      <c r="K16" s="97"/>
      <c r="L16" s="97"/>
      <c r="M16" s="97"/>
      <c r="N16" s="97"/>
      <c r="O16" s="97"/>
      <c r="P16" s="99"/>
    </row>
    <row r="17" s="96" customFormat="1" ht="20.25" customHeight="1" spans="1:16">
      <c r="A17" s="50">
        <v>2011102</v>
      </c>
      <c r="B17" s="51" t="s">
        <v>94</v>
      </c>
      <c r="C17" s="97">
        <v>50000</v>
      </c>
      <c r="D17" s="97">
        <v>50000</v>
      </c>
      <c r="E17" s="97"/>
      <c r="F17" s="97">
        <v>50000</v>
      </c>
      <c r="G17" s="97"/>
      <c r="H17" s="97"/>
      <c r="I17" s="97"/>
      <c r="J17" s="97"/>
      <c r="K17" s="97"/>
      <c r="L17" s="97"/>
      <c r="M17" s="97"/>
      <c r="N17" s="97"/>
      <c r="O17" s="97"/>
      <c r="P17" s="99"/>
    </row>
    <row r="18" s="96" customFormat="1" ht="20.25" customHeight="1" spans="1:16">
      <c r="A18" s="49">
        <v>20129</v>
      </c>
      <c r="B18" s="47" t="s">
        <v>95</v>
      </c>
      <c r="C18" s="97">
        <v>35833</v>
      </c>
      <c r="D18" s="97">
        <v>35833</v>
      </c>
      <c r="E18" s="97"/>
      <c r="F18" s="97">
        <v>35833</v>
      </c>
      <c r="G18" s="97"/>
      <c r="H18" s="97"/>
      <c r="I18" s="97"/>
      <c r="J18" s="97"/>
      <c r="K18" s="97"/>
      <c r="L18" s="97"/>
      <c r="M18" s="97"/>
      <c r="N18" s="97"/>
      <c r="O18" s="97"/>
      <c r="P18" s="99"/>
    </row>
    <row r="19" s="96" customFormat="1" ht="20.25" customHeight="1" spans="1:16">
      <c r="A19" s="50">
        <v>2012902</v>
      </c>
      <c r="B19" s="51" t="s">
        <v>94</v>
      </c>
      <c r="C19" s="97">
        <v>5833</v>
      </c>
      <c r="D19" s="97">
        <v>5833</v>
      </c>
      <c r="E19" s="97"/>
      <c r="F19" s="97">
        <v>5833</v>
      </c>
      <c r="G19" s="97"/>
      <c r="H19" s="97"/>
      <c r="I19" s="97"/>
      <c r="J19" s="97"/>
      <c r="K19" s="97"/>
      <c r="L19" s="97"/>
      <c r="M19" s="97"/>
      <c r="N19" s="97"/>
      <c r="O19" s="97"/>
      <c r="P19" s="99"/>
    </row>
    <row r="20" s="96" customFormat="1" ht="20.25" customHeight="1" spans="1:16">
      <c r="A20" s="50">
        <v>2012999</v>
      </c>
      <c r="B20" s="51" t="s">
        <v>96</v>
      </c>
      <c r="C20" s="97">
        <v>30000</v>
      </c>
      <c r="D20" s="97">
        <v>30000</v>
      </c>
      <c r="E20" s="97"/>
      <c r="F20" s="97">
        <v>30000</v>
      </c>
      <c r="G20" s="97"/>
      <c r="H20" s="97"/>
      <c r="I20" s="97"/>
      <c r="J20" s="97"/>
      <c r="K20" s="97"/>
      <c r="L20" s="97"/>
      <c r="M20" s="97"/>
      <c r="N20" s="97"/>
      <c r="O20" s="97"/>
      <c r="P20" s="99"/>
    </row>
    <row r="21" s="96" customFormat="1" ht="20.25" customHeight="1" spans="1:16">
      <c r="A21" s="49">
        <v>20132</v>
      </c>
      <c r="B21" s="47" t="s">
        <v>97</v>
      </c>
      <c r="C21" s="97">
        <v>174460</v>
      </c>
      <c r="D21" s="97">
        <v>174460</v>
      </c>
      <c r="E21" s="97"/>
      <c r="F21" s="97">
        <v>174460</v>
      </c>
      <c r="G21" s="97"/>
      <c r="H21" s="97"/>
      <c r="I21" s="97"/>
      <c r="J21" s="97"/>
      <c r="K21" s="97"/>
      <c r="L21" s="97"/>
      <c r="M21" s="97"/>
      <c r="N21" s="97"/>
      <c r="O21" s="97"/>
      <c r="P21" s="99"/>
    </row>
    <row r="22" s="96" customFormat="1" ht="20.25" customHeight="1" spans="1:16">
      <c r="A22" s="50">
        <v>2013202</v>
      </c>
      <c r="B22" s="50" t="s">
        <v>98</v>
      </c>
      <c r="C22" s="97">
        <v>88920</v>
      </c>
      <c r="D22" s="97">
        <v>88920</v>
      </c>
      <c r="E22" s="97"/>
      <c r="F22" s="97">
        <v>88920</v>
      </c>
      <c r="G22" s="97"/>
      <c r="H22" s="97"/>
      <c r="I22" s="97"/>
      <c r="J22" s="97"/>
      <c r="K22" s="97"/>
      <c r="L22" s="97"/>
      <c r="M22" s="97"/>
      <c r="N22" s="97"/>
      <c r="O22" s="97"/>
      <c r="P22" s="99"/>
    </row>
    <row r="23" s="96" customFormat="1" ht="20.25" customHeight="1" spans="1:16">
      <c r="A23" s="50">
        <v>2013299</v>
      </c>
      <c r="B23" s="51" t="s">
        <v>99</v>
      </c>
      <c r="C23" s="97">
        <v>85540</v>
      </c>
      <c r="D23" s="97">
        <v>85540</v>
      </c>
      <c r="E23" s="97"/>
      <c r="F23" s="97">
        <v>85540</v>
      </c>
      <c r="G23" s="97"/>
      <c r="H23" s="97"/>
      <c r="I23" s="97"/>
      <c r="J23" s="97"/>
      <c r="K23" s="97"/>
      <c r="L23" s="97"/>
      <c r="M23" s="97"/>
      <c r="N23" s="97"/>
      <c r="O23" s="97"/>
      <c r="P23" s="99"/>
    </row>
    <row r="24" s="96" customFormat="1" ht="20.25" customHeight="1" spans="1:16">
      <c r="A24" s="49" t="s">
        <v>100</v>
      </c>
      <c r="B24" s="47" t="s">
        <v>101</v>
      </c>
      <c r="C24" s="97">
        <v>1092962.28</v>
      </c>
      <c r="D24" s="97">
        <v>1092962.28</v>
      </c>
      <c r="E24" s="97">
        <v>1092962.28</v>
      </c>
      <c r="F24" s="97"/>
      <c r="G24" s="97"/>
      <c r="H24" s="97"/>
      <c r="I24" s="97"/>
      <c r="J24" s="97"/>
      <c r="K24" s="97"/>
      <c r="L24" s="97"/>
      <c r="M24" s="97"/>
      <c r="N24" s="97"/>
      <c r="O24" s="97"/>
      <c r="P24" s="99"/>
    </row>
    <row r="25" ht="20.25" customHeight="1" spans="1:15">
      <c r="A25" s="50" t="s">
        <v>102</v>
      </c>
      <c r="B25" s="51" t="s">
        <v>90</v>
      </c>
      <c r="C25" s="17">
        <v>1092962.28</v>
      </c>
      <c r="D25" s="17">
        <v>1092962.28</v>
      </c>
      <c r="E25" s="17">
        <v>1092962.28</v>
      </c>
      <c r="F25" s="17"/>
      <c r="G25" s="17"/>
      <c r="H25" s="17"/>
      <c r="I25" s="17"/>
      <c r="J25" s="17"/>
      <c r="K25" s="17"/>
      <c r="L25" s="17"/>
      <c r="M25" s="17"/>
      <c r="N25" s="17"/>
      <c r="O25" s="17"/>
    </row>
    <row r="26" ht="20.25" customHeight="1" spans="1:15">
      <c r="A26" s="48" t="s">
        <v>103</v>
      </c>
      <c r="B26" s="48" t="s">
        <v>104</v>
      </c>
      <c r="C26" s="17">
        <v>32000</v>
      </c>
      <c r="D26" s="17"/>
      <c r="E26" s="17"/>
      <c r="F26" s="17"/>
      <c r="G26" s="17"/>
      <c r="H26" s="17"/>
      <c r="I26" s="17"/>
      <c r="J26" s="17">
        <v>32000</v>
      </c>
      <c r="K26" s="17"/>
      <c r="L26" s="17"/>
      <c r="M26" s="17"/>
      <c r="N26" s="17"/>
      <c r="O26" s="17">
        <v>32000</v>
      </c>
    </row>
    <row r="27" ht="20.25" customHeight="1" spans="1:15">
      <c r="A27" s="49" t="s">
        <v>105</v>
      </c>
      <c r="B27" s="47" t="s">
        <v>106</v>
      </c>
      <c r="C27" s="17">
        <v>32000</v>
      </c>
      <c r="D27" s="17"/>
      <c r="E27" s="17"/>
      <c r="F27" s="17"/>
      <c r="G27" s="17"/>
      <c r="H27" s="17"/>
      <c r="I27" s="17"/>
      <c r="J27" s="17">
        <v>32000</v>
      </c>
      <c r="K27" s="17"/>
      <c r="L27" s="17"/>
      <c r="M27" s="17"/>
      <c r="N27" s="17"/>
      <c r="O27" s="17">
        <v>32000</v>
      </c>
    </row>
    <row r="28" ht="20.25" customHeight="1" spans="1:15">
      <c r="A28" s="50" t="s">
        <v>107</v>
      </c>
      <c r="B28" s="51" t="s">
        <v>108</v>
      </c>
      <c r="C28" s="17">
        <v>32000</v>
      </c>
      <c r="D28" s="17"/>
      <c r="E28" s="17"/>
      <c r="F28" s="17"/>
      <c r="G28" s="17"/>
      <c r="H28" s="17"/>
      <c r="I28" s="17"/>
      <c r="J28" s="17">
        <v>32000</v>
      </c>
      <c r="K28" s="17"/>
      <c r="L28" s="17"/>
      <c r="M28" s="17"/>
      <c r="N28" s="17"/>
      <c r="O28" s="17">
        <v>32000</v>
      </c>
    </row>
    <row r="29" ht="20.25" customHeight="1" spans="1:15">
      <c r="A29" s="48" t="s">
        <v>109</v>
      </c>
      <c r="B29" s="48" t="s">
        <v>110</v>
      </c>
      <c r="C29" s="17">
        <v>1800</v>
      </c>
      <c r="D29" s="17">
        <v>1800</v>
      </c>
      <c r="E29" s="17"/>
      <c r="F29" s="17">
        <v>1800</v>
      </c>
      <c r="G29" s="17"/>
      <c r="H29" s="17"/>
      <c r="I29" s="17"/>
      <c r="J29" s="17"/>
      <c r="K29" s="17"/>
      <c r="L29" s="17"/>
      <c r="M29" s="17"/>
      <c r="N29" s="17"/>
      <c r="O29" s="17"/>
    </row>
    <row r="30" ht="20.25" customHeight="1" spans="1:15">
      <c r="A30" s="49" t="s">
        <v>111</v>
      </c>
      <c r="B30" s="47" t="s">
        <v>112</v>
      </c>
      <c r="C30" s="17">
        <v>1800</v>
      </c>
      <c r="D30" s="17">
        <v>1800</v>
      </c>
      <c r="E30" s="17"/>
      <c r="F30" s="17">
        <v>1800</v>
      </c>
      <c r="G30" s="17"/>
      <c r="H30" s="17"/>
      <c r="I30" s="17"/>
      <c r="J30" s="17"/>
      <c r="K30" s="17"/>
      <c r="L30" s="17"/>
      <c r="M30" s="17"/>
      <c r="N30" s="17"/>
      <c r="O30" s="17"/>
    </row>
    <row r="31" ht="20.25" customHeight="1" spans="1:15">
      <c r="A31" s="50" t="s">
        <v>113</v>
      </c>
      <c r="B31" s="51" t="s">
        <v>114</v>
      </c>
      <c r="C31" s="17">
        <v>1800</v>
      </c>
      <c r="D31" s="17">
        <v>1800</v>
      </c>
      <c r="E31" s="17"/>
      <c r="F31" s="17">
        <v>1800</v>
      </c>
      <c r="G31" s="17"/>
      <c r="H31" s="17"/>
      <c r="I31" s="17"/>
      <c r="J31" s="17"/>
      <c r="K31" s="17"/>
      <c r="L31" s="17"/>
      <c r="M31" s="17"/>
      <c r="N31" s="17"/>
      <c r="O31" s="17"/>
    </row>
    <row r="32" ht="20.25" customHeight="1" spans="1:15">
      <c r="A32" s="48" t="s">
        <v>115</v>
      </c>
      <c r="B32" s="48" t="s">
        <v>116</v>
      </c>
      <c r="C32" s="17">
        <v>1628568</v>
      </c>
      <c r="D32" s="17">
        <v>1628568</v>
      </c>
      <c r="E32" s="17">
        <v>1554996</v>
      </c>
      <c r="F32" s="17">
        <v>73572</v>
      </c>
      <c r="G32" s="17"/>
      <c r="H32" s="17"/>
      <c r="I32" s="17"/>
      <c r="J32" s="17"/>
      <c r="K32" s="17"/>
      <c r="L32" s="17"/>
      <c r="M32" s="17"/>
      <c r="N32" s="17"/>
      <c r="O32" s="17"/>
    </row>
    <row r="33" ht="20.25" customHeight="1" spans="1:15">
      <c r="A33" s="49" t="s">
        <v>117</v>
      </c>
      <c r="B33" s="47" t="s">
        <v>118</v>
      </c>
      <c r="C33" s="17">
        <v>1554996</v>
      </c>
      <c r="D33" s="17">
        <v>1554996</v>
      </c>
      <c r="E33" s="17">
        <v>1554996</v>
      </c>
      <c r="F33" s="17"/>
      <c r="G33" s="17"/>
      <c r="H33" s="17"/>
      <c r="I33" s="17"/>
      <c r="J33" s="17"/>
      <c r="K33" s="17"/>
      <c r="L33" s="17"/>
      <c r="M33" s="17"/>
      <c r="N33" s="17"/>
      <c r="O33" s="17"/>
    </row>
    <row r="34" ht="20.25" customHeight="1" spans="1:15">
      <c r="A34" s="50" t="s">
        <v>119</v>
      </c>
      <c r="B34" s="51" t="s">
        <v>120</v>
      </c>
      <c r="C34" s="17">
        <v>18000</v>
      </c>
      <c r="D34" s="17">
        <v>18000</v>
      </c>
      <c r="E34" s="17">
        <v>18000</v>
      </c>
      <c r="F34" s="17"/>
      <c r="G34" s="17"/>
      <c r="H34" s="17"/>
      <c r="I34" s="17"/>
      <c r="J34" s="17"/>
      <c r="K34" s="17"/>
      <c r="L34" s="17"/>
      <c r="M34" s="17"/>
      <c r="N34" s="17"/>
      <c r="O34" s="17"/>
    </row>
    <row r="35" ht="20.25" customHeight="1" spans="1:15">
      <c r="A35" s="50" t="s">
        <v>121</v>
      </c>
      <c r="B35" s="51" t="s">
        <v>122</v>
      </c>
      <c r="C35" s="17">
        <v>6600</v>
      </c>
      <c r="D35" s="17">
        <v>6600</v>
      </c>
      <c r="E35" s="17">
        <v>6600</v>
      </c>
      <c r="F35" s="17"/>
      <c r="G35" s="17"/>
      <c r="H35" s="17"/>
      <c r="I35" s="17"/>
      <c r="J35" s="17"/>
      <c r="K35" s="17"/>
      <c r="L35" s="17"/>
      <c r="M35" s="17"/>
      <c r="N35" s="17"/>
      <c r="O35" s="17"/>
    </row>
    <row r="36" ht="27" customHeight="1" spans="1:15">
      <c r="A36" s="50" t="s">
        <v>123</v>
      </c>
      <c r="B36" s="51" t="s">
        <v>124</v>
      </c>
      <c r="C36" s="17">
        <v>1530396</v>
      </c>
      <c r="D36" s="17">
        <v>1530396</v>
      </c>
      <c r="E36" s="17">
        <v>1530396</v>
      </c>
      <c r="F36" s="17"/>
      <c r="G36" s="17"/>
      <c r="H36" s="17"/>
      <c r="I36" s="17"/>
      <c r="J36" s="17"/>
      <c r="K36" s="17"/>
      <c r="L36" s="17"/>
      <c r="M36" s="17"/>
      <c r="N36" s="17"/>
      <c r="O36" s="17"/>
    </row>
    <row r="37" ht="20.25" customHeight="1" spans="1:15">
      <c r="A37" s="49" t="s">
        <v>125</v>
      </c>
      <c r="B37" s="47" t="s">
        <v>126</v>
      </c>
      <c r="C37" s="17">
        <v>73572</v>
      </c>
      <c r="D37" s="17">
        <v>73572</v>
      </c>
      <c r="E37" s="17"/>
      <c r="F37" s="17">
        <v>73572</v>
      </c>
      <c r="G37" s="17"/>
      <c r="H37" s="17"/>
      <c r="I37" s="17"/>
      <c r="J37" s="17"/>
      <c r="K37" s="17"/>
      <c r="L37" s="17"/>
      <c r="M37" s="17"/>
      <c r="N37" s="17"/>
      <c r="O37" s="17"/>
    </row>
    <row r="38" ht="20.25" customHeight="1" spans="1:15">
      <c r="A38" s="50" t="s">
        <v>127</v>
      </c>
      <c r="B38" s="51" t="s">
        <v>128</v>
      </c>
      <c r="C38" s="17">
        <v>73572</v>
      </c>
      <c r="D38" s="17">
        <v>73572</v>
      </c>
      <c r="E38" s="17"/>
      <c r="F38" s="17">
        <v>73572</v>
      </c>
      <c r="G38" s="17"/>
      <c r="H38" s="17"/>
      <c r="I38" s="17"/>
      <c r="J38" s="17"/>
      <c r="K38" s="17"/>
      <c r="L38" s="17"/>
      <c r="M38" s="17"/>
      <c r="N38" s="17"/>
      <c r="O38" s="17"/>
    </row>
    <row r="39" ht="20.25" customHeight="1" spans="1:15">
      <c r="A39" s="48" t="s">
        <v>129</v>
      </c>
      <c r="B39" s="48" t="s">
        <v>130</v>
      </c>
      <c r="C39" s="17">
        <v>1143466.88</v>
      </c>
      <c r="D39" s="17">
        <v>1143466.88</v>
      </c>
      <c r="E39" s="17">
        <v>1136276.88</v>
      </c>
      <c r="F39" s="17">
        <v>7190</v>
      </c>
      <c r="G39" s="17"/>
      <c r="H39" s="17"/>
      <c r="I39" s="17"/>
      <c r="J39" s="17"/>
      <c r="K39" s="17"/>
      <c r="L39" s="17"/>
      <c r="M39" s="17"/>
      <c r="N39" s="17"/>
      <c r="O39" s="17"/>
    </row>
    <row r="40" ht="20.25" customHeight="1" spans="1:15">
      <c r="A40" s="49" t="s">
        <v>131</v>
      </c>
      <c r="B40" s="47" t="s">
        <v>132</v>
      </c>
      <c r="C40" s="17">
        <v>1143466.88</v>
      </c>
      <c r="D40" s="17">
        <v>1143466.88</v>
      </c>
      <c r="E40" s="17">
        <v>1136276.88</v>
      </c>
      <c r="F40" s="17">
        <v>7190</v>
      </c>
      <c r="G40" s="17"/>
      <c r="H40" s="17"/>
      <c r="I40" s="17"/>
      <c r="J40" s="17"/>
      <c r="K40" s="17"/>
      <c r="L40" s="17"/>
      <c r="M40" s="17"/>
      <c r="N40" s="17"/>
      <c r="O40" s="17"/>
    </row>
    <row r="41" ht="20.25" customHeight="1" spans="1:15">
      <c r="A41" s="50" t="s">
        <v>133</v>
      </c>
      <c r="B41" s="51" t="s">
        <v>134</v>
      </c>
      <c r="C41" s="17">
        <v>252842.44</v>
      </c>
      <c r="D41" s="17">
        <v>252842.44</v>
      </c>
      <c r="E41" s="17">
        <v>252842.44</v>
      </c>
      <c r="F41" s="17"/>
      <c r="G41" s="17"/>
      <c r="H41" s="17"/>
      <c r="I41" s="17"/>
      <c r="J41" s="17"/>
      <c r="K41" s="17"/>
      <c r="L41" s="17"/>
      <c r="M41" s="17"/>
      <c r="N41" s="17"/>
      <c r="O41" s="17"/>
    </row>
    <row r="42" ht="20.25" customHeight="1" spans="1:15">
      <c r="A42" s="50" t="s">
        <v>135</v>
      </c>
      <c r="B42" s="51" t="s">
        <v>136</v>
      </c>
      <c r="C42" s="17">
        <v>421455.08</v>
      </c>
      <c r="D42" s="17">
        <v>421455.08</v>
      </c>
      <c r="E42" s="17">
        <v>421455.08</v>
      </c>
      <c r="F42" s="17"/>
      <c r="G42" s="17"/>
      <c r="H42" s="17"/>
      <c r="I42" s="17"/>
      <c r="J42" s="17"/>
      <c r="K42" s="17"/>
      <c r="L42" s="17"/>
      <c r="M42" s="17"/>
      <c r="N42" s="17"/>
      <c r="O42" s="17"/>
    </row>
    <row r="43" ht="20.25" customHeight="1" spans="1:15">
      <c r="A43" s="50" t="s">
        <v>137</v>
      </c>
      <c r="B43" s="51" t="s">
        <v>138</v>
      </c>
      <c r="C43" s="17">
        <v>439542.84</v>
      </c>
      <c r="D43" s="17">
        <v>439542.84</v>
      </c>
      <c r="E43" s="17">
        <v>439542.84</v>
      </c>
      <c r="F43" s="17"/>
      <c r="G43" s="17"/>
      <c r="H43" s="17"/>
      <c r="I43" s="17"/>
      <c r="J43" s="17"/>
      <c r="K43" s="17"/>
      <c r="L43" s="17"/>
      <c r="M43" s="17"/>
      <c r="N43" s="17"/>
      <c r="O43" s="17"/>
    </row>
    <row r="44" ht="20.25" customHeight="1" spans="1:15">
      <c r="A44" s="50" t="s">
        <v>139</v>
      </c>
      <c r="B44" s="51" t="s">
        <v>140</v>
      </c>
      <c r="C44" s="17">
        <v>22436.52</v>
      </c>
      <c r="D44" s="17">
        <v>22436.52</v>
      </c>
      <c r="E44" s="17">
        <v>22436.52</v>
      </c>
      <c r="F44" s="17"/>
      <c r="G44" s="17"/>
      <c r="H44" s="17"/>
      <c r="I44" s="17"/>
      <c r="J44" s="17"/>
      <c r="K44" s="17"/>
      <c r="L44" s="17"/>
      <c r="M44" s="17"/>
      <c r="N44" s="17"/>
      <c r="O44" s="17"/>
    </row>
    <row r="45" ht="20.25" customHeight="1" spans="1:15">
      <c r="A45" s="50">
        <v>2109999</v>
      </c>
      <c r="B45" s="51" t="s">
        <v>141</v>
      </c>
      <c r="C45" s="97">
        <v>7190</v>
      </c>
      <c r="D45" s="97">
        <v>7190</v>
      </c>
      <c r="E45" s="97"/>
      <c r="F45" s="97">
        <v>7190</v>
      </c>
      <c r="G45" s="97"/>
      <c r="H45" s="17"/>
      <c r="I45" s="17"/>
      <c r="J45" s="17"/>
      <c r="K45" s="17"/>
      <c r="L45" s="17"/>
      <c r="M45" s="17"/>
      <c r="N45" s="17"/>
      <c r="O45" s="17"/>
    </row>
    <row r="46" ht="20.25" customHeight="1" spans="1:15">
      <c r="A46" s="48" t="s">
        <v>142</v>
      </c>
      <c r="B46" s="48" t="s">
        <v>143</v>
      </c>
      <c r="C46" s="17">
        <v>816295.08</v>
      </c>
      <c r="D46" s="17">
        <v>816295.08</v>
      </c>
      <c r="E46" s="17">
        <v>726295.08</v>
      </c>
      <c r="F46" s="97">
        <v>90000</v>
      </c>
      <c r="G46" s="17"/>
      <c r="H46" s="17"/>
      <c r="I46" s="17"/>
      <c r="J46" s="17"/>
      <c r="K46" s="17"/>
      <c r="L46" s="17"/>
      <c r="M46" s="17"/>
      <c r="N46" s="17"/>
      <c r="O46" s="17"/>
    </row>
    <row r="47" ht="20.25" customHeight="1" spans="1:15">
      <c r="A47" s="49" t="s">
        <v>144</v>
      </c>
      <c r="B47" s="47" t="s">
        <v>145</v>
      </c>
      <c r="C47" s="17">
        <v>816295.08</v>
      </c>
      <c r="D47" s="17">
        <v>816295.08</v>
      </c>
      <c r="E47" s="17">
        <v>726295.08</v>
      </c>
      <c r="F47" s="17">
        <v>90000</v>
      </c>
      <c r="G47" s="17"/>
      <c r="H47" s="17"/>
      <c r="I47" s="17"/>
      <c r="J47" s="17"/>
      <c r="K47" s="17"/>
      <c r="L47" s="17"/>
      <c r="M47" s="17"/>
      <c r="N47" s="17"/>
      <c r="O47" s="17"/>
    </row>
    <row r="48" ht="20.25" customHeight="1" spans="1:15">
      <c r="A48" s="50" t="s">
        <v>146</v>
      </c>
      <c r="B48" s="51" t="s">
        <v>147</v>
      </c>
      <c r="C48" s="17">
        <v>726295.08</v>
      </c>
      <c r="D48" s="17">
        <v>726295.08</v>
      </c>
      <c r="E48" s="17">
        <v>726295.08</v>
      </c>
      <c r="F48" s="17"/>
      <c r="G48" s="17"/>
      <c r="H48" s="17"/>
      <c r="I48" s="17"/>
      <c r="J48" s="17"/>
      <c r="K48" s="17"/>
      <c r="L48" s="17"/>
      <c r="M48" s="17"/>
      <c r="N48" s="17"/>
      <c r="O48" s="17"/>
    </row>
    <row r="49" ht="20.25" customHeight="1" spans="1:15">
      <c r="A49" s="50">
        <v>2129999</v>
      </c>
      <c r="B49" s="51" t="s">
        <v>148</v>
      </c>
      <c r="C49" s="97">
        <v>90000</v>
      </c>
      <c r="D49" s="97">
        <v>90000</v>
      </c>
      <c r="E49" s="97"/>
      <c r="F49" s="97">
        <v>90000</v>
      </c>
      <c r="G49" s="97"/>
      <c r="H49" s="17"/>
      <c r="I49" s="17"/>
      <c r="J49" s="17"/>
      <c r="K49" s="17"/>
      <c r="L49" s="17"/>
      <c r="M49" s="17"/>
      <c r="N49" s="17"/>
      <c r="O49" s="17"/>
    </row>
    <row r="50" ht="20.25" customHeight="1" spans="1:15">
      <c r="A50" s="48" t="s">
        <v>149</v>
      </c>
      <c r="B50" s="48" t="s">
        <v>150</v>
      </c>
      <c r="C50" s="17">
        <v>10258376.61</v>
      </c>
      <c r="D50" s="17">
        <v>10108376.61</v>
      </c>
      <c r="E50" s="17">
        <v>3584763.73</v>
      </c>
      <c r="F50" s="17">
        <v>6523612.88</v>
      </c>
      <c r="G50" s="17"/>
      <c r="H50" s="17"/>
      <c r="I50" s="17"/>
      <c r="J50" s="17">
        <v>150000</v>
      </c>
      <c r="K50" s="17"/>
      <c r="L50" s="17"/>
      <c r="M50" s="17"/>
      <c r="N50" s="17"/>
      <c r="O50" s="17">
        <v>150000</v>
      </c>
    </row>
    <row r="51" ht="20.25" customHeight="1" spans="1:15">
      <c r="A51" s="49" t="s">
        <v>151</v>
      </c>
      <c r="B51" s="47" t="s">
        <v>152</v>
      </c>
      <c r="C51" s="17">
        <v>4320623.24</v>
      </c>
      <c r="D51" s="17">
        <f>E51+F51</f>
        <v>4170623.24</v>
      </c>
      <c r="E51" s="17">
        <v>3512010.36</v>
      </c>
      <c r="F51" s="17">
        <v>658612.88</v>
      </c>
      <c r="G51" s="17"/>
      <c r="H51" s="17"/>
      <c r="I51" s="17"/>
      <c r="J51" s="17">
        <v>150000</v>
      </c>
      <c r="K51" s="17"/>
      <c r="L51" s="17"/>
      <c r="M51" s="17"/>
      <c r="N51" s="17"/>
      <c r="O51" s="17">
        <v>150000</v>
      </c>
    </row>
    <row r="52" ht="20.25" customHeight="1" spans="1:15">
      <c r="A52" s="50" t="s">
        <v>153</v>
      </c>
      <c r="B52" s="51" t="s">
        <v>90</v>
      </c>
      <c r="C52" s="17">
        <v>3512010.36</v>
      </c>
      <c r="D52" s="17">
        <v>3512010.36</v>
      </c>
      <c r="E52" s="17">
        <v>3512010.36</v>
      </c>
      <c r="F52" s="17"/>
      <c r="G52" s="17"/>
      <c r="H52" s="17"/>
      <c r="I52" s="17"/>
      <c r="J52" s="17"/>
      <c r="K52" s="17"/>
      <c r="L52" s="17"/>
      <c r="M52" s="17"/>
      <c r="N52" s="17"/>
      <c r="O52" s="17"/>
    </row>
    <row r="53" ht="20.25" customHeight="1" spans="1:15">
      <c r="A53" s="50" t="s">
        <v>154</v>
      </c>
      <c r="B53" s="51" t="s">
        <v>155</v>
      </c>
      <c r="C53" s="17">
        <v>105000</v>
      </c>
      <c r="D53" s="17">
        <v>105000</v>
      </c>
      <c r="E53" s="17"/>
      <c r="F53" s="17">
        <v>105000</v>
      </c>
      <c r="G53" s="17"/>
      <c r="H53" s="17"/>
      <c r="I53" s="17"/>
      <c r="J53" s="17"/>
      <c r="K53" s="17"/>
      <c r="L53" s="17"/>
      <c r="M53" s="17"/>
      <c r="N53" s="17"/>
      <c r="O53" s="17"/>
    </row>
    <row r="54" ht="20.25" customHeight="1" spans="1:15">
      <c r="A54" s="50" t="s">
        <v>156</v>
      </c>
      <c r="B54" s="51" t="s">
        <v>157</v>
      </c>
      <c r="C54" s="17">
        <v>79000</v>
      </c>
      <c r="D54" s="17">
        <v>79000</v>
      </c>
      <c r="E54" s="17"/>
      <c r="F54" s="17">
        <v>79000</v>
      </c>
      <c r="G54" s="17"/>
      <c r="H54" s="17"/>
      <c r="I54" s="17"/>
      <c r="J54" s="17"/>
      <c r="K54" s="17"/>
      <c r="L54" s="17"/>
      <c r="M54" s="17"/>
      <c r="N54" s="17"/>
      <c r="O54" s="17"/>
    </row>
    <row r="55" ht="20.25" customHeight="1" spans="1:15">
      <c r="A55" s="50">
        <v>2130122</v>
      </c>
      <c r="B55" s="51" t="s">
        <v>158</v>
      </c>
      <c r="C55" s="97">
        <v>20000</v>
      </c>
      <c r="D55" s="98">
        <v>20000</v>
      </c>
      <c r="E55" s="17"/>
      <c r="F55" s="98">
        <v>20000</v>
      </c>
      <c r="G55" s="98"/>
      <c r="H55" s="17"/>
      <c r="I55" s="17"/>
      <c r="J55" s="17"/>
      <c r="K55" s="17"/>
      <c r="L55" s="17"/>
      <c r="M55" s="17"/>
      <c r="N55" s="17"/>
      <c r="O55" s="17"/>
    </row>
    <row r="56" ht="20.25" customHeight="1" spans="1:15">
      <c r="A56" s="50" t="s">
        <v>159</v>
      </c>
      <c r="B56" s="51" t="s">
        <v>160</v>
      </c>
      <c r="C56" s="17">
        <v>150000</v>
      </c>
      <c r="D56" s="17"/>
      <c r="E56" s="17"/>
      <c r="F56" s="17"/>
      <c r="G56" s="17"/>
      <c r="H56" s="17"/>
      <c r="I56" s="17"/>
      <c r="J56" s="17">
        <v>150000</v>
      </c>
      <c r="K56" s="17"/>
      <c r="L56" s="17"/>
      <c r="M56" s="17"/>
      <c r="N56" s="17"/>
      <c r="O56" s="17">
        <v>150000</v>
      </c>
    </row>
    <row r="57" ht="20.25" customHeight="1" spans="1:15">
      <c r="A57" s="50">
        <v>2130209</v>
      </c>
      <c r="B57" s="51" t="s">
        <v>161</v>
      </c>
      <c r="C57" s="97">
        <v>269612.88</v>
      </c>
      <c r="D57" s="17">
        <v>269612.88</v>
      </c>
      <c r="E57" s="17"/>
      <c r="F57" s="17">
        <v>269612.88</v>
      </c>
      <c r="G57" s="17"/>
      <c r="H57" s="17"/>
      <c r="I57" s="17"/>
      <c r="J57" s="17"/>
      <c r="K57" s="17"/>
      <c r="L57" s="17"/>
      <c r="M57" s="17"/>
      <c r="N57" s="17"/>
      <c r="O57" s="17"/>
    </row>
    <row r="58" ht="20.25" customHeight="1" spans="1:15">
      <c r="A58" s="50">
        <v>2130234</v>
      </c>
      <c r="B58" s="51" t="s">
        <v>162</v>
      </c>
      <c r="C58" s="97">
        <v>105000</v>
      </c>
      <c r="D58" s="17">
        <v>105000</v>
      </c>
      <c r="E58" s="17"/>
      <c r="F58" s="17">
        <v>105000</v>
      </c>
      <c r="G58" s="17"/>
      <c r="H58" s="17"/>
      <c r="I58" s="17"/>
      <c r="J58" s="17"/>
      <c r="K58" s="17"/>
      <c r="L58" s="17"/>
      <c r="M58" s="17"/>
      <c r="N58" s="17"/>
      <c r="O58" s="17"/>
    </row>
    <row r="59" ht="20.25" customHeight="1" spans="1:15">
      <c r="A59" s="50">
        <v>2130315</v>
      </c>
      <c r="B59" s="51" t="s">
        <v>163</v>
      </c>
      <c r="C59" s="97">
        <v>80000</v>
      </c>
      <c r="D59" s="17">
        <v>80000</v>
      </c>
      <c r="E59" s="17"/>
      <c r="F59" s="17">
        <v>80000</v>
      </c>
      <c r="G59" s="17"/>
      <c r="H59" s="17"/>
      <c r="I59" s="17"/>
      <c r="J59" s="17"/>
      <c r="K59" s="17"/>
      <c r="L59" s="17"/>
      <c r="M59" s="17"/>
      <c r="N59" s="17"/>
      <c r="O59" s="17"/>
    </row>
    <row r="60" ht="20.25" customHeight="1" spans="1:15">
      <c r="A60" s="49" t="s">
        <v>164</v>
      </c>
      <c r="B60" s="47" t="s">
        <v>165</v>
      </c>
      <c r="C60" s="17">
        <v>5937753.37</v>
      </c>
      <c r="D60" s="17">
        <v>5937753.37</v>
      </c>
      <c r="E60" s="17">
        <v>72753.37</v>
      </c>
      <c r="F60" s="17">
        <v>5865000</v>
      </c>
      <c r="G60" s="17"/>
      <c r="H60" s="17"/>
      <c r="I60" s="17"/>
      <c r="J60" s="17"/>
      <c r="K60" s="17"/>
      <c r="L60" s="17"/>
      <c r="M60" s="17"/>
      <c r="N60" s="17"/>
      <c r="O60" s="17"/>
    </row>
    <row r="61" ht="20.25" customHeight="1" spans="1:15">
      <c r="A61" s="50" t="s">
        <v>166</v>
      </c>
      <c r="B61" s="51" t="s">
        <v>167</v>
      </c>
      <c r="C61" s="17">
        <v>5937753.37</v>
      </c>
      <c r="D61" s="17">
        <v>5937753.37</v>
      </c>
      <c r="E61" s="17">
        <v>72753.37</v>
      </c>
      <c r="F61" s="17">
        <v>5865000</v>
      </c>
      <c r="G61" s="17"/>
      <c r="H61" s="17"/>
      <c r="I61" s="17"/>
      <c r="J61" s="17"/>
      <c r="K61" s="17"/>
      <c r="L61" s="17"/>
      <c r="M61" s="17"/>
      <c r="N61" s="17"/>
      <c r="O61" s="17"/>
    </row>
    <row r="62" ht="20.25" customHeight="1" spans="1:15">
      <c r="A62" s="48">
        <v>214</v>
      </c>
      <c r="B62" s="48" t="s">
        <v>168</v>
      </c>
      <c r="C62" s="97">
        <v>413600</v>
      </c>
      <c r="D62" s="97">
        <v>413600</v>
      </c>
      <c r="E62" s="17"/>
      <c r="F62" s="97">
        <v>413600</v>
      </c>
      <c r="G62" s="17"/>
      <c r="H62" s="17"/>
      <c r="I62" s="17"/>
      <c r="J62" s="17"/>
      <c r="K62" s="17"/>
      <c r="L62" s="17"/>
      <c r="M62" s="17"/>
      <c r="N62" s="17"/>
      <c r="O62" s="17"/>
    </row>
    <row r="63" ht="20.25" customHeight="1" spans="1:15">
      <c r="A63" s="49">
        <v>21401</v>
      </c>
      <c r="B63" s="47" t="s">
        <v>169</v>
      </c>
      <c r="C63" s="97">
        <v>413600</v>
      </c>
      <c r="D63" s="97">
        <v>413600</v>
      </c>
      <c r="E63" s="17"/>
      <c r="F63" s="97">
        <v>413600</v>
      </c>
      <c r="G63" s="17"/>
      <c r="H63" s="17"/>
      <c r="I63" s="17"/>
      <c r="J63" s="17"/>
      <c r="K63" s="17"/>
      <c r="L63" s="17"/>
      <c r="M63" s="17"/>
      <c r="N63" s="17"/>
      <c r="O63" s="17"/>
    </row>
    <row r="64" ht="20.25" customHeight="1" spans="1:15">
      <c r="A64" s="50">
        <v>2140106</v>
      </c>
      <c r="B64" s="51" t="s">
        <v>170</v>
      </c>
      <c r="C64" s="97">
        <v>413600</v>
      </c>
      <c r="D64" s="97">
        <v>413600</v>
      </c>
      <c r="E64" s="17"/>
      <c r="F64" s="97">
        <v>413600</v>
      </c>
      <c r="G64" s="17"/>
      <c r="H64" s="17"/>
      <c r="I64" s="17"/>
      <c r="J64" s="17"/>
      <c r="K64" s="17"/>
      <c r="L64" s="17"/>
      <c r="M64" s="17"/>
      <c r="N64" s="17"/>
      <c r="O64" s="17"/>
    </row>
    <row r="65" ht="20.25" customHeight="1" spans="1:15">
      <c r="A65" s="48" t="s">
        <v>171</v>
      </c>
      <c r="B65" s="48" t="s">
        <v>172</v>
      </c>
      <c r="C65" s="17">
        <v>130010</v>
      </c>
      <c r="D65" s="17">
        <v>130010</v>
      </c>
      <c r="E65" s="17"/>
      <c r="F65" s="17">
        <v>130010</v>
      </c>
      <c r="G65" s="17"/>
      <c r="H65" s="17"/>
      <c r="I65" s="17"/>
      <c r="J65" s="17"/>
      <c r="K65" s="17"/>
      <c r="L65" s="17"/>
      <c r="M65" s="17"/>
      <c r="N65" s="17"/>
      <c r="O65" s="17"/>
    </row>
    <row r="66" ht="20.25" customHeight="1" spans="1:15">
      <c r="A66" s="49" t="s">
        <v>173</v>
      </c>
      <c r="B66" s="47" t="s">
        <v>174</v>
      </c>
      <c r="C66" s="17">
        <v>130010</v>
      </c>
      <c r="D66" s="17">
        <v>130010</v>
      </c>
      <c r="E66" s="17"/>
      <c r="F66" s="17">
        <v>130010</v>
      </c>
      <c r="G66" s="17"/>
      <c r="H66" s="17"/>
      <c r="I66" s="17"/>
      <c r="J66" s="17"/>
      <c r="K66" s="17"/>
      <c r="L66" s="17"/>
      <c r="M66" s="17"/>
      <c r="N66" s="17"/>
      <c r="O66" s="17"/>
    </row>
    <row r="67" ht="20.25" customHeight="1" spans="1:15">
      <c r="A67" s="50" t="s">
        <v>175</v>
      </c>
      <c r="B67" s="51" t="s">
        <v>176</v>
      </c>
      <c r="C67" s="17">
        <v>130010</v>
      </c>
      <c r="D67" s="17">
        <v>130010</v>
      </c>
      <c r="E67" s="17"/>
      <c r="F67" s="17">
        <v>130010</v>
      </c>
      <c r="G67" s="17"/>
      <c r="H67" s="17"/>
      <c r="I67" s="17"/>
      <c r="J67" s="17"/>
      <c r="K67" s="17"/>
      <c r="L67" s="17"/>
      <c r="M67" s="17"/>
      <c r="N67" s="17"/>
      <c r="O67" s="17"/>
    </row>
    <row r="68" ht="20.25" customHeight="1" spans="1:15">
      <c r="A68" s="48" t="s">
        <v>177</v>
      </c>
      <c r="B68" s="48" t="s">
        <v>178</v>
      </c>
      <c r="C68" s="17">
        <v>1710486</v>
      </c>
      <c r="D68" s="17">
        <v>1710486</v>
      </c>
      <c r="E68" s="17">
        <v>1710486</v>
      </c>
      <c r="F68" s="17"/>
      <c r="G68" s="17"/>
      <c r="H68" s="17"/>
      <c r="I68" s="17"/>
      <c r="J68" s="17"/>
      <c r="K68" s="17"/>
      <c r="L68" s="17"/>
      <c r="M68" s="17"/>
      <c r="N68" s="17"/>
      <c r="O68" s="17"/>
    </row>
    <row r="69" ht="20.25" customHeight="1" spans="1:15">
      <c r="A69" s="49" t="s">
        <v>179</v>
      </c>
      <c r="B69" s="47" t="s">
        <v>180</v>
      </c>
      <c r="C69" s="17">
        <v>1710486</v>
      </c>
      <c r="D69" s="17">
        <v>1710486</v>
      </c>
      <c r="E69" s="17">
        <v>1710486</v>
      </c>
      <c r="F69" s="17"/>
      <c r="G69" s="17"/>
      <c r="H69" s="17"/>
      <c r="I69" s="17"/>
      <c r="J69" s="17"/>
      <c r="K69" s="17"/>
      <c r="L69" s="17"/>
      <c r="M69" s="17"/>
      <c r="N69" s="17"/>
      <c r="O69" s="17"/>
    </row>
    <row r="70" ht="20.25" customHeight="1" spans="1:15">
      <c r="A70" s="50" t="s">
        <v>181</v>
      </c>
      <c r="B70" s="51" t="s">
        <v>182</v>
      </c>
      <c r="C70" s="17">
        <v>1710486</v>
      </c>
      <c r="D70" s="17">
        <v>1710486</v>
      </c>
      <c r="E70" s="17">
        <v>1710486</v>
      </c>
      <c r="F70" s="17"/>
      <c r="G70" s="17"/>
      <c r="H70" s="17"/>
      <c r="I70" s="17"/>
      <c r="J70" s="17"/>
      <c r="K70" s="17"/>
      <c r="L70" s="17"/>
      <c r="M70" s="17"/>
      <c r="N70" s="17"/>
      <c r="O70" s="17"/>
    </row>
    <row r="71" ht="20.25" customHeight="1" spans="1:15">
      <c r="A71" s="48">
        <v>224</v>
      </c>
      <c r="B71" s="48" t="s">
        <v>183</v>
      </c>
      <c r="C71" s="97">
        <v>40000</v>
      </c>
      <c r="D71" s="97">
        <v>40000</v>
      </c>
      <c r="E71" s="17"/>
      <c r="F71" s="97">
        <v>40000</v>
      </c>
      <c r="G71" s="17"/>
      <c r="H71" s="17"/>
      <c r="I71" s="17"/>
      <c r="J71" s="17"/>
      <c r="K71" s="17"/>
      <c r="L71" s="17"/>
      <c r="M71" s="17"/>
      <c r="N71" s="17"/>
      <c r="O71" s="17"/>
    </row>
    <row r="72" ht="20.25" customHeight="1" spans="1:15">
      <c r="A72" s="49">
        <v>22407</v>
      </c>
      <c r="B72" s="47" t="s">
        <v>184</v>
      </c>
      <c r="C72" s="97">
        <v>40000</v>
      </c>
      <c r="D72" s="97">
        <v>40000</v>
      </c>
      <c r="E72" s="17"/>
      <c r="F72" s="97">
        <v>40000</v>
      </c>
      <c r="G72" s="17"/>
      <c r="H72" s="17"/>
      <c r="I72" s="17"/>
      <c r="J72" s="17"/>
      <c r="K72" s="17"/>
      <c r="L72" s="17"/>
      <c r="M72" s="17"/>
      <c r="N72" s="17"/>
      <c r="O72" s="17"/>
    </row>
    <row r="73" ht="20.25" customHeight="1" spans="1:15">
      <c r="A73" s="50">
        <v>2240703</v>
      </c>
      <c r="B73" s="51" t="s">
        <v>185</v>
      </c>
      <c r="C73" s="97">
        <v>40000</v>
      </c>
      <c r="D73" s="97">
        <v>40000</v>
      </c>
      <c r="E73" s="17"/>
      <c r="F73" s="97">
        <v>40000</v>
      </c>
      <c r="G73" s="17"/>
      <c r="H73" s="17"/>
      <c r="I73" s="17"/>
      <c r="J73" s="17"/>
      <c r="K73" s="17"/>
      <c r="L73" s="17"/>
      <c r="M73" s="17"/>
      <c r="N73" s="17"/>
      <c r="O73" s="17"/>
    </row>
    <row r="74" ht="20.25" customHeight="1" spans="1:15">
      <c r="A74" s="48">
        <v>229</v>
      </c>
      <c r="B74" s="48" t="s">
        <v>78</v>
      </c>
      <c r="C74" s="97">
        <v>90000</v>
      </c>
      <c r="D74" s="97"/>
      <c r="E74" s="17"/>
      <c r="F74" s="97"/>
      <c r="G74" s="17">
        <v>90000</v>
      </c>
      <c r="H74" s="17"/>
      <c r="I74" s="17"/>
      <c r="J74" s="17"/>
      <c r="K74" s="17"/>
      <c r="L74" s="17"/>
      <c r="M74" s="17"/>
      <c r="N74" s="17"/>
      <c r="O74" s="17"/>
    </row>
    <row r="75" ht="20.25" customHeight="1" spans="1:15">
      <c r="A75" s="49">
        <v>22960</v>
      </c>
      <c r="B75" s="47" t="s">
        <v>186</v>
      </c>
      <c r="C75" s="97">
        <v>90000</v>
      </c>
      <c r="D75" s="97"/>
      <c r="E75" s="17"/>
      <c r="F75" s="97"/>
      <c r="G75" s="17">
        <v>90000</v>
      </c>
      <c r="H75" s="17"/>
      <c r="I75" s="17"/>
      <c r="J75" s="17"/>
      <c r="K75" s="17"/>
      <c r="L75" s="17"/>
      <c r="M75" s="17"/>
      <c r="N75" s="17"/>
      <c r="O75" s="17"/>
    </row>
    <row r="76" ht="32" customHeight="1" spans="1:15">
      <c r="A76" s="50">
        <v>2296002</v>
      </c>
      <c r="B76" s="51" t="s">
        <v>187</v>
      </c>
      <c r="C76" s="97">
        <v>90000</v>
      </c>
      <c r="D76" s="97"/>
      <c r="E76" s="17"/>
      <c r="F76" s="97"/>
      <c r="G76" s="17">
        <v>90000</v>
      </c>
      <c r="H76" s="17"/>
      <c r="I76" s="17"/>
      <c r="J76" s="17"/>
      <c r="K76" s="17"/>
      <c r="L76" s="17"/>
      <c r="M76" s="17"/>
      <c r="N76" s="17"/>
      <c r="O76" s="17"/>
    </row>
    <row r="77" ht="20.25" customHeight="1" spans="1:15">
      <c r="A77" s="52" t="s">
        <v>188</v>
      </c>
      <c r="B77" s="52"/>
      <c r="C77" s="17">
        <f t="shared" ref="C77:F77" si="2">C8+C26+C29++C32+C39+C46+C50+C62+C65+C68+C71+C74</f>
        <v>22979625.85</v>
      </c>
      <c r="D77" s="17">
        <f t="shared" si="2"/>
        <v>22707625.85</v>
      </c>
      <c r="E77" s="17">
        <f t="shared" si="2"/>
        <v>14270847.97</v>
      </c>
      <c r="F77" s="17">
        <f t="shared" si="2"/>
        <v>8436777.88</v>
      </c>
      <c r="G77" s="17">
        <v>90000</v>
      </c>
      <c r="H77" s="17"/>
      <c r="I77" s="17"/>
      <c r="J77" s="17">
        <v>182000</v>
      </c>
      <c r="K77" s="17"/>
      <c r="L77" s="17"/>
      <c r="M77" s="17"/>
      <c r="N77" s="17"/>
      <c r="O77" s="17">
        <v>182000</v>
      </c>
    </row>
  </sheetData>
  <mergeCells count="11">
    <mergeCell ref="A3:O3"/>
    <mergeCell ref="A4:I4"/>
    <mergeCell ref="D5:F5"/>
    <mergeCell ref="J5:O5"/>
    <mergeCell ref="A77:B77"/>
    <mergeCell ref="A5:A6"/>
    <mergeCell ref="B5:B6"/>
    <mergeCell ref="C5:C6"/>
    <mergeCell ref="G5:G6"/>
    <mergeCell ref="H5:H6"/>
    <mergeCell ref="I5:I6"/>
  </mergeCells>
  <pageMargins left="0.75" right="0.75" top="1" bottom="1" header="0.5" footer="0.5"/>
  <pageSetup paperSize="1" scale="32"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zoomScale="120" zoomScaleNormal="120" workbookViewId="0">
      <pane ySplit="1" topLeftCell="A2" activePane="bottomLeft" state="frozen"/>
      <selection/>
      <selection pane="bottomLeft" activeCell="A5" sqref="A5:B5"/>
    </sheetView>
  </sheetViews>
  <sheetFormatPr defaultColWidth="8.84745762711864" defaultRowHeight="15" customHeight="1" outlineLevelCol="3"/>
  <cols>
    <col min="1" max="4" width="35.7118644067797" customWidth="1"/>
  </cols>
  <sheetData>
    <row r="1" customHeight="1" spans="1:4">
      <c r="A1" s="1"/>
      <c r="B1" s="1"/>
      <c r="C1" s="1"/>
      <c r="D1" s="1"/>
    </row>
    <row r="2" ht="18.75" customHeight="1" spans="1:4">
      <c r="A2" s="2"/>
      <c r="B2" s="2"/>
      <c r="C2" s="2"/>
      <c r="D2" s="6" t="s">
        <v>189</v>
      </c>
    </row>
    <row r="3" ht="45" customHeight="1" spans="1:4">
      <c r="A3" s="4" t="s">
        <v>190</v>
      </c>
      <c r="B3" s="4"/>
      <c r="C3" s="4"/>
      <c r="D3" s="4"/>
    </row>
    <row r="4" ht="18.75" customHeight="1" spans="1:4">
      <c r="A4" s="5" t="str">
        <f>'部门财务收支预算总表01-1'!A4</f>
        <v>单位名称：新平彝族傣族自治县平甸乡人民政府</v>
      </c>
      <c r="B4" s="5"/>
      <c r="C4" s="90"/>
      <c r="D4" s="6" t="s">
        <v>3</v>
      </c>
    </row>
    <row r="5" ht="22.5" customHeight="1" spans="1:4">
      <c r="A5" s="8" t="s">
        <v>4</v>
      </c>
      <c r="B5" s="8"/>
      <c r="C5" s="8" t="s">
        <v>5</v>
      </c>
      <c r="D5" s="8"/>
    </row>
    <row r="6" ht="18.75" customHeight="1" spans="1:4">
      <c r="A6" s="8" t="s">
        <v>6</v>
      </c>
      <c r="B6" s="8" t="s">
        <v>7</v>
      </c>
      <c r="C6" s="8" t="s">
        <v>191</v>
      </c>
      <c r="D6" s="8" t="s">
        <v>7</v>
      </c>
    </row>
    <row r="7" ht="18.75" customHeight="1" spans="1:4">
      <c r="A7" s="8"/>
      <c r="B7" s="8"/>
      <c r="C7" s="8"/>
      <c r="D7" s="8"/>
    </row>
    <row r="8" ht="22.5" customHeight="1" spans="1:4">
      <c r="A8" s="15" t="s">
        <v>192</v>
      </c>
      <c r="B8" s="17">
        <v>22707625.85</v>
      </c>
      <c r="C8" s="15" t="s">
        <v>193</v>
      </c>
      <c r="D8" s="17">
        <v>22797625.85</v>
      </c>
    </row>
    <row r="9" ht="22.5" customHeight="1" spans="1:4">
      <c r="A9" s="15" t="s">
        <v>194</v>
      </c>
      <c r="B9" s="17">
        <v>22707625.85</v>
      </c>
      <c r="C9" s="15" t="str">
        <f>"（"&amp;"一"&amp;"）"&amp;"一般公共服务支出"</f>
        <v>（一）一般公共服务支出</v>
      </c>
      <c r="D9" s="17">
        <v>6715023.28</v>
      </c>
    </row>
    <row r="10" ht="22.5" customHeight="1" spans="1:4">
      <c r="A10" s="15" t="s">
        <v>195</v>
      </c>
      <c r="B10" s="17">
        <v>90000</v>
      </c>
      <c r="C10" s="15" t="str">
        <f>"（"&amp;"二"&amp;"）"&amp;"国防支出"</f>
        <v>（二）国防支出</v>
      </c>
      <c r="D10" s="17"/>
    </row>
    <row r="11" ht="22.5" customHeight="1" spans="1:4">
      <c r="A11" s="15" t="s">
        <v>196</v>
      </c>
      <c r="B11" s="17"/>
      <c r="C11" s="15" t="str">
        <f>"（"&amp;"三"&amp;"）"&amp;"文化旅游体育与传媒支出"</f>
        <v>（三）文化旅游体育与传媒支出</v>
      </c>
      <c r="D11" s="17">
        <v>1800</v>
      </c>
    </row>
    <row r="12" ht="22.5" customHeight="1" spans="1:4">
      <c r="A12" s="15" t="s">
        <v>197</v>
      </c>
      <c r="B12" s="17"/>
      <c r="C12" s="15" t="str">
        <f>"（"&amp;"四"&amp;"）"&amp;"社会保障和就业支出"</f>
        <v>（四）社会保障和就业支出</v>
      </c>
      <c r="D12" s="17">
        <v>1628568</v>
      </c>
    </row>
    <row r="13" ht="22.5" customHeight="1" spans="1:4">
      <c r="A13" s="15" t="s">
        <v>194</v>
      </c>
      <c r="B13" s="17"/>
      <c r="C13" s="15" t="str">
        <f>"（"&amp;"五"&amp;"）"&amp;"卫生健康支出"</f>
        <v>（五）卫生健康支出</v>
      </c>
      <c r="D13" s="17">
        <v>1143466.88</v>
      </c>
    </row>
    <row r="14" ht="22.5" customHeight="1" spans="1:4">
      <c r="A14" s="15" t="s">
        <v>195</v>
      </c>
      <c r="B14" s="17"/>
      <c r="C14" s="15" t="str">
        <f>"（"&amp;"六"&amp;"）"&amp;"城乡社区支出"</f>
        <v>（六）城乡社区支出</v>
      </c>
      <c r="D14" s="17">
        <v>816295.08</v>
      </c>
    </row>
    <row r="15" ht="22.5" customHeight="1" spans="1:4">
      <c r="A15" s="15" t="s">
        <v>196</v>
      </c>
      <c r="B15" s="17"/>
      <c r="C15" s="15" t="str">
        <f>"（"&amp;"七"&amp;"）"&amp;"农林水支出"</f>
        <v>（七）农林水支出</v>
      </c>
      <c r="D15" s="17">
        <v>10108376.61</v>
      </c>
    </row>
    <row r="16" ht="22.5" customHeight="1" spans="1:4">
      <c r="A16" s="15"/>
      <c r="B16" s="17"/>
      <c r="C16" s="15" t="str">
        <f>"（八）"&amp;"、"&amp;"交通运输支出"</f>
        <v>（八）、交通运输支出</v>
      </c>
      <c r="D16" s="17">
        <v>413600</v>
      </c>
    </row>
    <row r="17" ht="22.5" customHeight="1" spans="1:4">
      <c r="A17" s="23"/>
      <c r="B17" s="23"/>
      <c r="C17" s="15" t="str">
        <f>"（"&amp;"九"&amp;"）"&amp;"自然资源海洋气象等支出"</f>
        <v>（九）自然资源海洋气象等支出</v>
      </c>
      <c r="D17" s="17">
        <v>130010</v>
      </c>
    </row>
    <row r="18" ht="22.5" customHeight="1" spans="1:4">
      <c r="A18" s="23"/>
      <c r="B18" s="23"/>
      <c r="C18" s="15" t="str">
        <f>"（"&amp;"十"&amp;"）"&amp;"住房保障支出"</f>
        <v>（十）住房保障支出</v>
      </c>
      <c r="D18" s="17">
        <v>1710486</v>
      </c>
    </row>
    <row r="19" ht="22.5" customHeight="1" spans="1:4">
      <c r="A19" s="91"/>
      <c r="B19" s="23"/>
      <c r="C19" s="15" t="str">
        <f>"（十一）"&amp;"、"&amp;"灾害防治及应急管理支出"</f>
        <v>（十一）、灾害防治及应急管理支出</v>
      </c>
      <c r="D19" s="17">
        <v>40000</v>
      </c>
    </row>
    <row r="20" ht="22.5" customHeight="1" spans="1:4">
      <c r="A20" s="91"/>
      <c r="B20" s="23"/>
      <c r="C20" s="15" t="str">
        <f>"（十二）"&amp;"、"&amp;"其他支出"</f>
        <v>（十二）、其他支出</v>
      </c>
      <c r="D20" s="17">
        <v>90000</v>
      </c>
    </row>
    <row r="21" ht="22.5" customHeight="1" spans="1:4">
      <c r="A21" s="92"/>
      <c r="B21" s="17"/>
      <c r="C21" s="15" t="s">
        <v>198</v>
      </c>
      <c r="D21" s="17"/>
    </row>
    <row r="22" ht="22.5" customHeight="1" spans="1:4">
      <c r="A22" s="93" t="s">
        <v>199</v>
      </c>
      <c r="B22" s="94">
        <v>22797625.85</v>
      </c>
      <c r="C22" s="95" t="s">
        <v>200</v>
      </c>
      <c r="D22" s="94">
        <f>SUM(D9:D21)</f>
        <v>22797625.85</v>
      </c>
    </row>
  </sheetData>
  <mergeCells count="8">
    <mergeCell ref="A3:D3"/>
    <mergeCell ref="A4:B4"/>
    <mergeCell ref="A5:B5"/>
    <mergeCell ref="C5:D5"/>
    <mergeCell ref="A6:A7"/>
    <mergeCell ref="B6:B7"/>
    <mergeCell ref="C6:C7"/>
    <mergeCell ref="D6:D7"/>
  </mergeCells>
  <pageMargins left="0.75" right="0.75" top="1" bottom="1" header="0.5" footer="0.5"/>
  <pageSetup paperSize="1" scale="86"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4"/>
  <sheetViews>
    <sheetView showZeros="0" zoomScale="120" zoomScaleNormal="120" workbookViewId="0">
      <pane ySplit="1" topLeftCell="A2" activePane="bottomLeft" state="frozen"/>
      <selection/>
      <selection pane="bottomLeft" activeCell="A5" sqref="A5:B5"/>
    </sheetView>
  </sheetViews>
  <sheetFormatPr defaultColWidth="8.84745762711864" defaultRowHeight="15" customHeight="1" outlineLevelCol="6"/>
  <cols>
    <col min="1" max="1" width="21.4237288135593" customWidth="1"/>
    <col min="2" max="2" width="28.5762711864407" style="54" customWidth="1"/>
    <col min="3" max="7" width="21.4237288135593" customWidth="1"/>
  </cols>
  <sheetData>
    <row r="1" customHeight="1" spans="1:7">
      <c r="A1" s="1"/>
      <c r="B1" s="1"/>
      <c r="C1" s="1"/>
      <c r="D1" s="1"/>
      <c r="E1" s="1"/>
      <c r="F1" s="1"/>
      <c r="G1" s="1"/>
    </row>
    <row r="2" ht="18.75" customHeight="1" spans="1:7">
      <c r="A2" s="2"/>
      <c r="B2" s="2"/>
      <c r="C2" s="2"/>
      <c r="D2" s="2"/>
      <c r="E2" s="2"/>
      <c r="F2" s="2"/>
      <c r="G2" s="42" t="s">
        <v>201</v>
      </c>
    </row>
    <row r="3" ht="37.5" customHeight="1" spans="1:7">
      <c r="A3" s="4" t="s">
        <v>202</v>
      </c>
      <c r="B3" s="4"/>
      <c r="C3" s="4"/>
      <c r="D3" s="4"/>
      <c r="E3" s="4"/>
      <c r="F3" s="4"/>
      <c r="G3" s="4"/>
    </row>
    <row r="4" ht="18.75" customHeight="1" spans="1:7">
      <c r="A4" s="43" t="str">
        <f>'部门财务收支预算总表01-1'!A4</f>
        <v>单位名称：新平彝族傣族自治县平甸乡人民政府</v>
      </c>
      <c r="B4" s="43"/>
      <c r="C4" s="43"/>
      <c r="D4" s="44"/>
      <c r="E4" s="44"/>
      <c r="F4" s="44"/>
      <c r="G4" s="45" t="s">
        <v>30</v>
      </c>
    </row>
    <row r="5" ht="18.75" customHeight="1" spans="1:7">
      <c r="A5" s="13" t="s">
        <v>203</v>
      </c>
      <c r="B5" s="13" t="s">
        <v>69</v>
      </c>
      <c r="C5" s="46" t="s">
        <v>33</v>
      </c>
      <c r="D5" s="46" t="s">
        <v>72</v>
      </c>
      <c r="E5" s="46"/>
      <c r="F5" s="46"/>
      <c r="G5" s="13" t="s">
        <v>73</v>
      </c>
    </row>
    <row r="6" ht="18.75" customHeight="1" spans="1:7">
      <c r="A6" s="13" t="s">
        <v>68</v>
      </c>
      <c r="B6" s="13" t="s">
        <v>69</v>
      </c>
      <c r="C6" s="46"/>
      <c r="D6" s="46" t="s">
        <v>35</v>
      </c>
      <c r="E6" s="46" t="s">
        <v>204</v>
      </c>
      <c r="F6" s="46" t="s">
        <v>205</v>
      </c>
      <c r="G6" s="13"/>
    </row>
    <row r="7" ht="18.75" customHeight="1" spans="1:7">
      <c r="A7" s="14" t="s">
        <v>47</v>
      </c>
      <c r="B7" s="14" t="s">
        <v>48</v>
      </c>
      <c r="C7" s="14" t="s">
        <v>49</v>
      </c>
      <c r="D7" s="14" t="s">
        <v>50</v>
      </c>
      <c r="E7" s="14" t="s">
        <v>51</v>
      </c>
      <c r="F7" s="14" t="s">
        <v>52</v>
      </c>
      <c r="G7" s="14" t="s">
        <v>53</v>
      </c>
    </row>
    <row r="8" ht="20.25" customHeight="1" spans="1:7">
      <c r="A8" s="48" t="s">
        <v>80</v>
      </c>
      <c r="B8" s="48" t="s">
        <v>81</v>
      </c>
      <c r="C8" s="17">
        <v>6715023.28</v>
      </c>
      <c r="D8" s="17">
        <v>5558030.28</v>
      </c>
      <c r="E8" s="17">
        <v>4665530.28</v>
      </c>
      <c r="F8" s="17">
        <v>892500</v>
      </c>
      <c r="G8" s="17">
        <v>1156993</v>
      </c>
    </row>
    <row r="9" ht="20.25" customHeight="1" spans="1:7">
      <c r="A9" s="49">
        <v>20101</v>
      </c>
      <c r="B9" s="49" t="s">
        <v>82</v>
      </c>
      <c r="C9" s="17">
        <v>225600</v>
      </c>
      <c r="D9" s="17"/>
      <c r="E9" s="17"/>
      <c r="F9" s="17"/>
      <c r="G9" s="17">
        <v>225600</v>
      </c>
    </row>
    <row r="10" ht="20.25" customHeight="1" spans="1:7">
      <c r="A10" s="50">
        <v>2010108</v>
      </c>
      <c r="B10" s="51" t="s">
        <v>83</v>
      </c>
      <c r="C10" s="17">
        <v>145600</v>
      </c>
      <c r="D10" s="17"/>
      <c r="E10" s="17"/>
      <c r="F10" s="17"/>
      <c r="G10" s="17">
        <v>145600</v>
      </c>
    </row>
    <row r="11" ht="20.25" customHeight="1" spans="1:7">
      <c r="A11" s="50">
        <v>2010199</v>
      </c>
      <c r="B11" s="51" t="s">
        <v>84</v>
      </c>
      <c r="C11" s="17">
        <v>80000</v>
      </c>
      <c r="D11" s="17"/>
      <c r="E11" s="17"/>
      <c r="F11" s="17"/>
      <c r="G11" s="17">
        <v>80000</v>
      </c>
    </row>
    <row r="12" ht="20.25" customHeight="1" spans="1:7">
      <c r="A12" s="49" t="s">
        <v>85</v>
      </c>
      <c r="B12" s="47" t="s">
        <v>86</v>
      </c>
      <c r="C12" s="17">
        <v>5136168</v>
      </c>
      <c r="D12" s="17">
        <v>4465068</v>
      </c>
      <c r="E12" s="17">
        <v>3593268</v>
      </c>
      <c r="F12" s="17">
        <v>871800</v>
      </c>
      <c r="G12" s="17">
        <v>671100</v>
      </c>
    </row>
    <row r="13" ht="20.25" customHeight="1" spans="1:7">
      <c r="A13" s="50" t="s">
        <v>87</v>
      </c>
      <c r="B13" s="51" t="s">
        <v>88</v>
      </c>
      <c r="C13" s="17">
        <v>4674068</v>
      </c>
      <c r="D13" s="17">
        <v>4111068</v>
      </c>
      <c r="E13" s="17">
        <v>3593268</v>
      </c>
      <c r="F13" s="17">
        <v>517800</v>
      </c>
      <c r="G13" s="17">
        <v>563000</v>
      </c>
    </row>
    <row r="14" ht="20.25" customHeight="1" spans="1:7">
      <c r="A14" s="50" t="s">
        <v>89</v>
      </c>
      <c r="B14" s="51" t="s">
        <v>90</v>
      </c>
      <c r="C14" s="17">
        <v>354000</v>
      </c>
      <c r="D14" s="17">
        <v>354000</v>
      </c>
      <c r="E14" s="17"/>
      <c r="F14" s="17">
        <v>354000</v>
      </c>
      <c r="G14" s="17"/>
    </row>
    <row r="15" ht="37" customHeight="1" spans="1:7">
      <c r="A15" s="50" t="s">
        <v>91</v>
      </c>
      <c r="B15" s="51" t="s">
        <v>92</v>
      </c>
      <c r="C15" s="17">
        <v>108100</v>
      </c>
      <c r="D15" s="17"/>
      <c r="E15" s="17"/>
      <c r="F15" s="17"/>
      <c r="G15" s="17">
        <v>108100</v>
      </c>
    </row>
    <row r="16" ht="20.25" customHeight="1" spans="1:7">
      <c r="A16" s="49">
        <v>20111</v>
      </c>
      <c r="B16" s="47" t="s">
        <v>93</v>
      </c>
      <c r="C16" s="17">
        <v>50000</v>
      </c>
      <c r="D16" s="17"/>
      <c r="E16" s="17"/>
      <c r="F16" s="17"/>
      <c r="G16" s="17">
        <v>50000</v>
      </c>
    </row>
    <row r="17" ht="20.25" customHeight="1" spans="1:7">
      <c r="A17" s="50">
        <v>2011102</v>
      </c>
      <c r="B17" s="51" t="s">
        <v>94</v>
      </c>
      <c r="C17" s="17">
        <v>50000</v>
      </c>
      <c r="D17" s="17"/>
      <c r="E17" s="17"/>
      <c r="F17" s="17"/>
      <c r="G17" s="17">
        <v>50000</v>
      </c>
    </row>
    <row r="18" ht="20.25" customHeight="1" spans="1:7">
      <c r="A18" s="49">
        <v>20129</v>
      </c>
      <c r="B18" s="47" t="s">
        <v>95</v>
      </c>
      <c r="C18" s="17">
        <v>35833</v>
      </c>
      <c r="D18" s="17"/>
      <c r="E18" s="17"/>
      <c r="F18" s="17"/>
      <c r="G18" s="17">
        <v>35833</v>
      </c>
    </row>
    <row r="19" ht="20.25" customHeight="1" spans="1:7">
      <c r="A19" s="50">
        <v>2012902</v>
      </c>
      <c r="B19" s="51" t="s">
        <v>94</v>
      </c>
      <c r="C19" s="17">
        <v>5833</v>
      </c>
      <c r="D19" s="17"/>
      <c r="E19" s="17"/>
      <c r="F19" s="17"/>
      <c r="G19" s="17">
        <v>5833</v>
      </c>
    </row>
    <row r="20" ht="20.25" customHeight="1" spans="1:7">
      <c r="A20" s="50">
        <v>2012999</v>
      </c>
      <c r="B20" s="51" t="s">
        <v>96</v>
      </c>
      <c r="C20" s="17">
        <v>30000</v>
      </c>
      <c r="D20" s="17"/>
      <c r="E20" s="17"/>
      <c r="F20" s="17"/>
      <c r="G20" s="17">
        <v>30000</v>
      </c>
    </row>
    <row r="21" ht="20.25" customHeight="1" spans="1:7">
      <c r="A21" s="49">
        <v>20132</v>
      </c>
      <c r="B21" s="47" t="s">
        <v>97</v>
      </c>
      <c r="C21" s="17">
        <v>174460</v>
      </c>
      <c r="D21" s="17"/>
      <c r="E21" s="17"/>
      <c r="F21" s="17"/>
      <c r="G21" s="17">
        <v>174460</v>
      </c>
    </row>
    <row r="22" ht="20.25" customHeight="1" spans="1:7">
      <c r="A22" s="50">
        <v>2013202</v>
      </c>
      <c r="B22" s="50" t="s">
        <v>98</v>
      </c>
      <c r="C22" s="17">
        <v>88920</v>
      </c>
      <c r="D22" s="17"/>
      <c r="E22" s="17"/>
      <c r="F22" s="17"/>
      <c r="G22" s="17">
        <v>88920</v>
      </c>
    </row>
    <row r="23" ht="20.25" customHeight="1" spans="1:7">
      <c r="A23" s="50">
        <v>2013299</v>
      </c>
      <c r="B23" s="51" t="s">
        <v>99</v>
      </c>
      <c r="C23" s="17">
        <v>85540</v>
      </c>
      <c r="D23" s="17"/>
      <c r="E23" s="17"/>
      <c r="F23" s="17"/>
      <c r="G23" s="17">
        <v>85540</v>
      </c>
    </row>
    <row r="24" ht="20.25" customHeight="1" spans="1:7">
      <c r="A24" s="49" t="s">
        <v>100</v>
      </c>
      <c r="B24" s="47" t="s">
        <v>101</v>
      </c>
      <c r="C24" s="17">
        <v>1092962.28</v>
      </c>
      <c r="D24" s="17">
        <v>1092962.28</v>
      </c>
      <c r="E24" s="17">
        <v>1072262.28</v>
      </c>
      <c r="F24" s="17">
        <v>20700</v>
      </c>
      <c r="G24" s="17"/>
    </row>
    <row r="25" ht="20.25" customHeight="1" spans="1:7">
      <c r="A25" s="50" t="s">
        <v>102</v>
      </c>
      <c r="B25" s="51" t="s">
        <v>90</v>
      </c>
      <c r="C25" s="17">
        <v>1092962.28</v>
      </c>
      <c r="D25" s="17">
        <v>1092962.28</v>
      </c>
      <c r="E25" s="17">
        <v>1072262.28</v>
      </c>
      <c r="F25" s="17">
        <v>20700</v>
      </c>
      <c r="G25" s="17"/>
    </row>
    <row r="26" ht="20.25" customHeight="1" spans="1:7">
      <c r="A26" s="48" t="s">
        <v>103</v>
      </c>
      <c r="B26" s="48" t="s">
        <v>104</v>
      </c>
      <c r="C26" s="17"/>
      <c r="D26" s="17"/>
      <c r="E26" s="17"/>
      <c r="F26" s="17"/>
      <c r="G26" s="17"/>
    </row>
    <row r="27" ht="20.25" customHeight="1" spans="1:7">
      <c r="A27" s="49" t="s">
        <v>105</v>
      </c>
      <c r="B27" s="47" t="s">
        <v>106</v>
      </c>
      <c r="C27" s="17"/>
      <c r="D27" s="17"/>
      <c r="E27" s="17"/>
      <c r="F27" s="17"/>
      <c r="G27" s="17"/>
    </row>
    <row r="28" ht="20.25" customHeight="1" spans="1:7">
      <c r="A28" s="50" t="s">
        <v>107</v>
      </c>
      <c r="B28" s="51" t="s">
        <v>108</v>
      </c>
      <c r="C28" s="17"/>
      <c r="D28" s="17"/>
      <c r="E28" s="17"/>
      <c r="F28" s="17"/>
      <c r="G28" s="17"/>
    </row>
    <row r="29" ht="20.25" customHeight="1" spans="1:7">
      <c r="A29" s="48" t="s">
        <v>109</v>
      </c>
      <c r="B29" s="48" t="s">
        <v>110</v>
      </c>
      <c r="C29" s="17">
        <v>1800</v>
      </c>
      <c r="D29" s="17"/>
      <c r="E29" s="17"/>
      <c r="F29" s="17"/>
      <c r="G29" s="17">
        <v>1800</v>
      </c>
    </row>
    <row r="30" ht="20.25" customHeight="1" spans="1:7">
      <c r="A30" s="49" t="s">
        <v>111</v>
      </c>
      <c r="B30" s="47" t="s">
        <v>112</v>
      </c>
      <c r="C30" s="17">
        <v>1800</v>
      </c>
      <c r="D30" s="17"/>
      <c r="E30" s="17"/>
      <c r="F30" s="17"/>
      <c r="G30" s="17">
        <v>1800</v>
      </c>
    </row>
    <row r="31" ht="20.25" customHeight="1" spans="1:7">
      <c r="A31" s="50" t="s">
        <v>113</v>
      </c>
      <c r="B31" s="51" t="s">
        <v>114</v>
      </c>
      <c r="C31" s="17">
        <v>1800</v>
      </c>
      <c r="D31" s="17"/>
      <c r="E31" s="17"/>
      <c r="F31" s="17"/>
      <c r="G31" s="17">
        <v>1800</v>
      </c>
    </row>
    <row r="32" ht="20.25" customHeight="1" spans="1:7">
      <c r="A32" s="48" t="s">
        <v>115</v>
      </c>
      <c r="B32" s="48" t="s">
        <v>116</v>
      </c>
      <c r="C32" s="17">
        <v>1628568</v>
      </c>
      <c r="D32" s="17">
        <v>1554996</v>
      </c>
      <c r="E32" s="17">
        <v>1530396</v>
      </c>
      <c r="F32" s="17">
        <v>24600</v>
      </c>
      <c r="G32" s="17">
        <v>73572</v>
      </c>
    </row>
    <row r="33" ht="20.25" customHeight="1" spans="1:7">
      <c r="A33" s="49" t="s">
        <v>117</v>
      </c>
      <c r="B33" s="47" t="s">
        <v>118</v>
      </c>
      <c r="C33" s="17">
        <v>1554996</v>
      </c>
      <c r="D33" s="17">
        <v>1554996</v>
      </c>
      <c r="E33" s="17">
        <v>1530396</v>
      </c>
      <c r="F33" s="17">
        <v>24600</v>
      </c>
      <c r="G33" s="17"/>
    </row>
    <row r="34" ht="20.25" customHeight="1" spans="1:7">
      <c r="A34" s="50" t="s">
        <v>119</v>
      </c>
      <c r="B34" s="51" t="s">
        <v>120</v>
      </c>
      <c r="C34" s="17">
        <v>18000</v>
      </c>
      <c r="D34" s="17">
        <v>18000</v>
      </c>
      <c r="E34" s="17"/>
      <c r="F34" s="17">
        <v>18000</v>
      </c>
      <c r="G34" s="17"/>
    </row>
    <row r="35" ht="20.25" customHeight="1" spans="1:7">
      <c r="A35" s="50" t="s">
        <v>121</v>
      </c>
      <c r="B35" s="51" t="s">
        <v>122</v>
      </c>
      <c r="C35" s="17">
        <v>6600</v>
      </c>
      <c r="D35" s="17">
        <v>6600</v>
      </c>
      <c r="E35" s="17"/>
      <c r="F35" s="17">
        <v>6600</v>
      </c>
      <c r="G35" s="17"/>
    </row>
    <row r="36" ht="37" customHeight="1" spans="1:7">
      <c r="A36" s="50" t="s">
        <v>123</v>
      </c>
      <c r="B36" s="51" t="s">
        <v>124</v>
      </c>
      <c r="C36" s="17">
        <v>1530396</v>
      </c>
      <c r="D36" s="17">
        <v>1530396</v>
      </c>
      <c r="E36" s="17">
        <v>1530396</v>
      </c>
      <c r="F36" s="17"/>
      <c r="G36" s="17"/>
    </row>
    <row r="37" ht="20.25" customHeight="1" spans="1:7">
      <c r="A37" s="49" t="s">
        <v>125</v>
      </c>
      <c r="B37" s="47" t="s">
        <v>126</v>
      </c>
      <c r="C37" s="17">
        <v>73572</v>
      </c>
      <c r="D37" s="17"/>
      <c r="E37" s="17"/>
      <c r="F37" s="17"/>
      <c r="G37" s="17">
        <v>73572</v>
      </c>
    </row>
    <row r="38" ht="20.25" customHeight="1" spans="1:7">
      <c r="A38" s="50" t="s">
        <v>127</v>
      </c>
      <c r="B38" s="51" t="s">
        <v>128</v>
      </c>
      <c r="C38" s="17">
        <v>73572</v>
      </c>
      <c r="D38" s="17"/>
      <c r="E38" s="17"/>
      <c r="F38" s="17"/>
      <c r="G38" s="17">
        <v>73572</v>
      </c>
    </row>
    <row r="39" ht="20.25" customHeight="1" spans="1:7">
      <c r="A39" s="48" t="s">
        <v>129</v>
      </c>
      <c r="B39" s="48" t="s">
        <v>130</v>
      </c>
      <c r="C39" s="17">
        <v>1143466.88</v>
      </c>
      <c r="D39" s="17">
        <v>1136276.88</v>
      </c>
      <c r="E39" s="17">
        <v>1136276.88</v>
      </c>
      <c r="F39" s="17"/>
      <c r="G39" s="17">
        <v>7190</v>
      </c>
    </row>
    <row r="40" ht="20.25" customHeight="1" spans="1:7">
      <c r="A40" s="49" t="s">
        <v>131</v>
      </c>
      <c r="B40" s="47" t="s">
        <v>132</v>
      </c>
      <c r="C40" s="17">
        <v>1143466.88</v>
      </c>
      <c r="D40" s="17">
        <v>1136276.88</v>
      </c>
      <c r="E40" s="17">
        <v>1136276.88</v>
      </c>
      <c r="F40" s="17"/>
      <c r="G40" s="17">
        <v>7190</v>
      </c>
    </row>
    <row r="41" ht="20.25" customHeight="1" spans="1:7">
      <c r="A41" s="50" t="s">
        <v>133</v>
      </c>
      <c r="B41" s="51" t="s">
        <v>134</v>
      </c>
      <c r="C41" s="17">
        <v>252842.44</v>
      </c>
      <c r="D41" s="17">
        <v>252842.44</v>
      </c>
      <c r="E41" s="17">
        <v>252842.44</v>
      </c>
      <c r="F41" s="17"/>
      <c r="G41" s="17"/>
    </row>
    <row r="42" ht="20.25" customHeight="1" spans="1:7">
      <c r="A42" s="50" t="s">
        <v>135</v>
      </c>
      <c r="B42" s="51" t="s">
        <v>136</v>
      </c>
      <c r="C42" s="17">
        <v>421455.08</v>
      </c>
      <c r="D42" s="17">
        <v>421455.08</v>
      </c>
      <c r="E42" s="17">
        <v>421455.08</v>
      </c>
      <c r="F42" s="17"/>
      <c r="G42" s="17"/>
    </row>
    <row r="43" ht="20.25" customHeight="1" spans="1:7">
      <c r="A43" s="50" t="s">
        <v>137</v>
      </c>
      <c r="B43" s="51" t="s">
        <v>138</v>
      </c>
      <c r="C43" s="17">
        <v>439542.84</v>
      </c>
      <c r="D43" s="17">
        <v>439542.84</v>
      </c>
      <c r="E43" s="17">
        <v>439542.84</v>
      </c>
      <c r="F43" s="17"/>
      <c r="G43" s="17"/>
    </row>
    <row r="44" ht="20.25" customHeight="1" spans="1:7">
      <c r="A44" s="50" t="s">
        <v>139</v>
      </c>
      <c r="B44" s="51" t="s">
        <v>140</v>
      </c>
      <c r="C44" s="17">
        <v>22436.52</v>
      </c>
      <c r="D44" s="17">
        <v>22436.52</v>
      </c>
      <c r="E44" s="17">
        <v>22436.52</v>
      </c>
      <c r="F44" s="17"/>
      <c r="G44" s="17"/>
    </row>
    <row r="45" ht="20.25" customHeight="1" spans="1:7">
      <c r="A45" s="50">
        <v>2109999</v>
      </c>
      <c r="B45" s="51" t="s">
        <v>141</v>
      </c>
      <c r="C45" s="17">
        <v>7190</v>
      </c>
      <c r="D45" s="17"/>
      <c r="E45" s="17"/>
      <c r="F45" s="17"/>
      <c r="G45" s="17">
        <v>7190</v>
      </c>
    </row>
    <row r="46" ht="20.25" customHeight="1" spans="1:7">
      <c r="A46" s="48" t="s">
        <v>142</v>
      </c>
      <c r="B46" s="48" t="s">
        <v>143</v>
      </c>
      <c r="C46" s="17">
        <v>816295.08</v>
      </c>
      <c r="D46" s="17">
        <v>726295.08</v>
      </c>
      <c r="E46" s="17">
        <v>712495.08</v>
      </c>
      <c r="F46" s="17">
        <v>13800</v>
      </c>
      <c r="G46" s="17">
        <v>90000</v>
      </c>
    </row>
    <row r="47" ht="20.25" customHeight="1" spans="1:7">
      <c r="A47" s="49" t="s">
        <v>144</v>
      </c>
      <c r="B47" s="47" t="s">
        <v>145</v>
      </c>
      <c r="C47" s="17">
        <v>816295.08</v>
      </c>
      <c r="D47" s="17">
        <v>726295.08</v>
      </c>
      <c r="E47" s="17">
        <v>712495.08</v>
      </c>
      <c r="F47" s="17">
        <v>13800</v>
      </c>
      <c r="G47" s="17">
        <v>90000</v>
      </c>
    </row>
    <row r="48" ht="20.25" customHeight="1" spans="1:7">
      <c r="A48" s="50" t="s">
        <v>146</v>
      </c>
      <c r="B48" s="51" t="s">
        <v>147</v>
      </c>
      <c r="C48" s="17">
        <v>726295.08</v>
      </c>
      <c r="D48" s="17">
        <v>726295.08</v>
      </c>
      <c r="E48" s="17">
        <v>712495.08</v>
      </c>
      <c r="F48" s="17">
        <v>13800</v>
      </c>
      <c r="G48" s="17"/>
    </row>
    <row r="49" ht="20.25" customHeight="1" spans="1:7">
      <c r="A49" s="50">
        <v>2129999</v>
      </c>
      <c r="B49" s="51" t="s">
        <v>148</v>
      </c>
      <c r="C49" s="17">
        <v>90000</v>
      </c>
      <c r="D49" s="17"/>
      <c r="E49" s="17"/>
      <c r="F49" s="17"/>
      <c r="G49" s="17">
        <v>90000</v>
      </c>
    </row>
    <row r="50" ht="20.25" customHeight="1" spans="1:7">
      <c r="A50" s="48" t="s">
        <v>149</v>
      </c>
      <c r="B50" s="48" t="s">
        <v>150</v>
      </c>
      <c r="C50" s="17">
        <v>10108376.61</v>
      </c>
      <c r="D50" s="17">
        <v>3584763.73</v>
      </c>
      <c r="E50" s="17">
        <v>3522663.73</v>
      </c>
      <c r="F50" s="17">
        <v>62100</v>
      </c>
      <c r="G50" s="17">
        <v>6523612.88</v>
      </c>
    </row>
    <row r="51" ht="20.25" customHeight="1" spans="1:7">
      <c r="A51" s="49" t="s">
        <v>151</v>
      </c>
      <c r="B51" s="47" t="s">
        <v>152</v>
      </c>
      <c r="C51" s="17">
        <v>4170623.24</v>
      </c>
      <c r="D51" s="17">
        <v>3512010.36</v>
      </c>
      <c r="E51" s="17">
        <v>3449910.36</v>
      </c>
      <c r="F51" s="17">
        <v>62100</v>
      </c>
      <c r="G51" s="17">
        <v>658612.88</v>
      </c>
    </row>
    <row r="52" ht="20.25" customHeight="1" spans="1:7">
      <c r="A52" s="50" t="s">
        <v>153</v>
      </c>
      <c r="B52" s="51" t="s">
        <v>90</v>
      </c>
      <c r="C52" s="53">
        <v>3512010.36</v>
      </c>
      <c r="D52" s="17">
        <v>3512010.36</v>
      </c>
      <c r="E52" s="17">
        <v>3449910.36</v>
      </c>
      <c r="F52" s="17">
        <v>62100</v>
      </c>
      <c r="G52" s="17"/>
    </row>
    <row r="53" customHeight="1" spans="1:7">
      <c r="A53" s="50" t="s">
        <v>154</v>
      </c>
      <c r="B53" s="51" t="s">
        <v>155</v>
      </c>
      <c r="C53" s="17">
        <v>105000</v>
      </c>
      <c r="D53" s="89"/>
      <c r="E53" s="89"/>
      <c r="F53" s="89"/>
      <c r="G53" s="17">
        <v>105000</v>
      </c>
    </row>
    <row r="54" customHeight="1" spans="1:7">
      <c r="A54" s="50" t="s">
        <v>156</v>
      </c>
      <c r="B54" s="51" t="s">
        <v>157</v>
      </c>
      <c r="C54" s="17">
        <v>79000</v>
      </c>
      <c r="D54" s="89"/>
      <c r="E54" s="89"/>
      <c r="F54" s="89"/>
      <c r="G54" s="17">
        <v>79000</v>
      </c>
    </row>
    <row r="55" customHeight="1" spans="1:7">
      <c r="A55" s="50">
        <v>2130122</v>
      </c>
      <c r="B55" s="51" t="s">
        <v>158</v>
      </c>
      <c r="C55" s="17">
        <v>20000</v>
      </c>
      <c r="D55" s="89"/>
      <c r="E55" s="89"/>
      <c r="F55" s="89"/>
      <c r="G55" s="17">
        <v>20000</v>
      </c>
    </row>
    <row r="56" customHeight="1" spans="1:7">
      <c r="A56" s="50" t="s">
        <v>159</v>
      </c>
      <c r="B56" s="51" t="s">
        <v>160</v>
      </c>
      <c r="C56" s="17"/>
      <c r="D56" s="89"/>
      <c r="E56" s="89"/>
      <c r="F56" s="89"/>
      <c r="G56" s="17"/>
    </row>
    <row r="57" customHeight="1" spans="1:7">
      <c r="A57" s="50">
        <v>2130209</v>
      </c>
      <c r="B57" s="51" t="s">
        <v>161</v>
      </c>
      <c r="C57" s="17">
        <v>269612.88</v>
      </c>
      <c r="D57" s="89"/>
      <c r="E57" s="89"/>
      <c r="F57" s="89"/>
      <c r="G57" s="17">
        <v>269612.88</v>
      </c>
    </row>
    <row r="58" customHeight="1" spans="1:7">
      <c r="A58" s="50">
        <v>2130234</v>
      </c>
      <c r="B58" s="51" t="s">
        <v>162</v>
      </c>
      <c r="C58" s="17">
        <v>105000</v>
      </c>
      <c r="D58" s="89"/>
      <c r="E58" s="89"/>
      <c r="F58" s="89"/>
      <c r="G58" s="17">
        <v>105000</v>
      </c>
    </row>
    <row r="59" customHeight="1" spans="1:7">
      <c r="A59" s="50">
        <v>2130315</v>
      </c>
      <c r="B59" s="51" t="s">
        <v>163</v>
      </c>
      <c r="C59" s="17">
        <v>80000</v>
      </c>
      <c r="D59" s="89"/>
      <c r="E59" s="89"/>
      <c r="F59" s="89"/>
      <c r="G59" s="17">
        <v>80000</v>
      </c>
    </row>
    <row r="60" customHeight="1" spans="1:7">
      <c r="A60" s="49" t="s">
        <v>164</v>
      </c>
      <c r="B60" s="47" t="s">
        <v>165</v>
      </c>
      <c r="C60" s="17">
        <v>5937753.37</v>
      </c>
      <c r="D60" s="17">
        <v>72753.37</v>
      </c>
      <c r="E60" s="17">
        <v>72753.37</v>
      </c>
      <c r="F60" s="89"/>
      <c r="G60" s="17">
        <v>5865000</v>
      </c>
    </row>
    <row r="61" customHeight="1" spans="1:7">
      <c r="A61" s="50" t="s">
        <v>166</v>
      </c>
      <c r="B61" s="51" t="s">
        <v>167</v>
      </c>
      <c r="C61" s="17">
        <v>5937753.37</v>
      </c>
      <c r="D61" s="17">
        <v>72753.37</v>
      </c>
      <c r="E61" s="17">
        <v>72753.37</v>
      </c>
      <c r="F61" s="89"/>
      <c r="G61" s="17">
        <v>5865000</v>
      </c>
    </row>
    <row r="62" customHeight="1" spans="1:7">
      <c r="A62" s="48">
        <v>214</v>
      </c>
      <c r="B62" s="48" t="s">
        <v>168</v>
      </c>
      <c r="C62" s="17">
        <v>413600</v>
      </c>
      <c r="D62" s="89"/>
      <c r="E62" s="89"/>
      <c r="F62" s="89"/>
      <c r="G62" s="17">
        <v>413600</v>
      </c>
    </row>
    <row r="63" customHeight="1" spans="1:7">
      <c r="A63" s="49">
        <v>21401</v>
      </c>
      <c r="B63" s="47" t="s">
        <v>169</v>
      </c>
      <c r="C63" s="17">
        <v>413600</v>
      </c>
      <c r="D63" s="89"/>
      <c r="E63" s="89"/>
      <c r="F63" s="89"/>
      <c r="G63" s="17">
        <v>413600</v>
      </c>
    </row>
    <row r="64" customHeight="1" spans="1:7">
      <c r="A64" s="50">
        <v>2140106</v>
      </c>
      <c r="B64" s="51" t="s">
        <v>170</v>
      </c>
      <c r="C64" s="17">
        <v>413600</v>
      </c>
      <c r="D64" s="89"/>
      <c r="E64" s="89"/>
      <c r="F64" s="89"/>
      <c r="G64" s="17">
        <v>413600</v>
      </c>
    </row>
    <row r="65" customHeight="1" spans="1:7">
      <c r="A65" s="48" t="s">
        <v>171</v>
      </c>
      <c r="B65" s="48" t="s">
        <v>172</v>
      </c>
      <c r="C65" s="17">
        <v>130010</v>
      </c>
      <c r="D65" s="89"/>
      <c r="E65" s="89"/>
      <c r="F65" s="89"/>
      <c r="G65" s="17">
        <v>130010</v>
      </c>
    </row>
    <row r="66" customHeight="1" spans="1:7">
      <c r="A66" s="49" t="s">
        <v>173</v>
      </c>
      <c r="B66" s="47" t="s">
        <v>174</v>
      </c>
      <c r="C66" s="17">
        <v>130010</v>
      </c>
      <c r="D66" s="89"/>
      <c r="E66" s="89"/>
      <c r="F66" s="89"/>
      <c r="G66" s="17">
        <v>130010</v>
      </c>
    </row>
    <row r="67" customHeight="1" spans="1:7">
      <c r="A67" s="50" t="s">
        <v>175</v>
      </c>
      <c r="B67" s="51" t="s">
        <v>176</v>
      </c>
      <c r="C67" s="17">
        <v>130010</v>
      </c>
      <c r="D67" s="89"/>
      <c r="E67" s="89"/>
      <c r="F67" s="89"/>
      <c r="G67" s="17">
        <v>130010</v>
      </c>
    </row>
    <row r="68" customHeight="1" spans="1:7">
      <c r="A68" s="48" t="s">
        <v>177</v>
      </c>
      <c r="B68" s="48" t="s">
        <v>178</v>
      </c>
      <c r="C68" s="17">
        <v>1710486</v>
      </c>
      <c r="D68" s="17">
        <v>1710486</v>
      </c>
      <c r="E68" s="17">
        <v>1710486</v>
      </c>
      <c r="F68" s="89"/>
      <c r="G68" s="17"/>
    </row>
    <row r="69" customHeight="1" spans="1:7">
      <c r="A69" s="49" t="s">
        <v>179</v>
      </c>
      <c r="B69" s="47" t="s">
        <v>180</v>
      </c>
      <c r="C69" s="17">
        <v>1710486</v>
      </c>
      <c r="D69" s="17">
        <v>1710486</v>
      </c>
      <c r="E69" s="17">
        <v>1710486</v>
      </c>
      <c r="F69" s="89"/>
      <c r="G69" s="17"/>
    </row>
    <row r="70" customHeight="1" spans="1:7">
      <c r="A70" s="50" t="s">
        <v>181</v>
      </c>
      <c r="B70" s="51" t="s">
        <v>182</v>
      </c>
      <c r="C70" s="17">
        <v>1710486</v>
      </c>
      <c r="D70" s="17">
        <v>1710486</v>
      </c>
      <c r="E70" s="17">
        <v>1710486</v>
      </c>
      <c r="F70" s="89"/>
      <c r="G70" s="17"/>
    </row>
    <row r="71" customHeight="1" spans="1:7">
      <c r="A71" s="48">
        <v>224</v>
      </c>
      <c r="B71" s="48" t="s">
        <v>183</v>
      </c>
      <c r="C71" s="17">
        <v>40000</v>
      </c>
      <c r="D71" s="89"/>
      <c r="E71" s="89"/>
      <c r="F71" s="89"/>
      <c r="G71" s="17">
        <v>40000</v>
      </c>
    </row>
    <row r="72" customHeight="1" spans="1:7">
      <c r="A72" s="49">
        <v>22407</v>
      </c>
      <c r="B72" s="47" t="s">
        <v>184</v>
      </c>
      <c r="C72" s="17">
        <v>40000</v>
      </c>
      <c r="D72" s="89"/>
      <c r="E72" s="89"/>
      <c r="F72" s="89"/>
      <c r="G72" s="17">
        <v>40000</v>
      </c>
    </row>
    <row r="73" customHeight="1" spans="1:7">
      <c r="A73" s="50">
        <v>2240703</v>
      </c>
      <c r="B73" s="51" t="s">
        <v>185</v>
      </c>
      <c r="C73" s="17">
        <v>40000</v>
      </c>
      <c r="D73" s="89"/>
      <c r="E73" s="89"/>
      <c r="F73" s="89"/>
      <c r="G73" s="17">
        <v>40000</v>
      </c>
    </row>
    <row r="74" customHeight="1" spans="1:7">
      <c r="A74" s="52" t="s">
        <v>188</v>
      </c>
      <c r="B74" s="52"/>
      <c r="C74" s="17">
        <v>22707625.85</v>
      </c>
      <c r="D74" s="53">
        <v>14270847.97</v>
      </c>
      <c r="E74" s="53">
        <v>13277847.97</v>
      </c>
      <c r="F74" s="53">
        <v>993000</v>
      </c>
      <c r="G74" s="17">
        <v>8436777.88</v>
      </c>
    </row>
  </sheetData>
  <mergeCells count="7">
    <mergeCell ref="A3:G3"/>
    <mergeCell ref="A4:C4"/>
    <mergeCell ref="A5:B5"/>
    <mergeCell ref="D5:F5"/>
    <mergeCell ref="A74:B74"/>
    <mergeCell ref="C5:C6"/>
    <mergeCell ref="G5:G6"/>
  </mergeCells>
  <printOptions horizontalCentered="1"/>
  <pageMargins left="0.751388888888889" right="0.751388888888889" top="1" bottom="1" header="0.5" footer="0.5"/>
  <pageSetup paperSize="1" scale="43" pageOrder="overThenDown"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5" sqref="A5:A6"/>
    </sheetView>
  </sheetViews>
  <sheetFormatPr defaultColWidth="8.84745762711864" defaultRowHeight="15" customHeight="1" outlineLevelRow="7" outlineLevelCol="5"/>
  <cols>
    <col min="1" max="6" width="28.5762711864407" customWidth="1"/>
  </cols>
  <sheetData>
    <row r="1" customHeight="1" spans="1:6">
      <c r="A1" s="1"/>
      <c r="B1" s="1"/>
      <c r="C1" s="1"/>
      <c r="D1" s="1"/>
      <c r="E1" s="1"/>
      <c r="F1" s="1"/>
    </row>
    <row r="2" ht="18.75" customHeight="1" spans="1:6">
      <c r="A2" s="82"/>
      <c r="B2" s="82"/>
      <c r="C2" s="83"/>
      <c r="D2" s="2"/>
      <c r="E2" s="2"/>
      <c r="F2" s="84" t="s">
        <v>206</v>
      </c>
    </row>
    <row r="3" ht="41.25" customHeight="1" spans="1:6">
      <c r="A3" s="85" t="s">
        <v>207</v>
      </c>
      <c r="B3" s="85"/>
      <c r="C3" s="85"/>
      <c r="D3" s="85"/>
      <c r="E3" s="85"/>
      <c r="F3" s="85"/>
    </row>
    <row r="4" ht="18.75" customHeight="1" spans="1:6">
      <c r="A4" s="5" t="str">
        <f>'部门财务收支预算总表01-1'!A4</f>
        <v>单位名称：新平彝族傣族自治县平甸乡人民政府</v>
      </c>
      <c r="B4" s="5"/>
      <c r="C4" s="5"/>
      <c r="D4" s="86"/>
      <c r="E4" s="2"/>
      <c r="F4" s="84" t="s">
        <v>30</v>
      </c>
    </row>
    <row r="5" ht="18.75" customHeight="1" spans="1:6">
      <c r="A5" s="13" t="s">
        <v>208</v>
      </c>
      <c r="B5" s="46" t="s">
        <v>209</v>
      </c>
      <c r="C5" s="46" t="s">
        <v>210</v>
      </c>
      <c r="D5" s="46"/>
      <c r="E5" s="46"/>
      <c r="F5" s="46" t="s">
        <v>211</v>
      </c>
    </row>
    <row r="6" ht="18.75" customHeight="1" spans="1:6">
      <c r="A6" s="13"/>
      <c r="B6" s="46"/>
      <c r="C6" s="46" t="s">
        <v>35</v>
      </c>
      <c r="D6" s="46" t="s">
        <v>212</v>
      </c>
      <c r="E6" s="46" t="s">
        <v>213</v>
      </c>
      <c r="F6" s="46"/>
    </row>
    <row r="7" ht="18.75" customHeight="1" spans="1:6">
      <c r="A7" s="87">
        <v>1</v>
      </c>
      <c r="B7" s="88">
        <v>2</v>
      </c>
      <c r="C7" s="87">
        <v>3</v>
      </c>
      <c r="D7" s="87">
        <v>4</v>
      </c>
      <c r="E7" s="87">
        <v>5</v>
      </c>
      <c r="F7" s="87">
        <v>6</v>
      </c>
    </row>
    <row r="8" ht="20.25" customHeight="1" spans="1:6">
      <c r="A8" s="17">
        <v>344010</v>
      </c>
      <c r="B8" s="17"/>
      <c r="C8" s="17">
        <v>334010</v>
      </c>
      <c r="D8" s="17"/>
      <c r="E8" s="17">
        <v>334010</v>
      </c>
      <c r="F8" s="17">
        <v>10000</v>
      </c>
    </row>
  </sheetData>
  <mergeCells count="6">
    <mergeCell ref="A3:F3"/>
    <mergeCell ref="A4:C4"/>
    <mergeCell ref="C5:E5"/>
    <mergeCell ref="A5:A6"/>
    <mergeCell ref="B5:B6"/>
    <mergeCell ref="F5:F6"/>
  </mergeCells>
  <pageMargins left="0.75" right="0.75" top="1" bottom="1" header="0.5" footer="0.5"/>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83"/>
  <sheetViews>
    <sheetView showZeros="0" workbookViewId="0">
      <pane ySplit="1" topLeftCell="A63" activePane="bottomLeft" state="frozen"/>
      <selection/>
      <selection pane="bottomLeft" activeCell="C32" sqref="C32"/>
    </sheetView>
  </sheetViews>
  <sheetFormatPr defaultColWidth="8.84745762711864" defaultRowHeight="15" customHeight="1"/>
  <cols>
    <col min="1" max="1" width="41.1271186440678" customWidth="1"/>
    <col min="2" max="7" width="28.5762711864407" customWidth="1"/>
    <col min="8" max="23" width="14.2796610169492" style="54"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214</v>
      </c>
    </row>
    <row r="3" ht="45" customHeight="1" spans="1:23">
      <c r="A3" s="4" t="s">
        <v>215</v>
      </c>
      <c r="B3" s="4"/>
      <c r="C3" s="4"/>
      <c r="D3" s="4"/>
      <c r="E3" s="4"/>
      <c r="F3" s="4"/>
      <c r="G3" s="4"/>
      <c r="H3" s="4"/>
      <c r="I3" s="4"/>
      <c r="J3" s="4"/>
      <c r="K3" s="4"/>
      <c r="L3" s="77"/>
      <c r="M3" s="77"/>
      <c r="N3" s="77"/>
      <c r="O3" s="77"/>
      <c r="P3" s="77"/>
      <c r="Q3" s="77"/>
      <c r="R3" s="77"/>
      <c r="S3" s="77"/>
      <c r="T3" s="77"/>
      <c r="U3" s="77"/>
      <c r="V3" s="77"/>
      <c r="W3" s="77"/>
    </row>
    <row r="4" ht="18.75" customHeight="1" spans="1:23">
      <c r="A4" s="5" t="str">
        <f>'部门财务收支预算总表01-1'!A4</f>
        <v>单位名称：新平彝族傣族自治县平甸乡人民政府</v>
      </c>
      <c r="B4" s="5"/>
      <c r="C4" s="5"/>
      <c r="D4" s="5"/>
      <c r="E4" s="5"/>
      <c r="F4" s="5"/>
      <c r="G4" s="5"/>
      <c r="H4" s="78"/>
      <c r="I4" s="78"/>
      <c r="J4" s="78"/>
      <c r="K4" s="78"/>
      <c r="L4" s="6"/>
      <c r="M4" s="6"/>
      <c r="N4" s="6"/>
      <c r="O4" s="6"/>
      <c r="P4" s="6"/>
      <c r="Q4" s="6"/>
      <c r="R4" s="6"/>
      <c r="S4" s="6"/>
      <c r="T4" s="6"/>
      <c r="U4" s="6"/>
      <c r="V4" s="6"/>
      <c r="W4" s="6" t="s">
        <v>30</v>
      </c>
    </row>
    <row r="5" ht="18.75" customHeight="1" spans="1:23">
      <c r="A5" s="79" t="s">
        <v>216</v>
      </c>
      <c r="B5" s="79" t="s">
        <v>217</v>
      </c>
      <c r="C5" s="79" t="s">
        <v>218</v>
      </c>
      <c r="D5" s="79" t="s">
        <v>219</v>
      </c>
      <c r="E5" s="79" t="s">
        <v>220</v>
      </c>
      <c r="F5" s="79" t="s">
        <v>221</v>
      </c>
      <c r="G5" s="79" t="s">
        <v>222</v>
      </c>
      <c r="H5" s="8" t="s">
        <v>33</v>
      </c>
      <c r="I5" s="8" t="s">
        <v>223</v>
      </c>
      <c r="J5" s="7"/>
      <c r="K5" s="7"/>
      <c r="L5" s="7"/>
      <c r="M5" s="7"/>
      <c r="N5" s="7" t="s">
        <v>224</v>
      </c>
      <c r="O5" s="7"/>
      <c r="P5" s="7"/>
      <c r="Q5" s="7" t="s">
        <v>39</v>
      </c>
      <c r="R5" s="7" t="s">
        <v>71</v>
      </c>
      <c r="S5" s="7"/>
      <c r="T5" s="7"/>
      <c r="U5" s="7"/>
      <c r="V5" s="7"/>
      <c r="W5" s="7"/>
    </row>
    <row r="6" ht="18.75" customHeight="1" spans="1:23">
      <c r="A6" s="79"/>
      <c r="B6" s="79"/>
      <c r="C6" s="79"/>
      <c r="D6" s="79"/>
      <c r="E6" s="79"/>
      <c r="F6" s="79"/>
      <c r="G6" s="79"/>
      <c r="H6" s="8" t="s">
        <v>225</v>
      </c>
      <c r="I6" s="8" t="s">
        <v>226</v>
      </c>
      <c r="J6" s="7" t="s">
        <v>37</v>
      </c>
      <c r="K6" s="7" t="s">
        <v>38</v>
      </c>
      <c r="L6" s="7"/>
      <c r="M6" s="7"/>
      <c r="N6" s="7" t="s">
        <v>224</v>
      </c>
      <c r="O6" s="7" t="s">
        <v>37</v>
      </c>
      <c r="P6" s="7" t="s">
        <v>38</v>
      </c>
      <c r="Q6" s="7" t="s">
        <v>39</v>
      </c>
      <c r="R6" s="7" t="s">
        <v>71</v>
      </c>
      <c r="S6" s="7" t="s">
        <v>42</v>
      </c>
      <c r="T6" s="7" t="s">
        <v>43</v>
      </c>
      <c r="U6" s="7" t="s">
        <v>44</v>
      </c>
      <c r="V6" s="7" t="s">
        <v>45</v>
      </c>
      <c r="W6" s="7" t="s">
        <v>46</v>
      </c>
    </row>
    <row r="7" ht="18.75" customHeight="1" spans="1:23">
      <c r="A7" s="79"/>
      <c r="B7" s="79"/>
      <c r="C7" s="79"/>
      <c r="D7" s="79"/>
      <c r="E7" s="79"/>
      <c r="F7" s="79"/>
      <c r="G7" s="79"/>
      <c r="H7" s="8"/>
      <c r="I7" s="8" t="s">
        <v>227</v>
      </c>
      <c r="J7" s="7" t="s">
        <v>228</v>
      </c>
      <c r="K7" s="7" t="s">
        <v>229</v>
      </c>
      <c r="L7" s="7" t="s">
        <v>230</v>
      </c>
      <c r="M7" s="7" t="s">
        <v>231</v>
      </c>
      <c r="N7" s="7" t="s">
        <v>36</v>
      </c>
      <c r="O7" s="7" t="s">
        <v>37</v>
      </c>
      <c r="P7" s="7" t="s">
        <v>38</v>
      </c>
      <c r="Q7" s="7"/>
      <c r="R7" s="7" t="s">
        <v>35</v>
      </c>
      <c r="S7" s="7" t="s">
        <v>42</v>
      </c>
      <c r="T7" s="7" t="s">
        <v>43</v>
      </c>
      <c r="U7" s="7" t="s">
        <v>44</v>
      </c>
      <c r="V7" s="7" t="s">
        <v>45</v>
      </c>
      <c r="W7" s="7" t="s">
        <v>46</v>
      </c>
    </row>
    <row r="8" ht="22.65" customHeight="1" spans="1:23">
      <c r="A8" s="79"/>
      <c r="B8" s="79"/>
      <c r="C8" s="79"/>
      <c r="D8" s="79"/>
      <c r="E8" s="79"/>
      <c r="F8" s="79"/>
      <c r="G8" s="79"/>
      <c r="H8" s="8"/>
      <c r="I8" s="8" t="s">
        <v>35</v>
      </c>
      <c r="J8" s="7"/>
      <c r="K8" s="7"/>
      <c r="L8" s="7"/>
      <c r="M8" s="7"/>
      <c r="N8" s="7"/>
      <c r="O8" s="7"/>
      <c r="P8" s="7"/>
      <c r="Q8" s="7"/>
      <c r="R8" s="7"/>
      <c r="S8" s="7"/>
      <c r="T8" s="7"/>
      <c r="U8" s="7"/>
      <c r="V8" s="7"/>
      <c r="W8" s="7"/>
    </row>
    <row r="9" ht="18.75" customHeight="1" spans="1:23">
      <c r="A9" s="80" t="s">
        <v>47</v>
      </c>
      <c r="B9" s="80">
        <v>2</v>
      </c>
      <c r="C9" s="80">
        <v>3</v>
      </c>
      <c r="D9" s="80">
        <v>4</v>
      </c>
      <c r="E9" s="80">
        <v>5</v>
      </c>
      <c r="F9" s="80">
        <v>6</v>
      </c>
      <c r="G9" s="80">
        <v>7</v>
      </c>
      <c r="H9" s="8">
        <v>8</v>
      </c>
      <c r="I9" s="8">
        <v>9</v>
      </c>
      <c r="J9" s="8">
        <v>10</v>
      </c>
      <c r="K9" s="8">
        <v>11</v>
      </c>
      <c r="L9" s="8">
        <v>12</v>
      </c>
      <c r="M9" s="8">
        <v>13</v>
      </c>
      <c r="N9" s="8">
        <v>14</v>
      </c>
      <c r="O9" s="8">
        <v>15</v>
      </c>
      <c r="P9" s="8">
        <v>16</v>
      </c>
      <c r="Q9" s="8">
        <v>17</v>
      </c>
      <c r="R9" s="8">
        <v>18</v>
      </c>
      <c r="S9" s="8">
        <v>19</v>
      </c>
      <c r="T9" s="8">
        <v>20</v>
      </c>
      <c r="U9" s="8">
        <v>21</v>
      </c>
      <c r="V9" s="8">
        <v>22</v>
      </c>
      <c r="W9" s="8">
        <v>23</v>
      </c>
    </row>
    <row r="10" ht="18.75" customHeight="1" spans="1:23">
      <c r="A10" s="9" t="s">
        <v>57</v>
      </c>
      <c r="B10" s="9"/>
      <c r="C10" s="10"/>
      <c r="D10" s="9"/>
      <c r="E10" s="9"/>
      <c r="F10" s="9"/>
      <c r="G10" s="9"/>
      <c r="H10" s="17">
        <v>14270847.97</v>
      </c>
      <c r="I10" s="17">
        <v>14270847.97</v>
      </c>
      <c r="J10" s="17"/>
      <c r="K10" s="17"/>
      <c r="L10" s="17">
        <v>14270847.97</v>
      </c>
      <c r="M10" s="17"/>
      <c r="N10" s="17"/>
      <c r="O10" s="17"/>
      <c r="P10" s="17"/>
      <c r="Q10" s="17"/>
      <c r="R10" s="17"/>
      <c r="S10" s="17"/>
      <c r="T10" s="17"/>
      <c r="U10" s="17"/>
      <c r="V10" s="17"/>
      <c r="W10" s="17"/>
    </row>
    <row r="11" ht="18.75" customHeight="1" spans="1:23">
      <c r="A11" s="81" t="s">
        <v>59</v>
      </c>
      <c r="B11" s="9" t="s">
        <v>232</v>
      </c>
      <c r="C11" s="10" t="s">
        <v>233</v>
      </c>
      <c r="D11" s="9" t="s">
        <v>87</v>
      </c>
      <c r="E11" s="9" t="s">
        <v>88</v>
      </c>
      <c r="F11" s="9" t="s">
        <v>234</v>
      </c>
      <c r="G11" s="9" t="s">
        <v>235</v>
      </c>
      <c r="H11" s="17">
        <v>18200</v>
      </c>
      <c r="I11" s="17">
        <v>18200</v>
      </c>
      <c r="J11" s="17"/>
      <c r="K11" s="17"/>
      <c r="L11" s="17">
        <v>18200</v>
      </c>
      <c r="M11" s="17"/>
      <c r="N11" s="17"/>
      <c r="O11" s="17"/>
      <c r="P11" s="23"/>
      <c r="Q11" s="17"/>
      <c r="R11" s="17"/>
      <c r="S11" s="17"/>
      <c r="T11" s="17"/>
      <c r="U11" s="17"/>
      <c r="V11" s="17"/>
      <c r="W11" s="17"/>
    </row>
    <row r="12" ht="18.75" customHeight="1" spans="1:23">
      <c r="A12" s="81" t="s">
        <v>59</v>
      </c>
      <c r="B12" s="9" t="s">
        <v>236</v>
      </c>
      <c r="C12" s="10" t="s">
        <v>237</v>
      </c>
      <c r="D12" s="9" t="s">
        <v>87</v>
      </c>
      <c r="E12" s="9" t="s">
        <v>88</v>
      </c>
      <c r="F12" s="9" t="s">
        <v>238</v>
      </c>
      <c r="G12" s="9" t="s">
        <v>239</v>
      </c>
      <c r="H12" s="17">
        <v>1079292</v>
      </c>
      <c r="I12" s="17">
        <v>1079292</v>
      </c>
      <c r="J12" s="17"/>
      <c r="K12" s="17"/>
      <c r="L12" s="17">
        <v>1079292</v>
      </c>
      <c r="M12" s="17"/>
      <c r="N12" s="17"/>
      <c r="O12" s="17"/>
      <c r="P12" s="23"/>
      <c r="Q12" s="17"/>
      <c r="R12" s="17"/>
      <c r="S12" s="17"/>
      <c r="T12" s="17"/>
      <c r="U12" s="17"/>
      <c r="V12" s="17"/>
      <c r="W12" s="17"/>
    </row>
    <row r="13" ht="18.75" customHeight="1" spans="1:23">
      <c r="A13" s="81" t="s">
        <v>59</v>
      </c>
      <c r="B13" s="9" t="s">
        <v>236</v>
      </c>
      <c r="C13" s="10" t="s">
        <v>237</v>
      </c>
      <c r="D13" s="9" t="s">
        <v>87</v>
      </c>
      <c r="E13" s="9" t="s">
        <v>88</v>
      </c>
      <c r="F13" s="9" t="s">
        <v>240</v>
      </c>
      <c r="G13" s="9" t="s">
        <v>241</v>
      </c>
      <c r="H13" s="17">
        <v>150000</v>
      </c>
      <c r="I13" s="17">
        <v>150000</v>
      </c>
      <c r="J13" s="17"/>
      <c r="K13" s="17"/>
      <c r="L13" s="17">
        <v>150000</v>
      </c>
      <c r="M13" s="17"/>
      <c r="N13" s="17"/>
      <c r="O13" s="17"/>
      <c r="P13" s="23"/>
      <c r="Q13" s="17"/>
      <c r="R13" s="17"/>
      <c r="S13" s="17"/>
      <c r="T13" s="17"/>
      <c r="U13" s="17"/>
      <c r="V13" s="17"/>
      <c r="W13" s="17"/>
    </row>
    <row r="14" ht="18.75" customHeight="1" spans="1:23">
      <c r="A14" s="81" t="s">
        <v>59</v>
      </c>
      <c r="B14" s="9" t="s">
        <v>236</v>
      </c>
      <c r="C14" s="10" t="s">
        <v>237</v>
      </c>
      <c r="D14" s="9" t="s">
        <v>87</v>
      </c>
      <c r="E14" s="9" t="s">
        <v>88</v>
      </c>
      <c r="F14" s="9" t="s">
        <v>240</v>
      </c>
      <c r="G14" s="9" t="s">
        <v>241</v>
      </c>
      <c r="H14" s="17">
        <v>1587264</v>
      </c>
      <c r="I14" s="17">
        <v>1587264</v>
      </c>
      <c r="J14" s="17"/>
      <c r="K14" s="17"/>
      <c r="L14" s="17">
        <v>1587264</v>
      </c>
      <c r="M14" s="17"/>
      <c r="N14" s="17"/>
      <c r="O14" s="17"/>
      <c r="P14" s="23"/>
      <c r="Q14" s="17"/>
      <c r="R14" s="17"/>
      <c r="S14" s="17"/>
      <c r="T14" s="17"/>
      <c r="U14" s="17"/>
      <c r="V14" s="17"/>
      <c r="W14" s="17"/>
    </row>
    <row r="15" ht="18.75" customHeight="1" spans="1:23">
      <c r="A15" s="81" t="s">
        <v>59</v>
      </c>
      <c r="B15" s="9" t="s">
        <v>242</v>
      </c>
      <c r="C15" s="10" t="s">
        <v>243</v>
      </c>
      <c r="D15" s="9" t="s">
        <v>133</v>
      </c>
      <c r="E15" s="9" t="s">
        <v>134</v>
      </c>
      <c r="F15" s="9" t="s">
        <v>244</v>
      </c>
      <c r="G15" s="9" t="s">
        <v>245</v>
      </c>
      <c r="H15" s="17">
        <v>16591</v>
      </c>
      <c r="I15" s="17">
        <v>16591</v>
      </c>
      <c r="J15" s="17"/>
      <c r="K15" s="17"/>
      <c r="L15" s="17">
        <v>16591</v>
      </c>
      <c r="M15" s="17"/>
      <c r="N15" s="17"/>
      <c r="O15" s="17"/>
      <c r="P15" s="23"/>
      <c r="Q15" s="17"/>
      <c r="R15" s="17"/>
      <c r="S15" s="17"/>
      <c r="T15" s="17"/>
      <c r="U15" s="17"/>
      <c r="V15" s="17"/>
      <c r="W15" s="17"/>
    </row>
    <row r="16" ht="18.75" customHeight="1" spans="1:23">
      <c r="A16" s="81" t="s">
        <v>59</v>
      </c>
      <c r="B16" s="9" t="s">
        <v>246</v>
      </c>
      <c r="C16" s="10" t="s">
        <v>182</v>
      </c>
      <c r="D16" s="9" t="s">
        <v>181</v>
      </c>
      <c r="E16" s="9" t="s">
        <v>182</v>
      </c>
      <c r="F16" s="9" t="s">
        <v>247</v>
      </c>
      <c r="G16" s="9" t="s">
        <v>182</v>
      </c>
      <c r="H16" s="17">
        <v>679608</v>
      </c>
      <c r="I16" s="17">
        <v>679608</v>
      </c>
      <c r="J16" s="17"/>
      <c r="K16" s="17"/>
      <c r="L16" s="17">
        <v>679608</v>
      </c>
      <c r="M16" s="17"/>
      <c r="N16" s="17"/>
      <c r="O16" s="17"/>
      <c r="P16" s="23"/>
      <c r="Q16" s="17"/>
      <c r="R16" s="17"/>
      <c r="S16" s="17"/>
      <c r="T16" s="17"/>
      <c r="U16" s="17"/>
      <c r="V16" s="17"/>
      <c r="W16" s="17"/>
    </row>
    <row r="17" ht="18.75" customHeight="1" spans="1:23">
      <c r="A17" s="81" t="s">
        <v>59</v>
      </c>
      <c r="B17" s="9" t="s">
        <v>248</v>
      </c>
      <c r="C17" s="10" t="s">
        <v>249</v>
      </c>
      <c r="D17" s="9" t="s">
        <v>87</v>
      </c>
      <c r="E17" s="9" t="s">
        <v>88</v>
      </c>
      <c r="F17" s="9" t="s">
        <v>250</v>
      </c>
      <c r="G17" s="9" t="s">
        <v>251</v>
      </c>
      <c r="H17" s="17">
        <v>216000</v>
      </c>
      <c r="I17" s="17">
        <v>216000</v>
      </c>
      <c r="J17" s="17"/>
      <c r="K17" s="17"/>
      <c r="L17" s="17">
        <v>216000</v>
      </c>
      <c r="M17" s="17"/>
      <c r="N17" s="17"/>
      <c r="O17" s="17"/>
      <c r="P17" s="23"/>
      <c r="Q17" s="17"/>
      <c r="R17" s="17"/>
      <c r="S17" s="17"/>
      <c r="T17" s="17"/>
      <c r="U17" s="17"/>
      <c r="V17" s="17"/>
      <c r="W17" s="17"/>
    </row>
    <row r="18" ht="18.75" customHeight="1" spans="1:23">
      <c r="A18" s="81" t="s">
        <v>59</v>
      </c>
      <c r="B18" s="9" t="s">
        <v>252</v>
      </c>
      <c r="C18" s="10" t="s">
        <v>253</v>
      </c>
      <c r="D18" s="9" t="s">
        <v>87</v>
      </c>
      <c r="E18" s="9" t="s">
        <v>88</v>
      </c>
      <c r="F18" s="9" t="s">
        <v>254</v>
      </c>
      <c r="G18" s="9" t="s">
        <v>253</v>
      </c>
      <c r="H18" s="17">
        <v>41600</v>
      </c>
      <c r="I18" s="17">
        <v>41600</v>
      </c>
      <c r="J18" s="17"/>
      <c r="K18" s="17"/>
      <c r="L18" s="17">
        <v>41600</v>
      </c>
      <c r="M18" s="17"/>
      <c r="N18" s="17"/>
      <c r="O18" s="17"/>
      <c r="P18" s="23"/>
      <c r="Q18" s="17"/>
      <c r="R18" s="17"/>
      <c r="S18" s="17"/>
      <c r="T18" s="17"/>
      <c r="U18" s="17"/>
      <c r="V18" s="17"/>
      <c r="W18" s="17"/>
    </row>
    <row r="19" ht="18.75" customHeight="1" spans="1:23">
      <c r="A19" s="81" t="s">
        <v>59</v>
      </c>
      <c r="B19" s="9" t="s">
        <v>255</v>
      </c>
      <c r="C19" s="10" t="s">
        <v>256</v>
      </c>
      <c r="D19" s="9" t="s">
        <v>87</v>
      </c>
      <c r="E19" s="9" t="s">
        <v>88</v>
      </c>
      <c r="F19" s="9" t="s">
        <v>257</v>
      </c>
      <c r="G19" s="9" t="s">
        <v>258</v>
      </c>
      <c r="H19" s="17">
        <v>428112</v>
      </c>
      <c r="I19" s="17">
        <v>428112</v>
      </c>
      <c r="J19" s="17"/>
      <c r="K19" s="17"/>
      <c r="L19" s="17">
        <v>428112</v>
      </c>
      <c r="M19" s="17"/>
      <c r="N19" s="17"/>
      <c r="O19" s="17"/>
      <c r="P19" s="23"/>
      <c r="Q19" s="17"/>
      <c r="R19" s="17"/>
      <c r="S19" s="17"/>
      <c r="T19" s="17"/>
      <c r="U19" s="17"/>
      <c r="V19" s="17"/>
      <c r="W19" s="17"/>
    </row>
    <row r="20" ht="18.75" customHeight="1" spans="1:23">
      <c r="A20" s="81" t="s">
        <v>59</v>
      </c>
      <c r="B20" s="9" t="s">
        <v>259</v>
      </c>
      <c r="C20" s="10" t="s">
        <v>260</v>
      </c>
      <c r="D20" s="9" t="s">
        <v>119</v>
      </c>
      <c r="E20" s="9" t="s">
        <v>120</v>
      </c>
      <c r="F20" s="9" t="s">
        <v>261</v>
      </c>
      <c r="G20" s="9" t="s">
        <v>262</v>
      </c>
      <c r="H20" s="17">
        <v>18000</v>
      </c>
      <c r="I20" s="17">
        <v>18000</v>
      </c>
      <c r="J20" s="17"/>
      <c r="K20" s="17"/>
      <c r="L20" s="17">
        <v>18000</v>
      </c>
      <c r="M20" s="17"/>
      <c r="N20" s="17"/>
      <c r="O20" s="17"/>
      <c r="P20" s="23"/>
      <c r="Q20" s="17"/>
      <c r="R20" s="17"/>
      <c r="S20" s="17"/>
      <c r="T20" s="17"/>
      <c r="U20" s="17"/>
      <c r="V20" s="17"/>
      <c r="W20" s="17"/>
    </row>
    <row r="21" ht="18.75" customHeight="1" spans="1:23">
      <c r="A21" s="81" t="s">
        <v>59</v>
      </c>
      <c r="B21" s="9" t="s">
        <v>263</v>
      </c>
      <c r="C21" s="10" t="s">
        <v>264</v>
      </c>
      <c r="D21" s="9" t="s">
        <v>87</v>
      </c>
      <c r="E21" s="9" t="s">
        <v>88</v>
      </c>
      <c r="F21" s="9" t="s">
        <v>265</v>
      </c>
      <c r="G21" s="9" t="s">
        <v>266</v>
      </c>
      <c r="H21" s="17">
        <v>348600</v>
      </c>
      <c r="I21" s="17">
        <v>348600</v>
      </c>
      <c r="J21" s="17"/>
      <c r="K21" s="17"/>
      <c r="L21" s="17">
        <v>348600</v>
      </c>
      <c r="M21" s="17"/>
      <c r="N21" s="17"/>
      <c r="O21" s="17"/>
      <c r="P21" s="23"/>
      <c r="Q21" s="17"/>
      <c r="R21" s="17"/>
      <c r="S21" s="17"/>
      <c r="T21" s="17"/>
      <c r="U21" s="17"/>
      <c r="V21" s="17"/>
      <c r="W21" s="17"/>
    </row>
    <row r="22" ht="18.75" customHeight="1" spans="1:23">
      <c r="A22" s="81" t="s">
        <v>59</v>
      </c>
      <c r="B22" s="9" t="s">
        <v>267</v>
      </c>
      <c r="C22" s="10" t="s">
        <v>268</v>
      </c>
      <c r="D22" s="9" t="s">
        <v>87</v>
      </c>
      <c r="E22" s="9" t="s">
        <v>88</v>
      </c>
      <c r="F22" s="9" t="s">
        <v>269</v>
      </c>
      <c r="G22" s="9" t="s">
        <v>270</v>
      </c>
      <c r="H22" s="17">
        <v>99000</v>
      </c>
      <c r="I22" s="17">
        <v>99000</v>
      </c>
      <c r="J22" s="17"/>
      <c r="K22" s="17"/>
      <c r="L22" s="17">
        <v>99000</v>
      </c>
      <c r="M22" s="17"/>
      <c r="N22" s="17"/>
      <c r="O22" s="17"/>
      <c r="P22" s="23"/>
      <c r="Q22" s="17"/>
      <c r="R22" s="17"/>
      <c r="S22" s="17"/>
      <c r="T22" s="17"/>
      <c r="U22" s="17"/>
      <c r="V22" s="17"/>
      <c r="W22" s="17"/>
    </row>
    <row r="23" ht="18.75" customHeight="1" spans="1:23">
      <c r="A23" s="81" t="s">
        <v>59</v>
      </c>
      <c r="B23" s="9" t="s">
        <v>267</v>
      </c>
      <c r="C23" s="10" t="s">
        <v>268</v>
      </c>
      <c r="D23" s="9" t="s">
        <v>89</v>
      </c>
      <c r="E23" s="9" t="s">
        <v>90</v>
      </c>
      <c r="F23" s="9" t="s">
        <v>269</v>
      </c>
      <c r="G23" s="9" t="s">
        <v>270</v>
      </c>
      <c r="H23" s="17">
        <v>165000</v>
      </c>
      <c r="I23" s="17">
        <v>165000</v>
      </c>
      <c r="J23" s="17"/>
      <c r="K23" s="17"/>
      <c r="L23" s="17">
        <v>165000</v>
      </c>
      <c r="M23" s="17"/>
      <c r="N23" s="17"/>
      <c r="O23" s="17"/>
      <c r="P23" s="23"/>
      <c r="Q23" s="17"/>
      <c r="R23" s="17"/>
      <c r="S23" s="17"/>
      <c r="T23" s="17"/>
      <c r="U23" s="17"/>
      <c r="V23" s="17"/>
      <c r="W23" s="17"/>
    </row>
    <row r="24" ht="18.75" customHeight="1" spans="1:23">
      <c r="A24" s="81" t="s">
        <v>59</v>
      </c>
      <c r="B24" s="9" t="s">
        <v>271</v>
      </c>
      <c r="C24" s="10" t="s">
        <v>272</v>
      </c>
      <c r="D24" s="9" t="s">
        <v>123</v>
      </c>
      <c r="E24" s="9" t="s">
        <v>124</v>
      </c>
      <c r="F24" s="9" t="s">
        <v>273</v>
      </c>
      <c r="G24" s="9" t="s">
        <v>274</v>
      </c>
      <c r="H24" s="17">
        <v>569280</v>
      </c>
      <c r="I24" s="17">
        <v>569280</v>
      </c>
      <c r="J24" s="17"/>
      <c r="K24" s="17"/>
      <c r="L24" s="17">
        <v>569280</v>
      </c>
      <c r="M24" s="17"/>
      <c r="N24" s="17"/>
      <c r="O24" s="17"/>
      <c r="P24" s="23"/>
      <c r="Q24" s="17"/>
      <c r="R24" s="17"/>
      <c r="S24" s="17"/>
      <c r="T24" s="17"/>
      <c r="U24" s="17"/>
      <c r="V24" s="17"/>
      <c r="W24" s="17"/>
    </row>
    <row r="25" ht="18.75" customHeight="1" spans="1:23">
      <c r="A25" s="81" t="s">
        <v>59</v>
      </c>
      <c r="B25" s="9" t="s">
        <v>271</v>
      </c>
      <c r="C25" s="10" t="s">
        <v>272</v>
      </c>
      <c r="D25" s="9" t="s">
        <v>133</v>
      </c>
      <c r="E25" s="9" t="s">
        <v>134</v>
      </c>
      <c r="F25" s="9" t="s">
        <v>244</v>
      </c>
      <c r="G25" s="9" t="s">
        <v>245</v>
      </c>
      <c r="H25" s="17">
        <v>236251.44</v>
      </c>
      <c r="I25" s="17">
        <v>236251.44</v>
      </c>
      <c r="J25" s="17"/>
      <c r="K25" s="17"/>
      <c r="L25" s="17">
        <v>236251.44</v>
      </c>
      <c r="M25" s="17"/>
      <c r="N25" s="17"/>
      <c r="O25" s="17"/>
      <c r="P25" s="23"/>
      <c r="Q25" s="17"/>
      <c r="R25" s="17"/>
      <c r="S25" s="17"/>
      <c r="T25" s="17"/>
      <c r="U25" s="17"/>
      <c r="V25" s="17"/>
      <c r="W25" s="17"/>
    </row>
    <row r="26" ht="18.75" customHeight="1" spans="1:23">
      <c r="A26" s="81" t="s">
        <v>59</v>
      </c>
      <c r="B26" s="9" t="s">
        <v>271</v>
      </c>
      <c r="C26" s="10" t="s">
        <v>272</v>
      </c>
      <c r="D26" s="9" t="s">
        <v>137</v>
      </c>
      <c r="E26" s="9" t="s">
        <v>138</v>
      </c>
      <c r="F26" s="9" t="s">
        <v>275</v>
      </c>
      <c r="G26" s="9" t="s">
        <v>276</v>
      </c>
      <c r="H26" s="17">
        <v>167303.4</v>
      </c>
      <c r="I26" s="17">
        <v>167303.4</v>
      </c>
      <c r="J26" s="17"/>
      <c r="K26" s="17"/>
      <c r="L26" s="17">
        <v>167303.4</v>
      </c>
      <c r="M26" s="17"/>
      <c r="N26" s="17"/>
      <c r="O26" s="17"/>
      <c r="P26" s="23"/>
      <c r="Q26" s="17"/>
      <c r="R26" s="17"/>
      <c r="S26" s="17"/>
      <c r="T26" s="17"/>
      <c r="U26" s="17"/>
      <c r="V26" s="17"/>
      <c r="W26" s="17"/>
    </row>
    <row r="27" ht="18.75" customHeight="1" spans="1:23">
      <c r="A27" s="81" t="s">
        <v>59</v>
      </c>
      <c r="B27" s="9" t="s">
        <v>271</v>
      </c>
      <c r="C27" s="10" t="s">
        <v>272</v>
      </c>
      <c r="D27" s="9" t="s">
        <v>139</v>
      </c>
      <c r="E27" s="9" t="s">
        <v>140</v>
      </c>
      <c r="F27" s="9" t="s">
        <v>277</v>
      </c>
      <c r="G27" s="9" t="s">
        <v>278</v>
      </c>
      <c r="H27" s="17">
        <v>5692.68</v>
      </c>
      <c r="I27" s="17">
        <v>5692.68</v>
      </c>
      <c r="J27" s="17"/>
      <c r="K27" s="17"/>
      <c r="L27" s="17">
        <v>5692.68</v>
      </c>
      <c r="M27" s="17"/>
      <c r="N27" s="17"/>
      <c r="O27" s="17"/>
      <c r="P27" s="23"/>
      <c r="Q27" s="17"/>
      <c r="R27" s="17"/>
      <c r="S27" s="17"/>
      <c r="T27" s="17"/>
      <c r="U27" s="17"/>
      <c r="V27" s="17"/>
      <c r="W27" s="17"/>
    </row>
    <row r="28" ht="18.75" customHeight="1" spans="1:23">
      <c r="A28" s="81" t="s">
        <v>59</v>
      </c>
      <c r="B28" s="9" t="s">
        <v>279</v>
      </c>
      <c r="C28" s="10" t="s">
        <v>280</v>
      </c>
      <c r="D28" s="9" t="s">
        <v>87</v>
      </c>
      <c r="E28" s="9" t="s">
        <v>88</v>
      </c>
      <c r="F28" s="9" t="s">
        <v>261</v>
      </c>
      <c r="G28" s="9" t="s">
        <v>262</v>
      </c>
      <c r="H28" s="17">
        <v>98000</v>
      </c>
      <c r="I28" s="17">
        <v>98000</v>
      </c>
      <c r="J28" s="17"/>
      <c r="K28" s="17"/>
      <c r="L28" s="17">
        <v>98000</v>
      </c>
      <c r="M28" s="17"/>
      <c r="N28" s="17"/>
      <c r="O28" s="17"/>
      <c r="P28" s="23"/>
      <c r="Q28" s="17"/>
      <c r="R28" s="17"/>
      <c r="S28" s="17"/>
      <c r="T28" s="17"/>
      <c r="U28" s="17"/>
      <c r="V28" s="17"/>
      <c r="W28" s="17"/>
    </row>
    <row r="29" ht="18.75" customHeight="1" spans="1:23">
      <c r="A29" s="81" t="s">
        <v>59</v>
      </c>
      <c r="B29" s="9" t="s">
        <v>279</v>
      </c>
      <c r="C29" s="10" t="s">
        <v>280</v>
      </c>
      <c r="D29" s="9" t="s">
        <v>87</v>
      </c>
      <c r="E29" s="9" t="s">
        <v>88</v>
      </c>
      <c r="F29" s="9" t="s">
        <v>281</v>
      </c>
      <c r="G29" s="9" t="s">
        <v>282</v>
      </c>
      <c r="H29" s="17">
        <v>20000</v>
      </c>
      <c r="I29" s="17">
        <v>20000</v>
      </c>
      <c r="J29" s="17"/>
      <c r="K29" s="17"/>
      <c r="L29" s="17">
        <v>20000</v>
      </c>
      <c r="M29" s="17"/>
      <c r="N29" s="17"/>
      <c r="O29" s="17"/>
      <c r="P29" s="23"/>
      <c r="Q29" s="17"/>
      <c r="R29" s="17"/>
      <c r="S29" s="17"/>
      <c r="T29" s="17"/>
      <c r="U29" s="17"/>
      <c r="V29" s="17"/>
      <c r="W29" s="17"/>
    </row>
    <row r="30" ht="18.75" customHeight="1" spans="1:23">
      <c r="A30" s="81" t="s">
        <v>59</v>
      </c>
      <c r="B30" s="9" t="s">
        <v>279</v>
      </c>
      <c r="C30" s="10" t="s">
        <v>280</v>
      </c>
      <c r="D30" s="9" t="s">
        <v>87</v>
      </c>
      <c r="E30" s="9" t="s">
        <v>88</v>
      </c>
      <c r="F30" s="9" t="s">
        <v>283</v>
      </c>
      <c r="G30" s="9" t="s">
        <v>284</v>
      </c>
      <c r="H30" s="17">
        <v>25000</v>
      </c>
      <c r="I30" s="17">
        <v>25000</v>
      </c>
      <c r="J30" s="17"/>
      <c r="K30" s="17"/>
      <c r="L30" s="17">
        <v>25000</v>
      </c>
      <c r="M30" s="17"/>
      <c r="N30" s="17"/>
      <c r="O30" s="17"/>
      <c r="P30" s="23"/>
      <c r="Q30" s="17"/>
      <c r="R30" s="17"/>
      <c r="S30" s="17"/>
      <c r="T30" s="17"/>
      <c r="U30" s="17"/>
      <c r="V30" s="17"/>
      <c r="W30" s="17"/>
    </row>
    <row r="31" ht="18.75" customHeight="1" spans="1:23">
      <c r="A31" s="81" t="s">
        <v>59</v>
      </c>
      <c r="B31" s="9" t="s">
        <v>279</v>
      </c>
      <c r="C31" s="10" t="s">
        <v>280</v>
      </c>
      <c r="D31" s="9" t="s">
        <v>89</v>
      </c>
      <c r="E31" s="9" t="s">
        <v>90</v>
      </c>
      <c r="F31" s="9" t="s">
        <v>261</v>
      </c>
      <c r="G31" s="9" t="s">
        <v>262</v>
      </c>
      <c r="H31" s="17">
        <v>189000</v>
      </c>
      <c r="I31" s="17">
        <v>189000</v>
      </c>
      <c r="J31" s="17"/>
      <c r="K31" s="17"/>
      <c r="L31" s="17">
        <v>189000</v>
      </c>
      <c r="M31" s="17"/>
      <c r="N31" s="17"/>
      <c r="O31" s="17"/>
      <c r="P31" s="23"/>
      <c r="Q31" s="17"/>
      <c r="R31" s="17"/>
      <c r="S31" s="17"/>
      <c r="T31" s="17"/>
      <c r="U31" s="17"/>
      <c r="V31" s="17"/>
      <c r="W31" s="17"/>
    </row>
    <row r="32" ht="31" customHeight="1" spans="1:23">
      <c r="A32" s="81" t="s">
        <v>59</v>
      </c>
      <c r="B32" s="9" t="s">
        <v>285</v>
      </c>
      <c r="C32" s="10" t="s">
        <v>286</v>
      </c>
      <c r="D32" s="9" t="s">
        <v>166</v>
      </c>
      <c r="E32" s="9" t="s">
        <v>167</v>
      </c>
      <c r="F32" s="9" t="s">
        <v>287</v>
      </c>
      <c r="G32" s="9" t="s">
        <v>288</v>
      </c>
      <c r="H32" s="17">
        <v>72753.37</v>
      </c>
      <c r="I32" s="17">
        <v>72753.37</v>
      </c>
      <c r="J32" s="17"/>
      <c r="K32" s="17"/>
      <c r="L32" s="17">
        <v>72753.37</v>
      </c>
      <c r="M32" s="17"/>
      <c r="N32" s="17"/>
      <c r="O32" s="17"/>
      <c r="P32" s="23"/>
      <c r="Q32" s="17"/>
      <c r="R32" s="17"/>
      <c r="S32" s="17"/>
      <c r="T32" s="17"/>
      <c r="U32" s="17"/>
      <c r="V32" s="17"/>
      <c r="W32" s="17"/>
    </row>
    <row r="33" ht="18.75" customHeight="1" spans="1:23">
      <c r="A33" s="81" t="s">
        <v>61</v>
      </c>
      <c r="B33" s="9" t="s">
        <v>289</v>
      </c>
      <c r="C33" s="10" t="s">
        <v>290</v>
      </c>
      <c r="D33" s="9" t="s">
        <v>102</v>
      </c>
      <c r="E33" s="9" t="s">
        <v>90</v>
      </c>
      <c r="F33" s="9" t="s">
        <v>238</v>
      </c>
      <c r="G33" s="9" t="s">
        <v>239</v>
      </c>
      <c r="H33" s="17">
        <v>392232</v>
      </c>
      <c r="I33" s="17">
        <v>392232</v>
      </c>
      <c r="J33" s="17"/>
      <c r="K33" s="17"/>
      <c r="L33" s="17">
        <v>392232</v>
      </c>
      <c r="M33" s="17"/>
      <c r="N33" s="17"/>
      <c r="O33" s="17"/>
      <c r="P33" s="23"/>
      <c r="Q33" s="17"/>
      <c r="R33" s="17"/>
      <c r="S33" s="17"/>
      <c r="T33" s="17"/>
      <c r="U33" s="17"/>
      <c r="V33" s="17"/>
      <c r="W33" s="17"/>
    </row>
    <row r="34" ht="18.75" customHeight="1" spans="1:23">
      <c r="A34" s="81" t="s">
        <v>61</v>
      </c>
      <c r="B34" s="9" t="s">
        <v>289</v>
      </c>
      <c r="C34" s="10" t="s">
        <v>290</v>
      </c>
      <c r="D34" s="9" t="s">
        <v>102</v>
      </c>
      <c r="E34" s="9" t="s">
        <v>90</v>
      </c>
      <c r="F34" s="9" t="s">
        <v>240</v>
      </c>
      <c r="G34" s="9" t="s">
        <v>241</v>
      </c>
      <c r="H34" s="17">
        <v>54000</v>
      </c>
      <c r="I34" s="17">
        <v>54000</v>
      </c>
      <c r="J34" s="17"/>
      <c r="K34" s="17"/>
      <c r="L34" s="17">
        <v>54000</v>
      </c>
      <c r="M34" s="17"/>
      <c r="N34" s="17"/>
      <c r="O34" s="17"/>
      <c r="P34" s="23"/>
      <c r="Q34" s="17"/>
      <c r="R34" s="17"/>
      <c r="S34" s="17"/>
      <c r="T34" s="17"/>
      <c r="U34" s="17"/>
      <c r="V34" s="17"/>
      <c r="W34" s="17"/>
    </row>
    <row r="35" ht="18.75" customHeight="1" spans="1:23">
      <c r="A35" s="81" t="s">
        <v>61</v>
      </c>
      <c r="B35" s="9" t="s">
        <v>289</v>
      </c>
      <c r="C35" s="10" t="s">
        <v>290</v>
      </c>
      <c r="D35" s="9" t="s">
        <v>102</v>
      </c>
      <c r="E35" s="9" t="s">
        <v>90</v>
      </c>
      <c r="F35" s="9" t="s">
        <v>240</v>
      </c>
      <c r="G35" s="9" t="s">
        <v>241</v>
      </c>
      <c r="H35" s="17">
        <v>44928</v>
      </c>
      <c r="I35" s="17">
        <v>44928</v>
      </c>
      <c r="J35" s="17"/>
      <c r="K35" s="17"/>
      <c r="L35" s="17">
        <v>44928</v>
      </c>
      <c r="M35" s="17"/>
      <c r="N35" s="17"/>
      <c r="O35" s="17"/>
      <c r="P35" s="23"/>
      <c r="Q35" s="17"/>
      <c r="R35" s="17"/>
      <c r="S35" s="17"/>
      <c r="T35" s="17"/>
      <c r="U35" s="17"/>
      <c r="V35" s="17"/>
      <c r="W35" s="17"/>
    </row>
    <row r="36" ht="18.75" customHeight="1" spans="1:23">
      <c r="A36" s="81" t="s">
        <v>61</v>
      </c>
      <c r="B36" s="9" t="s">
        <v>289</v>
      </c>
      <c r="C36" s="10" t="s">
        <v>290</v>
      </c>
      <c r="D36" s="9" t="s">
        <v>102</v>
      </c>
      <c r="E36" s="9" t="s">
        <v>90</v>
      </c>
      <c r="F36" s="9" t="s">
        <v>291</v>
      </c>
      <c r="G36" s="9" t="s">
        <v>292</v>
      </c>
      <c r="H36" s="17">
        <v>140160</v>
      </c>
      <c r="I36" s="17">
        <v>140160</v>
      </c>
      <c r="J36" s="17"/>
      <c r="K36" s="17"/>
      <c r="L36" s="17">
        <v>140160</v>
      </c>
      <c r="M36" s="17"/>
      <c r="N36" s="17"/>
      <c r="O36" s="17"/>
      <c r="P36" s="23"/>
      <c r="Q36" s="17"/>
      <c r="R36" s="17"/>
      <c r="S36" s="17"/>
      <c r="T36" s="17"/>
      <c r="U36" s="17"/>
      <c r="V36" s="17"/>
      <c r="W36" s="17"/>
    </row>
    <row r="37" ht="18.75" customHeight="1" spans="1:23">
      <c r="A37" s="81" t="s">
        <v>61</v>
      </c>
      <c r="B37" s="9" t="s">
        <v>289</v>
      </c>
      <c r="C37" s="10" t="s">
        <v>290</v>
      </c>
      <c r="D37" s="9" t="s">
        <v>102</v>
      </c>
      <c r="E37" s="9" t="s">
        <v>90</v>
      </c>
      <c r="F37" s="9" t="s">
        <v>291</v>
      </c>
      <c r="G37" s="9" t="s">
        <v>292</v>
      </c>
      <c r="H37" s="17">
        <v>270000</v>
      </c>
      <c r="I37" s="17">
        <v>270000</v>
      </c>
      <c r="J37" s="17"/>
      <c r="K37" s="17"/>
      <c r="L37" s="17">
        <v>270000</v>
      </c>
      <c r="M37" s="17"/>
      <c r="N37" s="17"/>
      <c r="O37" s="17"/>
      <c r="P37" s="23"/>
      <c r="Q37" s="17"/>
      <c r="R37" s="17"/>
      <c r="S37" s="17"/>
      <c r="T37" s="17"/>
      <c r="U37" s="17"/>
      <c r="V37" s="17"/>
      <c r="W37" s="17"/>
    </row>
    <row r="38" ht="18.75" customHeight="1" spans="1:23">
      <c r="A38" s="81" t="s">
        <v>61</v>
      </c>
      <c r="B38" s="9" t="s">
        <v>293</v>
      </c>
      <c r="C38" s="10" t="s">
        <v>253</v>
      </c>
      <c r="D38" s="9" t="s">
        <v>102</v>
      </c>
      <c r="E38" s="9" t="s">
        <v>90</v>
      </c>
      <c r="F38" s="9" t="s">
        <v>254</v>
      </c>
      <c r="G38" s="9" t="s">
        <v>253</v>
      </c>
      <c r="H38" s="17">
        <v>14400</v>
      </c>
      <c r="I38" s="17">
        <v>14400</v>
      </c>
      <c r="J38" s="17"/>
      <c r="K38" s="17"/>
      <c r="L38" s="17">
        <v>14400</v>
      </c>
      <c r="M38" s="17"/>
      <c r="N38" s="17"/>
      <c r="O38" s="17"/>
      <c r="P38" s="23"/>
      <c r="Q38" s="17"/>
      <c r="R38" s="17"/>
      <c r="S38" s="17"/>
      <c r="T38" s="17"/>
      <c r="U38" s="17"/>
      <c r="V38" s="17"/>
      <c r="W38" s="17"/>
    </row>
    <row r="39" ht="18.75" customHeight="1" spans="1:23">
      <c r="A39" s="81" t="s">
        <v>61</v>
      </c>
      <c r="B39" s="9" t="s">
        <v>294</v>
      </c>
      <c r="C39" s="10" t="s">
        <v>233</v>
      </c>
      <c r="D39" s="9" t="s">
        <v>102</v>
      </c>
      <c r="E39" s="9" t="s">
        <v>90</v>
      </c>
      <c r="F39" s="9" t="s">
        <v>234</v>
      </c>
      <c r="G39" s="9" t="s">
        <v>235</v>
      </c>
      <c r="H39" s="17">
        <v>6300</v>
      </c>
      <c r="I39" s="17">
        <v>6300</v>
      </c>
      <c r="J39" s="17"/>
      <c r="K39" s="17"/>
      <c r="L39" s="17">
        <v>6300</v>
      </c>
      <c r="M39" s="17"/>
      <c r="N39" s="17"/>
      <c r="O39" s="17"/>
      <c r="P39" s="23"/>
      <c r="Q39" s="17"/>
      <c r="R39" s="17"/>
      <c r="S39" s="17"/>
      <c r="T39" s="17"/>
      <c r="U39" s="17"/>
      <c r="V39" s="17"/>
      <c r="W39" s="17"/>
    </row>
    <row r="40" ht="18.75" customHeight="1" spans="1:23">
      <c r="A40" s="81" t="s">
        <v>61</v>
      </c>
      <c r="B40" s="9" t="s">
        <v>295</v>
      </c>
      <c r="C40" s="10" t="s">
        <v>243</v>
      </c>
      <c r="D40" s="9" t="s">
        <v>135</v>
      </c>
      <c r="E40" s="9" t="s">
        <v>136</v>
      </c>
      <c r="F40" s="9" t="s">
        <v>244</v>
      </c>
      <c r="G40" s="9" t="s">
        <v>245</v>
      </c>
      <c r="H40" s="17">
        <v>4942</v>
      </c>
      <c r="I40" s="17">
        <v>4942</v>
      </c>
      <c r="J40" s="17"/>
      <c r="K40" s="17"/>
      <c r="L40" s="17">
        <v>4942</v>
      </c>
      <c r="M40" s="17"/>
      <c r="N40" s="17"/>
      <c r="O40" s="17"/>
      <c r="P40" s="23"/>
      <c r="Q40" s="17"/>
      <c r="R40" s="17"/>
      <c r="S40" s="17"/>
      <c r="T40" s="17"/>
      <c r="U40" s="17"/>
      <c r="V40" s="17"/>
      <c r="W40" s="17"/>
    </row>
    <row r="41" ht="18.75" customHeight="1" spans="1:23">
      <c r="A41" s="81" t="s">
        <v>61</v>
      </c>
      <c r="B41" s="9" t="s">
        <v>296</v>
      </c>
      <c r="C41" s="10" t="s">
        <v>182</v>
      </c>
      <c r="D41" s="9" t="s">
        <v>181</v>
      </c>
      <c r="E41" s="9" t="s">
        <v>182</v>
      </c>
      <c r="F41" s="9" t="s">
        <v>247</v>
      </c>
      <c r="G41" s="9" t="s">
        <v>182</v>
      </c>
      <c r="H41" s="17">
        <v>210546</v>
      </c>
      <c r="I41" s="17">
        <v>210546</v>
      </c>
      <c r="J41" s="17"/>
      <c r="K41" s="17"/>
      <c r="L41" s="17">
        <v>210546</v>
      </c>
      <c r="M41" s="17"/>
      <c r="N41" s="17"/>
      <c r="O41" s="17"/>
      <c r="P41" s="23"/>
      <c r="Q41" s="17"/>
      <c r="R41" s="17"/>
      <c r="S41" s="17"/>
      <c r="T41" s="17"/>
      <c r="U41" s="17"/>
      <c r="V41" s="17"/>
      <c r="W41" s="17"/>
    </row>
    <row r="42" ht="18.75" customHeight="1" spans="1:23">
      <c r="A42" s="81" t="s">
        <v>61</v>
      </c>
      <c r="B42" s="9" t="s">
        <v>297</v>
      </c>
      <c r="C42" s="10" t="s">
        <v>298</v>
      </c>
      <c r="D42" s="9" t="s">
        <v>102</v>
      </c>
      <c r="E42" s="9" t="s">
        <v>90</v>
      </c>
      <c r="F42" s="9" t="s">
        <v>291</v>
      </c>
      <c r="G42" s="9" t="s">
        <v>292</v>
      </c>
      <c r="H42" s="17">
        <v>108000</v>
      </c>
      <c r="I42" s="17">
        <v>108000</v>
      </c>
      <c r="J42" s="17"/>
      <c r="K42" s="17"/>
      <c r="L42" s="17">
        <v>108000</v>
      </c>
      <c r="M42" s="17"/>
      <c r="N42" s="17"/>
      <c r="O42" s="17"/>
      <c r="P42" s="23"/>
      <c r="Q42" s="17"/>
      <c r="R42" s="17"/>
      <c r="S42" s="17"/>
      <c r="T42" s="17"/>
      <c r="U42" s="17"/>
      <c r="V42" s="17"/>
      <c r="W42" s="17"/>
    </row>
    <row r="43" ht="18.75" customHeight="1" spans="1:23">
      <c r="A43" s="81" t="s">
        <v>61</v>
      </c>
      <c r="B43" s="9" t="s">
        <v>297</v>
      </c>
      <c r="C43" s="10" t="s">
        <v>298</v>
      </c>
      <c r="D43" s="9" t="s">
        <v>102</v>
      </c>
      <c r="E43" s="9" t="s">
        <v>90</v>
      </c>
      <c r="F43" s="9" t="s">
        <v>291</v>
      </c>
      <c r="G43" s="9" t="s">
        <v>292</v>
      </c>
      <c r="H43" s="17">
        <v>54000</v>
      </c>
      <c r="I43" s="17">
        <v>54000</v>
      </c>
      <c r="J43" s="17"/>
      <c r="K43" s="17"/>
      <c r="L43" s="17">
        <v>54000</v>
      </c>
      <c r="M43" s="17"/>
      <c r="N43" s="17"/>
      <c r="O43" s="17"/>
      <c r="P43" s="23"/>
      <c r="Q43" s="17"/>
      <c r="R43" s="17"/>
      <c r="S43" s="17"/>
      <c r="T43" s="17"/>
      <c r="U43" s="17"/>
      <c r="V43" s="17"/>
      <c r="W43" s="17"/>
    </row>
    <row r="44" ht="18.75" customHeight="1" spans="1:23">
      <c r="A44" s="81" t="s">
        <v>61</v>
      </c>
      <c r="B44" s="9" t="s">
        <v>299</v>
      </c>
      <c r="C44" s="10" t="s">
        <v>260</v>
      </c>
      <c r="D44" s="9" t="s">
        <v>121</v>
      </c>
      <c r="E44" s="9" t="s">
        <v>122</v>
      </c>
      <c r="F44" s="9" t="s">
        <v>261</v>
      </c>
      <c r="G44" s="9" t="s">
        <v>262</v>
      </c>
      <c r="H44" s="17">
        <v>1500</v>
      </c>
      <c r="I44" s="17">
        <v>1500</v>
      </c>
      <c r="J44" s="17"/>
      <c r="K44" s="17"/>
      <c r="L44" s="17">
        <v>1500</v>
      </c>
      <c r="M44" s="17"/>
      <c r="N44" s="17"/>
      <c r="O44" s="17"/>
      <c r="P44" s="23"/>
      <c r="Q44" s="17"/>
      <c r="R44" s="17"/>
      <c r="S44" s="17"/>
      <c r="T44" s="17"/>
      <c r="U44" s="17"/>
      <c r="V44" s="17"/>
      <c r="W44" s="17"/>
    </row>
    <row r="45" ht="18.75" customHeight="1" spans="1:23">
      <c r="A45" s="81" t="s">
        <v>61</v>
      </c>
      <c r="B45" s="9" t="s">
        <v>300</v>
      </c>
      <c r="C45" s="10" t="s">
        <v>272</v>
      </c>
      <c r="D45" s="9" t="s">
        <v>102</v>
      </c>
      <c r="E45" s="9" t="s">
        <v>90</v>
      </c>
      <c r="F45" s="9" t="s">
        <v>277</v>
      </c>
      <c r="G45" s="9" t="s">
        <v>278</v>
      </c>
      <c r="H45" s="17">
        <v>8942.28</v>
      </c>
      <c r="I45" s="17">
        <v>8942.28</v>
      </c>
      <c r="J45" s="17"/>
      <c r="K45" s="17"/>
      <c r="L45" s="17">
        <v>8942.28</v>
      </c>
      <c r="M45" s="17"/>
      <c r="N45" s="17"/>
      <c r="O45" s="17"/>
      <c r="P45" s="23"/>
      <c r="Q45" s="17"/>
      <c r="R45" s="17"/>
      <c r="S45" s="17"/>
      <c r="T45" s="17"/>
      <c r="U45" s="17"/>
      <c r="V45" s="17"/>
      <c r="W45" s="17"/>
    </row>
    <row r="46" ht="18.75" customHeight="1" spans="1:23">
      <c r="A46" s="81" t="s">
        <v>61</v>
      </c>
      <c r="B46" s="9" t="s">
        <v>300</v>
      </c>
      <c r="C46" s="10" t="s">
        <v>272</v>
      </c>
      <c r="D46" s="9" t="s">
        <v>123</v>
      </c>
      <c r="E46" s="9" t="s">
        <v>124</v>
      </c>
      <c r="F46" s="9" t="s">
        <v>273</v>
      </c>
      <c r="G46" s="9" t="s">
        <v>274</v>
      </c>
      <c r="H46" s="17">
        <v>255487.2</v>
      </c>
      <c r="I46" s="17">
        <v>255487.2</v>
      </c>
      <c r="J46" s="17"/>
      <c r="K46" s="17"/>
      <c r="L46" s="17">
        <v>255487.2</v>
      </c>
      <c r="M46" s="17"/>
      <c r="N46" s="17"/>
      <c r="O46" s="17"/>
      <c r="P46" s="23"/>
      <c r="Q46" s="17"/>
      <c r="R46" s="17"/>
      <c r="S46" s="17"/>
      <c r="T46" s="17"/>
      <c r="U46" s="17"/>
      <c r="V46" s="17"/>
      <c r="W46" s="17"/>
    </row>
    <row r="47" ht="18.75" customHeight="1" spans="1:23">
      <c r="A47" s="81" t="s">
        <v>61</v>
      </c>
      <c r="B47" s="9" t="s">
        <v>300</v>
      </c>
      <c r="C47" s="10" t="s">
        <v>272</v>
      </c>
      <c r="D47" s="9" t="s">
        <v>135</v>
      </c>
      <c r="E47" s="9" t="s">
        <v>136</v>
      </c>
      <c r="F47" s="9" t="s">
        <v>244</v>
      </c>
      <c r="G47" s="9" t="s">
        <v>245</v>
      </c>
      <c r="H47" s="17">
        <v>106027.08</v>
      </c>
      <c r="I47" s="17">
        <v>106027.08</v>
      </c>
      <c r="J47" s="17"/>
      <c r="K47" s="17"/>
      <c r="L47" s="17">
        <v>106027.08</v>
      </c>
      <c r="M47" s="17"/>
      <c r="N47" s="17"/>
      <c r="O47" s="17"/>
      <c r="P47" s="23"/>
      <c r="Q47" s="17"/>
      <c r="R47" s="17"/>
      <c r="S47" s="17"/>
      <c r="T47" s="17"/>
      <c r="U47" s="17"/>
      <c r="V47" s="17"/>
      <c r="W47" s="17"/>
    </row>
    <row r="48" ht="18.75" customHeight="1" spans="1:23">
      <c r="A48" s="81" t="s">
        <v>61</v>
      </c>
      <c r="B48" s="9" t="s">
        <v>300</v>
      </c>
      <c r="C48" s="10" t="s">
        <v>272</v>
      </c>
      <c r="D48" s="9" t="s">
        <v>137</v>
      </c>
      <c r="E48" s="9" t="s">
        <v>138</v>
      </c>
      <c r="F48" s="9" t="s">
        <v>275</v>
      </c>
      <c r="G48" s="9" t="s">
        <v>276</v>
      </c>
      <c r="H48" s="17">
        <v>66990.6</v>
      </c>
      <c r="I48" s="17">
        <v>66990.6</v>
      </c>
      <c r="J48" s="17"/>
      <c r="K48" s="17"/>
      <c r="L48" s="17">
        <v>66990.6</v>
      </c>
      <c r="M48" s="17"/>
      <c r="N48" s="17"/>
      <c r="O48" s="17"/>
      <c r="P48" s="23"/>
      <c r="Q48" s="17"/>
      <c r="R48" s="17"/>
      <c r="S48" s="17"/>
      <c r="T48" s="17"/>
      <c r="U48" s="17"/>
      <c r="V48" s="17"/>
      <c r="W48" s="17"/>
    </row>
    <row r="49" ht="18.75" customHeight="1" spans="1:23">
      <c r="A49" s="81" t="s">
        <v>61</v>
      </c>
      <c r="B49" s="9" t="s">
        <v>300</v>
      </c>
      <c r="C49" s="10" t="s">
        <v>272</v>
      </c>
      <c r="D49" s="9" t="s">
        <v>139</v>
      </c>
      <c r="E49" s="9" t="s">
        <v>140</v>
      </c>
      <c r="F49" s="9" t="s">
        <v>277</v>
      </c>
      <c r="G49" s="9" t="s">
        <v>278</v>
      </c>
      <c r="H49" s="17">
        <v>3879</v>
      </c>
      <c r="I49" s="17">
        <v>3879</v>
      </c>
      <c r="J49" s="17"/>
      <c r="K49" s="17"/>
      <c r="L49" s="17">
        <v>3879</v>
      </c>
      <c r="M49" s="17"/>
      <c r="N49" s="17"/>
      <c r="O49" s="17"/>
      <c r="P49" s="23"/>
      <c r="Q49" s="17"/>
      <c r="R49" s="17"/>
      <c r="S49" s="17"/>
      <c r="T49" s="17"/>
      <c r="U49" s="17"/>
      <c r="V49" s="17"/>
      <c r="W49" s="17"/>
    </row>
    <row r="50" ht="18.75" customHeight="1" spans="1:23">
      <c r="A50" s="81" t="s">
        <v>63</v>
      </c>
      <c r="B50" s="9" t="s">
        <v>301</v>
      </c>
      <c r="C50" s="10" t="s">
        <v>243</v>
      </c>
      <c r="D50" s="9" t="s">
        <v>135</v>
      </c>
      <c r="E50" s="9" t="s">
        <v>136</v>
      </c>
      <c r="F50" s="9" t="s">
        <v>244</v>
      </c>
      <c r="G50" s="9" t="s">
        <v>245</v>
      </c>
      <c r="H50" s="17">
        <v>2118</v>
      </c>
      <c r="I50" s="17">
        <v>2118</v>
      </c>
      <c r="J50" s="17"/>
      <c r="K50" s="17"/>
      <c r="L50" s="17">
        <v>2118</v>
      </c>
      <c r="M50" s="17"/>
      <c r="N50" s="17"/>
      <c r="O50" s="17"/>
      <c r="P50" s="23"/>
      <c r="Q50" s="17"/>
      <c r="R50" s="17"/>
      <c r="S50" s="17"/>
      <c r="T50" s="17"/>
      <c r="U50" s="17"/>
      <c r="V50" s="17"/>
      <c r="W50" s="17"/>
    </row>
    <row r="51" ht="18.75" customHeight="1" spans="1:23">
      <c r="A51" s="81" t="s">
        <v>63</v>
      </c>
      <c r="B51" s="9" t="s">
        <v>302</v>
      </c>
      <c r="C51" s="10" t="s">
        <v>253</v>
      </c>
      <c r="D51" s="9" t="s">
        <v>146</v>
      </c>
      <c r="E51" s="9" t="s">
        <v>147</v>
      </c>
      <c r="F51" s="9" t="s">
        <v>254</v>
      </c>
      <c r="G51" s="9" t="s">
        <v>253</v>
      </c>
      <c r="H51" s="17">
        <v>9600</v>
      </c>
      <c r="I51" s="17">
        <v>9600</v>
      </c>
      <c r="J51" s="17"/>
      <c r="K51" s="17"/>
      <c r="L51" s="17">
        <v>9600</v>
      </c>
      <c r="M51" s="17"/>
      <c r="N51" s="17"/>
      <c r="O51" s="17"/>
      <c r="P51" s="23"/>
      <c r="Q51" s="17"/>
      <c r="R51" s="17"/>
      <c r="S51" s="17"/>
      <c r="T51" s="17"/>
      <c r="U51" s="17"/>
      <c r="V51" s="17"/>
      <c r="W51" s="17"/>
    </row>
    <row r="52" ht="18.75" customHeight="1" spans="1:23">
      <c r="A52" s="81" t="s">
        <v>63</v>
      </c>
      <c r="B52" s="9" t="s">
        <v>303</v>
      </c>
      <c r="C52" s="10" t="s">
        <v>298</v>
      </c>
      <c r="D52" s="9" t="s">
        <v>146</v>
      </c>
      <c r="E52" s="9" t="s">
        <v>147</v>
      </c>
      <c r="F52" s="9" t="s">
        <v>291</v>
      </c>
      <c r="G52" s="9" t="s">
        <v>292</v>
      </c>
      <c r="H52" s="17">
        <v>72000</v>
      </c>
      <c r="I52" s="17">
        <v>72000</v>
      </c>
      <c r="J52" s="17"/>
      <c r="K52" s="17"/>
      <c r="L52" s="17">
        <v>72000</v>
      </c>
      <c r="M52" s="17"/>
      <c r="N52" s="17"/>
      <c r="O52" s="17"/>
      <c r="P52" s="23"/>
      <c r="Q52" s="17"/>
      <c r="R52" s="17"/>
      <c r="S52" s="17"/>
      <c r="T52" s="17"/>
      <c r="U52" s="17"/>
      <c r="V52" s="17"/>
      <c r="W52" s="17"/>
    </row>
    <row r="53" ht="18.75" customHeight="1" spans="1:23">
      <c r="A53" s="81" t="s">
        <v>63</v>
      </c>
      <c r="B53" s="9" t="s">
        <v>303</v>
      </c>
      <c r="C53" s="10" t="s">
        <v>298</v>
      </c>
      <c r="D53" s="9" t="s">
        <v>146</v>
      </c>
      <c r="E53" s="9" t="s">
        <v>147</v>
      </c>
      <c r="F53" s="9" t="s">
        <v>291</v>
      </c>
      <c r="G53" s="9" t="s">
        <v>292</v>
      </c>
      <c r="H53" s="17">
        <v>36000</v>
      </c>
      <c r="I53" s="17">
        <v>36000</v>
      </c>
      <c r="J53" s="17"/>
      <c r="K53" s="17"/>
      <c r="L53" s="17">
        <v>36000</v>
      </c>
      <c r="M53" s="17"/>
      <c r="N53" s="17"/>
      <c r="O53" s="17"/>
      <c r="P53" s="23"/>
      <c r="Q53" s="17"/>
      <c r="R53" s="17"/>
      <c r="S53" s="17"/>
      <c r="T53" s="17"/>
      <c r="U53" s="17"/>
      <c r="V53" s="17"/>
      <c r="W53" s="17"/>
    </row>
    <row r="54" ht="18.75" customHeight="1" spans="1:23">
      <c r="A54" s="81" t="s">
        <v>63</v>
      </c>
      <c r="B54" s="9" t="s">
        <v>304</v>
      </c>
      <c r="C54" s="10" t="s">
        <v>290</v>
      </c>
      <c r="D54" s="9" t="s">
        <v>146</v>
      </c>
      <c r="E54" s="9" t="s">
        <v>147</v>
      </c>
      <c r="F54" s="9" t="s">
        <v>238</v>
      </c>
      <c r="G54" s="9" t="s">
        <v>239</v>
      </c>
      <c r="H54" s="17">
        <v>259668</v>
      </c>
      <c r="I54" s="17">
        <v>259668</v>
      </c>
      <c r="J54" s="17"/>
      <c r="K54" s="17"/>
      <c r="L54" s="17">
        <v>259668</v>
      </c>
      <c r="M54" s="17"/>
      <c r="N54" s="17"/>
      <c r="O54" s="17"/>
      <c r="P54" s="23"/>
      <c r="Q54" s="17"/>
      <c r="R54" s="17"/>
      <c r="S54" s="17"/>
      <c r="T54" s="17"/>
      <c r="U54" s="17"/>
      <c r="V54" s="17"/>
      <c r="W54" s="17"/>
    </row>
    <row r="55" ht="18.75" customHeight="1" spans="1:23">
      <c r="A55" s="81" t="s">
        <v>63</v>
      </c>
      <c r="B55" s="9" t="s">
        <v>304</v>
      </c>
      <c r="C55" s="10" t="s">
        <v>290</v>
      </c>
      <c r="D55" s="9" t="s">
        <v>146</v>
      </c>
      <c r="E55" s="9" t="s">
        <v>147</v>
      </c>
      <c r="F55" s="9" t="s">
        <v>240</v>
      </c>
      <c r="G55" s="9" t="s">
        <v>241</v>
      </c>
      <c r="H55" s="17">
        <v>36000</v>
      </c>
      <c r="I55" s="17">
        <v>36000</v>
      </c>
      <c r="J55" s="17"/>
      <c r="K55" s="17"/>
      <c r="L55" s="17">
        <v>36000</v>
      </c>
      <c r="M55" s="17"/>
      <c r="N55" s="17"/>
      <c r="O55" s="17"/>
      <c r="P55" s="23"/>
      <c r="Q55" s="17"/>
      <c r="R55" s="17"/>
      <c r="S55" s="17"/>
      <c r="T55" s="17"/>
      <c r="U55" s="17"/>
      <c r="V55" s="17"/>
      <c r="W55" s="17"/>
    </row>
    <row r="56" ht="18.75" customHeight="1" spans="1:23">
      <c r="A56" s="81" t="s">
        <v>63</v>
      </c>
      <c r="B56" s="9" t="s">
        <v>304</v>
      </c>
      <c r="C56" s="10" t="s">
        <v>290</v>
      </c>
      <c r="D56" s="9" t="s">
        <v>146</v>
      </c>
      <c r="E56" s="9" t="s">
        <v>147</v>
      </c>
      <c r="F56" s="9" t="s">
        <v>240</v>
      </c>
      <c r="G56" s="9" t="s">
        <v>241</v>
      </c>
      <c r="H56" s="17">
        <v>31104</v>
      </c>
      <c r="I56" s="17">
        <v>31104</v>
      </c>
      <c r="J56" s="17"/>
      <c r="K56" s="17"/>
      <c r="L56" s="17">
        <v>31104</v>
      </c>
      <c r="M56" s="17"/>
      <c r="N56" s="17"/>
      <c r="O56" s="17"/>
      <c r="P56" s="23"/>
      <c r="Q56" s="17"/>
      <c r="R56" s="17"/>
      <c r="S56" s="17"/>
      <c r="T56" s="17"/>
      <c r="U56" s="17"/>
      <c r="V56" s="17"/>
      <c r="W56" s="17"/>
    </row>
    <row r="57" ht="18.75" customHeight="1" spans="1:23">
      <c r="A57" s="81" t="s">
        <v>63</v>
      </c>
      <c r="B57" s="9" t="s">
        <v>304</v>
      </c>
      <c r="C57" s="10" t="s">
        <v>290</v>
      </c>
      <c r="D57" s="9" t="s">
        <v>146</v>
      </c>
      <c r="E57" s="9" t="s">
        <v>147</v>
      </c>
      <c r="F57" s="9" t="s">
        <v>291</v>
      </c>
      <c r="G57" s="9" t="s">
        <v>292</v>
      </c>
      <c r="H57" s="17">
        <v>180000</v>
      </c>
      <c r="I57" s="17">
        <v>180000</v>
      </c>
      <c r="J57" s="17"/>
      <c r="K57" s="17"/>
      <c r="L57" s="17">
        <v>180000</v>
      </c>
      <c r="M57" s="17"/>
      <c r="N57" s="17"/>
      <c r="O57" s="17"/>
      <c r="P57" s="23"/>
      <c r="Q57" s="17"/>
      <c r="R57" s="17"/>
      <c r="S57" s="17"/>
      <c r="T57" s="17"/>
      <c r="U57" s="17"/>
      <c r="V57" s="17"/>
      <c r="W57" s="17"/>
    </row>
    <row r="58" ht="18.75" customHeight="1" spans="1:23">
      <c r="A58" s="81" t="s">
        <v>63</v>
      </c>
      <c r="B58" s="9" t="s">
        <v>304</v>
      </c>
      <c r="C58" s="10" t="s">
        <v>290</v>
      </c>
      <c r="D58" s="9" t="s">
        <v>146</v>
      </c>
      <c r="E58" s="9" t="s">
        <v>147</v>
      </c>
      <c r="F58" s="9" t="s">
        <v>291</v>
      </c>
      <c r="G58" s="9" t="s">
        <v>292</v>
      </c>
      <c r="H58" s="17">
        <v>94020</v>
      </c>
      <c r="I58" s="17">
        <v>94020</v>
      </c>
      <c r="J58" s="17"/>
      <c r="K58" s="17"/>
      <c r="L58" s="17">
        <v>94020</v>
      </c>
      <c r="M58" s="17"/>
      <c r="N58" s="17"/>
      <c r="O58" s="17"/>
      <c r="P58" s="23"/>
      <c r="Q58" s="17"/>
      <c r="R58" s="17"/>
      <c r="S58" s="17"/>
      <c r="T58" s="17"/>
      <c r="U58" s="17"/>
      <c r="V58" s="17"/>
      <c r="W58" s="17"/>
    </row>
    <row r="59" ht="18.75" customHeight="1" spans="1:23">
      <c r="A59" s="81" t="s">
        <v>63</v>
      </c>
      <c r="B59" s="9" t="s">
        <v>305</v>
      </c>
      <c r="C59" s="10" t="s">
        <v>182</v>
      </c>
      <c r="D59" s="9" t="s">
        <v>181</v>
      </c>
      <c r="E59" s="9" t="s">
        <v>182</v>
      </c>
      <c r="F59" s="9" t="s">
        <v>247</v>
      </c>
      <c r="G59" s="9" t="s">
        <v>182</v>
      </c>
      <c r="H59" s="17">
        <v>141912</v>
      </c>
      <c r="I59" s="17">
        <v>141912</v>
      </c>
      <c r="J59" s="17"/>
      <c r="K59" s="17"/>
      <c r="L59" s="17">
        <v>141912</v>
      </c>
      <c r="M59" s="17"/>
      <c r="N59" s="17"/>
      <c r="O59" s="17"/>
      <c r="P59" s="23"/>
      <c r="Q59" s="17"/>
      <c r="R59" s="17"/>
      <c r="S59" s="17"/>
      <c r="T59" s="17"/>
      <c r="U59" s="17"/>
      <c r="V59" s="17"/>
      <c r="W59" s="17"/>
    </row>
    <row r="60" ht="18.75" customHeight="1" spans="1:23">
      <c r="A60" s="81" t="s">
        <v>63</v>
      </c>
      <c r="B60" s="9" t="s">
        <v>306</v>
      </c>
      <c r="C60" s="10" t="s">
        <v>233</v>
      </c>
      <c r="D60" s="9" t="s">
        <v>146</v>
      </c>
      <c r="E60" s="9" t="s">
        <v>147</v>
      </c>
      <c r="F60" s="9" t="s">
        <v>234</v>
      </c>
      <c r="G60" s="9" t="s">
        <v>235</v>
      </c>
      <c r="H60" s="17">
        <v>4200</v>
      </c>
      <c r="I60" s="17">
        <v>4200</v>
      </c>
      <c r="J60" s="17"/>
      <c r="K60" s="17"/>
      <c r="L60" s="17">
        <v>4200</v>
      </c>
      <c r="M60" s="17"/>
      <c r="N60" s="17"/>
      <c r="O60" s="17"/>
      <c r="P60" s="23"/>
      <c r="Q60" s="17"/>
      <c r="R60" s="17"/>
      <c r="S60" s="17"/>
      <c r="T60" s="17"/>
      <c r="U60" s="17"/>
      <c r="V60" s="17"/>
      <c r="W60" s="17"/>
    </row>
    <row r="61" ht="18.75" customHeight="1" spans="1:23">
      <c r="A61" s="81" t="s">
        <v>63</v>
      </c>
      <c r="B61" s="9" t="s">
        <v>307</v>
      </c>
      <c r="C61" s="10" t="s">
        <v>272</v>
      </c>
      <c r="D61" s="9" t="s">
        <v>123</v>
      </c>
      <c r="E61" s="9" t="s">
        <v>124</v>
      </c>
      <c r="F61" s="9" t="s">
        <v>273</v>
      </c>
      <c r="G61" s="9" t="s">
        <v>274</v>
      </c>
      <c r="H61" s="17">
        <v>105796.8</v>
      </c>
      <c r="I61" s="17">
        <v>105796.8</v>
      </c>
      <c r="J61" s="17"/>
      <c r="K61" s="17"/>
      <c r="L61" s="17">
        <v>105796.8</v>
      </c>
      <c r="M61" s="17"/>
      <c r="N61" s="17"/>
      <c r="O61" s="17"/>
      <c r="P61" s="23"/>
      <c r="Q61" s="17"/>
      <c r="R61" s="17"/>
      <c r="S61" s="17"/>
      <c r="T61" s="17"/>
      <c r="U61" s="17"/>
      <c r="V61" s="17"/>
      <c r="W61" s="17"/>
    </row>
    <row r="62" ht="18.75" customHeight="1" spans="1:23">
      <c r="A62" s="81" t="s">
        <v>63</v>
      </c>
      <c r="B62" s="9" t="s">
        <v>307</v>
      </c>
      <c r="C62" s="10" t="s">
        <v>272</v>
      </c>
      <c r="D62" s="9" t="s">
        <v>135</v>
      </c>
      <c r="E62" s="9" t="s">
        <v>136</v>
      </c>
      <c r="F62" s="9" t="s">
        <v>244</v>
      </c>
      <c r="G62" s="9" t="s">
        <v>245</v>
      </c>
      <c r="H62" s="17">
        <v>43905.72</v>
      </c>
      <c r="I62" s="17">
        <v>43905.72</v>
      </c>
      <c r="J62" s="17"/>
      <c r="K62" s="17"/>
      <c r="L62" s="17">
        <v>43905.72</v>
      </c>
      <c r="M62" s="17"/>
      <c r="N62" s="17"/>
      <c r="O62" s="17"/>
      <c r="P62" s="23"/>
      <c r="Q62" s="17"/>
      <c r="R62" s="17"/>
      <c r="S62" s="17"/>
      <c r="T62" s="17"/>
      <c r="U62" s="17"/>
      <c r="V62" s="17"/>
      <c r="W62" s="17"/>
    </row>
    <row r="63" ht="18.75" customHeight="1" spans="1:23">
      <c r="A63" s="81" t="s">
        <v>63</v>
      </c>
      <c r="B63" s="9" t="s">
        <v>307</v>
      </c>
      <c r="C63" s="10" t="s">
        <v>272</v>
      </c>
      <c r="D63" s="9" t="s">
        <v>137</v>
      </c>
      <c r="E63" s="9" t="s">
        <v>138</v>
      </c>
      <c r="F63" s="9" t="s">
        <v>275</v>
      </c>
      <c r="G63" s="9" t="s">
        <v>276</v>
      </c>
      <c r="H63" s="17">
        <v>21212.28</v>
      </c>
      <c r="I63" s="17">
        <v>21212.28</v>
      </c>
      <c r="J63" s="17"/>
      <c r="K63" s="17"/>
      <c r="L63" s="17">
        <v>21212.28</v>
      </c>
      <c r="M63" s="17"/>
      <c r="N63" s="17"/>
      <c r="O63" s="17"/>
      <c r="P63" s="23"/>
      <c r="Q63" s="17"/>
      <c r="R63" s="17"/>
      <c r="S63" s="17"/>
      <c r="T63" s="17"/>
      <c r="U63" s="17"/>
      <c r="V63" s="17"/>
      <c r="W63" s="17"/>
    </row>
    <row r="64" ht="18.75" customHeight="1" spans="1:23">
      <c r="A64" s="81" t="s">
        <v>63</v>
      </c>
      <c r="B64" s="9" t="s">
        <v>307</v>
      </c>
      <c r="C64" s="10" t="s">
        <v>272</v>
      </c>
      <c r="D64" s="9" t="s">
        <v>139</v>
      </c>
      <c r="E64" s="9" t="s">
        <v>140</v>
      </c>
      <c r="F64" s="9" t="s">
        <v>277</v>
      </c>
      <c r="G64" s="9" t="s">
        <v>278</v>
      </c>
      <c r="H64" s="17">
        <v>1058.04</v>
      </c>
      <c r="I64" s="17">
        <v>1058.04</v>
      </c>
      <c r="J64" s="17"/>
      <c r="K64" s="17"/>
      <c r="L64" s="17">
        <v>1058.04</v>
      </c>
      <c r="M64" s="17"/>
      <c r="N64" s="17"/>
      <c r="O64" s="17"/>
      <c r="P64" s="23"/>
      <c r="Q64" s="17"/>
      <c r="R64" s="17"/>
      <c r="S64" s="17"/>
      <c r="T64" s="17"/>
      <c r="U64" s="17"/>
      <c r="V64" s="17"/>
      <c r="W64" s="17"/>
    </row>
    <row r="65" ht="18.75" customHeight="1" spans="1:23">
      <c r="A65" s="81" t="s">
        <v>63</v>
      </c>
      <c r="B65" s="9" t="s">
        <v>307</v>
      </c>
      <c r="C65" s="10" t="s">
        <v>272</v>
      </c>
      <c r="D65" s="9" t="s">
        <v>146</v>
      </c>
      <c r="E65" s="9" t="s">
        <v>147</v>
      </c>
      <c r="F65" s="9" t="s">
        <v>277</v>
      </c>
      <c r="G65" s="9" t="s">
        <v>278</v>
      </c>
      <c r="H65" s="17">
        <v>3703.08</v>
      </c>
      <c r="I65" s="17">
        <v>3703.08</v>
      </c>
      <c r="J65" s="17"/>
      <c r="K65" s="17"/>
      <c r="L65" s="17">
        <v>3703.08</v>
      </c>
      <c r="M65" s="17"/>
      <c r="N65" s="17"/>
      <c r="O65" s="17"/>
      <c r="P65" s="23"/>
      <c r="Q65" s="17"/>
      <c r="R65" s="17"/>
      <c r="S65" s="17"/>
      <c r="T65" s="17"/>
      <c r="U65" s="17"/>
      <c r="V65" s="17"/>
      <c r="W65" s="17"/>
    </row>
    <row r="66" ht="18.75" customHeight="1" spans="1:23">
      <c r="A66" s="81" t="s">
        <v>65</v>
      </c>
      <c r="B66" s="9" t="s">
        <v>308</v>
      </c>
      <c r="C66" s="10" t="s">
        <v>298</v>
      </c>
      <c r="D66" s="9" t="s">
        <v>153</v>
      </c>
      <c r="E66" s="9" t="s">
        <v>90</v>
      </c>
      <c r="F66" s="9" t="s">
        <v>291</v>
      </c>
      <c r="G66" s="9" t="s">
        <v>292</v>
      </c>
      <c r="H66" s="17">
        <v>324000</v>
      </c>
      <c r="I66" s="17">
        <v>324000</v>
      </c>
      <c r="J66" s="17"/>
      <c r="K66" s="17"/>
      <c r="L66" s="17">
        <v>324000</v>
      </c>
      <c r="M66" s="17"/>
      <c r="N66" s="17"/>
      <c r="O66" s="17"/>
      <c r="P66" s="23"/>
      <c r="Q66" s="17"/>
      <c r="R66" s="17"/>
      <c r="S66" s="17"/>
      <c r="T66" s="17"/>
      <c r="U66" s="17"/>
      <c r="V66" s="17"/>
      <c r="W66" s="17"/>
    </row>
    <row r="67" ht="18.75" customHeight="1" spans="1:23">
      <c r="A67" s="81" t="s">
        <v>65</v>
      </c>
      <c r="B67" s="9" t="s">
        <v>308</v>
      </c>
      <c r="C67" s="10" t="s">
        <v>298</v>
      </c>
      <c r="D67" s="9" t="s">
        <v>153</v>
      </c>
      <c r="E67" s="9" t="s">
        <v>90</v>
      </c>
      <c r="F67" s="9" t="s">
        <v>291</v>
      </c>
      <c r="G67" s="9" t="s">
        <v>292</v>
      </c>
      <c r="H67" s="17">
        <v>162000</v>
      </c>
      <c r="I67" s="17">
        <v>162000</v>
      </c>
      <c r="J67" s="17"/>
      <c r="K67" s="17"/>
      <c r="L67" s="17">
        <v>162000</v>
      </c>
      <c r="M67" s="17"/>
      <c r="N67" s="17"/>
      <c r="O67" s="17"/>
      <c r="P67" s="23"/>
      <c r="Q67" s="17"/>
      <c r="R67" s="17"/>
      <c r="S67" s="17"/>
      <c r="T67" s="17"/>
      <c r="U67" s="17"/>
      <c r="V67" s="17"/>
      <c r="W67" s="17"/>
    </row>
    <row r="68" ht="18.75" customHeight="1" spans="1:23">
      <c r="A68" s="81" t="s">
        <v>65</v>
      </c>
      <c r="B68" s="9" t="s">
        <v>309</v>
      </c>
      <c r="C68" s="10" t="s">
        <v>260</v>
      </c>
      <c r="D68" s="9" t="s">
        <v>121</v>
      </c>
      <c r="E68" s="9" t="s">
        <v>122</v>
      </c>
      <c r="F68" s="9" t="s">
        <v>261</v>
      </c>
      <c r="G68" s="9" t="s">
        <v>262</v>
      </c>
      <c r="H68" s="17">
        <v>5100</v>
      </c>
      <c r="I68" s="17">
        <v>5100</v>
      </c>
      <c r="J68" s="17"/>
      <c r="K68" s="17"/>
      <c r="L68" s="17">
        <v>5100</v>
      </c>
      <c r="M68" s="17"/>
      <c r="N68" s="17"/>
      <c r="O68" s="17"/>
      <c r="P68" s="23"/>
      <c r="Q68" s="17"/>
      <c r="R68" s="17"/>
      <c r="S68" s="17"/>
      <c r="T68" s="17"/>
      <c r="U68" s="17"/>
      <c r="V68" s="17"/>
      <c r="W68" s="17"/>
    </row>
    <row r="69" ht="18.75" customHeight="1" spans="1:23">
      <c r="A69" s="81" t="s">
        <v>65</v>
      </c>
      <c r="B69" s="9" t="s">
        <v>310</v>
      </c>
      <c r="C69" s="10" t="s">
        <v>290</v>
      </c>
      <c r="D69" s="9" t="s">
        <v>153</v>
      </c>
      <c r="E69" s="9" t="s">
        <v>90</v>
      </c>
      <c r="F69" s="9" t="s">
        <v>238</v>
      </c>
      <c r="G69" s="9" t="s">
        <v>239</v>
      </c>
      <c r="H69" s="17">
        <v>1329216</v>
      </c>
      <c r="I69" s="17">
        <v>1329216</v>
      </c>
      <c r="J69" s="17"/>
      <c r="K69" s="17"/>
      <c r="L69" s="17">
        <v>1329216</v>
      </c>
      <c r="M69" s="17"/>
      <c r="N69" s="17"/>
      <c r="O69" s="17"/>
      <c r="P69" s="23"/>
      <c r="Q69" s="17"/>
      <c r="R69" s="17"/>
      <c r="S69" s="17"/>
      <c r="T69" s="17"/>
      <c r="U69" s="17"/>
      <c r="V69" s="17"/>
      <c r="W69" s="17"/>
    </row>
    <row r="70" ht="18.75" customHeight="1" spans="1:23">
      <c r="A70" s="81" t="s">
        <v>65</v>
      </c>
      <c r="B70" s="9" t="s">
        <v>310</v>
      </c>
      <c r="C70" s="10" t="s">
        <v>290</v>
      </c>
      <c r="D70" s="9" t="s">
        <v>153</v>
      </c>
      <c r="E70" s="9" t="s">
        <v>90</v>
      </c>
      <c r="F70" s="9" t="s">
        <v>240</v>
      </c>
      <c r="G70" s="9" t="s">
        <v>241</v>
      </c>
      <c r="H70" s="17">
        <v>162000</v>
      </c>
      <c r="I70" s="17">
        <v>162000</v>
      </c>
      <c r="J70" s="17"/>
      <c r="K70" s="17"/>
      <c r="L70" s="17">
        <v>162000</v>
      </c>
      <c r="M70" s="17"/>
      <c r="N70" s="17"/>
      <c r="O70" s="17"/>
      <c r="P70" s="23"/>
      <c r="Q70" s="17"/>
      <c r="R70" s="17"/>
      <c r="S70" s="17"/>
      <c r="T70" s="17"/>
      <c r="U70" s="17"/>
      <c r="V70" s="17"/>
      <c r="W70" s="17"/>
    </row>
    <row r="71" ht="18.75" customHeight="1" spans="1:23">
      <c r="A71" s="81" t="s">
        <v>65</v>
      </c>
      <c r="B71" s="9" t="s">
        <v>310</v>
      </c>
      <c r="C71" s="10" t="s">
        <v>290</v>
      </c>
      <c r="D71" s="9" t="s">
        <v>153</v>
      </c>
      <c r="E71" s="9" t="s">
        <v>90</v>
      </c>
      <c r="F71" s="9" t="s">
        <v>240</v>
      </c>
      <c r="G71" s="9" t="s">
        <v>241</v>
      </c>
      <c r="H71" s="17">
        <v>186180</v>
      </c>
      <c r="I71" s="17">
        <v>186180</v>
      </c>
      <c r="J71" s="17"/>
      <c r="K71" s="17"/>
      <c r="L71" s="17">
        <v>186180</v>
      </c>
      <c r="M71" s="17"/>
      <c r="N71" s="17"/>
      <c r="O71" s="17"/>
      <c r="P71" s="23"/>
      <c r="Q71" s="17"/>
      <c r="R71" s="17"/>
      <c r="S71" s="17"/>
      <c r="T71" s="17"/>
      <c r="U71" s="17"/>
      <c r="V71" s="17"/>
      <c r="W71" s="17"/>
    </row>
    <row r="72" ht="18.75" customHeight="1" spans="1:23">
      <c r="A72" s="81" t="s">
        <v>65</v>
      </c>
      <c r="B72" s="9" t="s">
        <v>310</v>
      </c>
      <c r="C72" s="10" t="s">
        <v>290</v>
      </c>
      <c r="D72" s="9" t="s">
        <v>153</v>
      </c>
      <c r="E72" s="9" t="s">
        <v>90</v>
      </c>
      <c r="F72" s="9" t="s">
        <v>291</v>
      </c>
      <c r="G72" s="9" t="s">
        <v>292</v>
      </c>
      <c r="H72" s="17">
        <v>810000</v>
      </c>
      <c r="I72" s="17">
        <v>810000</v>
      </c>
      <c r="J72" s="17"/>
      <c r="K72" s="17"/>
      <c r="L72" s="17">
        <v>810000</v>
      </c>
      <c r="M72" s="17"/>
      <c r="N72" s="17"/>
      <c r="O72" s="17"/>
      <c r="P72" s="23"/>
      <c r="Q72" s="17"/>
      <c r="R72" s="17"/>
      <c r="S72" s="17"/>
      <c r="T72" s="17"/>
      <c r="U72" s="17"/>
      <c r="V72" s="17"/>
      <c r="W72" s="17"/>
    </row>
    <row r="73" ht="18.75" customHeight="1" spans="1:23">
      <c r="A73" s="81" t="s">
        <v>65</v>
      </c>
      <c r="B73" s="9" t="s">
        <v>310</v>
      </c>
      <c r="C73" s="10" t="s">
        <v>290</v>
      </c>
      <c r="D73" s="9" t="s">
        <v>153</v>
      </c>
      <c r="E73" s="9" t="s">
        <v>90</v>
      </c>
      <c r="F73" s="9" t="s">
        <v>291</v>
      </c>
      <c r="G73" s="9" t="s">
        <v>292</v>
      </c>
      <c r="H73" s="17">
        <v>455520</v>
      </c>
      <c r="I73" s="17">
        <v>455520</v>
      </c>
      <c r="J73" s="17"/>
      <c r="K73" s="17"/>
      <c r="L73" s="17">
        <v>455520</v>
      </c>
      <c r="M73" s="17"/>
      <c r="N73" s="17"/>
      <c r="O73" s="17"/>
      <c r="P73" s="23"/>
      <c r="Q73" s="17"/>
      <c r="R73" s="17"/>
      <c r="S73" s="17"/>
      <c r="T73" s="17"/>
      <c r="U73" s="17"/>
      <c r="V73" s="17"/>
      <c r="W73" s="17"/>
    </row>
    <row r="74" ht="18.75" customHeight="1" spans="1:23">
      <c r="A74" s="81" t="s">
        <v>65</v>
      </c>
      <c r="B74" s="9" t="s">
        <v>311</v>
      </c>
      <c r="C74" s="10" t="s">
        <v>243</v>
      </c>
      <c r="D74" s="9" t="s">
        <v>135</v>
      </c>
      <c r="E74" s="9" t="s">
        <v>136</v>
      </c>
      <c r="F74" s="9" t="s">
        <v>244</v>
      </c>
      <c r="G74" s="9" t="s">
        <v>245</v>
      </c>
      <c r="H74" s="17">
        <v>15532</v>
      </c>
      <c r="I74" s="17">
        <v>15532</v>
      </c>
      <c r="J74" s="17"/>
      <c r="K74" s="17"/>
      <c r="L74" s="17">
        <v>15532</v>
      </c>
      <c r="M74" s="17"/>
      <c r="N74" s="17"/>
      <c r="O74" s="17"/>
      <c r="P74" s="23"/>
      <c r="Q74" s="17"/>
      <c r="R74" s="17"/>
      <c r="S74" s="17"/>
      <c r="T74" s="17"/>
      <c r="U74" s="17"/>
      <c r="V74" s="17"/>
      <c r="W74" s="17"/>
    </row>
    <row r="75" ht="18.75" customHeight="1" spans="1:23">
      <c r="A75" s="81" t="s">
        <v>65</v>
      </c>
      <c r="B75" s="9" t="s">
        <v>312</v>
      </c>
      <c r="C75" s="10" t="s">
        <v>182</v>
      </c>
      <c r="D75" s="9" t="s">
        <v>181</v>
      </c>
      <c r="E75" s="9" t="s">
        <v>182</v>
      </c>
      <c r="F75" s="9" t="s">
        <v>247</v>
      </c>
      <c r="G75" s="9" t="s">
        <v>182</v>
      </c>
      <c r="H75" s="17">
        <v>678420</v>
      </c>
      <c r="I75" s="17">
        <v>678420</v>
      </c>
      <c r="J75" s="17"/>
      <c r="K75" s="17"/>
      <c r="L75" s="17">
        <v>678420</v>
      </c>
      <c r="M75" s="17"/>
      <c r="N75" s="17"/>
      <c r="O75" s="17"/>
      <c r="P75" s="23"/>
      <c r="Q75" s="17"/>
      <c r="R75" s="17"/>
      <c r="S75" s="17"/>
      <c r="T75" s="17"/>
      <c r="U75" s="17"/>
      <c r="V75" s="17"/>
      <c r="W75" s="17"/>
    </row>
    <row r="76" ht="18.75" customHeight="1" spans="1:23">
      <c r="A76" s="81" t="s">
        <v>65</v>
      </c>
      <c r="B76" s="9" t="s">
        <v>313</v>
      </c>
      <c r="C76" s="10" t="s">
        <v>253</v>
      </c>
      <c r="D76" s="9" t="s">
        <v>153</v>
      </c>
      <c r="E76" s="9" t="s">
        <v>90</v>
      </c>
      <c r="F76" s="9" t="s">
        <v>254</v>
      </c>
      <c r="G76" s="9" t="s">
        <v>253</v>
      </c>
      <c r="H76" s="17">
        <v>43200</v>
      </c>
      <c r="I76" s="17">
        <v>43200</v>
      </c>
      <c r="J76" s="17"/>
      <c r="K76" s="17"/>
      <c r="L76" s="17">
        <v>43200</v>
      </c>
      <c r="M76" s="17"/>
      <c r="N76" s="17"/>
      <c r="O76" s="17"/>
      <c r="P76" s="23"/>
      <c r="Q76" s="17"/>
      <c r="R76" s="17"/>
      <c r="S76" s="17"/>
      <c r="T76" s="17"/>
      <c r="U76" s="17"/>
      <c r="V76" s="17"/>
      <c r="W76" s="17"/>
    </row>
    <row r="77" ht="18.75" customHeight="1" spans="1:23">
      <c r="A77" s="81" t="s">
        <v>65</v>
      </c>
      <c r="B77" s="9" t="s">
        <v>314</v>
      </c>
      <c r="C77" s="10" t="s">
        <v>233</v>
      </c>
      <c r="D77" s="9" t="s">
        <v>153</v>
      </c>
      <c r="E77" s="9" t="s">
        <v>90</v>
      </c>
      <c r="F77" s="9" t="s">
        <v>234</v>
      </c>
      <c r="G77" s="9" t="s">
        <v>235</v>
      </c>
      <c r="H77" s="17">
        <v>18900</v>
      </c>
      <c r="I77" s="17">
        <v>18900</v>
      </c>
      <c r="J77" s="17"/>
      <c r="K77" s="17"/>
      <c r="L77" s="17">
        <v>18900</v>
      </c>
      <c r="M77" s="17"/>
      <c r="N77" s="17"/>
      <c r="O77" s="17"/>
      <c r="P77" s="23"/>
      <c r="Q77" s="17"/>
      <c r="R77" s="17"/>
      <c r="S77" s="17"/>
      <c r="T77" s="17"/>
      <c r="U77" s="17"/>
      <c r="V77" s="17"/>
      <c r="W77" s="17"/>
    </row>
    <row r="78" ht="18.75" customHeight="1" spans="1:23">
      <c r="A78" s="81" t="s">
        <v>65</v>
      </c>
      <c r="B78" s="9" t="s">
        <v>315</v>
      </c>
      <c r="C78" s="10" t="s">
        <v>272</v>
      </c>
      <c r="D78" s="9" t="s">
        <v>123</v>
      </c>
      <c r="E78" s="9" t="s">
        <v>124</v>
      </c>
      <c r="F78" s="9" t="s">
        <v>273</v>
      </c>
      <c r="G78" s="9" t="s">
        <v>274</v>
      </c>
      <c r="H78" s="17">
        <v>599832</v>
      </c>
      <c r="I78" s="17">
        <v>599832</v>
      </c>
      <c r="J78" s="17"/>
      <c r="K78" s="17"/>
      <c r="L78" s="17">
        <v>599832</v>
      </c>
      <c r="M78" s="17"/>
      <c r="N78" s="17"/>
      <c r="O78" s="17"/>
      <c r="P78" s="23"/>
      <c r="Q78" s="17"/>
      <c r="R78" s="17"/>
      <c r="S78" s="17"/>
      <c r="T78" s="17"/>
      <c r="U78" s="17"/>
      <c r="V78" s="17"/>
      <c r="W78" s="17"/>
    </row>
    <row r="79" ht="18.75" customHeight="1" spans="1:23">
      <c r="A79" s="81" t="s">
        <v>65</v>
      </c>
      <c r="B79" s="9" t="s">
        <v>315</v>
      </c>
      <c r="C79" s="10" t="s">
        <v>272</v>
      </c>
      <c r="D79" s="9" t="s">
        <v>135</v>
      </c>
      <c r="E79" s="9" t="s">
        <v>136</v>
      </c>
      <c r="F79" s="9" t="s">
        <v>244</v>
      </c>
      <c r="G79" s="9" t="s">
        <v>245</v>
      </c>
      <c r="H79" s="17">
        <v>248930.28</v>
      </c>
      <c r="I79" s="17">
        <v>248930.28</v>
      </c>
      <c r="J79" s="17"/>
      <c r="K79" s="17"/>
      <c r="L79" s="17">
        <v>248930.28</v>
      </c>
      <c r="M79" s="17"/>
      <c r="N79" s="17"/>
      <c r="O79" s="17"/>
      <c r="P79" s="23"/>
      <c r="Q79" s="17"/>
      <c r="R79" s="17"/>
      <c r="S79" s="17"/>
      <c r="T79" s="17"/>
      <c r="U79" s="17"/>
      <c r="V79" s="17"/>
      <c r="W79" s="17"/>
    </row>
    <row r="80" ht="18.75" customHeight="1" spans="1:23">
      <c r="A80" s="81" t="s">
        <v>65</v>
      </c>
      <c r="B80" s="9" t="s">
        <v>315</v>
      </c>
      <c r="C80" s="10" t="s">
        <v>272</v>
      </c>
      <c r="D80" s="9" t="s">
        <v>137</v>
      </c>
      <c r="E80" s="9" t="s">
        <v>138</v>
      </c>
      <c r="F80" s="9" t="s">
        <v>275</v>
      </c>
      <c r="G80" s="9" t="s">
        <v>276</v>
      </c>
      <c r="H80" s="17">
        <v>184036.56</v>
      </c>
      <c r="I80" s="17">
        <v>184036.56</v>
      </c>
      <c r="J80" s="17"/>
      <c r="K80" s="17"/>
      <c r="L80" s="17">
        <v>184036.56</v>
      </c>
      <c r="M80" s="17"/>
      <c r="N80" s="17"/>
      <c r="O80" s="17"/>
      <c r="P80" s="23"/>
      <c r="Q80" s="17"/>
      <c r="R80" s="17"/>
      <c r="S80" s="17"/>
      <c r="T80" s="17"/>
      <c r="U80" s="17"/>
      <c r="V80" s="17"/>
      <c r="W80" s="17"/>
    </row>
    <row r="81" ht="18.75" customHeight="1" spans="1:23">
      <c r="A81" s="81" t="s">
        <v>65</v>
      </c>
      <c r="B81" s="9" t="s">
        <v>315</v>
      </c>
      <c r="C81" s="10" t="s">
        <v>272</v>
      </c>
      <c r="D81" s="9" t="s">
        <v>139</v>
      </c>
      <c r="E81" s="9" t="s">
        <v>140</v>
      </c>
      <c r="F81" s="9" t="s">
        <v>277</v>
      </c>
      <c r="G81" s="9" t="s">
        <v>278</v>
      </c>
      <c r="H81" s="17">
        <v>11806.8</v>
      </c>
      <c r="I81" s="17">
        <v>11806.8</v>
      </c>
      <c r="J81" s="17"/>
      <c r="K81" s="17"/>
      <c r="L81" s="17">
        <v>11806.8</v>
      </c>
      <c r="M81" s="17"/>
      <c r="N81" s="17"/>
      <c r="O81" s="17"/>
      <c r="P81" s="23"/>
      <c r="Q81" s="17"/>
      <c r="R81" s="17"/>
      <c r="S81" s="17"/>
      <c r="T81" s="17"/>
      <c r="U81" s="17"/>
      <c r="V81" s="17"/>
      <c r="W81" s="17"/>
    </row>
    <row r="82" ht="18.75" customHeight="1" spans="1:23">
      <c r="A82" s="81" t="s">
        <v>65</v>
      </c>
      <c r="B82" s="9" t="s">
        <v>315</v>
      </c>
      <c r="C82" s="10" t="s">
        <v>272</v>
      </c>
      <c r="D82" s="9" t="s">
        <v>153</v>
      </c>
      <c r="E82" s="9" t="s">
        <v>90</v>
      </c>
      <c r="F82" s="9" t="s">
        <v>277</v>
      </c>
      <c r="G82" s="9" t="s">
        <v>278</v>
      </c>
      <c r="H82" s="17">
        <v>20994.36</v>
      </c>
      <c r="I82" s="17">
        <v>20994.36</v>
      </c>
      <c r="J82" s="17"/>
      <c r="K82" s="17"/>
      <c r="L82" s="17">
        <v>20994.36</v>
      </c>
      <c r="M82" s="17"/>
      <c r="N82" s="17"/>
      <c r="O82" s="17"/>
      <c r="P82" s="23"/>
      <c r="Q82" s="17"/>
      <c r="R82" s="17"/>
      <c r="S82" s="17"/>
      <c r="T82" s="17"/>
      <c r="U82" s="17"/>
      <c r="V82" s="17"/>
      <c r="W82" s="17"/>
    </row>
    <row r="83" ht="18.75" customHeight="1" spans="1:23">
      <c r="A83" s="12" t="s">
        <v>33</v>
      </c>
      <c r="B83" s="12"/>
      <c r="C83" s="12"/>
      <c r="D83" s="12"/>
      <c r="E83" s="12"/>
      <c r="F83" s="12"/>
      <c r="G83" s="12"/>
      <c r="H83" s="17">
        <v>14270847.97</v>
      </c>
      <c r="I83" s="17">
        <v>14270847.97</v>
      </c>
      <c r="J83" s="17"/>
      <c r="K83" s="17"/>
      <c r="L83" s="17">
        <v>14270847.97</v>
      </c>
      <c r="M83" s="17"/>
      <c r="N83" s="17"/>
      <c r="O83" s="17"/>
      <c r="P83" s="17"/>
      <c r="Q83" s="17"/>
      <c r="R83" s="17"/>
      <c r="S83" s="17"/>
      <c r="T83" s="17"/>
      <c r="U83" s="17"/>
      <c r="V83" s="17"/>
      <c r="W83" s="17"/>
    </row>
  </sheetData>
  <mergeCells count="30">
    <mergeCell ref="A3:W3"/>
    <mergeCell ref="A4:G4"/>
    <mergeCell ref="I5:W5"/>
    <mergeCell ref="I6:M6"/>
    <mergeCell ref="N6:P6"/>
    <mergeCell ref="R6:W6"/>
    <mergeCell ref="A83:G8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scale="28"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8"/>
  <sheetViews>
    <sheetView showZeros="0" workbookViewId="0">
      <pane ySplit="8" topLeftCell="A9" activePane="bottomLeft" state="frozen"/>
      <selection/>
      <selection pane="bottomLeft" activeCell="A4" sqref="A4:H4"/>
    </sheetView>
  </sheetViews>
  <sheetFormatPr defaultColWidth="8.84745762711864" defaultRowHeight="15" customHeight="1"/>
  <cols>
    <col min="1" max="2" width="28.5762711864407" customWidth="1"/>
    <col min="3" max="3" width="61" customWidth="1"/>
    <col min="4" max="5" width="28.5762711864407" customWidth="1"/>
    <col min="6" max="6" width="32" customWidth="1"/>
    <col min="7" max="8" width="28.5762711864407" customWidth="1"/>
    <col min="9" max="23" width="14.2796610169492"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316</v>
      </c>
    </row>
    <row r="3" ht="45" customHeight="1" spans="1:23">
      <c r="A3" s="4" t="s">
        <v>317</v>
      </c>
      <c r="B3" s="4"/>
      <c r="C3" s="4"/>
      <c r="D3" s="4"/>
      <c r="E3" s="4"/>
      <c r="F3" s="4"/>
      <c r="G3" s="4"/>
      <c r="H3" s="4"/>
      <c r="I3" s="4"/>
      <c r="J3" s="4"/>
      <c r="K3" s="4"/>
      <c r="L3" s="4"/>
      <c r="M3" s="4"/>
      <c r="N3" s="77"/>
      <c r="O3" s="77"/>
      <c r="P3" s="77"/>
      <c r="Q3" s="77"/>
      <c r="R3" s="77"/>
      <c r="S3" s="77"/>
      <c r="T3" s="77"/>
      <c r="U3" s="77"/>
      <c r="V3" s="77"/>
      <c r="W3" s="77"/>
    </row>
    <row r="4" ht="18.75" customHeight="1" spans="1:23">
      <c r="A4" s="5" t="str">
        <f>'部门财务收支预算总表01-1'!A4</f>
        <v>单位名称：新平彝族傣族自治县平甸乡人民政府</v>
      </c>
      <c r="B4" s="5"/>
      <c r="C4" s="5"/>
      <c r="D4" s="5"/>
      <c r="E4" s="5"/>
      <c r="F4" s="5"/>
      <c r="G4" s="5"/>
      <c r="H4" s="5"/>
      <c r="I4" s="78"/>
      <c r="J4" s="78"/>
      <c r="K4" s="78"/>
      <c r="L4" s="78"/>
      <c r="M4" s="78"/>
      <c r="N4" s="6"/>
      <c r="O4" s="6"/>
      <c r="P4" s="6"/>
      <c r="Q4" s="6"/>
      <c r="R4" s="6"/>
      <c r="S4" s="6"/>
      <c r="T4" s="6"/>
      <c r="U4" s="6"/>
      <c r="V4" s="6"/>
      <c r="W4" s="6" t="s">
        <v>30</v>
      </c>
    </row>
    <row r="5" ht="18.75" customHeight="1" spans="1:23">
      <c r="A5" s="13" t="s">
        <v>318</v>
      </c>
      <c r="B5" s="13" t="s">
        <v>217</v>
      </c>
      <c r="C5" s="13" t="s">
        <v>218</v>
      </c>
      <c r="D5" s="13" t="s">
        <v>319</v>
      </c>
      <c r="E5" s="13" t="s">
        <v>219</v>
      </c>
      <c r="F5" s="13" t="s">
        <v>220</v>
      </c>
      <c r="G5" s="13" t="s">
        <v>320</v>
      </c>
      <c r="H5" s="13" t="s">
        <v>222</v>
      </c>
      <c r="I5" s="46" t="s">
        <v>33</v>
      </c>
      <c r="J5" s="46" t="s">
        <v>321</v>
      </c>
      <c r="K5" s="13"/>
      <c r="L5" s="13"/>
      <c r="M5" s="13"/>
      <c r="N5" s="13" t="s">
        <v>224</v>
      </c>
      <c r="O5" s="13"/>
      <c r="P5" s="13"/>
      <c r="Q5" s="13" t="s">
        <v>39</v>
      </c>
      <c r="R5" s="13" t="s">
        <v>71</v>
      </c>
      <c r="S5" s="13"/>
      <c r="T5" s="13"/>
      <c r="U5" s="13"/>
      <c r="V5" s="13"/>
      <c r="W5" s="13"/>
    </row>
    <row r="6" ht="18.75" customHeight="1" spans="1:23">
      <c r="A6" s="13"/>
      <c r="B6" s="13"/>
      <c r="C6" s="13"/>
      <c r="D6" s="13"/>
      <c r="E6" s="13"/>
      <c r="F6" s="13"/>
      <c r="G6" s="13"/>
      <c r="H6" s="13"/>
      <c r="I6" s="46" t="s">
        <v>225</v>
      </c>
      <c r="J6" s="46" t="s">
        <v>36</v>
      </c>
      <c r="K6" s="13"/>
      <c r="L6" s="13" t="s">
        <v>37</v>
      </c>
      <c r="M6" s="13" t="s">
        <v>38</v>
      </c>
      <c r="N6" s="13" t="s">
        <v>36</v>
      </c>
      <c r="O6" s="13" t="s">
        <v>37</v>
      </c>
      <c r="P6" s="13" t="s">
        <v>38</v>
      </c>
      <c r="Q6" s="13" t="s">
        <v>39</v>
      </c>
      <c r="R6" s="13" t="s">
        <v>35</v>
      </c>
      <c r="S6" s="13" t="s">
        <v>42</v>
      </c>
      <c r="T6" s="13" t="s">
        <v>43</v>
      </c>
      <c r="U6" s="13" t="s">
        <v>44</v>
      </c>
      <c r="V6" s="13" t="s">
        <v>45</v>
      </c>
      <c r="W6" s="13" t="s">
        <v>46</v>
      </c>
    </row>
    <row r="7" ht="18.75" customHeight="1" spans="1:23">
      <c r="A7" s="13"/>
      <c r="B7" s="13"/>
      <c r="C7" s="13"/>
      <c r="D7" s="13"/>
      <c r="E7" s="13"/>
      <c r="F7" s="13"/>
      <c r="G7" s="13"/>
      <c r="H7" s="13"/>
      <c r="I7" s="46"/>
      <c r="J7" s="46" t="s">
        <v>36</v>
      </c>
      <c r="K7" s="13"/>
      <c r="L7" s="13" t="s">
        <v>37</v>
      </c>
      <c r="M7" s="13" t="s">
        <v>38</v>
      </c>
      <c r="N7" s="13" t="s">
        <v>36</v>
      </c>
      <c r="O7" s="13" t="s">
        <v>37</v>
      </c>
      <c r="P7" s="13" t="s">
        <v>38</v>
      </c>
      <c r="Q7" s="13"/>
      <c r="R7" s="13" t="s">
        <v>35</v>
      </c>
      <c r="S7" s="13" t="s">
        <v>42</v>
      </c>
      <c r="T7" s="13" t="s">
        <v>43</v>
      </c>
      <c r="U7" s="13" t="s">
        <v>44</v>
      </c>
      <c r="V7" s="13" t="s">
        <v>45</v>
      </c>
      <c r="W7" s="13" t="s">
        <v>46</v>
      </c>
    </row>
    <row r="8" ht="22.65" customHeight="1" spans="1:23">
      <c r="A8" s="13"/>
      <c r="B8" s="13"/>
      <c r="C8" s="13"/>
      <c r="D8" s="13"/>
      <c r="E8" s="13"/>
      <c r="F8" s="13"/>
      <c r="G8" s="13"/>
      <c r="H8" s="13"/>
      <c r="I8" s="46"/>
      <c r="J8" s="46" t="s">
        <v>35</v>
      </c>
      <c r="K8" s="13" t="s">
        <v>322</v>
      </c>
      <c r="L8" s="13"/>
      <c r="M8" s="13"/>
      <c r="N8" s="13"/>
      <c r="O8" s="13"/>
      <c r="P8" s="13"/>
      <c r="Q8" s="13"/>
      <c r="R8" s="13"/>
      <c r="S8" s="13"/>
      <c r="T8" s="13"/>
      <c r="U8" s="13"/>
      <c r="V8" s="13"/>
      <c r="W8" s="13"/>
    </row>
    <row r="9" ht="18.75" customHeight="1" spans="1:23">
      <c r="A9" s="14" t="s">
        <v>47</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323</v>
      </c>
      <c r="D10" s="9"/>
      <c r="E10" s="9"/>
      <c r="F10" s="9"/>
      <c r="G10" s="9"/>
      <c r="H10" s="9"/>
      <c r="I10" s="11">
        <v>130010</v>
      </c>
      <c r="J10" s="11">
        <v>130010</v>
      </c>
      <c r="K10" s="11">
        <v>130010</v>
      </c>
      <c r="L10" s="11"/>
      <c r="M10" s="11"/>
      <c r="N10" s="11"/>
      <c r="O10" s="11"/>
      <c r="P10" s="11"/>
      <c r="Q10" s="11"/>
      <c r="R10" s="11"/>
      <c r="S10" s="11"/>
      <c r="T10" s="11"/>
      <c r="U10" s="11"/>
      <c r="V10" s="11"/>
      <c r="W10" s="11"/>
    </row>
    <row r="11" ht="27" customHeight="1" spans="1:23">
      <c r="A11" s="9" t="s">
        <v>324</v>
      </c>
      <c r="B11" s="9" t="s">
        <v>325</v>
      </c>
      <c r="C11" s="10" t="s">
        <v>323</v>
      </c>
      <c r="D11" s="9" t="s">
        <v>59</v>
      </c>
      <c r="E11" s="9" t="s">
        <v>175</v>
      </c>
      <c r="F11" s="9" t="s">
        <v>176</v>
      </c>
      <c r="G11" s="9" t="s">
        <v>269</v>
      </c>
      <c r="H11" s="9" t="s">
        <v>270</v>
      </c>
      <c r="I11" s="11">
        <v>30010</v>
      </c>
      <c r="J11" s="11">
        <v>30010</v>
      </c>
      <c r="K11" s="11">
        <v>30010</v>
      </c>
      <c r="L11" s="11"/>
      <c r="M11" s="11"/>
      <c r="N11" s="11"/>
      <c r="O11" s="11"/>
      <c r="P11" s="11"/>
      <c r="Q11" s="11"/>
      <c r="R11" s="11"/>
      <c r="S11" s="11"/>
      <c r="T11" s="11"/>
      <c r="U11" s="11"/>
      <c r="V11" s="11"/>
      <c r="W11" s="11"/>
    </row>
    <row r="12" ht="29" customHeight="1" spans="1:23">
      <c r="A12" s="9" t="s">
        <v>324</v>
      </c>
      <c r="B12" s="9" t="s">
        <v>325</v>
      </c>
      <c r="C12" s="10" t="s">
        <v>323</v>
      </c>
      <c r="D12" s="9" t="s">
        <v>59</v>
      </c>
      <c r="E12" s="9" t="s">
        <v>175</v>
      </c>
      <c r="F12" s="9" t="s">
        <v>176</v>
      </c>
      <c r="G12" s="9" t="s">
        <v>269</v>
      </c>
      <c r="H12" s="9" t="s">
        <v>270</v>
      </c>
      <c r="I12" s="11">
        <v>40000</v>
      </c>
      <c r="J12" s="11">
        <v>40000</v>
      </c>
      <c r="K12" s="11">
        <v>40000</v>
      </c>
      <c r="L12" s="11"/>
      <c r="M12" s="11"/>
      <c r="N12" s="11"/>
      <c r="O12" s="11"/>
      <c r="P12" s="23"/>
      <c r="Q12" s="11"/>
      <c r="R12" s="11"/>
      <c r="S12" s="11"/>
      <c r="T12" s="11"/>
      <c r="U12" s="11"/>
      <c r="V12" s="11"/>
      <c r="W12" s="11"/>
    </row>
    <row r="13" ht="28" customHeight="1" spans="1:23">
      <c r="A13" s="9" t="s">
        <v>324</v>
      </c>
      <c r="B13" s="9" t="s">
        <v>325</v>
      </c>
      <c r="C13" s="10" t="s">
        <v>323</v>
      </c>
      <c r="D13" s="9" t="s">
        <v>59</v>
      </c>
      <c r="E13" s="9" t="s">
        <v>175</v>
      </c>
      <c r="F13" s="9" t="s">
        <v>176</v>
      </c>
      <c r="G13" s="9" t="s">
        <v>326</v>
      </c>
      <c r="H13" s="9" t="s">
        <v>327</v>
      </c>
      <c r="I13" s="11">
        <v>60000</v>
      </c>
      <c r="J13" s="11">
        <v>60000</v>
      </c>
      <c r="K13" s="11">
        <v>60000</v>
      </c>
      <c r="L13" s="11"/>
      <c r="M13" s="11"/>
      <c r="N13" s="11"/>
      <c r="O13" s="11"/>
      <c r="P13" s="23"/>
      <c r="Q13" s="11"/>
      <c r="R13" s="11"/>
      <c r="S13" s="11"/>
      <c r="T13" s="11"/>
      <c r="U13" s="11"/>
      <c r="V13" s="11"/>
      <c r="W13" s="11"/>
    </row>
    <row r="14" ht="18.75" customHeight="1" spans="1:23">
      <c r="A14" s="23"/>
      <c r="B14" s="23"/>
      <c r="C14" s="10" t="s">
        <v>328</v>
      </c>
      <c r="D14" s="23"/>
      <c r="E14" s="23"/>
      <c r="F14" s="23"/>
      <c r="G14" s="23"/>
      <c r="H14" s="23"/>
      <c r="I14" s="11">
        <v>108100</v>
      </c>
      <c r="J14" s="11">
        <v>108100</v>
      </c>
      <c r="K14" s="11">
        <v>108100</v>
      </c>
      <c r="L14" s="11"/>
      <c r="M14" s="11"/>
      <c r="N14" s="11"/>
      <c r="O14" s="11"/>
      <c r="P14" s="23"/>
      <c r="Q14" s="11"/>
      <c r="R14" s="11"/>
      <c r="S14" s="11"/>
      <c r="T14" s="11"/>
      <c r="U14" s="11"/>
      <c r="V14" s="11"/>
      <c r="W14" s="11"/>
    </row>
    <row r="15" ht="18.75" customHeight="1" spans="1:23">
      <c r="A15" s="9" t="s">
        <v>329</v>
      </c>
      <c r="B15" s="9" t="s">
        <v>330</v>
      </c>
      <c r="C15" s="10" t="s">
        <v>328</v>
      </c>
      <c r="D15" s="9" t="s">
        <v>59</v>
      </c>
      <c r="E15" s="9" t="s">
        <v>91</v>
      </c>
      <c r="F15" s="9" t="s">
        <v>92</v>
      </c>
      <c r="G15" s="9" t="s">
        <v>331</v>
      </c>
      <c r="H15" s="9" t="s">
        <v>332</v>
      </c>
      <c r="I15" s="11">
        <v>108100</v>
      </c>
      <c r="J15" s="11">
        <v>108100</v>
      </c>
      <c r="K15" s="11">
        <v>108100</v>
      </c>
      <c r="L15" s="11"/>
      <c r="M15" s="11"/>
      <c r="N15" s="11"/>
      <c r="O15" s="11"/>
      <c r="P15" s="23"/>
      <c r="Q15" s="11"/>
      <c r="R15" s="11"/>
      <c r="S15" s="11"/>
      <c r="T15" s="11"/>
      <c r="U15" s="11"/>
      <c r="V15" s="11"/>
      <c r="W15" s="11"/>
    </row>
    <row r="16" ht="18.75" customHeight="1" spans="1:23">
      <c r="A16" s="23"/>
      <c r="B16" s="23"/>
      <c r="C16" s="10" t="s">
        <v>333</v>
      </c>
      <c r="D16" s="23"/>
      <c r="E16" s="23"/>
      <c r="F16" s="23"/>
      <c r="G16" s="23"/>
      <c r="H16" s="23"/>
      <c r="I16" s="11">
        <v>16800</v>
      </c>
      <c r="J16" s="11">
        <v>16800</v>
      </c>
      <c r="K16" s="11">
        <v>16800</v>
      </c>
      <c r="L16" s="11"/>
      <c r="M16" s="11"/>
      <c r="N16" s="11"/>
      <c r="O16" s="11"/>
      <c r="P16" s="23"/>
      <c r="Q16" s="11"/>
      <c r="R16" s="11"/>
      <c r="S16" s="11"/>
      <c r="T16" s="11"/>
      <c r="U16" s="11"/>
      <c r="V16" s="11"/>
      <c r="W16" s="11"/>
    </row>
    <row r="17" ht="18.75" customHeight="1" spans="1:23">
      <c r="A17" s="9" t="s">
        <v>324</v>
      </c>
      <c r="B17" s="9" t="s">
        <v>334</v>
      </c>
      <c r="C17" s="10" t="s">
        <v>333</v>
      </c>
      <c r="D17" s="9" t="s">
        <v>59</v>
      </c>
      <c r="E17" s="9" t="s">
        <v>335</v>
      </c>
      <c r="F17" s="9" t="s">
        <v>99</v>
      </c>
      <c r="G17" s="9" t="s">
        <v>287</v>
      </c>
      <c r="H17" s="9" t="s">
        <v>288</v>
      </c>
      <c r="I17" s="11">
        <v>9300</v>
      </c>
      <c r="J17" s="11">
        <v>9300</v>
      </c>
      <c r="K17" s="11">
        <v>9300</v>
      </c>
      <c r="L17" s="11"/>
      <c r="M17" s="11"/>
      <c r="N17" s="11"/>
      <c r="O17" s="11"/>
      <c r="P17" s="23"/>
      <c r="Q17" s="11"/>
      <c r="R17" s="11"/>
      <c r="S17" s="11"/>
      <c r="T17" s="11"/>
      <c r="U17" s="11"/>
      <c r="V17" s="11"/>
      <c r="W17" s="11"/>
    </row>
    <row r="18" ht="18.75" customHeight="1" spans="1:23">
      <c r="A18" s="9" t="s">
        <v>324</v>
      </c>
      <c r="B18" s="9" t="s">
        <v>334</v>
      </c>
      <c r="C18" s="10" t="s">
        <v>333</v>
      </c>
      <c r="D18" s="9" t="s">
        <v>59</v>
      </c>
      <c r="E18" s="9" t="s">
        <v>335</v>
      </c>
      <c r="F18" s="9" t="s">
        <v>99</v>
      </c>
      <c r="G18" s="9" t="s">
        <v>287</v>
      </c>
      <c r="H18" s="9" t="s">
        <v>288</v>
      </c>
      <c r="I18" s="11">
        <v>7500</v>
      </c>
      <c r="J18" s="11">
        <v>7500</v>
      </c>
      <c r="K18" s="11">
        <v>7500</v>
      </c>
      <c r="L18" s="11"/>
      <c r="M18" s="11"/>
      <c r="N18" s="11"/>
      <c r="O18" s="11"/>
      <c r="P18" s="23"/>
      <c r="Q18" s="11"/>
      <c r="R18" s="11"/>
      <c r="S18" s="11"/>
      <c r="T18" s="11"/>
      <c r="U18" s="11"/>
      <c r="V18" s="11"/>
      <c r="W18" s="11"/>
    </row>
    <row r="19" ht="18.75" customHeight="1" spans="1:23">
      <c r="A19" s="23"/>
      <c r="B19" s="23"/>
      <c r="C19" s="10" t="s">
        <v>336</v>
      </c>
      <c r="D19" s="23"/>
      <c r="E19" s="23"/>
      <c r="F19" s="23"/>
      <c r="G19" s="23"/>
      <c r="H19" s="23"/>
      <c r="I19" s="11">
        <v>397000</v>
      </c>
      <c r="J19" s="11">
        <v>397000</v>
      </c>
      <c r="K19" s="11">
        <v>397000</v>
      </c>
      <c r="L19" s="11"/>
      <c r="M19" s="11"/>
      <c r="N19" s="11"/>
      <c r="O19" s="11"/>
      <c r="P19" s="23"/>
      <c r="Q19" s="11"/>
      <c r="R19" s="11"/>
      <c r="S19" s="11"/>
      <c r="T19" s="11"/>
      <c r="U19" s="11"/>
      <c r="V19" s="11"/>
      <c r="W19" s="11"/>
    </row>
    <row r="20" ht="18.75" customHeight="1" spans="1:23">
      <c r="A20" s="9" t="s">
        <v>329</v>
      </c>
      <c r="B20" s="9" t="s">
        <v>337</v>
      </c>
      <c r="C20" s="10" t="s">
        <v>336</v>
      </c>
      <c r="D20" s="9" t="s">
        <v>59</v>
      </c>
      <c r="E20" s="9" t="s">
        <v>166</v>
      </c>
      <c r="F20" s="9" t="s">
        <v>167</v>
      </c>
      <c r="G20" s="9" t="s">
        <v>261</v>
      </c>
      <c r="H20" s="9" t="s">
        <v>262</v>
      </c>
      <c r="I20" s="11">
        <v>97000</v>
      </c>
      <c r="J20" s="11">
        <v>97000</v>
      </c>
      <c r="K20" s="11">
        <v>97000</v>
      </c>
      <c r="L20" s="11"/>
      <c r="M20" s="11"/>
      <c r="N20" s="11"/>
      <c r="O20" s="11"/>
      <c r="P20" s="23"/>
      <c r="Q20" s="11"/>
      <c r="R20" s="11"/>
      <c r="S20" s="11"/>
      <c r="T20" s="11"/>
      <c r="U20" s="11"/>
      <c r="V20" s="11"/>
      <c r="W20" s="11"/>
    </row>
    <row r="21" ht="18.75" customHeight="1" spans="1:23">
      <c r="A21" s="9" t="s">
        <v>329</v>
      </c>
      <c r="B21" s="9" t="s">
        <v>337</v>
      </c>
      <c r="C21" s="10" t="s">
        <v>336</v>
      </c>
      <c r="D21" s="9" t="s">
        <v>59</v>
      </c>
      <c r="E21" s="9" t="s">
        <v>166</v>
      </c>
      <c r="F21" s="9" t="s">
        <v>167</v>
      </c>
      <c r="G21" s="9" t="s">
        <v>261</v>
      </c>
      <c r="H21" s="9" t="s">
        <v>262</v>
      </c>
      <c r="I21" s="11">
        <v>300000</v>
      </c>
      <c r="J21" s="11">
        <v>300000</v>
      </c>
      <c r="K21" s="11">
        <v>300000</v>
      </c>
      <c r="L21" s="11"/>
      <c r="M21" s="11"/>
      <c r="N21" s="11"/>
      <c r="O21" s="11"/>
      <c r="P21" s="23"/>
      <c r="Q21" s="11"/>
      <c r="R21" s="11"/>
      <c r="S21" s="11"/>
      <c r="T21" s="11"/>
      <c r="U21" s="11"/>
      <c r="V21" s="11"/>
      <c r="W21" s="11"/>
    </row>
    <row r="22" ht="18.75" customHeight="1" spans="1:23">
      <c r="A22" s="23"/>
      <c r="B22" s="23"/>
      <c r="C22" s="10" t="s">
        <v>338</v>
      </c>
      <c r="D22" s="23"/>
      <c r="E22" s="23"/>
      <c r="F22" s="23"/>
      <c r="G22" s="23"/>
      <c r="H22" s="23"/>
      <c r="I22" s="11">
        <v>3302000</v>
      </c>
      <c r="J22" s="11">
        <v>3302000</v>
      </c>
      <c r="K22" s="11">
        <v>3302000</v>
      </c>
      <c r="L22" s="11"/>
      <c r="M22" s="11"/>
      <c r="N22" s="11"/>
      <c r="O22" s="11"/>
      <c r="P22" s="23"/>
      <c r="Q22" s="11"/>
      <c r="R22" s="11"/>
      <c r="S22" s="11"/>
      <c r="T22" s="11"/>
      <c r="U22" s="11"/>
      <c r="V22" s="11"/>
      <c r="W22" s="11"/>
    </row>
    <row r="23" ht="18.75" customHeight="1" spans="1:23">
      <c r="A23" s="9" t="s">
        <v>339</v>
      </c>
      <c r="B23" s="9" t="s">
        <v>340</v>
      </c>
      <c r="C23" s="10" t="s">
        <v>338</v>
      </c>
      <c r="D23" s="9" t="s">
        <v>59</v>
      </c>
      <c r="E23" s="9" t="s">
        <v>166</v>
      </c>
      <c r="F23" s="9" t="s">
        <v>167</v>
      </c>
      <c r="G23" s="9" t="s">
        <v>287</v>
      </c>
      <c r="H23" s="9" t="s">
        <v>288</v>
      </c>
      <c r="I23" s="11">
        <v>582000</v>
      </c>
      <c r="J23" s="11">
        <v>582000</v>
      </c>
      <c r="K23" s="11">
        <v>582000</v>
      </c>
      <c r="L23" s="11"/>
      <c r="M23" s="11"/>
      <c r="N23" s="11"/>
      <c r="O23" s="11"/>
      <c r="P23" s="23"/>
      <c r="Q23" s="11"/>
      <c r="R23" s="11"/>
      <c r="S23" s="11"/>
      <c r="T23" s="11"/>
      <c r="U23" s="11"/>
      <c r="V23" s="11"/>
      <c r="W23" s="11"/>
    </row>
    <row r="24" ht="18.75" customHeight="1" spans="1:23">
      <c r="A24" s="9" t="s">
        <v>339</v>
      </c>
      <c r="B24" s="9" t="s">
        <v>340</v>
      </c>
      <c r="C24" s="10" t="s">
        <v>338</v>
      </c>
      <c r="D24" s="9" t="s">
        <v>59</v>
      </c>
      <c r="E24" s="9" t="s">
        <v>166</v>
      </c>
      <c r="F24" s="9" t="s">
        <v>167</v>
      </c>
      <c r="G24" s="9" t="s">
        <v>287</v>
      </c>
      <c r="H24" s="9" t="s">
        <v>288</v>
      </c>
      <c r="I24" s="11">
        <v>1506000</v>
      </c>
      <c r="J24" s="11">
        <v>1506000</v>
      </c>
      <c r="K24" s="11">
        <v>1506000</v>
      </c>
      <c r="L24" s="11"/>
      <c r="M24" s="11"/>
      <c r="N24" s="11"/>
      <c r="O24" s="11"/>
      <c r="P24" s="23"/>
      <c r="Q24" s="11"/>
      <c r="R24" s="11"/>
      <c r="S24" s="11"/>
      <c r="T24" s="11"/>
      <c r="U24" s="11"/>
      <c r="V24" s="11"/>
      <c r="W24" s="11"/>
    </row>
    <row r="25" ht="18.75" customHeight="1" spans="1:23">
      <c r="A25" s="9" t="s">
        <v>339</v>
      </c>
      <c r="B25" s="9" t="s">
        <v>340</v>
      </c>
      <c r="C25" s="10" t="s">
        <v>338</v>
      </c>
      <c r="D25" s="9" t="s">
        <v>59</v>
      </c>
      <c r="E25" s="9" t="s">
        <v>166</v>
      </c>
      <c r="F25" s="9" t="s">
        <v>167</v>
      </c>
      <c r="G25" s="9" t="s">
        <v>287</v>
      </c>
      <c r="H25" s="9" t="s">
        <v>288</v>
      </c>
      <c r="I25" s="11">
        <v>632000</v>
      </c>
      <c r="J25" s="11">
        <v>632000</v>
      </c>
      <c r="K25" s="11">
        <v>632000</v>
      </c>
      <c r="L25" s="11"/>
      <c r="M25" s="11"/>
      <c r="N25" s="11"/>
      <c r="O25" s="11"/>
      <c r="P25" s="23"/>
      <c r="Q25" s="11"/>
      <c r="R25" s="11"/>
      <c r="S25" s="11"/>
      <c r="T25" s="11"/>
      <c r="U25" s="11"/>
      <c r="V25" s="11"/>
      <c r="W25" s="11"/>
    </row>
    <row r="26" ht="18.75" customHeight="1" spans="1:23">
      <c r="A26" s="9" t="s">
        <v>339</v>
      </c>
      <c r="B26" s="9" t="s">
        <v>340</v>
      </c>
      <c r="C26" s="10" t="s">
        <v>338</v>
      </c>
      <c r="D26" s="9" t="s">
        <v>59</v>
      </c>
      <c r="E26" s="9" t="s">
        <v>166</v>
      </c>
      <c r="F26" s="9" t="s">
        <v>167</v>
      </c>
      <c r="G26" s="9" t="s">
        <v>287</v>
      </c>
      <c r="H26" s="9" t="s">
        <v>288</v>
      </c>
      <c r="I26" s="11">
        <v>582000</v>
      </c>
      <c r="J26" s="11">
        <v>582000</v>
      </c>
      <c r="K26" s="11">
        <v>582000</v>
      </c>
      <c r="L26" s="11"/>
      <c r="M26" s="11"/>
      <c r="N26" s="11"/>
      <c r="O26" s="11"/>
      <c r="P26" s="23"/>
      <c r="Q26" s="11"/>
      <c r="R26" s="11"/>
      <c r="S26" s="11"/>
      <c r="T26" s="11"/>
      <c r="U26" s="11"/>
      <c r="V26" s="11"/>
      <c r="W26" s="11"/>
    </row>
    <row r="27" ht="18.75" customHeight="1" spans="1:23">
      <c r="A27" s="23"/>
      <c r="B27" s="23"/>
      <c r="C27" s="10" t="s">
        <v>341</v>
      </c>
      <c r="D27" s="23"/>
      <c r="E27" s="23"/>
      <c r="F27" s="23"/>
      <c r="G27" s="23"/>
      <c r="H27" s="23"/>
      <c r="I27" s="11">
        <v>2166000</v>
      </c>
      <c r="J27" s="11">
        <v>2166000</v>
      </c>
      <c r="K27" s="11">
        <v>2166000</v>
      </c>
      <c r="L27" s="11"/>
      <c r="M27" s="11"/>
      <c r="N27" s="11"/>
      <c r="O27" s="11"/>
      <c r="P27" s="23"/>
      <c r="Q27" s="11"/>
      <c r="R27" s="11"/>
      <c r="S27" s="11"/>
      <c r="T27" s="11"/>
      <c r="U27" s="11"/>
      <c r="V27" s="11"/>
      <c r="W27" s="11"/>
    </row>
    <row r="28" ht="18.75" customHeight="1" spans="1:23">
      <c r="A28" s="9" t="s">
        <v>329</v>
      </c>
      <c r="B28" s="9" t="s">
        <v>342</v>
      </c>
      <c r="C28" s="10" t="s">
        <v>341</v>
      </c>
      <c r="D28" s="9" t="s">
        <v>59</v>
      </c>
      <c r="E28" s="9" t="s">
        <v>166</v>
      </c>
      <c r="F28" s="9" t="s">
        <v>167</v>
      </c>
      <c r="G28" s="9" t="s">
        <v>287</v>
      </c>
      <c r="H28" s="9" t="s">
        <v>288</v>
      </c>
      <c r="I28" s="11">
        <v>64800</v>
      </c>
      <c r="J28" s="11">
        <v>64800</v>
      </c>
      <c r="K28" s="11">
        <v>64800</v>
      </c>
      <c r="L28" s="11"/>
      <c r="M28" s="11"/>
      <c r="N28" s="11"/>
      <c r="O28" s="11"/>
      <c r="P28" s="23"/>
      <c r="Q28" s="11"/>
      <c r="R28" s="11"/>
      <c r="S28" s="11"/>
      <c r="T28" s="11"/>
      <c r="U28" s="11"/>
      <c r="V28" s="11"/>
      <c r="W28" s="11"/>
    </row>
    <row r="29" ht="18.75" customHeight="1" spans="1:23">
      <c r="A29" s="9" t="s">
        <v>329</v>
      </c>
      <c r="B29" s="9" t="s">
        <v>342</v>
      </c>
      <c r="C29" s="10" t="s">
        <v>341</v>
      </c>
      <c r="D29" s="9" t="s">
        <v>59</v>
      </c>
      <c r="E29" s="9" t="s">
        <v>166</v>
      </c>
      <c r="F29" s="9" t="s">
        <v>167</v>
      </c>
      <c r="G29" s="9" t="s">
        <v>287</v>
      </c>
      <c r="H29" s="9" t="s">
        <v>288</v>
      </c>
      <c r="I29" s="11">
        <v>465600</v>
      </c>
      <c r="J29" s="11">
        <v>465600</v>
      </c>
      <c r="K29" s="11">
        <v>465600</v>
      </c>
      <c r="L29" s="11"/>
      <c r="M29" s="11"/>
      <c r="N29" s="11"/>
      <c r="O29" s="11"/>
      <c r="P29" s="23"/>
      <c r="Q29" s="11"/>
      <c r="R29" s="11"/>
      <c r="S29" s="11"/>
      <c r="T29" s="11"/>
      <c r="U29" s="11"/>
      <c r="V29" s="11"/>
      <c r="W29" s="11"/>
    </row>
    <row r="30" ht="18.75" customHeight="1" spans="1:23">
      <c r="A30" s="9" t="s">
        <v>329</v>
      </c>
      <c r="B30" s="9" t="s">
        <v>342</v>
      </c>
      <c r="C30" s="10" t="s">
        <v>341</v>
      </c>
      <c r="D30" s="9" t="s">
        <v>59</v>
      </c>
      <c r="E30" s="9" t="s">
        <v>166</v>
      </c>
      <c r="F30" s="9" t="s">
        <v>167</v>
      </c>
      <c r="G30" s="9" t="s">
        <v>287</v>
      </c>
      <c r="H30" s="9" t="s">
        <v>288</v>
      </c>
      <c r="I30" s="11">
        <v>1190400</v>
      </c>
      <c r="J30" s="11">
        <v>1190400</v>
      </c>
      <c r="K30" s="11">
        <v>1190400</v>
      </c>
      <c r="L30" s="11"/>
      <c r="M30" s="11"/>
      <c r="N30" s="11"/>
      <c r="O30" s="11"/>
      <c r="P30" s="23"/>
      <c r="Q30" s="11"/>
      <c r="R30" s="11"/>
      <c r="S30" s="11"/>
      <c r="T30" s="11"/>
      <c r="U30" s="11"/>
      <c r="V30" s="11"/>
      <c r="W30" s="11"/>
    </row>
    <row r="31" ht="18.75" customHeight="1" spans="1:23">
      <c r="A31" s="9" t="s">
        <v>329</v>
      </c>
      <c r="B31" s="9" t="s">
        <v>342</v>
      </c>
      <c r="C31" s="10" t="s">
        <v>341</v>
      </c>
      <c r="D31" s="9" t="s">
        <v>59</v>
      </c>
      <c r="E31" s="9" t="s">
        <v>166</v>
      </c>
      <c r="F31" s="9" t="s">
        <v>167</v>
      </c>
      <c r="G31" s="9" t="s">
        <v>287</v>
      </c>
      <c r="H31" s="9" t="s">
        <v>288</v>
      </c>
      <c r="I31" s="11">
        <v>36000</v>
      </c>
      <c r="J31" s="11">
        <v>36000</v>
      </c>
      <c r="K31" s="11">
        <v>36000</v>
      </c>
      <c r="L31" s="11"/>
      <c r="M31" s="11"/>
      <c r="N31" s="11"/>
      <c r="O31" s="11"/>
      <c r="P31" s="23"/>
      <c r="Q31" s="11"/>
      <c r="R31" s="11"/>
      <c r="S31" s="11"/>
      <c r="T31" s="11"/>
      <c r="U31" s="11"/>
      <c r="V31" s="11"/>
      <c r="W31" s="11"/>
    </row>
    <row r="32" ht="18.75" customHeight="1" spans="1:23">
      <c r="A32" s="9" t="s">
        <v>329</v>
      </c>
      <c r="B32" s="9" t="s">
        <v>342</v>
      </c>
      <c r="C32" s="10" t="s">
        <v>341</v>
      </c>
      <c r="D32" s="9" t="s">
        <v>59</v>
      </c>
      <c r="E32" s="9" t="s">
        <v>166</v>
      </c>
      <c r="F32" s="9" t="s">
        <v>167</v>
      </c>
      <c r="G32" s="9" t="s">
        <v>287</v>
      </c>
      <c r="H32" s="9" t="s">
        <v>288</v>
      </c>
      <c r="I32" s="11">
        <v>319200</v>
      </c>
      <c r="J32" s="11">
        <v>319200</v>
      </c>
      <c r="K32" s="11">
        <v>319200</v>
      </c>
      <c r="L32" s="11"/>
      <c r="M32" s="11"/>
      <c r="N32" s="11"/>
      <c r="O32" s="11"/>
      <c r="P32" s="23"/>
      <c r="Q32" s="11"/>
      <c r="R32" s="11"/>
      <c r="S32" s="11"/>
      <c r="T32" s="11"/>
      <c r="U32" s="11"/>
      <c r="V32" s="11"/>
      <c r="W32" s="11"/>
    </row>
    <row r="33" ht="18.75" customHeight="1" spans="1:23">
      <c r="A33" s="9" t="s">
        <v>329</v>
      </c>
      <c r="B33" s="9" t="s">
        <v>342</v>
      </c>
      <c r="C33" s="10" t="s">
        <v>341</v>
      </c>
      <c r="D33" s="9" t="s">
        <v>59</v>
      </c>
      <c r="E33" s="9" t="s">
        <v>166</v>
      </c>
      <c r="F33" s="9" t="s">
        <v>167</v>
      </c>
      <c r="G33" s="9" t="s">
        <v>287</v>
      </c>
      <c r="H33" s="9" t="s">
        <v>288</v>
      </c>
      <c r="I33" s="11">
        <v>90000</v>
      </c>
      <c r="J33" s="11">
        <v>90000</v>
      </c>
      <c r="K33" s="11">
        <v>90000</v>
      </c>
      <c r="L33" s="11"/>
      <c r="M33" s="11"/>
      <c r="N33" s="11"/>
      <c r="O33" s="11"/>
      <c r="P33" s="23"/>
      <c r="Q33" s="11"/>
      <c r="R33" s="11"/>
      <c r="S33" s="11"/>
      <c r="T33" s="11"/>
      <c r="U33" s="11"/>
      <c r="V33" s="11"/>
      <c r="W33" s="11"/>
    </row>
    <row r="34" ht="18.75" customHeight="1" spans="1:23">
      <c r="A34" s="23"/>
      <c r="B34" s="23"/>
      <c r="C34" s="10" t="s">
        <v>343</v>
      </c>
      <c r="D34" s="23"/>
      <c r="E34" s="23"/>
      <c r="F34" s="23"/>
      <c r="G34" s="23"/>
      <c r="H34" s="23"/>
      <c r="I34" s="11">
        <v>79000</v>
      </c>
      <c r="J34" s="11">
        <v>79000</v>
      </c>
      <c r="K34" s="11">
        <v>79000</v>
      </c>
      <c r="L34" s="11"/>
      <c r="M34" s="11"/>
      <c r="N34" s="11"/>
      <c r="O34" s="11"/>
      <c r="P34" s="23"/>
      <c r="Q34" s="11"/>
      <c r="R34" s="11"/>
      <c r="S34" s="11"/>
      <c r="T34" s="11"/>
      <c r="U34" s="11"/>
      <c r="V34" s="11"/>
      <c r="W34" s="11"/>
    </row>
    <row r="35" ht="18.75" customHeight="1" spans="1:23">
      <c r="A35" s="9" t="s">
        <v>329</v>
      </c>
      <c r="B35" s="9" t="s">
        <v>344</v>
      </c>
      <c r="C35" s="10" t="s">
        <v>343</v>
      </c>
      <c r="D35" s="9" t="s">
        <v>59</v>
      </c>
      <c r="E35" s="9" t="s">
        <v>156</v>
      </c>
      <c r="F35" s="9" t="s">
        <v>157</v>
      </c>
      <c r="G35" s="9" t="s">
        <v>287</v>
      </c>
      <c r="H35" s="9" t="s">
        <v>288</v>
      </c>
      <c r="I35" s="11">
        <v>1000</v>
      </c>
      <c r="J35" s="11">
        <v>1000</v>
      </c>
      <c r="K35" s="11">
        <v>1000</v>
      </c>
      <c r="L35" s="11"/>
      <c r="M35" s="11"/>
      <c r="N35" s="11"/>
      <c r="O35" s="11"/>
      <c r="P35" s="23"/>
      <c r="Q35" s="11"/>
      <c r="R35" s="11"/>
      <c r="S35" s="11"/>
      <c r="T35" s="11"/>
      <c r="U35" s="11"/>
      <c r="V35" s="11"/>
      <c r="W35" s="11"/>
    </row>
    <row r="36" ht="18.75" customHeight="1" spans="1:23">
      <c r="A36" s="9" t="s">
        <v>329</v>
      </c>
      <c r="B36" s="9" t="s">
        <v>344</v>
      </c>
      <c r="C36" s="10" t="s">
        <v>343</v>
      </c>
      <c r="D36" s="9" t="s">
        <v>59</v>
      </c>
      <c r="E36" s="9" t="s">
        <v>156</v>
      </c>
      <c r="F36" s="9" t="s">
        <v>157</v>
      </c>
      <c r="G36" s="9" t="s">
        <v>287</v>
      </c>
      <c r="H36" s="9" t="s">
        <v>288</v>
      </c>
      <c r="I36" s="11">
        <v>78000</v>
      </c>
      <c r="J36" s="11">
        <v>78000</v>
      </c>
      <c r="K36" s="11">
        <v>78000</v>
      </c>
      <c r="L36" s="11"/>
      <c r="M36" s="11"/>
      <c r="N36" s="11"/>
      <c r="O36" s="11"/>
      <c r="P36" s="23"/>
      <c r="Q36" s="11"/>
      <c r="R36" s="11"/>
      <c r="S36" s="11"/>
      <c r="T36" s="11"/>
      <c r="U36" s="11"/>
      <c r="V36" s="11"/>
      <c r="W36" s="11"/>
    </row>
    <row r="37" ht="18.75" customHeight="1" spans="1:23">
      <c r="A37" s="23"/>
      <c r="B37" s="23"/>
      <c r="C37" s="10" t="s">
        <v>345</v>
      </c>
      <c r="D37" s="23"/>
      <c r="E37" s="23"/>
      <c r="F37" s="23"/>
      <c r="G37" s="23"/>
      <c r="H37" s="23"/>
      <c r="I37" s="11">
        <v>563000</v>
      </c>
      <c r="J37" s="11">
        <v>563000</v>
      </c>
      <c r="K37" s="11">
        <v>563000</v>
      </c>
      <c r="L37" s="11"/>
      <c r="M37" s="11"/>
      <c r="N37" s="11"/>
      <c r="O37" s="11"/>
      <c r="P37" s="23"/>
      <c r="Q37" s="11"/>
      <c r="R37" s="11"/>
      <c r="S37" s="11"/>
      <c r="T37" s="11"/>
      <c r="U37" s="11"/>
      <c r="V37" s="11"/>
      <c r="W37" s="11"/>
    </row>
    <row r="38" ht="18.75" customHeight="1" spans="1:23">
      <c r="A38" s="9" t="s">
        <v>329</v>
      </c>
      <c r="B38" s="9" t="s">
        <v>346</v>
      </c>
      <c r="C38" s="10" t="s">
        <v>345</v>
      </c>
      <c r="D38" s="9" t="s">
        <v>59</v>
      </c>
      <c r="E38" s="9" t="s">
        <v>87</v>
      </c>
      <c r="F38" s="9" t="s">
        <v>88</v>
      </c>
      <c r="G38" s="9" t="s">
        <v>261</v>
      </c>
      <c r="H38" s="9" t="s">
        <v>262</v>
      </c>
      <c r="I38" s="11">
        <v>173000</v>
      </c>
      <c r="J38" s="11">
        <v>173000</v>
      </c>
      <c r="K38" s="11">
        <v>173000</v>
      </c>
      <c r="L38" s="11"/>
      <c r="M38" s="11"/>
      <c r="N38" s="11"/>
      <c r="O38" s="11"/>
      <c r="P38" s="23"/>
      <c r="Q38" s="11"/>
      <c r="R38" s="11"/>
      <c r="S38" s="11"/>
      <c r="T38" s="11"/>
      <c r="U38" s="11"/>
      <c r="V38" s="11"/>
      <c r="W38" s="11"/>
    </row>
    <row r="39" ht="18.75" customHeight="1" spans="1:23">
      <c r="A39" s="9" t="s">
        <v>329</v>
      </c>
      <c r="B39" s="9" t="s">
        <v>346</v>
      </c>
      <c r="C39" s="10" t="s">
        <v>345</v>
      </c>
      <c r="D39" s="9" t="s">
        <v>59</v>
      </c>
      <c r="E39" s="9" t="s">
        <v>87</v>
      </c>
      <c r="F39" s="9" t="s">
        <v>88</v>
      </c>
      <c r="G39" s="9" t="s">
        <v>261</v>
      </c>
      <c r="H39" s="9" t="s">
        <v>262</v>
      </c>
      <c r="I39" s="11">
        <v>80000</v>
      </c>
      <c r="J39" s="11">
        <v>80000</v>
      </c>
      <c r="K39" s="11">
        <v>80000</v>
      </c>
      <c r="L39" s="11"/>
      <c r="M39" s="11"/>
      <c r="N39" s="11"/>
      <c r="O39" s="11"/>
      <c r="P39" s="23"/>
      <c r="Q39" s="11"/>
      <c r="R39" s="11"/>
      <c r="S39" s="11"/>
      <c r="T39" s="11"/>
      <c r="U39" s="11"/>
      <c r="V39" s="11"/>
      <c r="W39" s="11"/>
    </row>
    <row r="40" ht="18.75" customHeight="1" spans="1:23">
      <c r="A40" s="9" t="s">
        <v>329</v>
      </c>
      <c r="B40" s="9" t="s">
        <v>346</v>
      </c>
      <c r="C40" s="10" t="s">
        <v>345</v>
      </c>
      <c r="D40" s="9" t="s">
        <v>59</v>
      </c>
      <c r="E40" s="9" t="s">
        <v>87</v>
      </c>
      <c r="F40" s="9" t="s">
        <v>88</v>
      </c>
      <c r="G40" s="9" t="s">
        <v>347</v>
      </c>
      <c r="H40" s="9" t="s">
        <v>348</v>
      </c>
      <c r="I40" s="11">
        <v>100000</v>
      </c>
      <c r="J40" s="11">
        <v>100000</v>
      </c>
      <c r="K40" s="11">
        <v>100000</v>
      </c>
      <c r="L40" s="11"/>
      <c r="M40" s="11"/>
      <c r="N40" s="11"/>
      <c r="O40" s="11"/>
      <c r="P40" s="23"/>
      <c r="Q40" s="11"/>
      <c r="R40" s="11"/>
      <c r="S40" s="11"/>
      <c r="T40" s="11"/>
      <c r="U40" s="11"/>
      <c r="V40" s="11"/>
      <c r="W40" s="11"/>
    </row>
    <row r="41" ht="18.75" customHeight="1" spans="1:23">
      <c r="A41" s="9" t="s">
        <v>329</v>
      </c>
      <c r="B41" s="9" t="s">
        <v>346</v>
      </c>
      <c r="C41" s="10" t="s">
        <v>345</v>
      </c>
      <c r="D41" s="9" t="s">
        <v>59</v>
      </c>
      <c r="E41" s="9" t="s">
        <v>87</v>
      </c>
      <c r="F41" s="9" t="s">
        <v>88</v>
      </c>
      <c r="G41" s="9" t="s">
        <v>349</v>
      </c>
      <c r="H41" s="9" t="s">
        <v>350</v>
      </c>
      <c r="I41" s="11">
        <v>200000</v>
      </c>
      <c r="J41" s="11">
        <v>200000</v>
      </c>
      <c r="K41" s="11">
        <v>200000</v>
      </c>
      <c r="L41" s="11"/>
      <c r="M41" s="11"/>
      <c r="N41" s="11"/>
      <c r="O41" s="11"/>
      <c r="P41" s="23"/>
      <c r="Q41" s="11"/>
      <c r="R41" s="11"/>
      <c r="S41" s="11"/>
      <c r="T41" s="11"/>
      <c r="U41" s="11"/>
      <c r="V41" s="11"/>
      <c r="W41" s="11"/>
    </row>
    <row r="42" ht="18.75" customHeight="1" spans="1:23">
      <c r="A42" s="9" t="s">
        <v>329</v>
      </c>
      <c r="B42" s="9" t="s">
        <v>346</v>
      </c>
      <c r="C42" s="10" t="s">
        <v>345</v>
      </c>
      <c r="D42" s="9" t="s">
        <v>59</v>
      </c>
      <c r="E42" s="9" t="s">
        <v>87</v>
      </c>
      <c r="F42" s="9" t="s">
        <v>88</v>
      </c>
      <c r="G42" s="9" t="s">
        <v>351</v>
      </c>
      <c r="H42" s="9" t="s">
        <v>211</v>
      </c>
      <c r="I42" s="11">
        <v>10000</v>
      </c>
      <c r="J42" s="11">
        <v>10000</v>
      </c>
      <c r="K42" s="11">
        <v>10000</v>
      </c>
      <c r="L42" s="11"/>
      <c r="M42" s="11"/>
      <c r="N42" s="11"/>
      <c r="O42" s="11"/>
      <c r="P42" s="23"/>
      <c r="Q42" s="11"/>
      <c r="R42" s="11"/>
      <c r="S42" s="11"/>
      <c r="T42" s="11"/>
      <c r="U42" s="11"/>
      <c r="V42" s="11"/>
      <c r="W42" s="11"/>
    </row>
    <row r="43" ht="18.75" customHeight="1" spans="1:23">
      <c r="A43" s="23"/>
      <c r="B43" s="23"/>
      <c r="C43" s="10" t="s">
        <v>352</v>
      </c>
      <c r="D43" s="23"/>
      <c r="E43" s="23"/>
      <c r="F43" s="23"/>
      <c r="G43" s="23"/>
      <c r="H43" s="23"/>
      <c r="I43" s="11">
        <v>150000</v>
      </c>
      <c r="J43" s="11"/>
      <c r="K43" s="11"/>
      <c r="L43" s="11"/>
      <c r="M43" s="11"/>
      <c r="N43" s="11"/>
      <c r="O43" s="11"/>
      <c r="P43" s="23"/>
      <c r="Q43" s="11"/>
      <c r="R43" s="11">
        <v>150000</v>
      </c>
      <c r="S43" s="11"/>
      <c r="T43" s="11"/>
      <c r="U43" s="11"/>
      <c r="V43" s="11"/>
      <c r="W43" s="11">
        <v>150000</v>
      </c>
    </row>
    <row r="44" ht="18.75" customHeight="1" spans="1:23">
      <c r="A44" s="9" t="s">
        <v>329</v>
      </c>
      <c r="B44" s="9" t="s">
        <v>353</v>
      </c>
      <c r="C44" s="10" t="s">
        <v>352</v>
      </c>
      <c r="D44" s="9" t="s">
        <v>59</v>
      </c>
      <c r="E44" s="9" t="s">
        <v>159</v>
      </c>
      <c r="F44" s="9" t="s">
        <v>160</v>
      </c>
      <c r="G44" s="9" t="s">
        <v>261</v>
      </c>
      <c r="H44" s="9" t="s">
        <v>262</v>
      </c>
      <c r="I44" s="11">
        <v>68000</v>
      </c>
      <c r="J44" s="11"/>
      <c r="K44" s="11"/>
      <c r="L44" s="11"/>
      <c r="M44" s="11"/>
      <c r="N44" s="11"/>
      <c r="O44" s="11"/>
      <c r="P44" s="23"/>
      <c r="Q44" s="11"/>
      <c r="R44" s="11">
        <v>68000</v>
      </c>
      <c r="S44" s="11"/>
      <c r="T44" s="11"/>
      <c r="U44" s="11"/>
      <c r="V44" s="11"/>
      <c r="W44" s="11">
        <v>68000</v>
      </c>
    </row>
    <row r="45" ht="18.75" customHeight="1" spans="1:23">
      <c r="A45" s="9" t="s">
        <v>329</v>
      </c>
      <c r="B45" s="9" t="s">
        <v>353</v>
      </c>
      <c r="C45" s="10" t="s">
        <v>352</v>
      </c>
      <c r="D45" s="9" t="s">
        <v>59</v>
      </c>
      <c r="E45" s="9" t="s">
        <v>159</v>
      </c>
      <c r="F45" s="9" t="s">
        <v>160</v>
      </c>
      <c r="G45" s="9" t="s">
        <v>354</v>
      </c>
      <c r="H45" s="9" t="s">
        <v>355</v>
      </c>
      <c r="I45" s="11">
        <v>82000</v>
      </c>
      <c r="J45" s="11"/>
      <c r="K45" s="11"/>
      <c r="L45" s="11"/>
      <c r="M45" s="11"/>
      <c r="N45" s="11"/>
      <c r="O45" s="11"/>
      <c r="P45" s="23"/>
      <c r="Q45" s="11"/>
      <c r="R45" s="11">
        <v>82000</v>
      </c>
      <c r="S45" s="11"/>
      <c r="T45" s="11"/>
      <c r="U45" s="11"/>
      <c r="V45" s="11"/>
      <c r="W45" s="11">
        <v>82000</v>
      </c>
    </row>
    <row r="46" ht="21" customHeight="1" spans="1:23">
      <c r="A46" s="23"/>
      <c r="B46" s="23"/>
      <c r="C46" s="10" t="s">
        <v>356</v>
      </c>
      <c r="D46" s="23"/>
      <c r="E46" s="23"/>
      <c r="F46" s="23"/>
      <c r="G46" s="23"/>
      <c r="H46" s="23"/>
      <c r="I46" s="11">
        <v>6120</v>
      </c>
      <c r="J46" s="11">
        <v>6120</v>
      </c>
      <c r="K46" s="11">
        <v>6120</v>
      </c>
      <c r="L46" s="11"/>
      <c r="M46" s="11"/>
      <c r="N46" s="11"/>
      <c r="O46" s="11"/>
      <c r="P46" s="23"/>
      <c r="Q46" s="11"/>
      <c r="R46" s="11"/>
      <c r="S46" s="11"/>
      <c r="T46" s="11"/>
      <c r="U46" s="11"/>
      <c r="V46" s="11"/>
      <c r="W46" s="11"/>
    </row>
    <row r="47" ht="26" customHeight="1" spans="1:23">
      <c r="A47" s="9" t="s">
        <v>324</v>
      </c>
      <c r="B47" s="9" t="s">
        <v>357</v>
      </c>
      <c r="C47" s="10" t="s">
        <v>356</v>
      </c>
      <c r="D47" s="9" t="s">
        <v>59</v>
      </c>
      <c r="E47" s="9" t="s">
        <v>335</v>
      </c>
      <c r="F47" s="9" t="s">
        <v>99</v>
      </c>
      <c r="G47" s="9" t="s">
        <v>261</v>
      </c>
      <c r="H47" s="9" t="s">
        <v>262</v>
      </c>
      <c r="I47" s="11">
        <v>3000</v>
      </c>
      <c r="J47" s="11">
        <v>3000</v>
      </c>
      <c r="K47" s="11">
        <v>3000</v>
      </c>
      <c r="L47" s="11"/>
      <c r="M47" s="11"/>
      <c r="N47" s="11"/>
      <c r="O47" s="11"/>
      <c r="P47" s="23"/>
      <c r="Q47" s="11"/>
      <c r="R47" s="11"/>
      <c r="S47" s="11"/>
      <c r="T47" s="11"/>
      <c r="U47" s="11"/>
      <c r="V47" s="11"/>
      <c r="W47" s="11"/>
    </row>
    <row r="48" ht="22" customHeight="1" spans="1:23">
      <c r="A48" s="9" t="s">
        <v>324</v>
      </c>
      <c r="B48" s="9" t="s">
        <v>357</v>
      </c>
      <c r="C48" s="10" t="s">
        <v>356</v>
      </c>
      <c r="D48" s="9" t="s">
        <v>59</v>
      </c>
      <c r="E48" s="9" t="s">
        <v>335</v>
      </c>
      <c r="F48" s="9" t="s">
        <v>99</v>
      </c>
      <c r="G48" s="9" t="s">
        <v>287</v>
      </c>
      <c r="H48" s="9" t="s">
        <v>288</v>
      </c>
      <c r="I48" s="11">
        <v>3120</v>
      </c>
      <c r="J48" s="11">
        <v>3120</v>
      </c>
      <c r="K48" s="11">
        <v>3120</v>
      </c>
      <c r="L48" s="11"/>
      <c r="M48" s="11"/>
      <c r="N48" s="11"/>
      <c r="O48" s="11"/>
      <c r="P48" s="23"/>
      <c r="Q48" s="11"/>
      <c r="R48" s="11"/>
      <c r="S48" s="11"/>
      <c r="T48" s="11"/>
      <c r="U48" s="11"/>
      <c r="V48" s="11"/>
      <c r="W48" s="11"/>
    </row>
    <row r="49" ht="18.75" customHeight="1" spans="1:23">
      <c r="A49" s="23"/>
      <c r="B49" s="23"/>
      <c r="C49" s="10" t="s">
        <v>358</v>
      </c>
      <c r="D49" s="23"/>
      <c r="E49" s="23"/>
      <c r="F49" s="23"/>
      <c r="G49" s="23"/>
      <c r="H49" s="23"/>
      <c r="I49" s="11">
        <v>88920</v>
      </c>
      <c r="J49" s="11">
        <v>88920</v>
      </c>
      <c r="K49" s="11">
        <v>88920</v>
      </c>
      <c r="L49" s="11"/>
      <c r="M49" s="11"/>
      <c r="N49" s="11"/>
      <c r="O49" s="11"/>
      <c r="P49" s="23"/>
      <c r="Q49" s="11"/>
      <c r="R49" s="11"/>
      <c r="S49" s="11"/>
      <c r="T49" s="11"/>
      <c r="U49" s="11"/>
      <c r="V49" s="11"/>
      <c r="W49" s="11"/>
    </row>
    <row r="50" ht="18.75" customHeight="1" spans="1:23">
      <c r="A50" s="9" t="s">
        <v>324</v>
      </c>
      <c r="B50" s="9" t="s">
        <v>359</v>
      </c>
      <c r="C50" s="10" t="s">
        <v>358</v>
      </c>
      <c r="D50" s="9" t="s">
        <v>59</v>
      </c>
      <c r="E50" s="9" t="s">
        <v>360</v>
      </c>
      <c r="F50" s="9" t="s">
        <v>98</v>
      </c>
      <c r="G50" s="9" t="s">
        <v>287</v>
      </c>
      <c r="H50" s="9" t="s">
        <v>288</v>
      </c>
      <c r="I50" s="11">
        <v>88920</v>
      </c>
      <c r="J50" s="11">
        <v>88920</v>
      </c>
      <c r="K50" s="11">
        <v>88920</v>
      </c>
      <c r="L50" s="11"/>
      <c r="M50" s="11"/>
      <c r="N50" s="11"/>
      <c r="O50" s="11"/>
      <c r="P50" s="23"/>
      <c r="Q50" s="11"/>
      <c r="R50" s="11"/>
      <c r="S50" s="11"/>
      <c r="T50" s="11"/>
      <c r="U50" s="11"/>
      <c r="V50" s="11"/>
      <c r="W50" s="11"/>
    </row>
    <row r="51" ht="18.75" customHeight="1" spans="1:23">
      <c r="A51" s="23"/>
      <c r="B51" s="23"/>
      <c r="C51" s="10" t="s">
        <v>361</v>
      </c>
      <c r="D51" s="23"/>
      <c r="E51" s="23"/>
      <c r="F51" s="23"/>
      <c r="G51" s="23"/>
      <c r="H51" s="23"/>
      <c r="I51" s="11">
        <v>74600</v>
      </c>
      <c r="J51" s="11">
        <v>74600</v>
      </c>
      <c r="K51" s="11">
        <v>74600</v>
      </c>
      <c r="L51" s="11"/>
      <c r="M51" s="11"/>
      <c r="N51" s="11"/>
      <c r="O51" s="11"/>
      <c r="P51" s="23"/>
      <c r="Q51" s="11"/>
      <c r="R51" s="11"/>
      <c r="S51" s="11"/>
      <c r="T51" s="11"/>
      <c r="U51" s="11"/>
      <c r="V51" s="11"/>
      <c r="W51" s="11"/>
    </row>
    <row r="52" ht="18.75" customHeight="1" spans="1:23">
      <c r="A52" s="9" t="s">
        <v>329</v>
      </c>
      <c r="B52" s="9" t="s">
        <v>362</v>
      </c>
      <c r="C52" s="10" t="s">
        <v>361</v>
      </c>
      <c r="D52" s="9" t="s">
        <v>59</v>
      </c>
      <c r="E52" s="9" t="s">
        <v>363</v>
      </c>
      <c r="F52" s="9" t="s">
        <v>83</v>
      </c>
      <c r="G52" s="9" t="s">
        <v>287</v>
      </c>
      <c r="H52" s="9" t="s">
        <v>288</v>
      </c>
      <c r="I52" s="11">
        <v>5000</v>
      </c>
      <c r="J52" s="11">
        <v>5000</v>
      </c>
      <c r="K52" s="11">
        <v>5000</v>
      </c>
      <c r="L52" s="11"/>
      <c r="M52" s="11"/>
      <c r="N52" s="11"/>
      <c r="O52" s="11"/>
      <c r="P52" s="23"/>
      <c r="Q52" s="11"/>
      <c r="R52" s="11"/>
      <c r="S52" s="11"/>
      <c r="T52" s="11"/>
      <c r="U52" s="11"/>
      <c r="V52" s="11"/>
      <c r="W52" s="11"/>
    </row>
    <row r="53" ht="18.75" customHeight="1" spans="1:23">
      <c r="A53" s="9" t="s">
        <v>329</v>
      </c>
      <c r="B53" s="9" t="s">
        <v>362</v>
      </c>
      <c r="C53" s="10" t="s">
        <v>361</v>
      </c>
      <c r="D53" s="9" t="s">
        <v>59</v>
      </c>
      <c r="E53" s="9" t="s">
        <v>363</v>
      </c>
      <c r="F53" s="9" t="s">
        <v>83</v>
      </c>
      <c r="G53" s="9" t="s">
        <v>287</v>
      </c>
      <c r="H53" s="9" t="s">
        <v>288</v>
      </c>
      <c r="I53" s="11">
        <v>69600</v>
      </c>
      <c r="J53" s="11">
        <v>69600</v>
      </c>
      <c r="K53" s="11">
        <v>69600</v>
      </c>
      <c r="L53" s="11"/>
      <c r="M53" s="11"/>
      <c r="N53" s="11"/>
      <c r="O53" s="11"/>
      <c r="P53" s="23"/>
      <c r="Q53" s="11"/>
      <c r="R53" s="11"/>
      <c r="S53" s="11"/>
      <c r="T53" s="11"/>
      <c r="U53" s="11"/>
      <c r="V53" s="11"/>
      <c r="W53" s="11"/>
    </row>
    <row r="54" ht="18.75" customHeight="1" spans="1:23">
      <c r="A54" s="23"/>
      <c r="B54" s="23"/>
      <c r="C54" s="10" t="s">
        <v>364</v>
      </c>
      <c r="D54" s="23"/>
      <c r="E54" s="23"/>
      <c r="F54" s="23"/>
      <c r="G54" s="23"/>
      <c r="H54" s="23"/>
      <c r="I54" s="11">
        <v>58000</v>
      </c>
      <c r="J54" s="11">
        <v>58000</v>
      </c>
      <c r="K54" s="11">
        <v>58000</v>
      </c>
      <c r="L54" s="11"/>
      <c r="M54" s="11"/>
      <c r="N54" s="11"/>
      <c r="O54" s="11"/>
      <c r="P54" s="23"/>
      <c r="Q54" s="11"/>
      <c r="R54" s="11"/>
      <c r="S54" s="11"/>
      <c r="T54" s="11"/>
      <c r="U54" s="11"/>
      <c r="V54" s="11"/>
      <c r="W54" s="11"/>
    </row>
    <row r="55" ht="18.75" customHeight="1" spans="1:23">
      <c r="A55" s="9" t="s">
        <v>329</v>
      </c>
      <c r="B55" s="9" t="s">
        <v>365</v>
      </c>
      <c r="C55" s="10" t="s">
        <v>364</v>
      </c>
      <c r="D55" s="9" t="s">
        <v>59</v>
      </c>
      <c r="E55" s="9" t="s">
        <v>363</v>
      </c>
      <c r="F55" s="9" t="s">
        <v>83</v>
      </c>
      <c r="G55" s="9" t="s">
        <v>261</v>
      </c>
      <c r="H55" s="9" t="s">
        <v>262</v>
      </c>
      <c r="I55" s="11">
        <v>58000</v>
      </c>
      <c r="J55" s="11">
        <v>58000</v>
      </c>
      <c r="K55" s="11">
        <v>58000</v>
      </c>
      <c r="L55" s="11"/>
      <c r="M55" s="11"/>
      <c r="N55" s="11"/>
      <c r="O55" s="11"/>
      <c r="P55" s="23"/>
      <c r="Q55" s="11"/>
      <c r="R55" s="11"/>
      <c r="S55" s="11"/>
      <c r="T55" s="11"/>
      <c r="U55" s="11"/>
      <c r="V55" s="11"/>
      <c r="W55" s="11"/>
    </row>
    <row r="56" ht="18.75" customHeight="1" spans="1:23">
      <c r="A56" s="23"/>
      <c r="B56" s="23"/>
      <c r="C56" s="10" t="s">
        <v>366</v>
      </c>
      <c r="D56" s="23"/>
      <c r="E56" s="23"/>
      <c r="F56" s="23"/>
      <c r="G56" s="23"/>
      <c r="H56" s="23"/>
      <c r="I56" s="11">
        <v>105000</v>
      </c>
      <c r="J56" s="11">
        <v>105000</v>
      </c>
      <c r="K56" s="11">
        <v>105000</v>
      </c>
      <c r="L56" s="11"/>
      <c r="M56" s="11"/>
      <c r="N56" s="11"/>
      <c r="O56" s="11"/>
      <c r="P56" s="23"/>
      <c r="Q56" s="11"/>
      <c r="R56" s="11"/>
      <c r="S56" s="11"/>
      <c r="T56" s="11"/>
      <c r="U56" s="11"/>
      <c r="V56" s="11"/>
      <c r="W56" s="11"/>
    </row>
    <row r="57" ht="18.75" customHeight="1" spans="1:23">
      <c r="A57" s="9" t="s">
        <v>329</v>
      </c>
      <c r="B57" s="9" t="s">
        <v>367</v>
      </c>
      <c r="C57" s="10" t="s">
        <v>366</v>
      </c>
      <c r="D57" s="9" t="s">
        <v>59</v>
      </c>
      <c r="E57" s="9" t="s">
        <v>154</v>
      </c>
      <c r="F57" s="9" t="s">
        <v>155</v>
      </c>
      <c r="G57" s="9" t="s">
        <v>287</v>
      </c>
      <c r="H57" s="9" t="s">
        <v>288</v>
      </c>
      <c r="I57" s="11">
        <v>41400</v>
      </c>
      <c r="J57" s="11">
        <v>41400</v>
      </c>
      <c r="K57" s="11">
        <v>41400</v>
      </c>
      <c r="L57" s="11"/>
      <c r="M57" s="11"/>
      <c r="N57" s="11"/>
      <c r="O57" s="11"/>
      <c r="P57" s="23"/>
      <c r="Q57" s="11"/>
      <c r="R57" s="11"/>
      <c r="S57" s="11"/>
      <c r="T57" s="11"/>
      <c r="U57" s="11"/>
      <c r="V57" s="11"/>
      <c r="W57" s="11"/>
    </row>
    <row r="58" ht="18.75" customHeight="1" spans="1:23">
      <c r="A58" s="9" t="s">
        <v>329</v>
      </c>
      <c r="B58" s="9" t="s">
        <v>367</v>
      </c>
      <c r="C58" s="10" t="s">
        <v>366</v>
      </c>
      <c r="D58" s="9" t="s">
        <v>59</v>
      </c>
      <c r="E58" s="9" t="s">
        <v>154</v>
      </c>
      <c r="F58" s="9" t="s">
        <v>155</v>
      </c>
      <c r="G58" s="9" t="s">
        <v>287</v>
      </c>
      <c r="H58" s="9" t="s">
        <v>288</v>
      </c>
      <c r="I58" s="11">
        <v>32400</v>
      </c>
      <c r="J58" s="11">
        <v>32400</v>
      </c>
      <c r="K58" s="11">
        <v>32400</v>
      </c>
      <c r="L58" s="11"/>
      <c r="M58" s="11"/>
      <c r="N58" s="11"/>
      <c r="O58" s="11"/>
      <c r="P58" s="23"/>
      <c r="Q58" s="11"/>
      <c r="R58" s="11"/>
      <c r="S58" s="11"/>
      <c r="T58" s="11"/>
      <c r="U58" s="11"/>
      <c r="V58" s="11"/>
      <c r="W58" s="11"/>
    </row>
    <row r="59" ht="18.75" customHeight="1" spans="1:23">
      <c r="A59" s="9" t="s">
        <v>329</v>
      </c>
      <c r="B59" s="9" t="s">
        <v>367</v>
      </c>
      <c r="C59" s="10" t="s">
        <v>366</v>
      </c>
      <c r="D59" s="9" t="s">
        <v>59</v>
      </c>
      <c r="E59" s="9" t="s">
        <v>154</v>
      </c>
      <c r="F59" s="9" t="s">
        <v>155</v>
      </c>
      <c r="G59" s="9" t="s">
        <v>287</v>
      </c>
      <c r="H59" s="9" t="s">
        <v>288</v>
      </c>
      <c r="I59" s="11">
        <v>31200</v>
      </c>
      <c r="J59" s="11">
        <v>31200</v>
      </c>
      <c r="K59" s="11">
        <v>31200</v>
      </c>
      <c r="L59" s="11"/>
      <c r="M59" s="11"/>
      <c r="N59" s="11"/>
      <c r="O59" s="11"/>
      <c r="P59" s="23"/>
      <c r="Q59" s="11"/>
      <c r="R59" s="11"/>
      <c r="S59" s="11"/>
      <c r="T59" s="11"/>
      <c r="U59" s="11"/>
      <c r="V59" s="11"/>
      <c r="W59" s="11"/>
    </row>
    <row r="60" ht="18.75" customHeight="1" spans="1:23">
      <c r="A60" s="23"/>
      <c r="B60" s="23"/>
      <c r="C60" s="10" t="s">
        <v>368</v>
      </c>
      <c r="D60" s="23"/>
      <c r="E60" s="23"/>
      <c r="F60" s="23"/>
      <c r="G60" s="23"/>
      <c r="H60" s="23"/>
      <c r="I60" s="11">
        <v>73572</v>
      </c>
      <c r="J60" s="11">
        <v>73572</v>
      </c>
      <c r="K60" s="11">
        <v>73572</v>
      </c>
      <c r="L60" s="11"/>
      <c r="M60" s="11"/>
      <c r="N60" s="11"/>
      <c r="O60" s="11"/>
      <c r="P60" s="23"/>
      <c r="Q60" s="11"/>
      <c r="R60" s="11"/>
      <c r="S60" s="11"/>
      <c r="T60" s="11"/>
      <c r="U60" s="11"/>
      <c r="V60" s="11"/>
      <c r="W60" s="11"/>
    </row>
    <row r="61" ht="18.75" customHeight="1" spans="1:23">
      <c r="A61" s="9" t="s">
        <v>329</v>
      </c>
      <c r="B61" s="9" t="s">
        <v>369</v>
      </c>
      <c r="C61" s="10" t="s">
        <v>368</v>
      </c>
      <c r="D61" s="9" t="s">
        <v>59</v>
      </c>
      <c r="E61" s="9" t="s">
        <v>127</v>
      </c>
      <c r="F61" s="9" t="s">
        <v>128</v>
      </c>
      <c r="G61" s="9" t="s">
        <v>287</v>
      </c>
      <c r="H61" s="9" t="s">
        <v>288</v>
      </c>
      <c r="I61" s="11">
        <v>73572</v>
      </c>
      <c r="J61" s="11">
        <v>73572</v>
      </c>
      <c r="K61" s="11">
        <v>73572</v>
      </c>
      <c r="L61" s="11"/>
      <c r="M61" s="11"/>
      <c r="N61" s="11"/>
      <c r="O61" s="11"/>
      <c r="P61" s="23"/>
      <c r="Q61" s="11"/>
      <c r="R61" s="11"/>
      <c r="S61" s="11"/>
      <c r="T61" s="11"/>
      <c r="U61" s="11"/>
      <c r="V61" s="11"/>
      <c r="W61" s="11"/>
    </row>
    <row r="62" ht="18.75" customHeight="1" spans="1:23">
      <c r="A62" s="23"/>
      <c r="B62" s="23"/>
      <c r="C62" s="10" t="s">
        <v>370</v>
      </c>
      <c r="D62" s="23"/>
      <c r="E62" s="23"/>
      <c r="F62" s="23"/>
      <c r="G62" s="23"/>
      <c r="H62" s="23"/>
      <c r="I62" s="11">
        <v>1800</v>
      </c>
      <c r="J62" s="11">
        <v>1800</v>
      </c>
      <c r="K62" s="11">
        <v>1800</v>
      </c>
      <c r="L62" s="11"/>
      <c r="M62" s="11"/>
      <c r="N62" s="11"/>
      <c r="O62" s="11"/>
      <c r="P62" s="23"/>
      <c r="Q62" s="11"/>
      <c r="R62" s="11"/>
      <c r="S62" s="11"/>
      <c r="T62" s="11"/>
      <c r="U62" s="11"/>
      <c r="V62" s="11"/>
      <c r="W62" s="11"/>
    </row>
    <row r="63" ht="18.75" customHeight="1" spans="1:23">
      <c r="A63" s="9" t="s">
        <v>329</v>
      </c>
      <c r="B63" s="9" t="s">
        <v>371</v>
      </c>
      <c r="C63" s="10" t="s">
        <v>370</v>
      </c>
      <c r="D63" s="9" t="s">
        <v>59</v>
      </c>
      <c r="E63" s="9" t="s">
        <v>113</v>
      </c>
      <c r="F63" s="9" t="s">
        <v>114</v>
      </c>
      <c r="G63" s="9" t="s">
        <v>261</v>
      </c>
      <c r="H63" s="9" t="s">
        <v>262</v>
      </c>
      <c r="I63" s="11">
        <v>1800</v>
      </c>
      <c r="J63" s="11">
        <v>1800</v>
      </c>
      <c r="K63" s="11">
        <v>1800</v>
      </c>
      <c r="L63" s="11"/>
      <c r="M63" s="11"/>
      <c r="N63" s="11"/>
      <c r="O63" s="11"/>
      <c r="P63" s="23"/>
      <c r="Q63" s="11"/>
      <c r="R63" s="11"/>
      <c r="S63" s="11"/>
      <c r="T63" s="11"/>
      <c r="U63" s="11"/>
      <c r="V63" s="11"/>
      <c r="W63" s="11"/>
    </row>
    <row r="64" ht="18.75" customHeight="1" spans="1:23">
      <c r="A64" s="23"/>
      <c r="B64" s="23"/>
      <c r="C64" s="10" t="s">
        <v>372</v>
      </c>
      <c r="D64" s="23"/>
      <c r="E64" s="23"/>
      <c r="F64" s="23"/>
      <c r="G64" s="23"/>
      <c r="H64" s="23"/>
      <c r="I64" s="11">
        <v>32000</v>
      </c>
      <c r="J64" s="11"/>
      <c r="K64" s="11"/>
      <c r="L64" s="11"/>
      <c r="M64" s="11"/>
      <c r="N64" s="11"/>
      <c r="O64" s="11"/>
      <c r="P64" s="23"/>
      <c r="Q64" s="11"/>
      <c r="R64" s="11">
        <v>32000</v>
      </c>
      <c r="S64" s="11"/>
      <c r="T64" s="11"/>
      <c r="U64" s="11"/>
      <c r="V64" s="11"/>
      <c r="W64" s="11">
        <v>32000</v>
      </c>
    </row>
    <row r="65" ht="18.75" customHeight="1" spans="1:23">
      <c r="A65" s="9" t="s">
        <v>324</v>
      </c>
      <c r="B65" s="9" t="s">
        <v>373</v>
      </c>
      <c r="C65" s="10" t="s">
        <v>372</v>
      </c>
      <c r="D65" s="9" t="s">
        <v>59</v>
      </c>
      <c r="E65" s="9" t="s">
        <v>107</v>
      </c>
      <c r="F65" s="9" t="s">
        <v>108</v>
      </c>
      <c r="G65" s="9" t="s">
        <v>261</v>
      </c>
      <c r="H65" s="9" t="s">
        <v>262</v>
      </c>
      <c r="I65" s="11">
        <v>16000</v>
      </c>
      <c r="J65" s="11"/>
      <c r="K65" s="11"/>
      <c r="L65" s="11"/>
      <c r="M65" s="11"/>
      <c r="N65" s="11"/>
      <c r="O65" s="11"/>
      <c r="P65" s="23"/>
      <c r="Q65" s="11"/>
      <c r="R65" s="11">
        <v>16000</v>
      </c>
      <c r="S65" s="11"/>
      <c r="T65" s="11"/>
      <c r="U65" s="11"/>
      <c r="V65" s="11"/>
      <c r="W65" s="11">
        <v>16000</v>
      </c>
    </row>
    <row r="66" ht="18.75" customHeight="1" spans="1:23">
      <c r="A66" s="9" t="s">
        <v>324</v>
      </c>
      <c r="B66" s="9" t="s">
        <v>373</v>
      </c>
      <c r="C66" s="10" t="s">
        <v>372</v>
      </c>
      <c r="D66" s="9" t="s">
        <v>59</v>
      </c>
      <c r="E66" s="9" t="s">
        <v>107</v>
      </c>
      <c r="F66" s="9" t="s">
        <v>108</v>
      </c>
      <c r="G66" s="9" t="s">
        <v>374</v>
      </c>
      <c r="H66" s="9" t="s">
        <v>375</v>
      </c>
      <c r="I66" s="11">
        <v>16000</v>
      </c>
      <c r="J66" s="11"/>
      <c r="K66" s="11"/>
      <c r="L66" s="11"/>
      <c r="M66" s="11"/>
      <c r="N66" s="11"/>
      <c r="O66" s="11"/>
      <c r="P66" s="23"/>
      <c r="Q66" s="11"/>
      <c r="R66" s="11">
        <v>16000</v>
      </c>
      <c r="S66" s="11"/>
      <c r="T66" s="11"/>
      <c r="U66" s="11"/>
      <c r="V66" s="11"/>
      <c r="W66" s="11">
        <v>16000</v>
      </c>
    </row>
    <row r="67" ht="18.75" customHeight="1" spans="1:23">
      <c r="A67" s="23"/>
      <c r="B67" s="23"/>
      <c r="C67" s="10" t="s">
        <v>376</v>
      </c>
      <c r="D67" s="23"/>
      <c r="E67" s="23"/>
      <c r="F67" s="23"/>
      <c r="G67" s="23"/>
      <c r="H67" s="23"/>
      <c r="I67" s="11">
        <v>2000</v>
      </c>
      <c r="J67" s="11">
        <v>2000</v>
      </c>
      <c r="K67" s="11">
        <v>2000</v>
      </c>
      <c r="L67" s="11"/>
      <c r="M67" s="11"/>
      <c r="N67" s="11"/>
      <c r="O67" s="11"/>
      <c r="P67" s="23"/>
      <c r="Q67" s="11"/>
      <c r="R67" s="11"/>
      <c r="S67" s="11"/>
      <c r="T67" s="11"/>
      <c r="U67" s="11"/>
      <c r="V67" s="11"/>
      <c r="W67" s="11"/>
    </row>
    <row r="68" ht="18.75" customHeight="1" spans="1:23">
      <c r="A68" s="9" t="s">
        <v>324</v>
      </c>
      <c r="B68" s="9" t="s">
        <v>377</v>
      </c>
      <c r="C68" s="10" t="s">
        <v>376</v>
      </c>
      <c r="D68" s="9" t="s">
        <v>59</v>
      </c>
      <c r="E68" s="9" t="s">
        <v>335</v>
      </c>
      <c r="F68" s="9" t="s">
        <v>99</v>
      </c>
      <c r="G68" s="9" t="s">
        <v>354</v>
      </c>
      <c r="H68" s="9" t="s">
        <v>355</v>
      </c>
      <c r="I68" s="11">
        <v>2000</v>
      </c>
      <c r="J68" s="11">
        <v>2000</v>
      </c>
      <c r="K68" s="11">
        <v>2000</v>
      </c>
      <c r="L68" s="11"/>
      <c r="M68" s="11"/>
      <c r="N68" s="11"/>
      <c r="O68" s="11"/>
      <c r="P68" s="23"/>
      <c r="Q68" s="11"/>
      <c r="R68" s="11"/>
      <c r="S68" s="11"/>
      <c r="T68" s="11"/>
      <c r="U68" s="11"/>
      <c r="V68" s="11"/>
      <c r="W68" s="11"/>
    </row>
    <row r="69" ht="18.75" customHeight="1" spans="1:23">
      <c r="A69" s="9"/>
      <c r="B69" s="9"/>
      <c r="C69" s="10" t="s">
        <v>378</v>
      </c>
      <c r="D69" s="9"/>
      <c r="E69" s="9"/>
      <c r="F69" s="9"/>
      <c r="G69" s="9"/>
      <c r="H69" s="9"/>
      <c r="I69" s="11">
        <v>8000</v>
      </c>
      <c r="J69" s="11">
        <v>8000</v>
      </c>
      <c r="K69" s="11">
        <v>8000</v>
      </c>
      <c r="L69" s="11"/>
      <c r="M69" s="11"/>
      <c r="N69" s="11"/>
      <c r="O69" s="11"/>
      <c r="P69" s="23"/>
      <c r="Q69" s="11"/>
      <c r="R69" s="11"/>
      <c r="S69" s="11"/>
      <c r="T69" s="11"/>
      <c r="U69" s="11"/>
      <c r="V69" s="11"/>
      <c r="W69" s="11"/>
    </row>
    <row r="70" ht="18.75" customHeight="1" spans="1:23">
      <c r="A70" s="9" t="s">
        <v>379</v>
      </c>
      <c r="B70" s="112" t="s">
        <v>380</v>
      </c>
      <c r="C70" s="10" t="s">
        <v>378</v>
      </c>
      <c r="D70" s="9" t="s">
        <v>59</v>
      </c>
      <c r="E70" s="9">
        <v>2010108</v>
      </c>
      <c r="F70" s="9" t="s">
        <v>83</v>
      </c>
      <c r="G70" s="9">
        <v>31002</v>
      </c>
      <c r="H70" s="9" t="s">
        <v>332</v>
      </c>
      <c r="I70" s="11">
        <v>8000</v>
      </c>
      <c r="J70" s="11">
        <v>8000</v>
      </c>
      <c r="K70" s="11">
        <v>8000</v>
      </c>
      <c r="L70" s="11"/>
      <c r="M70" s="11"/>
      <c r="N70" s="11"/>
      <c r="O70" s="11"/>
      <c r="P70" s="23"/>
      <c r="Q70" s="11"/>
      <c r="R70" s="11"/>
      <c r="S70" s="11"/>
      <c r="T70" s="11"/>
      <c r="U70" s="11"/>
      <c r="V70" s="11"/>
      <c r="W70" s="11"/>
    </row>
    <row r="71" ht="18.75" customHeight="1" spans="1:23">
      <c r="A71" s="9"/>
      <c r="B71" s="9"/>
      <c r="C71" s="10" t="s">
        <v>381</v>
      </c>
      <c r="D71" s="9"/>
      <c r="E71" s="9"/>
      <c r="F71" s="9"/>
      <c r="G71" s="9"/>
      <c r="H71" s="9"/>
      <c r="I71" s="11">
        <v>5000</v>
      </c>
      <c r="J71" s="11">
        <v>5000</v>
      </c>
      <c r="K71" s="11">
        <v>5000</v>
      </c>
      <c r="L71" s="11"/>
      <c r="M71" s="11"/>
      <c r="N71" s="11"/>
      <c r="O71" s="11"/>
      <c r="P71" s="23"/>
      <c r="Q71" s="11"/>
      <c r="R71" s="11"/>
      <c r="S71" s="11"/>
      <c r="T71" s="11"/>
      <c r="U71" s="11"/>
      <c r="V71" s="11"/>
      <c r="W71" s="11"/>
    </row>
    <row r="72" ht="18.75" customHeight="1" spans="1:23">
      <c r="A72" s="9" t="s">
        <v>379</v>
      </c>
      <c r="B72" s="112" t="s">
        <v>382</v>
      </c>
      <c r="C72" s="10" t="s">
        <v>383</v>
      </c>
      <c r="D72" s="9" t="s">
        <v>59</v>
      </c>
      <c r="E72" s="9" t="s">
        <v>384</v>
      </c>
      <c r="F72" s="9" t="s">
        <v>83</v>
      </c>
      <c r="G72" s="9">
        <v>30201</v>
      </c>
      <c r="H72" s="9" t="s">
        <v>262</v>
      </c>
      <c r="I72" s="11">
        <v>5000</v>
      </c>
      <c r="J72" s="11">
        <v>5000</v>
      </c>
      <c r="K72" s="11">
        <v>5000</v>
      </c>
      <c r="L72" s="11"/>
      <c r="M72" s="11"/>
      <c r="N72" s="11"/>
      <c r="O72" s="11"/>
      <c r="P72" s="23"/>
      <c r="Q72" s="11"/>
      <c r="R72" s="11"/>
      <c r="S72" s="11"/>
      <c r="T72" s="11"/>
      <c r="U72" s="11"/>
      <c r="V72" s="11"/>
      <c r="W72" s="11"/>
    </row>
    <row r="73" ht="28" customHeight="1" spans="1:23">
      <c r="A73" s="9"/>
      <c r="B73" s="9"/>
      <c r="C73" s="10" t="s">
        <v>385</v>
      </c>
      <c r="D73" s="9"/>
      <c r="E73" s="9"/>
      <c r="F73" s="9"/>
      <c r="G73" s="9"/>
      <c r="H73" s="9"/>
      <c r="I73" s="11">
        <v>80000</v>
      </c>
      <c r="J73" s="11">
        <v>80000</v>
      </c>
      <c r="K73" s="11">
        <v>80000</v>
      </c>
      <c r="L73" s="11"/>
      <c r="M73" s="11"/>
      <c r="N73" s="11"/>
      <c r="O73" s="11"/>
      <c r="P73" s="23"/>
      <c r="Q73" s="11"/>
      <c r="R73" s="11"/>
      <c r="S73" s="11"/>
      <c r="T73" s="11"/>
      <c r="U73" s="11"/>
      <c r="V73" s="11"/>
      <c r="W73" s="11"/>
    </row>
    <row r="74" ht="31" customHeight="1" spans="1:23">
      <c r="A74" s="9" t="s">
        <v>324</v>
      </c>
      <c r="B74" s="112" t="s">
        <v>386</v>
      </c>
      <c r="C74" s="10" t="s">
        <v>385</v>
      </c>
      <c r="D74" s="9" t="s">
        <v>59</v>
      </c>
      <c r="E74" s="9">
        <v>2010199</v>
      </c>
      <c r="F74" s="9" t="s">
        <v>387</v>
      </c>
      <c r="G74" s="9">
        <v>31005</v>
      </c>
      <c r="H74" s="9" t="s">
        <v>327</v>
      </c>
      <c r="I74" s="11">
        <v>80000</v>
      </c>
      <c r="J74" s="11">
        <v>80000</v>
      </c>
      <c r="K74" s="11">
        <v>80000</v>
      </c>
      <c r="L74" s="11"/>
      <c r="M74" s="11"/>
      <c r="N74" s="11"/>
      <c r="O74" s="11"/>
      <c r="P74" s="23"/>
      <c r="Q74" s="11"/>
      <c r="R74" s="11"/>
      <c r="S74" s="11"/>
      <c r="T74" s="11"/>
      <c r="U74" s="11"/>
      <c r="V74" s="11"/>
      <c r="W74" s="11"/>
    </row>
    <row r="75" ht="18.75" customHeight="1" spans="1:23">
      <c r="A75" s="9"/>
      <c r="B75" s="9"/>
      <c r="C75" s="10" t="s">
        <v>388</v>
      </c>
      <c r="D75" s="9"/>
      <c r="E75" s="9"/>
      <c r="F75" s="9"/>
      <c r="G75" s="9"/>
      <c r="H75" s="9"/>
      <c r="I75" s="11">
        <v>50000</v>
      </c>
      <c r="J75" s="11">
        <v>50000</v>
      </c>
      <c r="K75" s="11">
        <v>50000</v>
      </c>
      <c r="L75" s="11"/>
      <c r="M75" s="11"/>
      <c r="N75" s="11"/>
      <c r="O75" s="11"/>
      <c r="P75" s="23"/>
      <c r="Q75" s="11"/>
      <c r="R75" s="11"/>
      <c r="S75" s="11"/>
      <c r="T75" s="11"/>
      <c r="U75" s="11"/>
      <c r="V75" s="11"/>
      <c r="W75" s="11"/>
    </row>
    <row r="76" ht="18.75" customHeight="1" spans="1:23">
      <c r="A76" s="9" t="s">
        <v>324</v>
      </c>
      <c r="B76" s="112" t="s">
        <v>389</v>
      </c>
      <c r="C76" s="10" t="s">
        <v>388</v>
      </c>
      <c r="D76" s="9" t="s">
        <v>59</v>
      </c>
      <c r="E76" s="9">
        <v>2011102</v>
      </c>
      <c r="F76" s="9" t="s">
        <v>98</v>
      </c>
      <c r="G76" s="9">
        <v>30201</v>
      </c>
      <c r="H76" s="9" t="s">
        <v>262</v>
      </c>
      <c r="I76" s="11">
        <v>50000</v>
      </c>
      <c r="J76" s="11">
        <v>50000</v>
      </c>
      <c r="K76" s="11">
        <v>50000</v>
      </c>
      <c r="L76" s="11"/>
      <c r="M76" s="11"/>
      <c r="N76" s="11"/>
      <c r="O76" s="11"/>
      <c r="P76" s="23"/>
      <c r="Q76" s="11"/>
      <c r="R76" s="11"/>
      <c r="S76" s="11"/>
      <c r="T76" s="11"/>
      <c r="U76" s="11"/>
      <c r="V76" s="11"/>
      <c r="W76" s="11"/>
    </row>
    <row r="77" ht="18.75" customHeight="1" spans="1:23">
      <c r="A77" s="9"/>
      <c r="B77" s="9"/>
      <c r="C77" s="10" t="s">
        <v>390</v>
      </c>
      <c r="D77" s="9"/>
      <c r="E77" s="9"/>
      <c r="F77" s="9"/>
      <c r="G77" s="9"/>
      <c r="H77" s="9"/>
      <c r="I77" s="11">
        <v>5833</v>
      </c>
      <c r="J77" s="11">
        <v>5833</v>
      </c>
      <c r="K77" s="11">
        <v>5833</v>
      </c>
      <c r="L77" s="11"/>
      <c r="M77" s="11"/>
      <c r="N77" s="11"/>
      <c r="O77" s="11"/>
      <c r="P77" s="23"/>
      <c r="Q77" s="11"/>
      <c r="R77" s="11"/>
      <c r="S77" s="11"/>
      <c r="T77" s="11"/>
      <c r="U77" s="11"/>
      <c r="V77" s="11"/>
      <c r="W77" s="11"/>
    </row>
    <row r="78" ht="18.75" customHeight="1" spans="1:23">
      <c r="A78" s="9" t="s">
        <v>324</v>
      </c>
      <c r="B78" s="112" t="s">
        <v>391</v>
      </c>
      <c r="C78" s="10" t="s">
        <v>390</v>
      </c>
      <c r="D78" s="9" t="s">
        <v>59</v>
      </c>
      <c r="E78" s="9">
        <v>2012902</v>
      </c>
      <c r="F78" s="9" t="s">
        <v>98</v>
      </c>
      <c r="G78" s="9">
        <v>30305</v>
      </c>
      <c r="H78" s="9" t="s">
        <v>288</v>
      </c>
      <c r="I78" s="11">
        <v>5833</v>
      </c>
      <c r="J78" s="11">
        <v>5833</v>
      </c>
      <c r="K78" s="11">
        <v>5833</v>
      </c>
      <c r="L78" s="11"/>
      <c r="M78" s="11"/>
      <c r="N78" s="11"/>
      <c r="O78" s="11"/>
      <c r="P78" s="23"/>
      <c r="Q78" s="11"/>
      <c r="R78" s="11"/>
      <c r="S78" s="11"/>
      <c r="T78" s="11"/>
      <c r="U78" s="11"/>
      <c r="V78" s="11"/>
      <c r="W78" s="11"/>
    </row>
    <row r="79" ht="18.75" customHeight="1" spans="1:23">
      <c r="A79" s="9"/>
      <c r="B79" s="9"/>
      <c r="C79" s="10" t="s">
        <v>392</v>
      </c>
      <c r="D79" s="9"/>
      <c r="E79" s="9"/>
      <c r="F79" s="9"/>
      <c r="G79" s="9"/>
      <c r="H79" s="9"/>
      <c r="I79" s="11">
        <v>30000</v>
      </c>
      <c r="J79" s="11">
        <v>30000</v>
      </c>
      <c r="K79" s="11">
        <v>30000</v>
      </c>
      <c r="L79" s="11"/>
      <c r="M79" s="11"/>
      <c r="N79" s="11"/>
      <c r="O79" s="11"/>
      <c r="P79" s="23"/>
      <c r="Q79" s="11"/>
      <c r="R79" s="11"/>
      <c r="S79" s="11"/>
      <c r="T79" s="11"/>
      <c r="U79" s="11"/>
      <c r="V79" s="11"/>
      <c r="W79" s="11"/>
    </row>
    <row r="80" ht="18.75" customHeight="1" spans="1:23">
      <c r="A80" s="9" t="s">
        <v>379</v>
      </c>
      <c r="B80" s="112" t="s">
        <v>393</v>
      </c>
      <c r="C80" s="10" t="s">
        <v>392</v>
      </c>
      <c r="D80" s="9" t="s">
        <v>59</v>
      </c>
      <c r="E80" s="9">
        <v>2012999</v>
      </c>
      <c r="F80" s="9" t="s">
        <v>96</v>
      </c>
      <c r="G80" s="9">
        <v>30201</v>
      </c>
      <c r="H80" s="9" t="s">
        <v>262</v>
      </c>
      <c r="I80" s="11">
        <v>1600</v>
      </c>
      <c r="J80" s="11">
        <v>1600</v>
      </c>
      <c r="K80" s="11">
        <v>1600</v>
      </c>
      <c r="L80" s="11"/>
      <c r="M80" s="11"/>
      <c r="N80" s="11"/>
      <c r="O80" s="11"/>
      <c r="P80" s="23"/>
      <c r="Q80" s="11"/>
      <c r="R80" s="11"/>
      <c r="S80" s="11"/>
      <c r="T80" s="11"/>
      <c r="U80" s="11"/>
      <c r="V80" s="11"/>
      <c r="W80" s="11"/>
    </row>
    <row r="81" ht="18.75" customHeight="1" spans="1:23">
      <c r="A81" s="9" t="s">
        <v>379</v>
      </c>
      <c r="B81" s="112" t="s">
        <v>393</v>
      </c>
      <c r="C81" s="10" t="s">
        <v>392</v>
      </c>
      <c r="D81" s="9" t="s">
        <v>59</v>
      </c>
      <c r="E81" s="9">
        <v>2012999</v>
      </c>
      <c r="F81" s="9" t="s">
        <v>96</v>
      </c>
      <c r="G81" s="9" t="s">
        <v>354</v>
      </c>
      <c r="H81" s="9" t="s">
        <v>355</v>
      </c>
      <c r="I81" s="11">
        <v>8000</v>
      </c>
      <c r="J81" s="11">
        <v>8000</v>
      </c>
      <c r="K81" s="11">
        <v>8000</v>
      </c>
      <c r="L81" s="11"/>
      <c r="M81" s="11"/>
      <c r="N81" s="11"/>
      <c r="O81" s="11"/>
      <c r="P81" s="23"/>
      <c r="Q81" s="11"/>
      <c r="R81" s="11"/>
      <c r="S81" s="11"/>
      <c r="T81" s="11"/>
      <c r="U81" s="11"/>
      <c r="V81" s="11"/>
      <c r="W81" s="11"/>
    </row>
    <row r="82" ht="18.75" customHeight="1" spans="1:23">
      <c r="A82" s="9" t="s">
        <v>379</v>
      </c>
      <c r="B82" s="112" t="s">
        <v>393</v>
      </c>
      <c r="C82" s="10" t="s">
        <v>392</v>
      </c>
      <c r="D82" s="9" t="s">
        <v>59</v>
      </c>
      <c r="E82" s="9">
        <v>2012999</v>
      </c>
      <c r="F82" s="9" t="s">
        <v>96</v>
      </c>
      <c r="G82" s="9" t="s">
        <v>354</v>
      </c>
      <c r="H82" s="9" t="s">
        <v>355</v>
      </c>
      <c r="I82" s="11">
        <v>7200</v>
      </c>
      <c r="J82" s="11">
        <v>7200</v>
      </c>
      <c r="K82" s="11">
        <v>7200</v>
      </c>
      <c r="L82" s="11"/>
      <c r="M82" s="11"/>
      <c r="N82" s="11"/>
      <c r="O82" s="11"/>
      <c r="P82" s="23"/>
      <c r="Q82" s="11"/>
      <c r="R82" s="11"/>
      <c r="S82" s="11"/>
      <c r="T82" s="11"/>
      <c r="U82" s="11"/>
      <c r="V82" s="11"/>
      <c r="W82" s="11"/>
    </row>
    <row r="83" ht="18.75" customHeight="1" spans="1:23">
      <c r="A83" s="9" t="s">
        <v>379</v>
      </c>
      <c r="B83" s="112" t="s">
        <v>393</v>
      </c>
      <c r="C83" s="10" t="s">
        <v>392</v>
      </c>
      <c r="D83" s="9" t="s">
        <v>59</v>
      </c>
      <c r="E83" s="9">
        <v>2012999</v>
      </c>
      <c r="F83" s="9" t="s">
        <v>96</v>
      </c>
      <c r="G83" s="9" t="s">
        <v>354</v>
      </c>
      <c r="H83" s="9" t="s">
        <v>355</v>
      </c>
      <c r="I83" s="11">
        <v>7200</v>
      </c>
      <c r="J83" s="11">
        <v>7200</v>
      </c>
      <c r="K83" s="11">
        <v>7200</v>
      </c>
      <c r="L83" s="11"/>
      <c r="M83" s="11"/>
      <c r="N83" s="11"/>
      <c r="O83" s="11"/>
      <c r="P83" s="23"/>
      <c r="Q83" s="11"/>
      <c r="R83" s="11"/>
      <c r="S83" s="11"/>
      <c r="T83" s="11"/>
      <c r="U83" s="11"/>
      <c r="V83" s="11"/>
      <c r="W83" s="11"/>
    </row>
    <row r="84" ht="18.75" customHeight="1" spans="1:23">
      <c r="A84" s="9" t="s">
        <v>379</v>
      </c>
      <c r="B84" s="112" t="s">
        <v>393</v>
      </c>
      <c r="C84" s="10" t="s">
        <v>392</v>
      </c>
      <c r="D84" s="9" t="s">
        <v>59</v>
      </c>
      <c r="E84" s="9">
        <v>2012999</v>
      </c>
      <c r="F84" s="9" t="s">
        <v>96</v>
      </c>
      <c r="G84" s="9">
        <v>30226</v>
      </c>
      <c r="H84" s="9" t="s">
        <v>394</v>
      </c>
      <c r="I84" s="11">
        <v>6000</v>
      </c>
      <c r="J84" s="11">
        <v>6000</v>
      </c>
      <c r="K84" s="11">
        <v>6000</v>
      </c>
      <c r="L84" s="11"/>
      <c r="M84" s="11"/>
      <c r="N84" s="11"/>
      <c r="O84" s="11"/>
      <c r="P84" s="23"/>
      <c r="Q84" s="11"/>
      <c r="R84" s="11"/>
      <c r="S84" s="11"/>
      <c r="T84" s="11"/>
      <c r="U84" s="11"/>
      <c r="V84" s="11"/>
      <c r="W84" s="11"/>
    </row>
    <row r="85" ht="18.75" customHeight="1" spans="1:23">
      <c r="A85" s="9"/>
      <c r="B85" s="9"/>
      <c r="C85" s="10" t="s">
        <v>395</v>
      </c>
      <c r="D85" s="9"/>
      <c r="E85" s="9"/>
      <c r="F85" s="9"/>
      <c r="G85" s="9"/>
      <c r="H85" s="9"/>
      <c r="I85" s="11">
        <v>3120</v>
      </c>
      <c r="J85" s="11">
        <v>3120</v>
      </c>
      <c r="K85" s="11">
        <v>3120</v>
      </c>
      <c r="L85" s="11"/>
      <c r="M85" s="11"/>
      <c r="N85" s="11"/>
      <c r="O85" s="11"/>
      <c r="P85" s="23"/>
      <c r="Q85" s="11"/>
      <c r="R85" s="11"/>
      <c r="S85" s="11"/>
      <c r="T85" s="11"/>
      <c r="U85" s="11"/>
      <c r="V85" s="11"/>
      <c r="W85" s="11"/>
    </row>
    <row r="86" ht="18.75" customHeight="1" spans="1:23">
      <c r="A86" s="9" t="s">
        <v>324</v>
      </c>
      <c r="B86" s="112" t="s">
        <v>396</v>
      </c>
      <c r="C86" s="10" t="s">
        <v>395</v>
      </c>
      <c r="D86" s="9" t="s">
        <v>59</v>
      </c>
      <c r="E86" s="9">
        <v>2013299</v>
      </c>
      <c r="F86" s="9" t="s">
        <v>99</v>
      </c>
      <c r="G86" s="9">
        <v>30305</v>
      </c>
      <c r="H86" s="9" t="s">
        <v>288</v>
      </c>
      <c r="I86" s="11">
        <v>1920</v>
      </c>
      <c r="J86" s="11">
        <v>1920</v>
      </c>
      <c r="K86" s="11">
        <v>1920</v>
      </c>
      <c r="L86" s="11"/>
      <c r="M86" s="11"/>
      <c r="N86" s="11"/>
      <c r="O86" s="11"/>
      <c r="P86" s="23"/>
      <c r="Q86" s="11"/>
      <c r="R86" s="11"/>
      <c r="S86" s="11"/>
      <c r="T86" s="11"/>
      <c r="U86" s="11"/>
      <c r="V86" s="11"/>
      <c r="W86" s="11"/>
    </row>
    <row r="87" ht="18.75" customHeight="1" spans="1:23">
      <c r="A87" s="9" t="s">
        <v>324</v>
      </c>
      <c r="B87" s="112" t="s">
        <v>396</v>
      </c>
      <c r="C87" s="10" t="s">
        <v>395</v>
      </c>
      <c r="D87" s="9" t="s">
        <v>59</v>
      </c>
      <c r="E87" s="9">
        <v>2013299</v>
      </c>
      <c r="F87" s="9" t="s">
        <v>99</v>
      </c>
      <c r="G87" s="9">
        <v>30305</v>
      </c>
      <c r="H87" s="9" t="s">
        <v>288</v>
      </c>
      <c r="I87" s="11">
        <v>1200</v>
      </c>
      <c r="J87" s="11">
        <v>1200</v>
      </c>
      <c r="K87" s="11">
        <v>1200</v>
      </c>
      <c r="L87" s="11"/>
      <c r="M87" s="11"/>
      <c r="N87" s="11"/>
      <c r="O87" s="11"/>
      <c r="P87" s="23"/>
      <c r="Q87" s="11"/>
      <c r="R87" s="11"/>
      <c r="S87" s="11"/>
      <c r="T87" s="11"/>
      <c r="U87" s="11"/>
      <c r="V87" s="11"/>
      <c r="W87" s="11"/>
    </row>
    <row r="88" ht="18.75" customHeight="1" spans="1:23">
      <c r="A88" s="9"/>
      <c r="B88" s="9"/>
      <c r="C88" s="10" t="s">
        <v>397</v>
      </c>
      <c r="D88" s="9"/>
      <c r="E88" s="9"/>
      <c r="F88" s="9"/>
      <c r="G88" s="9"/>
      <c r="H88" s="9"/>
      <c r="I88" s="11">
        <v>50000</v>
      </c>
      <c r="J88" s="11">
        <v>50000</v>
      </c>
      <c r="K88" s="11">
        <v>50000</v>
      </c>
      <c r="L88" s="11"/>
      <c r="M88" s="11"/>
      <c r="N88" s="11"/>
      <c r="O88" s="11"/>
      <c r="P88" s="23"/>
      <c r="Q88" s="11"/>
      <c r="R88" s="11"/>
      <c r="S88" s="11"/>
      <c r="T88" s="11"/>
      <c r="U88" s="11"/>
      <c r="V88" s="11"/>
      <c r="W88" s="11"/>
    </row>
    <row r="89" ht="18.75" customHeight="1" spans="1:23">
      <c r="A89" s="9" t="s">
        <v>379</v>
      </c>
      <c r="B89" s="112" t="s">
        <v>398</v>
      </c>
      <c r="C89" s="10" t="s">
        <v>397</v>
      </c>
      <c r="D89" s="9" t="s">
        <v>59</v>
      </c>
      <c r="E89" s="9">
        <v>2013299</v>
      </c>
      <c r="F89" s="9" t="s">
        <v>99</v>
      </c>
      <c r="G89" s="9">
        <v>30227</v>
      </c>
      <c r="H89" s="9" t="s">
        <v>399</v>
      </c>
      <c r="I89" s="11">
        <v>50000</v>
      </c>
      <c r="J89" s="11">
        <v>50000</v>
      </c>
      <c r="K89" s="11">
        <v>50000</v>
      </c>
      <c r="L89" s="11"/>
      <c r="M89" s="11"/>
      <c r="N89" s="11"/>
      <c r="O89" s="11"/>
      <c r="P89" s="23"/>
      <c r="Q89" s="11"/>
      <c r="R89" s="11"/>
      <c r="S89" s="11"/>
      <c r="T89" s="11"/>
      <c r="U89" s="11"/>
      <c r="V89" s="11"/>
      <c r="W89" s="11"/>
    </row>
    <row r="90" ht="18.75" customHeight="1" spans="1:23">
      <c r="A90" s="9"/>
      <c r="B90" s="9"/>
      <c r="C90" s="10" t="s">
        <v>400</v>
      </c>
      <c r="D90" s="9"/>
      <c r="E90" s="9"/>
      <c r="F90" s="9"/>
      <c r="G90" s="9"/>
      <c r="H90" s="9"/>
      <c r="I90" s="11">
        <v>7500</v>
      </c>
      <c r="J90" s="11">
        <v>7500</v>
      </c>
      <c r="K90" s="11">
        <v>7500</v>
      </c>
      <c r="L90" s="11"/>
      <c r="M90" s="11"/>
      <c r="N90" s="11"/>
      <c r="O90" s="11"/>
      <c r="P90" s="23"/>
      <c r="Q90" s="11"/>
      <c r="R90" s="11"/>
      <c r="S90" s="11"/>
      <c r="T90" s="11"/>
      <c r="U90" s="11"/>
      <c r="V90" s="11"/>
      <c r="W90" s="11"/>
    </row>
    <row r="91" ht="18.75" customHeight="1" spans="1:23">
      <c r="A91" s="9" t="s">
        <v>324</v>
      </c>
      <c r="B91" s="9" t="s">
        <v>401</v>
      </c>
      <c r="C91" s="10" t="s">
        <v>400</v>
      </c>
      <c r="D91" s="9" t="s">
        <v>59</v>
      </c>
      <c r="E91" s="9">
        <v>2013299</v>
      </c>
      <c r="F91" s="9" t="s">
        <v>99</v>
      </c>
      <c r="G91" s="9">
        <v>30305</v>
      </c>
      <c r="H91" s="9" t="s">
        <v>288</v>
      </c>
      <c r="I91" s="11">
        <v>7500</v>
      </c>
      <c r="J91" s="11">
        <v>7500</v>
      </c>
      <c r="K91" s="11">
        <v>7500</v>
      </c>
      <c r="L91" s="11"/>
      <c r="M91" s="11"/>
      <c r="N91" s="11"/>
      <c r="O91" s="11"/>
      <c r="P91" s="23"/>
      <c r="Q91" s="11"/>
      <c r="R91" s="11"/>
      <c r="S91" s="11"/>
      <c r="T91" s="11"/>
      <c r="U91" s="11"/>
      <c r="V91" s="11"/>
      <c r="W91" s="11"/>
    </row>
    <row r="92" ht="18.75" customHeight="1" spans="1:23">
      <c r="A92" s="9"/>
      <c r="B92" s="9"/>
      <c r="C92" s="10" t="s">
        <v>402</v>
      </c>
      <c r="D92" s="9"/>
      <c r="E92" s="9"/>
      <c r="F92" s="9"/>
      <c r="G92" s="9"/>
      <c r="H92" s="9"/>
      <c r="I92" s="11">
        <v>7190</v>
      </c>
      <c r="J92" s="11">
        <v>7190</v>
      </c>
      <c r="K92" s="11">
        <v>7190</v>
      </c>
      <c r="L92" s="11"/>
      <c r="M92" s="11"/>
      <c r="N92" s="11"/>
      <c r="O92" s="11"/>
      <c r="P92" s="23"/>
      <c r="Q92" s="11"/>
      <c r="R92" s="11"/>
      <c r="S92" s="11"/>
      <c r="T92" s="11"/>
      <c r="U92" s="11"/>
      <c r="V92" s="11"/>
      <c r="W92" s="11"/>
    </row>
    <row r="93" ht="18.75" customHeight="1" spans="1:23">
      <c r="A93" s="9" t="s">
        <v>379</v>
      </c>
      <c r="B93" s="9" t="s">
        <v>403</v>
      </c>
      <c r="C93" s="10" t="s">
        <v>402</v>
      </c>
      <c r="D93" s="9" t="s">
        <v>59</v>
      </c>
      <c r="E93" s="9">
        <v>2109999</v>
      </c>
      <c r="F93" s="9" t="s">
        <v>141</v>
      </c>
      <c r="G93" s="9">
        <v>30305</v>
      </c>
      <c r="H93" s="9" t="s">
        <v>288</v>
      </c>
      <c r="I93" s="11">
        <v>7190</v>
      </c>
      <c r="J93" s="11">
        <v>7190</v>
      </c>
      <c r="K93" s="11">
        <v>7190</v>
      </c>
      <c r="L93" s="11"/>
      <c r="M93" s="11"/>
      <c r="N93" s="11"/>
      <c r="O93" s="11"/>
      <c r="P93" s="23"/>
      <c r="Q93" s="11"/>
      <c r="R93" s="11"/>
      <c r="S93" s="11"/>
      <c r="T93" s="11"/>
      <c r="U93" s="11"/>
      <c r="V93" s="11"/>
      <c r="W93" s="11"/>
    </row>
    <row r="94" ht="27" customHeight="1" spans="1:23">
      <c r="A94" s="9"/>
      <c r="B94" s="9"/>
      <c r="C94" s="10" t="s">
        <v>404</v>
      </c>
      <c r="D94" s="9"/>
      <c r="E94" s="9"/>
      <c r="F94" s="9"/>
      <c r="G94" s="9"/>
      <c r="H94" s="9"/>
      <c r="I94" s="11">
        <v>90000</v>
      </c>
      <c r="J94" s="11">
        <v>90000</v>
      </c>
      <c r="K94" s="11">
        <v>90000</v>
      </c>
      <c r="L94" s="11"/>
      <c r="M94" s="11"/>
      <c r="N94" s="11"/>
      <c r="O94" s="11"/>
      <c r="P94" s="23"/>
      <c r="Q94" s="11"/>
      <c r="R94" s="11"/>
      <c r="S94" s="11"/>
      <c r="T94" s="11"/>
      <c r="U94" s="11"/>
      <c r="V94" s="11"/>
      <c r="W94" s="11"/>
    </row>
    <row r="95" ht="28" customHeight="1" spans="1:23">
      <c r="A95" s="9" t="s">
        <v>324</v>
      </c>
      <c r="B95" s="9" t="s">
        <v>405</v>
      </c>
      <c r="C95" s="10" t="s">
        <v>404</v>
      </c>
      <c r="D95" s="9" t="s">
        <v>59</v>
      </c>
      <c r="E95" s="9">
        <v>2129999</v>
      </c>
      <c r="F95" s="9" t="s">
        <v>148</v>
      </c>
      <c r="G95" s="9">
        <v>30201</v>
      </c>
      <c r="H95" s="9" t="s">
        <v>262</v>
      </c>
      <c r="I95" s="11">
        <v>90000</v>
      </c>
      <c r="J95" s="11">
        <v>90000</v>
      </c>
      <c r="K95" s="11">
        <v>90000</v>
      </c>
      <c r="L95" s="11"/>
      <c r="M95" s="11"/>
      <c r="N95" s="11"/>
      <c r="O95" s="11"/>
      <c r="P95" s="23"/>
      <c r="Q95" s="11"/>
      <c r="R95" s="11"/>
      <c r="S95" s="11"/>
      <c r="T95" s="11"/>
      <c r="U95" s="11"/>
      <c r="V95" s="11"/>
      <c r="W95" s="11"/>
    </row>
    <row r="96" ht="18.75" customHeight="1" spans="1:23">
      <c r="A96" s="9"/>
      <c r="B96" s="9"/>
      <c r="C96" s="10" t="s">
        <v>406</v>
      </c>
      <c r="D96" s="9"/>
      <c r="E96" s="9"/>
      <c r="F96" s="9"/>
      <c r="G96" s="9"/>
      <c r="H96" s="9"/>
      <c r="I96" s="11">
        <v>20000</v>
      </c>
      <c r="J96" s="11">
        <v>20000</v>
      </c>
      <c r="K96" s="11">
        <v>20000</v>
      </c>
      <c r="L96" s="11"/>
      <c r="M96" s="11"/>
      <c r="N96" s="11"/>
      <c r="O96" s="11"/>
      <c r="P96" s="23"/>
      <c r="Q96" s="11"/>
      <c r="R96" s="11"/>
      <c r="S96" s="11"/>
      <c r="T96" s="11"/>
      <c r="U96" s="11"/>
      <c r="V96" s="11"/>
      <c r="W96" s="11"/>
    </row>
    <row r="97" ht="18.75" customHeight="1" spans="1:23">
      <c r="A97" s="9" t="s">
        <v>379</v>
      </c>
      <c r="B97" s="9" t="s">
        <v>407</v>
      </c>
      <c r="C97" s="10" t="s">
        <v>406</v>
      </c>
      <c r="D97" s="9" t="s">
        <v>59</v>
      </c>
      <c r="E97" s="9">
        <v>2130122</v>
      </c>
      <c r="F97" s="9" t="s">
        <v>158</v>
      </c>
      <c r="G97" s="9" t="s">
        <v>354</v>
      </c>
      <c r="H97" s="9" t="s">
        <v>355</v>
      </c>
      <c r="I97" s="11">
        <v>20000</v>
      </c>
      <c r="J97" s="11">
        <v>20000</v>
      </c>
      <c r="K97" s="11">
        <v>20000</v>
      </c>
      <c r="L97" s="11"/>
      <c r="M97" s="11"/>
      <c r="N97" s="11"/>
      <c r="O97" s="11"/>
      <c r="P97" s="23"/>
      <c r="Q97" s="11"/>
      <c r="R97" s="11"/>
      <c r="S97" s="11"/>
      <c r="T97" s="11"/>
      <c r="U97" s="11"/>
      <c r="V97" s="11"/>
      <c r="W97" s="11"/>
    </row>
    <row r="98" ht="18.75" customHeight="1" spans="1:23">
      <c r="A98" s="9"/>
      <c r="B98" s="9"/>
      <c r="C98" s="10" t="s">
        <v>408</v>
      </c>
      <c r="D98" s="9"/>
      <c r="E98" s="9"/>
      <c r="F98" s="9"/>
      <c r="G98" s="9"/>
      <c r="H98" s="9"/>
      <c r="I98" s="11">
        <v>269612.88</v>
      </c>
      <c r="J98" s="11">
        <v>269612.88</v>
      </c>
      <c r="K98" s="11">
        <v>269612.88</v>
      </c>
      <c r="L98" s="11"/>
      <c r="M98" s="11"/>
      <c r="N98" s="11"/>
      <c r="O98" s="11"/>
      <c r="P98" s="23"/>
      <c r="Q98" s="11"/>
      <c r="R98" s="11"/>
      <c r="S98" s="11"/>
      <c r="T98" s="11"/>
      <c r="U98" s="11"/>
      <c r="V98" s="11"/>
      <c r="W98" s="11"/>
    </row>
    <row r="99" ht="18.75" customHeight="1" spans="1:23">
      <c r="A99" s="9" t="s">
        <v>324</v>
      </c>
      <c r="B99" s="9" t="s">
        <v>407</v>
      </c>
      <c r="C99" s="10" t="s">
        <v>408</v>
      </c>
      <c r="D99" s="9" t="s">
        <v>59</v>
      </c>
      <c r="E99" s="9">
        <v>2130209</v>
      </c>
      <c r="F99" s="9" t="s">
        <v>409</v>
      </c>
      <c r="G99" s="9">
        <v>30299</v>
      </c>
      <c r="H99" s="9" t="s">
        <v>410</v>
      </c>
      <c r="I99" s="11">
        <v>18100</v>
      </c>
      <c r="J99" s="11">
        <v>18100</v>
      </c>
      <c r="K99" s="11">
        <v>18100</v>
      </c>
      <c r="L99" s="11"/>
      <c r="M99" s="11"/>
      <c r="N99" s="11"/>
      <c r="O99" s="11"/>
      <c r="P99" s="23"/>
      <c r="Q99" s="11"/>
      <c r="R99" s="11"/>
      <c r="S99" s="11"/>
      <c r="T99" s="11"/>
      <c r="U99" s="11"/>
      <c r="V99" s="11"/>
      <c r="W99" s="11"/>
    </row>
    <row r="100" ht="18.75" customHeight="1" spans="1:23">
      <c r="A100" s="9" t="s">
        <v>324</v>
      </c>
      <c r="B100" s="9" t="s">
        <v>407</v>
      </c>
      <c r="C100" s="10" t="s">
        <v>408</v>
      </c>
      <c r="D100" s="9" t="s">
        <v>59</v>
      </c>
      <c r="E100" s="9">
        <v>2130209</v>
      </c>
      <c r="F100" s="9" t="s">
        <v>409</v>
      </c>
      <c r="G100" s="9">
        <v>30227</v>
      </c>
      <c r="H100" s="9" t="s">
        <v>399</v>
      </c>
      <c r="I100" s="11">
        <v>231512.88</v>
      </c>
      <c r="J100" s="11">
        <v>231512.88</v>
      </c>
      <c r="K100" s="11">
        <v>231512.88</v>
      </c>
      <c r="L100" s="11"/>
      <c r="M100" s="11"/>
      <c r="N100" s="11"/>
      <c r="O100" s="11"/>
      <c r="P100" s="23"/>
      <c r="Q100" s="11"/>
      <c r="R100" s="11"/>
      <c r="S100" s="11"/>
      <c r="T100" s="11"/>
      <c r="U100" s="11"/>
      <c r="V100" s="11"/>
      <c r="W100" s="11"/>
    </row>
    <row r="101" ht="18.75" customHeight="1" spans="1:23">
      <c r="A101" s="9" t="s">
        <v>324</v>
      </c>
      <c r="B101" s="9" t="s">
        <v>407</v>
      </c>
      <c r="C101" s="10" t="s">
        <v>408</v>
      </c>
      <c r="D101" s="9" t="s">
        <v>59</v>
      </c>
      <c r="E101" s="9">
        <v>2130209</v>
      </c>
      <c r="F101" s="9" t="s">
        <v>409</v>
      </c>
      <c r="G101" s="9" t="s">
        <v>354</v>
      </c>
      <c r="H101" s="9" t="s">
        <v>355</v>
      </c>
      <c r="I101" s="11">
        <v>20000</v>
      </c>
      <c r="J101" s="11">
        <v>20000</v>
      </c>
      <c r="K101" s="11">
        <v>20000</v>
      </c>
      <c r="L101" s="11"/>
      <c r="M101" s="11"/>
      <c r="N101" s="11"/>
      <c r="O101" s="11"/>
      <c r="P101" s="23"/>
      <c r="Q101" s="11"/>
      <c r="R101" s="11"/>
      <c r="S101" s="11"/>
      <c r="T101" s="11"/>
      <c r="U101" s="11"/>
      <c r="V101" s="11"/>
      <c r="W101" s="11"/>
    </row>
    <row r="102" ht="18.75" customHeight="1" spans="1:23">
      <c r="A102" s="9"/>
      <c r="B102" s="9"/>
      <c r="C102" s="10" t="s">
        <v>411</v>
      </c>
      <c r="D102" s="9"/>
      <c r="E102" s="9"/>
      <c r="F102" s="9"/>
      <c r="G102" s="9"/>
      <c r="H102" s="9"/>
      <c r="I102" s="11">
        <v>80000</v>
      </c>
      <c r="J102" s="11">
        <v>80000</v>
      </c>
      <c r="K102" s="11">
        <v>80000</v>
      </c>
      <c r="L102" s="11"/>
      <c r="M102" s="11"/>
      <c r="N102" s="11"/>
      <c r="O102" s="11"/>
      <c r="P102" s="23"/>
      <c r="Q102" s="11"/>
      <c r="R102" s="11"/>
      <c r="S102" s="11"/>
      <c r="T102" s="11"/>
      <c r="U102" s="11"/>
      <c r="V102" s="11"/>
      <c r="W102" s="11"/>
    </row>
    <row r="103" ht="18.75" customHeight="1" spans="1:23">
      <c r="A103" s="9" t="s">
        <v>324</v>
      </c>
      <c r="B103" s="9" t="s">
        <v>412</v>
      </c>
      <c r="C103" s="10" t="s">
        <v>411</v>
      </c>
      <c r="D103" s="9" t="s">
        <v>59</v>
      </c>
      <c r="E103" s="9">
        <v>2130234</v>
      </c>
      <c r="F103" s="9" t="s">
        <v>162</v>
      </c>
      <c r="G103" s="9">
        <v>30227</v>
      </c>
      <c r="H103" s="9" t="s">
        <v>399</v>
      </c>
      <c r="I103" s="11">
        <v>60000</v>
      </c>
      <c r="J103" s="11">
        <v>60000</v>
      </c>
      <c r="K103" s="11">
        <v>60000</v>
      </c>
      <c r="L103" s="11"/>
      <c r="M103" s="11"/>
      <c r="N103" s="11"/>
      <c r="O103" s="11"/>
      <c r="P103" s="23"/>
      <c r="Q103" s="11"/>
      <c r="R103" s="11"/>
      <c r="S103" s="11"/>
      <c r="T103" s="11"/>
      <c r="U103" s="11"/>
      <c r="V103" s="11"/>
      <c r="W103" s="11"/>
    </row>
    <row r="104" ht="18.75" customHeight="1" spans="1:23">
      <c r="A104" s="9" t="s">
        <v>324</v>
      </c>
      <c r="B104" s="9" t="s">
        <v>412</v>
      </c>
      <c r="C104" s="10" t="s">
        <v>411</v>
      </c>
      <c r="D104" s="9" t="s">
        <v>59</v>
      </c>
      <c r="E104" s="9">
        <v>2130234</v>
      </c>
      <c r="F104" s="9" t="s">
        <v>162</v>
      </c>
      <c r="G104" s="9">
        <v>30218</v>
      </c>
      <c r="H104" s="9" t="s">
        <v>375</v>
      </c>
      <c r="I104" s="11">
        <v>4400</v>
      </c>
      <c r="J104" s="11">
        <v>4400</v>
      </c>
      <c r="K104" s="11">
        <v>4400</v>
      </c>
      <c r="L104" s="11"/>
      <c r="M104" s="11"/>
      <c r="N104" s="11"/>
      <c r="O104" s="11"/>
      <c r="P104" s="23"/>
      <c r="Q104" s="11"/>
      <c r="R104" s="11"/>
      <c r="S104" s="11"/>
      <c r="T104" s="11"/>
      <c r="U104" s="11"/>
      <c r="V104" s="11"/>
      <c r="W104" s="11"/>
    </row>
    <row r="105" ht="18.75" customHeight="1" spans="1:23">
      <c r="A105" s="9" t="s">
        <v>324</v>
      </c>
      <c r="B105" s="9" t="s">
        <v>412</v>
      </c>
      <c r="C105" s="10" t="s">
        <v>411</v>
      </c>
      <c r="D105" s="9" t="s">
        <v>59</v>
      </c>
      <c r="E105" s="9">
        <v>2130234</v>
      </c>
      <c r="F105" s="9" t="s">
        <v>162</v>
      </c>
      <c r="G105" s="9" t="s">
        <v>354</v>
      </c>
      <c r="H105" s="9" t="s">
        <v>355</v>
      </c>
      <c r="I105" s="11">
        <v>15600</v>
      </c>
      <c r="J105" s="11">
        <v>15600</v>
      </c>
      <c r="K105" s="11">
        <v>15600</v>
      </c>
      <c r="L105" s="11"/>
      <c r="M105" s="11"/>
      <c r="N105" s="11"/>
      <c r="O105" s="11"/>
      <c r="P105" s="23"/>
      <c r="Q105" s="11"/>
      <c r="R105" s="11"/>
      <c r="S105" s="11"/>
      <c r="T105" s="11"/>
      <c r="U105" s="11"/>
      <c r="V105" s="11"/>
      <c r="W105" s="11"/>
    </row>
    <row r="106" ht="18.75" customHeight="1" spans="1:23">
      <c r="A106" s="9"/>
      <c r="B106" s="9"/>
      <c r="C106" s="10" t="s">
        <v>413</v>
      </c>
      <c r="D106" s="9"/>
      <c r="E106" s="9"/>
      <c r="F106" s="9"/>
      <c r="G106" s="9"/>
      <c r="H106" s="9"/>
      <c r="I106" s="11">
        <v>25000</v>
      </c>
      <c r="J106" s="11">
        <v>25000</v>
      </c>
      <c r="K106" s="11">
        <v>25000</v>
      </c>
      <c r="L106" s="11"/>
      <c r="M106" s="11"/>
      <c r="N106" s="11"/>
      <c r="O106" s="11"/>
      <c r="P106" s="23"/>
      <c r="Q106" s="11"/>
      <c r="R106" s="11"/>
      <c r="S106" s="11"/>
      <c r="T106" s="11"/>
      <c r="U106" s="11"/>
      <c r="V106" s="11"/>
      <c r="W106" s="11"/>
    </row>
    <row r="107" ht="18.75" customHeight="1" spans="1:23">
      <c r="A107" s="9" t="s">
        <v>324</v>
      </c>
      <c r="B107" s="9" t="s">
        <v>414</v>
      </c>
      <c r="C107" s="10" t="s">
        <v>413</v>
      </c>
      <c r="D107" s="9" t="s">
        <v>59</v>
      </c>
      <c r="E107" s="9">
        <v>2130234</v>
      </c>
      <c r="F107" s="9" t="s">
        <v>162</v>
      </c>
      <c r="G107" s="9">
        <v>30201</v>
      </c>
      <c r="H107" s="9" t="s">
        <v>262</v>
      </c>
      <c r="I107" s="11">
        <v>3000</v>
      </c>
      <c r="J107" s="11">
        <v>3000</v>
      </c>
      <c r="K107" s="11">
        <v>3000</v>
      </c>
      <c r="L107" s="11"/>
      <c r="M107" s="11"/>
      <c r="N107" s="11"/>
      <c r="O107" s="11"/>
      <c r="P107" s="23"/>
      <c r="Q107" s="11"/>
      <c r="R107" s="11"/>
      <c r="S107" s="11"/>
      <c r="T107" s="11"/>
      <c r="U107" s="11"/>
      <c r="V107" s="11"/>
      <c r="W107" s="11"/>
    </row>
    <row r="108" ht="18.75" customHeight="1" spans="1:23">
      <c r="A108" s="9" t="s">
        <v>324</v>
      </c>
      <c r="B108" s="9" t="s">
        <v>414</v>
      </c>
      <c r="C108" s="10" t="s">
        <v>413</v>
      </c>
      <c r="D108" s="9" t="s">
        <v>59</v>
      </c>
      <c r="E108" s="9">
        <v>2130234</v>
      </c>
      <c r="F108" s="9" t="s">
        <v>162</v>
      </c>
      <c r="G108" s="9">
        <v>30201</v>
      </c>
      <c r="H108" s="9" t="s">
        <v>262</v>
      </c>
      <c r="I108" s="11">
        <v>8520</v>
      </c>
      <c r="J108" s="11">
        <v>8520</v>
      </c>
      <c r="K108" s="11">
        <v>8520</v>
      </c>
      <c r="L108" s="11"/>
      <c r="M108" s="11"/>
      <c r="N108" s="11"/>
      <c r="O108" s="11"/>
      <c r="P108" s="23"/>
      <c r="Q108" s="11"/>
      <c r="R108" s="11"/>
      <c r="S108" s="11"/>
      <c r="T108" s="11"/>
      <c r="U108" s="11"/>
      <c r="V108" s="11"/>
      <c r="W108" s="11"/>
    </row>
    <row r="109" ht="18.75" customHeight="1" spans="1:23">
      <c r="A109" s="9" t="s">
        <v>324</v>
      </c>
      <c r="B109" s="9" t="s">
        <v>414</v>
      </c>
      <c r="C109" s="10" t="s">
        <v>413</v>
      </c>
      <c r="D109" s="9" t="s">
        <v>59</v>
      </c>
      <c r="E109" s="9">
        <v>2130234</v>
      </c>
      <c r="F109" s="9" t="s">
        <v>162</v>
      </c>
      <c r="G109" s="9" t="s">
        <v>354</v>
      </c>
      <c r="H109" s="9" t="s">
        <v>355</v>
      </c>
      <c r="I109" s="11">
        <v>13480</v>
      </c>
      <c r="J109" s="11">
        <v>13480</v>
      </c>
      <c r="K109" s="11">
        <v>13480</v>
      </c>
      <c r="L109" s="11"/>
      <c r="M109" s="11"/>
      <c r="N109" s="11"/>
      <c r="O109" s="11"/>
      <c r="P109" s="23"/>
      <c r="Q109" s="11"/>
      <c r="R109" s="11"/>
      <c r="S109" s="11"/>
      <c r="T109" s="11"/>
      <c r="U109" s="11"/>
      <c r="V109" s="11"/>
      <c r="W109" s="11"/>
    </row>
    <row r="110" ht="18.75" customHeight="1" spans="1:23">
      <c r="A110" s="9"/>
      <c r="B110" s="9"/>
      <c r="C110" s="10" t="s">
        <v>415</v>
      </c>
      <c r="D110" s="9"/>
      <c r="E110" s="9"/>
      <c r="F110" s="9"/>
      <c r="G110" s="9"/>
      <c r="H110" s="9"/>
      <c r="I110" s="11">
        <v>80000</v>
      </c>
      <c r="J110" s="11">
        <v>80000</v>
      </c>
      <c r="K110" s="11">
        <v>80000</v>
      </c>
      <c r="L110" s="11"/>
      <c r="M110" s="11"/>
      <c r="N110" s="11"/>
      <c r="O110" s="11"/>
      <c r="P110" s="23"/>
      <c r="Q110" s="11"/>
      <c r="R110" s="11"/>
      <c r="S110" s="11"/>
      <c r="T110" s="11"/>
      <c r="U110" s="11"/>
      <c r="V110" s="11"/>
      <c r="W110" s="11"/>
    </row>
    <row r="111" ht="18.75" customHeight="1" spans="1:23">
      <c r="A111" s="9" t="s">
        <v>379</v>
      </c>
      <c r="B111" s="9" t="s">
        <v>416</v>
      </c>
      <c r="C111" s="10" t="s">
        <v>415</v>
      </c>
      <c r="D111" s="9" t="s">
        <v>59</v>
      </c>
      <c r="E111" s="9">
        <v>2130315</v>
      </c>
      <c r="F111" s="9" t="s">
        <v>163</v>
      </c>
      <c r="G111" s="9">
        <v>30227</v>
      </c>
      <c r="H111" s="9" t="s">
        <v>399</v>
      </c>
      <c r="I111" s="11">
        <v>60000</v>
      </c>
      <c r="J111" s="11">
        <v>60000</v>
      </c>
      <c r="K111" s="11">
        <v>60000</v>
      </c>
      <c r="L111" s="11"/>
      <c r="M111" s="11"/>
      <c r="N111" s="11"/>
      <c r="O111" s="11"/>
      <c r="P111" s="23"/>
      <c r="Q111" s="11"/>
      <c r="R111" s="11"/>
      <c r="S111" s="11"/>
      <c r="T111" s="11"/>
      <c r="U111" s="11"/>
      <c r="V111" s="11"/>
      <c r="W111" s="11"/>
    </row>
    <row r="112" ht="18.75" customHeight="1" spans="1:23">
      <c r="A112" s="9" t="s">
        <v>379</v>
      </c>
      <c r="B112" s="9" t="s">
        <v>416</v>
      </c>
      <c r="C112" s="10" t="s">
        <v>415</v>
      </c>
      <c r="D112" s="9" t="s">
        <v>59</v>
      </c>
      <c r="E112" s="9">
        <v>2130315</v>
      </c>
      <c r="F112" s="9" t="s">
        <v>163</v>
      </c>
      <c r="G112" s="9">
        <v>30227</v>
      </c>
      <c r="H112" s="9" t="s">
        <v>399</v>
      </c>
      <c r="I112" s="11">
        <v>20000</v>
      </c>
      <c r="J112" s="11">
        <v>20000</v>
      </c>
      <c r="K112" s="11">
        <v>20000</v>
      </c>
      <c r="L112" s="11"/>
      <c r="M112" s="11"/>
      <c r="N112" s="11"/>
      <c r="O112" s="11"/>
      <c r="P112" s="23"/>
      <c r="Q112" s="11"/>
      <c r="R112" s="11"/>
      <c r="S112" s="11"/>
      <c r="T112" s="11"/>
      <c r="U112" s="11"/>
      <c r="V112" s="11"/>
      <c r="W112" s="11"/>
    </row>
    <row r="113" ht="18.75" customHeight="1" spans="1:23">
      <c r="A113" s="9"/>
      <c r="B113" s="9"/>
      <c r="C113" s="10" t="s">
        <v>417</v>
      </c>
      <c r="D113" s="9"/>
      <c r="E113" s="9"/>
      <c r="F113" s="9"/>
      <c r="G113" s="9"/>
      <c r="H113" s="9"/>
      <c r="I113" s="11">
        <v>413600</v>
      </c>
      <c r="J113" s="11">
        <v>413600</v>
      </c>
      <c r="K113" s="11">
        <v>413600</v>
      </c>
      <c r="L113" s="11"/>
      <c r="M113" s="11"/>
      <c r="N113" s="11"/>
      <c r="O113" s="11"/>
      <c r="P113" s="23"/>
      <c r="Q113" s="11"/>
      <c r="R113" s="11"/>
      <c r="S113" s="11"/>
      <c r="T113" s="11"/>
      <c r="U113" s="11"/>
      <c r="V113" s="11"/>
      <c r="W113" s="11"/>
    </row>
    <row r="114" ht="18.75" customHeight="1" spans="1:23">
      <c r="A114" s="9" t="s">
        <v>324</v>
      </c>
      <c r="B114" s="9" t="s">
        <v>418</v>
      </c>
      <c r="C114" s="10" t="s">
        <v>417</v>
      </c>
      <c r="D114" s="9" t="s">
        <v>59</v>
      </c>
      <c r="E114" s="9">
        <v>2140106</v>
      </c>
      <c r="F114" s="9" t="s">
        <v>170</v>
      </c>
      <c r="G114" s="9">
        <v>31005</v>
      </c>
      <c r="H114" s="9" t="s">
        <v>327</v>
      </c>
      <c r="I114" s="11">
        <v>413600</v>
      </c>
      <c r="J114" s="11">
        <v>413600</v>
      </c>
      <c r="K114" s="11">
        <v>413600</v>
      </c>
      <c r="L114" s="11"/>
      <c r="M114" s="11"/>
      <c r="N114" s="11"/>
      <c r="O114" s="11"/>
      <c r="P114" s="23"/>
      <c r="Q114" s="11"/>
      <c r="R114" s="11"/>
      <c r="S114" s="11"/>
      <c r="T114" s="11"/>
      <c r="U114" s="11"/>
      <c r="V114" s="11"/>
      <c r="W114" s="11"/>
    </row>
    <row r="115" ht="35" customHeight="1" spans="1:23">
      <c r="A115" s="9"/>
      <c r="B115" s="9"/>
      <c r="C115" s="10" t="s">
        <v>419</v>
      </c>
      <c r="D115" s="9"/>
      <c r="E115" s="9"/>
      <c r="F115" s="9"/>
      <c r="G115" s="9"/>
      <c r="H115" s="9"/>
      <c r="I115" s="11">
        <v>30000</v>
      </c>
      <c r="J115" s="11">
        <v>30000</v>
      </c>
      <c r="K115" s="11">
        <v>30000</v>
      </c>
      <c r="L115" s="11"/>
      <c r="M115" s="11"/>
      <c r="N115" s="11"/>
      <c r="O115" s="11"/>
      <c r="P115" s="23"/>
      <c r="Q115" s="11"/>
      <c r="R115" s="11"/>
      <c r="S115" s="11"/>
      <c r="T115" s="11"/>
      <c r="U115" s="11"/>
      <c r="V115" s="11"/>
      <c r="W115" s="11"/>
    </row>
    <row r="116" ht="36" customHeight="1" spans="1:23">
      <c r="A116" s="9" t="s">
        <v>379</v>
      </c>
      <c r="B116" s="9" t="s">
        <v>420</v>
      </c>
      <c r="C116" s="10" t="s">
        <v>419</v>
      </c>
      <c r="D116" s="9" t="s">
        <v>59</v>
      </c>
      <c r="E116" s="9">
        <v>2240703</v>
      </c>
      <c r="F116" s="9" t="s">
        <v>185</v>
      </c>
      <c r="G116" s="9">
        <v>31005</v>
      </c>
      <c r="H116" s="9" t="s">
        <v>327</v>
      </c>
      <c r="I116" s="11">
        <v>30000</v>
      </c>
      <c r="J116" s="11">
        <v>30000</v>
      </c>
      <c r="K116" s="11">
        <v>30000</v>
      </c>
      <c r="L116" s="11"/>
      <c r="M116" s="11"/>
      <c r="N116" s="11"/>
      <c r="O116" s="11"/>
      <c r="P116" s="23"/>
      <c r="Q116" s="11"/>
      <c r="R116" s="11"/>
      <c r="S116" s="11"/>
      <c r="T116" s="11"/>
      <c r="U116" s="11"/>
      <c r="V116" s="11"/>
      <c r="W116" s="11"/>
    </row>
    <row r="117" ht="18.75" customHeight="1" spans="1:23">
      <c r="A117" s="9"/>
      <c r="B117" s="9"/>
      <c r="C117" s="10" t="s">
        <v>421</v>
      </c>
      <c r="D117" s="9"/>
      <c r="E117" s="9"/>
      <c r="F117" s="9"/>
      <c r="G117" s="9"/>
      <c r="H117" s="9"/>
      <c r="I117" s="11">
        <v>10000</v>
      </c>
      <c r="J117" s="11">
        <v>10000</v>
      </c>
      <c r="K117" s="11">
        <v>10000</v>
      </c>
      <c r="L117" s="11"/>
      <c r="M117" s="11"/>
      <c r="N117" s="11"/>
      <c r="O117" s="11"/>
      <c r="P117" s="23"/>
      <c r="Q117" s="11"/>
      <c r="R117" s="11"/>
      <c r="S117" s="11"/>
      <c r="T117" s="11"/>
      <c r="U117" s="11"/>
      <c r="V117" s="11"/>
      <c r="W117" s="11"/>
    </row>
    <row r="118" ht="18.75" customHeight="1" spans="1:23">
      <c r="A118" s="9" t="s">
        <v>324</v>
      </c>
      <c r="B118" s="9" t="s">
        <v>422</v>
      </c>
      <c r="C118" s="10" t="s">
        <v>421</v>
      </c>
      <c r="D118" s="9" t="s">
        <v>59</v>
      </c>
      <c r="E118" s="9">
        <v>2240703</v>
      </c>
      <c r="F118" s="9" t="s">
        <v>185</v>
      </c>
      <c r="G118" s="9">
        <v>30201</v>
      </c>
      <c r="H118" s="9" t="s">
        <v>262</v>
      </c>
      <c r="I118" s="11">
        <v>6500</v>
      </c>
      <c r="J118" s="11">
        <v>6500</v>
      </c>
      <c r="K118" s="11">
        <v>6500</v>
      </c>
      <c r="L118" s="11"/>
      <c r="M118" s="11"/>
      <c r="N118" s="11"/>
      <c r="O118" s="11"/>
      <c r="P118" s="23"/>
      <c r="Q118" s="11"/>
      <c r="R118" s="11"/>
      <c r="S118" s="11"/>
      <c r="T118" s="11"/>
      <c r="U118" s="11"/>
      <c r="V118" s="11"/>
      <c r="W118" s="11"/>
    </row>
    <row r="119" ht="18.75" customHeight="1" spans="1:23">
      <c r="A119" s="9" t="s">
        <v>324</v>
      </c>
      <c r="B119" s="9" t="s">
        <v>422</v>
      </c>
      <c r="C119" s="10" t="s">
        <v>421</v>
      </c>
      <c r="D119" s="9" t="s">
        <v>59</v>
      </c>
      <c r="E119" s="9">
        <v>2240703</v>
      </c>
      <c r="F119" s="9" t="s">
        <v>185</v>
      </c>
      <c r="G119" s="9">
        <v>30201</v>
      </c>
      <c r="H119" s="9" t="s">
        <v>262</v>
      </c>
      <c r="I119" s="11">
        <v>3500</v>
      </c>
      <c r="J119" s="11">
        <v>3500</v>
      </c>
      <c r="K119" s="11">
        <v>3500</v>
      </c>
      <c r="L119" s="11"/>
      <c r="M119" s="11"/>
      <c r="N119" s="11"/>
      <c r="O119" s="11"/>
      <c r="P119" s="23"/>
      <c r="Q119" s="11"/>
      <c r="R119" s="11"/>
      <c r="S119" s="11"/>
      <c r="T119" s="11"/>
      <c r="U119" s="11"/>
      <c r="V119" s="11"/>
      <c r="W119" s="11"/>
    </row>
    <row r="120" ht="40" customHeight="1" spans="1:23">
      <c r="A120" s="9"/>
      <c r="B120" s="9"/>
      <c r="C120" s="10" t="s">
        <v>423</v>
      </c>
      <c r="D120" s="9"/>
      <c r="E120" s="9"/>
      <c r="F120" s="9"/>
      <c r="G120" s="9"/>
      <c r="H120" s="9"/>
      <c r="I120" s="11">
        <v>60000</v>
      </c>
      <c r="J120" s="11">
        <v>60000</v>
      </c>
      <c r="K120" s="11">
        <v>60000</v>
      </c>
      <c r="L120" s="11"/>
      <c r="M120" s="11"/>
      <c r="N120" s="11"/>
      <c r="O120" s="11"/>
      <c r="P120" s="23"/>
      <c r="Q120" s="11"/>
      <c r="R120" s="11"/>
      <c r="S120" s="11"/>
      <c r="T120" s="11"/>
      <c r="U120" s="11"/>
      <c r="V120" s="11"/>
      <c r="W120" s="11"/>
    </row>
    <row r="121" ht="33" customHeight="1" spans="1:23">
      <c r="A121" s="9" t="s">
        <v>379</v>
      </c>
      <c r="B121" s="9" t="s">
        <v>424</v>
      </c>
      <c r="C121" s="10" t="s">
        <v>423</v>
      </c>
      <c r="D121" s="9" t="s">
        <v>59</v>
      </c>
      <c r="E121" s="9">
        <v>2296002</v>
      </c>
      <c r="F121" s="9" t="s">
        <v>425</v>
      </c>
      <c r="G121" s="9">
        <v>31002</v>
      </c>
      <c r="H121" s="9" t="s">
        <v>332</v>
      </c>
      <c r="I121" s="11">
        <v>6000</v>
      </c>
      <c r="J121" s="11">
        <v>6000</v>
      </c>
      <c r="K121" s="11">
        <v>6000</v>
      </c>
      <c r="L121" s="11"/>
      <c r="M121" s="11"/>
      <c r="N121" s="11"/>
      <c r="O121" s="11"/>
      <c r="P121" s="23"/>
      <c r="Q121" s="11"/>
      <c r="R121" s="11"/>
      <c r="S121" s="11"/>
      <c r="T121" s="11"/>
      <c r="U121" s="11"/>
      <c r="V121" s="11"/>
      <c r="W121" s="11"/>
    </row>
    <row r="122" ht="31" customHeight="1" spans="1:23">
      <c r="A122" s="9" t="s">
        <v>379</v>
      </c>
      <c r="B122" s="9" t="s">
        <v>424</v>
      </c>
      <c r="C122" s="10" t="s">
        <v>423</v>
      </c>
      <c r="D122" s="9" t="s">
        <v>59</v>
      </c>
      <c r="E122" s="9">
        <v>2296002</v>
      </c>
      <c r="F122" s="9" t="s">
        <v>425</v>
      </c>
      <c r="G122" s="9">
        <v>30201</v>
      </c>
      <c r="H122" s="9" t="s">
        <v>262</v>
      </c>
      <c r="I122" s="11">
        <v>2000</v>
      </c>
      <c r="J122" s="11">
        <v>2000</v>
      </c>
      <c r="K122" s="11">
        <v>2000</v>
      </c>
      <c r="L122" s="11"/>
      <c r="M122" s="11"/>
      <c r="N122" s="11"/>
      <c r="O122" s="11"/>
      <c r="P122" s="23"/>
      <c r="Q122" s="11"/>
      <c r="R122" s="11"/>
      <c r="S122" s="11"/>
      <c r="T122" s="11"/>
      <c r="U122" s="11"/>
      <c r="V122" s="11"/>
      <c r="W122" s="11"/>
    </row>
    <row r="123" ht="35" customHeight="1" spans="1:23">
      <c r="A123" s="9" t="s">
        <v>379</v>
      </c>
      <c r="B123" s="9" t="s">
        <v>424</v>
      </c>
      <c r="C123" s="10" t="s">
        <v>423</v>
      </c>
      <c r="D123" s="9" t="s">
        <v>59</v>
      </c>
      <c r="E123" s="9">
        <v>2296002</v>
      </c>
      <c r="F123" s="9" t="s">
        <v>425</v>
      </c>
      <c r="G123" s="9">
        <v>30218</v>
      </c>
      <c r="H123" s="9" t="s">
        <v>375</v>
      </c>
      <c r="I123" s="11">
        <v>12000</v>
      </c>
      <c r="J123" s="11">
        <v>12000</v>
      </c>
      <c r="K123" s="11">
        <v>12000</v>
      </c>
      <c r="L123" s="11"/>
      <c r="M123" s="11"/>
      <c r="N123" s="11"/>
      <c r="O123" s="11"/>
      <c r="P123" s="23"/>
      <c r="Q123" s="11"/>
      <c r="R123" s="11"/>
      <c r="S123" s="11"/>
      <c r="T123" s="11"/>
      <c r="U123" s="11"/>
      <c r="V123" s="11"/>
      <c r="W123" s="11"/>
    </row>
    <row r="124" ht="33" customHeight="1" spans="1:23">
      <c r="A124" s="9" t="s">
        <v>379</v>
      </c>
      <c r="B124" s="9" t="s">
        <v>424</v>
      </c>
      <c r="C124" s="10" t="s">
        <v>423</v>
      </c>
      <c r="D124" s="9" t="s">
        <v>59</v>
      </c>
      <c r="E124" s="9">
        <v>2296002</v>
      </c>
      <c r="F124" s="9" t="s">
        <v>425</v>
      </c>
      <c r="G124" s="9">
        <v>30201</v>
      </c>
      <c r="H124" s="9" t="s">
        <v>262</v>
      </c>
      <c r="I124" s="11">
        <v>23000</v>
      </c>
      <c r="J124" s="11">
        <v>23000</v>
      </c>
      <c r="K124" s="11">
        <v>23000</v>
      </c>
      <c r="L124" s="11"/>
      <c r="M124" s="11"/>
      <c r="N124" s="11"/>
      <c r="O124" s="11"/>
      <c r="P124" s="23"/>
      <c r="Q124" s="11"/>
      <c r="R124" s="11"/>
      <c r="S124" s="11"/>
      <c r="T124" s="11"/>
      <c r="U124" s="11"/>
      <c r="V124" s="11"/>
      <c r="W124" s="11"/>
    </row>
    <row r="125" ht="38" customHeight="1" spans="1:23">
      <c r="A125" s="9" t="s">
        <v>379</v>
      </c>
      <c r="B125" s="9" t="s">
        <v>424</v>
      </c>
      <c r="C125" s="10" t="s">
        <v>423</v>
      </c>
      <c r="D125" s="9" t="s">
        <v>59</v>
      </c>
      <c r="E125" s="9">
        <v>2296002</v>
      </c>
      <c r="F125" s="9" t="s">
        <v>425</v>
      </c>
      <c r="G125" s="9">
        <v>30201</v>
      </c>
      <c r="H125" s="9" t="s">
        <v>262</v>
      </c>
      <c r="I125" s="11">
        <v>17000</v>
      </c>
      <c r="J125" s="11">
        <v>17000</v>
      </c>
      <c r="K125" s="11">
        <v>17000</v>
      </c>
      <c r="L125" s="11"/>
      <c r="M125" s="11"/>
      <c r="N125" s="11"/>
      <c r="O125" s="11"/>
      <c r="P125" s="23"/>
      <c r="Q125" s="11"/>
      <c r="R125" s="11"/>
      <c r="S125" s="11"/>
      <c r="T125" s="11"/>
      <c r="U125" s="11"/>
      <c r="V125" s="11"/>
      <c r="W125" s="11"/>
    </row>
    <row r="126" ht="32" customHeight="1" spans="1:23">
      <c r="A126" s="9"/>
      <c r="B126" s="9"/>
      <c r="C126" s="10" t="s">
        <v>426</v>
      </c>
      <c r="D126" s="9"/>
      <c r="E126" s="9"/>
      <c r="F126" s="9"/>
      <c r="G126" s="9"/>
      <c r="H126" s="9"/>
      <c r="I126" s="11">
        <v>30000</v>
      </c>
      <c r="J126" s="11">
        <v>30000</v>
      </c>
      <c r="K126" s="11">
        <v>30000</v>
      </c>
      <c r="L126" s="11"/>
      <c r="M126" s="11"/>
      <c r="N126" s="11"/>
      <c r="O126" s="11"/>
      <c r="P126" s="23"/>
      <c r="Q126" s="11"/>
      <c r="R126" s="11"/>
      <c r="S126" s="11"/>
      <c r="T126" s="11"/>
      <c r="U126" s="11"/>
      <c r="V126" s="11"/>
      <c r="W126" s="11"/>
    </row>
    <row r="127" ht="32" customHeight="1" spans="1:23">
      <c r="A127" s="9" t="s">
        <v>379</v>
      </c>
      <c r="B127" s="9" t="s">
        <v>427</v>
      </c>
      <c r="C127" s="10" t="s">
        <v>426</v>
      </c>
      <c r="D127" s="9" t="s">
        <v>59</v>
      </c>
      <c r="E127" s="9">
        <v>2296002</v>
      </c>
      <c r="F127" s="9" t="s">
        <v>425</v>
      </c>
      <c r="G127" s="9">
        <v>30227</v>
      </c>
      <c r="H127" s="9" t="s">
        <v>399</v>
      </c>
      <c r="I127" s="11">
        <v>30000</v>
      </c>
      <c r="J127" s="11">
        <v>30000</v>
      </c>
      <c r="K127" s="11">
        <v>30000</v>
      </c>
      <c r="L127" s="11"/>
      <c r="M127" s="11"/>
      <c r="N127" s="11"/>
      <c r="O127" s="11"/>
      <c r="P127" s="23"/>
      <c r="Q127" s="11"/>
      <c r="R127" s="11"/>
      <c r="S127" s="11"/>
      <c r="T127" s="11"/>
      <c r="U127" s="11"/>
      <c r="V127" s="11"/>
      <c r="W127" s="11"/>
    </row>
    <row r="128" ht="18.75" customHeight="1" spans="1:23">
      <c r="A128" s="12" t="s">
        <v>33</v>
      </c>
      <c r="B128" s="12"/>
      <c r="C128" s="12"/>
      <c r="D128" s="12"/>
      <c r="E128" s="12"/>
      <c r="F128" s="12"/>
      <c r="G128" s="12"/>
      <c r="H128" s="12"/>
      <c r="I128" s="11">
        <f t="shared" ref="I128:K128" si="0">I10+I14+I16+I19+I22+I27+I34+I37+I43+I46+I49+I51+I54+I56+I60+I62+I64+I67+I69+I71+I73+I75+I77+I79+I85+I88+I90+I92+I94+I96+I98+I102+I106+I110+I113+I115+I117+I120+I126</f>
        <v>8708777.88</v>
      </c>
      <c r="J128" s="11">
        <f t="shared" si="0"/>
        <v>8526777.88</v>
      </c>
      <c r="K128" s="11">
        <f t="shared" si="0"/>
        <v>8526777.88</v>
      </c>
      <c r="L128" s="11"/>
      <c r="M128" s="11"/>
      <c r="N128" s="11"/>
      <c r="O128" s="11"/>
      <c r="P128" s="11"/>
      <c r="Q128" s="11"/>
      <c r="R128" s="11">
        <v>182000</v>
      </c>
      <c r="S128" s="11"/>
      <c r="T128" s="11"/>
      <c r="U128" s="11"/>
      <c r="V128" s="11"/>
      <c r="W128" s="11">
        <v>182000</v>
      </c>
    </row>
  </sheetData>
  <mergeCells count="28">
    <mergeCell ref="A3:W3"/>
    <mergeCell ref="A4:H4"/>
    <mergeCell ref="J5:M5"/>
    <mergeCell ref="N5:P5"/>
    <mergeCell ref="R5:W5"/>
    <mergeCell ref="A128:H12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scale="25" fitToHeight="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3"/>
  <sheetViews>
    <sheetView showZeros="0" workbookViewId="0">
      <pane ySplit="1" topLeftCell="A2" activePane="bottomLeft" state="frozen"/>
      <selection/>
      <selection pane="bottomLeft" activeCell="A5" sqref="A5:A8"/>
    </sheetView>
  </sheetViews>
  <sheetFormatPr defaultColWidth="8.84745762711864" defaultRowHeight="15" customHeight="1"/>
  <cols>
    <col min="1" max="1" width="45.6271186440678" style="54" customWidth="1"/>
    <col min="2" max="2" width="48.2542372881356" style="54" customWidth="1"/>
    <col min="3" max="4" width="13.8389830508475" style="54" customWidth="1"/>
    <col min="5" max="5" width="34.1271186440678" style="54" customWidth="1"/>
    <col min="6" max="6" width="10" style="54" customWidth="1"/>
    <col min="7" max="7" width="17" style="54" customWidth="1"/>
    <col min="8" max="8" width="10" style="54" customWidth="1"/>
    <col min="9" max="9" width="13.7033898305085" style="54" customWidth="1"/>
    <col min="10" max="10" width="54.8728813559322" style="54" customWidth="1"/>
    <col min="11" max="16384" width="8.84745762711864" style="54"/>
  </cols>
  <sheetData>
    <row r="1" customHeight="1" spans="1:10">
      <c r="A1" s="29"/>
      <c r="B1" s="29"/>
      <c r="C1" s="29"/>
      <c r="D1" s="29"/>
      <c r="E1" s="29"/>
      <c r="F1" s="29"/>
      <c r="G1" s="29"/>
      <c r="H1" s="29"/>
      <c r="I1" s="29"/>
      <c r="J1" s="29"/>
    </row>
    <row r="2" customHeight="1" spans="1:10">
      <c r="A2" s="20" t="s">
        <v>428</v>
      </c>
      <c r="B2" s="20"/>
      <c r="C2" s="20"/>
      <c r="D2" s="20"/>
      <c r="E2" s="20"/>
      <c r="F2" s="20"/>
      <c r="G2" s="20"/>
      <c r="H2" s="20"/>
      <c r="I2" s="20"/>
      <c r="J2" s="20"/>
    </row>
    <row r="3" ht="45" customHeight="1" spans="1:10">
      <c r="A3" s="30" t="s">
        <v>429</v>
      </c>
      <c r="B3" s="30"/>
      <c r="C3" s="30"/>
      <c r="D3" s="30"/>
      <c r="E3" s="30"/>
      <c r="F3" s="30"/>
      <c r="G3" s="30"/>
      <c r="H3" s="30"/>
      <c r="I3" s="30"/>
      <c r="J3" s="30"/>
    </row>
    <row r="4" ht="20.25" customHeight="1" spans="1:10">
      <c r="A4" s="55" t="s">
        <v>2</v>
      </c>
      <c r="B4" s="55"/>
      <c r="C4" s="55"/>
      <c r="D4" s="55"/>
      <c r="E4" s="55"/>
      <c r="F4" s="55"/>
      <c r="G4" s="55"/>
      <c r="H4" s="55"/>
      <c r="I4" s="55"/>
      <c r="J4" s="55"/>
    </row>
    <row r="5" ht="20.25" customHeight="1" spans="1:10">
      <c r="A5" s="56" t="s">
        <v>430</v>
      </c>
      <c r="B5" s="31" t="s">
        <v>431</v>
      </c>
      <c r="C5" s="31" t="s">
        <v>432</v>
      </c>
      <c r="D5" s="31" t="s">
        <v>433</v>
      </c>
      <c r="E5" s="31" t="s">
        <v>434</v>
      </c>
      <c r="F5" s="31" t="s">
        <v>435</v>
      </c>
      <c r="G5" s="31" t="s">
        <v>436</v>
      </c>
      <c r="H5" s="31" t="s">
        <v>437</v>
      </c>
      <c r="I5" s="31" t="s">
        <v>438</v>
      </c>
      <c r="J5" s="31" t="s">
        <v>439</v>
      </c>
    </row>
    <row r="6" ht="46.5" customHeight="1" spans="1:10">
      <c r="A6" s="56"/>
      <c r="B6" s="31"/>
      <c r="C6" s="31"/>
      <c r="D6" s="31"/>
      <c r="E6" s="31"/>
      <c r="F6" s="31"/>
      <c r="G6" s="31"/>
      <c r="H6" s="31"/>
      <c r="I6" s="31"/>
      <c r="J6" s="31"/>
    </row>
    <row r="7" ht="20.25" customHeight="1" spans="1:10">
      <c r="A7" s="57">
        <v>1</v>
      </c>
      <c r="B7" s="32">
        <v>2</v>
      </c>
      <c r="C7" s="32">
        <v>3</v>
      </c>
      <c r="D7" s="32">
        <v>4</v>
      </c>
      <c r="E7" s="32">
        <v>5</v>
      </c>
      <c r="F7" s="32">
        <v>6</v>
      </c>
      <c r="G7" s="32">
        <v>7</v>
      </c>
      <c r="H7" s="32">
        <v>8</v>
      </c>
      <c r="I7" s="32">
        <v>9</v>
      </c>
      <c r="J7" s="32">
        <v>10</v>
      </c>
    </row>
    <row r="8" ht="20.25" customHeight="1" spans="1:10">
      <c r="A8" s="58" t="s">
        <v>59</v>
      </c>
      <c r="B8" s="23"/>
      <c r="C8" s="23"/>
      <c r="E8" s="37"/>
      <c r="F8" s="37"/>
      <c r="G8" s="37"/>
      <c r="H8" s="37"/>
      <c r="I8" s="37"/>
      <c r="J8" s="37"/>
    </row>
    <row r="9" ht="186" customHeight="1" spans="1:10">
      <c r="A9" s="59" t="s">
        <v>358</v>
      </c>
      <c r="B9" s="60" t="s">
        <v>440</v>
      </c>
      <c r="C9" s="24"/>
      <c r="D9" s="24"/>
      <c r="E9" s="37"/>
      <c r="F9" s="37"/>
      <c r="G9" s="37"/>
      <c r="H9" s="37"/>
      <c r="I9" s="37"/>
      <c r="J9" s="37"/>
    </row>
    <row r="10" ht="20.25" customHeight="1" spans="1:10">
      <c r="A10" s="23"/>
      <c r="B10" s="60"/>
      <c r="C10" s="23" t="s">
        <v>441</v>
      </c>
      <c r="D10" s="61" t="s">
        <v>442</v>
      </c>
      <c r="E10" s="62" t="s">
        <v>443</v>
      </c>
      <c r="F10" s="38" t="s">
        <v>444</v>
      </c>
      <c r="G10" s="24" t="s">
        <v>445</v>
      </c>
      <c r="H10" s="38" t="s">
        <v>446</v>
      </c>
      <c r="I10" s="38" t="s">
        <v>447</v>
      </c>
      <c r="J10" s="62" t="s">
        <v>448</v>
      </c>
    </row>
    <row r="11" ht="20.25" customHeight="1" spans="1:10">
      <c r="A11" s="23"/>
      <c r="B11" s="60"/>
      <c r="C11" s="23" t="s">
        <v>441</v>
      </c>
      <c r="D11" s="61" t="s">
        <v>449</v>
      </c>
      <c r="E11" s="62" t="s">
        <v>450</v>
      </c>
      <c r="F11" s="38" t="s">
        <v>444</v>
      </c>
      <c r="G11" s="24" t="s">
        <v>451</v>
      </c>
      <c r="H11" s="38" t="s">
        <v>452</v>
      </c>
      <c r="I11" s="38" t="s">
        <v>447</v>
      </c>
      <c r="J11" s="62" t="s">
        <v>453</v>
      </c>
    </row>
    <row r="12" ht="20.25" customHeight="1" spans="1:10">
      <c r="A12" s="23"/>
      <c r="B12" s="60"/>
      <c r="C12" s="23" t="s">
        <v>441</v>
      </c>
      <c r="D12" s="61" t="s">
        <v>454</v>
      </c>
      <c r="E12" s="62" t="s">
        <v>455</v>
      </c>
      <c r="F12" s="38" t="s">
        <v>444</v>
      </c>
      <c r="G12" s="24" t="s">
        <v>456</v>
      </c>
      <c r="H12" s="38" t="s">
        <v>457</v>
      </c>
      <c r="I12" s="38" t="s">
        <v>447</v>
      </c>
      <c r="J12" s="62" t="s">
        <v>458</v>
      </c>
    </row>
    <row r="13" ht="20.25" customHeight="1" spans="1:10">
      <c r="A13" s="23"/>
      <c r="B13" s="60"/>
      <c r="C13" s="23" t="s">
        <v>459</v>
      </c>
      <c r="D13" s="61" t="s">
        <v>460</v>
      </c>
      <c r="E13" s="62" t="s">
        <v>461</v>
      </c>
      <c r="F13" s="38" t="s">
        <v>444</v>
      </c>
      <c r="G13" s="24" t="s">
        <v>462</v>
      </c>
      <c r="H13" s="38" t="s">
        <v>463</v>
      </c>
      <c r="I13" s="38" t="s">
        <v>464</v>
      </c>
      <c r="J13" s="62" t="s">
        <v>465</v>
      </c>
    </row>
    <row r="14" ht="20.25" customHeight="1" spans="1:10">
      <c r="A14" s="23"/>
      <c r="B14" s="60"/>
      <c r="C14" s="23" t="s">
        <v>466</v>
      </c>
      <c r="D14" s="61" t="s">
        <v>467</v>
      </c>
      <c r="E14" s="62" t="s">
        <v>468</v>
      </c>
      <c r="F14" s="38" t="s">
        <v>469</v>
      </c>
      <c r="G14" s="24" t="s">
        <v>470</v>
      </c>
      <c r="H14" s="38" t="s">
        <v>452</v>
      </c>
      <c r="I14" s="38" t="s">
        <v>447</v>
      </c>
      <c r="J14" s="62" t="s">
        <v>471</v>
      </c>
    </row>
    <row r="15" ht="193" customHeight="1" spans="1:10">
      <c r="A15" s="59" t="s">
        <v>336</v>
      </c>
      <c r="B15" s="60" t="s">
        <v>472</v>
      </c>
      <c r="C15" s="23"/>
      <c r="D15" s="23"/>
      <c r="E15" s="23"/>
      <c r="F15" s="23"/>
      <c r="G15" s="23"/>
      <c r="H15" s="23"/>
      <c r="I15" s="23"/>
      <c r="J15" s="23"/>
    </row>
    <row r="16" ht="20.25" customHeight="1" spans="1:10">
      <c r="A16" s="23"/>
      <c r="B16" s="60"/>
      <c r="C16" s="23" t="s">
        <v>441</v>
      </c>
      <c r="D16" s="61" t="s">
        <v>442</v>
      </c>
      <c r="E16" s="62" t="s">
        <v>473</v>
      </c>
      <c r="F16" s="38" t="s">
        <v>444</v>
      </c>
      <c r="G16" s="24" t="s">
        <v>79</v>
      </c>
      <c r="H16" s="38" t="s">
        <v>474</v>
      </c>
      <c r="I16" s="38" t="s">
        <v>447</v>
      </c>
      <c r="J16" s="62" t="s">
        <v>475</v>
      </c>
    </row>
    <row r="17" ht="20.25" customHeight="1" spans="1:10">
      <c r="A17" s="23"/>
      <c r="B17" s="60"/>
      <c r="C17" s="23" t="s">
        <v>441</v>
      </c>
      <c r="D17" s="61" t="s">
        <v>442</v>
      </c>
      <c r="E17" s="62" t="s">
        <v>476</v>
      </c>
      <c r="F17" s="38" t="s">
        <v>444</v>
      </c>
      <c r="G17" s="24" t="s">
        <v>477</v>
      </c>
      <c r="H17" s="38" t="s">
        <v>474</v>
      </c>
      <c r="I17" s="38" t="s">
        <v>447</v>
      </c>
      <c r="J17" s="62" t="s">
        <v>478</v>
      </c>
    </row>
    <row r="18" ht="20.25" customHeight="1" spans="1:10">
      <c r="A18" s="23"/>
      <c r="B18" s="60"/>
      <c r="C18" s="23" t="s">
        <v>441</v>
      </c>
      <c r="D18" s="61" t="s">
        <v>454</v>
      </c>
      <c r="E18" s="62" t="s">
        <v>455</v>
      </c>
      <c r="F18" s="38" t="s">
        <v>444</v>
      </c>
      <c r="G18" s="24" t="s">
        <v>456</v>
      </c>
      <c r="H18" s="38" t="s">
        <v>457</v>
      </c>
      <c r="I18" s="38" t="s">
        <v>447</v>
      </c>
      <c r="J18" s="62" t="s">
        <v>458</v>
      </c>
    </row>
    <row r="19" ht="20.25" customHeight="1" spans="1:10">
      <c r="A19" s="23"/>
      <c r="B19" s="60"/>
      <c r="C19" s="23" t="s">
        <v>459</v>
      </c>
      <c r="D19" s="61" t="s">
        <v>460</v>
      </c>
      <c r="E19" s="62" t="s">
        <v>479</v>
      </c>
      <c r="F19" s="38" t="s">
        <v>444</v>
      </c>
      <c r="G19" s="24" t="s">
        <v>480</v>
      </c>
      <c r="H19" s="38" t="s">
        <v>463</v>
      </c>
      <c r="I19" s="38" t="s">
        <v>464</v>
      </c>
      <c r="J19" s="62" t="s">
        <v>481</v>
      </c>
    </row>
    <row r="20" ht="20.25" customHeight="1" spans="1:10">
      <c r="A20" s="23"/>
      <c r="B20" s="60"/>
      <c r="C20" s="23" t="s">
        <v>466</v>
      </c>
      <c r="D20" s="61" t="s">
        <v>467</v>
      </c>
      <c r="E20" s="62" t="s">
        <v>482</v>
      </c>
      <c r="F20" s="38" t="s">
        <v>469</v>
      </c>
      <c r="G20" s="24" t="s">
        <v>470</v>
      </c>
      <c r="H20" s="38" t="s">
        <v>452</v>
      </c>
      <c r="I20" s="38" t="s">
        <v>447</v>
      </c>
      <c r="J20" s="62" t="s">
        <v>483</v>
      </c>
    </row>
    <row r="21" ht="261" customHeight="1" spans="1:10">
      <c r="A21" s="59" t="s">
        <v>345</v>
      </c>
      <c r="B21" s="63" t="s">
        <v>484</v>
      </c>
      <c r="C21" s="23"/>
      <c r="D21" s="23"/>
      <c r="E21" s="23"/>
      <c r="F21" s="23"/>
      <c r="G21" s="23"/>
      <c r="H21" s="23"/>
      <c r="I21" s="23"/>
      <c r="J21" s="23"/>
    </row>
    <row r="22" ht="20.25" customHeight="1" spans="1:10">
      <c r="A22" s="23"/>
      <c r="B22" s="60"/>
      <c r="C22" s="23" t="s">
        <v>441</v>
      </c>
      <c r="D22" s="61" t="s">
        <v>442</v>
      </c>
      <c r="E22" s="62" t="s">
        <v>485</v>
      </c>
      <c r="F22" s="38" t="s">
        <v>469</v>
      </c>
      <c r="G22" s="24" t="s">
        <v>486</v>
      </c>
      <c r="H22" s="38" t="s">
        <v>446</v>
      </c>
      <c r="I22" s="38" t="s">
        <v>447</v>
      </c>
      <c r="J22" s="62" t="s">
        <v>487</v>
      </c>
    </row>
    <row r="23" ht="20.25" customHeight="1" spans="1:10">
      <c r="A23" s="23"/>
      <c r="B23" s="60"/>
      <c r="C23" s="23" t="s">
        <v>441</v>
      </c>
      <c r="D23" s="61" t="s">
        <v>442</v>
      </c>
      <c r="E23" s="62" t="s">
        <v>488</v>
      </c>
      <c r="F23" s="38" t="s">
        <v>469</v>
      </c>
      <c r="G23" s="24" t="s">
        <v>489</v>
      </c>
      <c r="H23" s="38" t="s">
        <v>446</v>
      </c>
      <c r="I23" s="38" t="s">
        <v>447</v>
      </c>
      <c r="J23" s="62" t="s">
        <v>490</v>
      </c>
    </row>
    <row r="24" ht="20.25" customHeight="1" spans="1:10">
      <c r="A24" s="23"/>
      <c r="B24" s="60"/>
      <c r="C24" s="23" t="s">
        <v>441</v>
      </c>
      <c r="D24" s="61" t="s">
        <v>442</v>
      </c>
      <c r="E24" s="62" t="s">
        <v>491</v>
      </c>
      <c r="F24" s="38" t="s">
        <v>469</v>
      </c>
      <c r="G24" s="24" t="s">
        <v>470</v>
      </c>
      <c r="H24" s="38" t="s">
        <v>446</v>
      </c>
      <c r="I24" s="38" t="s">
        <v>447</v>
      </c>
      <c r="J24" s="62" t="s">
        <v>492</v>
      </c>
    </row>
    <row r="25" ht="20.25" customHeight="1" spans="1:10">
      <c r="A25" s="23"/>
      <c r="B25" s="60"/>
      <c r="C25" s="23" t="s">
        <v>441</v>
      </c>
      <c r="D25" s="61" t="s">
        <v>454</v>
      </c>
      <c r="E25" s="62" t="s">
        <v>455</v>
      </c>
      <c r="F25" s="38" t="s">
        <v>444</v>
      </c>
      <c r="G25" s="24" t="s">
        <v>456</v>
      </c>
      <c r="H25" s="38" t="s">
        <v>457</v>
      </c>
      <c r="I25" s="38" t="s">
        <v>447</v>
      </c>
      <c r="J25" s="62" t="s">
        <v>458</v>
      </c>
    </row>
    <row r="26" ht="20.25" customHeight="1" spans="1:10">
      <c r="A26" s="23"/>
      <c r="B26" s="60"/>
      <c r="C26" s="23" t="s">
        <v>459</v>
      </c>
      <c r="D26" s="61" t="s">
        <v>460</v>
      </c>
      <c r="E26" s="62" t="s">
        <v>493</v>
      </c>
      <c r="F26" s="38" t="s">
        <v>444</v>
      </c>
      <c r="G26" s="24" t="s">
        <v>480</v>
      </c>
      <c r="H26" s="38" t="s">
        <v>463</v>
      </c>
      <c r="I26" s="38" t="s">
        <v>464</v>
      </c>
      <c r="J26" s="62" t="s">
        <v>494</v>
      </c>
    </row>
    <row r="27" ht="20.25" customHeight="1" spans="1:10">
      <c r="A27" s="23"/>
      <c r="B27" s="60"/>
      <c r="C27" s="23" t="s">
        <v>466</v>
      </c>
      <c r="D27" s="61" t="s">
        <v>467</v>
      </c>
      <c r="E27" s="62" t="s">
        <v>482</v>
      </c>
      <c r="F27" s="38" t="s">
        <v>469</v>
      </c>
      <c r="G27" s="24" t="s">
        <v>470</v>
      </c>
      <c r="H27" s="38" t="s">
        <v>452</v>
      </c>
      <c r="I27" s="38" t="s">
        <v>447</v>
      </c>
      <c r="J27" s="62" t="s">
        <v>483</v>
      </c>
    </row>
    <row r="28" ht="225" customHeight="1" spans="1:10">
      <c r="A28" s="59" t="s">
        <v>356</v>
      </c>
      <c r="B28" s="60" t="s">
        <v>495</v>
      </c>
      <c r="C28" s="23"/>
      <c r="D28" s="23"/>
      <c r="E28" s="23"/>
      <c r="F28" s="23"/>
      <c r="G28" s="23"/>
      <c r="H28" s="23"/>
      <c r="I28" s="23"/>
      <c r="J28" s="23"/>
    </row>
    <row r="29" ht="20.25" customHeight="1" spans="1:10">
      <c r="A29" s="23"/>
      <c r="B29" s="60"/>
      <c r="C29" s="23" t="s">
        <v>441</v>
      </c>
      <c r="D29" s="61" t="s">
        <v>442</v>
      </c>
      <c r="E29" s="62" t="s">
        <v>496</v>
      </c>
      <c r="F29" s="38" t="s">
        <v>469</v>
      </c>
      <c r="G29" s="24" t="s">
        <v>497</v>
      </c>
      <c r="H29" s="38" t="s">
        <v>498</v>
      </c>
      <c r="I29" s="38" t="s">
        <v>447</v>
      </c>
      <c r="J29" s="62" t="s">
        <v>499</v>
      </c>
    </row>
    <row r="30" ht="20.25" customHeight="1" spans="1:10">
      <c r="A30" s="23"/>
      <c r="B30" s="60"/>
      <c r="C30" s="23" t="s">
        <v>441</v>
      </c>
      <c r="D30" s="61" t="s">
        <v>442</v>
      </c>
      <c r="E30" s="62" t="s">
        <v>500</v>
      </c>
      <c r="F30" s="38" t="s">
        <v>444</v>
      </c>
      <c r="G30" s="24" t="s">
        <v>49</v>
      </c>
      <c r="H30" s="38" t="s">
        <v>446</v>
      </c>
      <c r="I30" s="38" t="s">
        <v>447</v>
      </c>
      <c r="J30" s="62" t="s">
        <v>501</v>
      </c>
    </row>
    <row r="31" ht="20.25" customHeight="1" spans="1:10">
      <c r="A31" s="23"/>
      <c r="B31" s="60"/>
      <c r="C31" s="23" t="s">
        <v>441</v>
      </c>
      <c r="D31" s="61" t="s">
        <v>454</v>
      </c>
      <c r="E31" s="62" t="s">
        <v>502</v>
      </c>
      <c r="F31" s="38" t="s">
        <v>503</v>
      </c>
      <c r="G31" s="24" t="s">
        <v>497</v>
      </c>
      <c r="H31" s="38" t="s">
        <v>504</v>
      </c>
      <c r="I31" s="38" t="s">
        <v>447</v>
      </c>
      <c r="J31" s="62" t="s">
        <v>505</v>
      </c>
    </row>
    <row r="32" ht="20.25" customHeight="1" spans="1:10">
      <c r="A32" s="23"/>
      <c r="B32" s="60"/>
      <c r="C32" s="23" t="s">
        <v>459</v>
      </c>
      <c r="D32" s="61" t="s">
        <v>460</v>
      </c>
      <c r="E32" s="62" t="s">
        <v>506</v>
      </c>
      <c r="F32" s="38" t="s">
        <v>444</v>
      </c>
      <c r="G32" s="24" t="s">
        <v>507</v>
      </c>
      <c r="H32" s="38" t="s">
        <v>463</v>
      </c>
      <c r="I32" s="38" t="s">
        <v>464</v>
      </c>
      <c r="J32" s="62" t="s">
        <v>508</v>
      </c>
    </row>
    <row r="33" ht="20.25" customHeight="1" spans="1:10">
      <c r="A33" s="23"/>
      <c r="B33" s="60"/>
      <c r="C33" s="23" t="s">
        <v>466</v>
      </c>
      <c r="D33" s="61" t="s">
        <v>467</v>
      </c>
      <c r="E33" s="62" t="s">
        <v>468</v>
      </c>
      <c r="F33" s="38" t="s">
        <v>469</v>
      </c>
      <c r="G33" s="24" t="s">
        <v>470</v>
      </c>
      <c r="H33" s="38" t="s">
        <v>452</v>
      </c>
      <c r="I33" s="38" t="s">
        <v>447</v>
      </c>
      <c r="J33" s="62" t="s">
        <v>471</v>
      </c>
    </row>
    <row r="34" ht="238" customHeight="1" spans="1:10">
      <c r="A34" s="59" t="s">
        <v>341</v>
      </c>
      <c r="B34" s="60" t="s">
        <v>509</v>
      </c>
      <c r="C34" s="23"/>
      <c r="D34" s="23"/>
      <c r="E34" s="23"/>
      <c r="F34" s="23"/>
      <c r="G34" s="23"/>
      <c r="H34" s="23"/>
      <c r="I34" s="23"/>
      <c r="J34" s="23"/>
    </row>
    <row r="35" ht="20.25" customHeight="1" spans="1:10">
      <c r="A35" s="23"/>
      <c r="B35" s="60"/>
      <c r="C35" s="23" t="s">
        <v>441</v>
      </c>
      <c r="D35" s="61" t="s">
        <v>442</v>
      </c>
      <c r="E35" s="62" t="s">
        <v>510</v>
      </c>
      <c r="F35" s="38" t="s">
        <v>444</v>
      </c>
      <c r="G35" s="24" t="s">
        <v>477</v>
      </c>
      <c r="H35" s="38" t="s">
        <v>446</v>
      </c>
      <c r="I35" s="38" t="s">
        <v>447</v>
      </c>
      <c r="J35" s="62" t="s">
        <v>511</v>
      </c>
    </row>
    <row r="36" ht="20.25" customHeight="1" spans="1:10">
      <c r="A36" s="23"/>
      <c r="B36" s="60"/>
      <c r="C36" s="23" t="s">
        <v>441</v>
      </c>
      <c r="D36" s="61" t="s">
        <v>442</v>
      </c>
      <c r="E36" s="62" t="s">
        <v>512</v>
      </c>
      <c r="F36" s="38" t="s">
        <v>444</v>
      </c>
      <c r="G36" s="24" t="s">
        <v>477</v>
      </c>
      <c r="H36" s="38" t="s">
        <v>446</v>
      </c>
      <c r="I36" s="38" t="s">
        <v>447</v>
      </c>
      <c r="J36" s="62" t="s">
        <v>513</v>
      </c>
    </row>
    <row r="37" ht="20.25" customHeight="1" spans="1:10">
      <c r="A37" s="23"/>
      <c r="B37" s="60"/>
      <c r="C37" s="23" t="s">
        <v>441</v>
      </c>
      <c r="D37" s="61" t="s">
        <v>442</v>
      </c>
      <c r="E37" s="62" t="s">
        <v>514</v>
      </c>
      <c r="F37" s="38" t="s">
        <v>444</v>
      </c>
      <c r="G37" s="24" t="s">
        <v>515</v>
      </c>
      <c r="H37" s="38" t="s">
        <v>446</v>
      </c>
      <c r="I37" s="38" t="s">
        <v>447</v>
      </c>
      <c r="J37" s="62" t="s">
        <v>516</v>
      </c>
    </row>
    <row r="38" ht="20.25" customHeight="1" spans="1:10">
      <c r="A38" s="23"/>
      <c r="B38" s="60"/>
      <c r="C38" s="23" t="s">
        <v>441</v>
      </c>
      <c r="D38" s="61" t="s">
        <v>454</v>
      </c>
      <c r="E38" s="62" t="s">
        <v>455</v>
      </c>
      <c r="F38" s="38" t="s">
        <v>444</v>
      </c>
      <c r="G38" s="24" t="s">
        <v>456</v>
      </c>
      <c r="H38" s="38" t="s">
        <v>457</v>
      </c>
      <c r="I38" s="38" t="s">
        <v>447</v>
      </c>
      <c r="J38" s="62" t="s">
        <v>458</v>
      </c>
    </row>
    <row r="39" ht="20.25" customHeight="1" spans="1:10">
      <c r="A39" s="23"/>
      <c r="B39" s="60"/>
      <c r="C39" s="23" t="s">
        <v>459</v>
      </c>
      <c r="D39" s="61" t="s">
        <v>460</v>
      </c>
      <c r="E39" s="62" t="s">
        <v>517</v>
      </c>
      <c r="F39" s="38" t="s">
        <v>444</v>
      </c>
      <c r="G39" s="24" t="s">
        <v>518</v>
      </c>
      <c r="H39" s="38" t="s">
        <v>463</v>
      </c>
      <c r="I39" s="38" t="s">
        <v>464</v>
      </c>
      <c r="J39" s="62" t="s">
        <v>519</v>
      </c>
    </row>
    <row r="40" ht="20.25" customHeight="1" spans="1:10">
      <c r="A40" s="23"/>
      <c r="B40" s="60"/>
      <c r="C40" s="23" t="s">
        <v>466</v>
      </c>
      <c r="D40" s="61" t="s">
        <v>467</v>
      </c>
      <c r="E40" s="62" t="s">
        <v>520</v>
      </c>
      <c r="F40" s="38" t="s">
        <v>469</v>
      </c>
      <c r="G40" s="24" t="s">
        <v>470</v>
      </c>
      <c r="H40" s="38" t="s">
        <v>452</v>
      </c>
      <c r="I40" s="38" t="s">
        <v>447</v>
      </c>
      <c r="J40" s="62" t="s">
        <v>521</v>
      </c>
    </row>
    <row r="41" ht="217" customHeight="1" spans="1:10">
      <c r="A41" s="59" t="s">
        <v>370</v>
      </c>
      <c r="B41" s="60" t="s">
        <v>522</v>
      </c>
      <c r="C41" s="23"/>
      <c r="D41" s="23"/>
      <c r="E41" s="23"/>
      <c r="F41" s="23"/>
      <c r="G41" s="23"/>
      <c r="H41" s="23"/>
      <c r="I41" s="23"/>
      <c r="J41" s="23"/>
    </row>
    <row r="42" ht="20.25" customHeight="1" spans="1:10">
      <c r="A42" s="23"/>
      <c r="B42" s="60"/>
      <c r="C42" s="23" t="s">
        <v>441</v>
      </c>
      <c r="D42" s="61" t="s">
        <v>442</v>
      </c>
      <c r="E42" s="62" t="s">
        <v>523</v>
      </c>
      <c r="F42" s="38" t="s">
        <v>469</v>
      </c>
      <c r="G42" s="24" t="s">
        <v>524</v>
      </c>
      <c r="H42" s="38" t="s">
        <v>446</v>
      </c>
      <c r="I42" s="38" t="s">
        <v>447</v>
      </c>
      <c r="J42" s="62" t="s">
        <v>525</v>
      </c>
    </row>
    <row r="43" ht="20.25" customHeight="1" spans="1:10">
      <c r="A43" s="23"/>
      <c r="B43" s="60"/>
      <c r="C43" s="23" t="s">
        <v>441</v>
      </c>
      <c r="D43" s="61" t="s">
        <v>442</v>
      </c>
      <c r="E43" s="62" t="s">
        <v>526</v>
      </c>
      <c r="F43" s="38" t="s">
        <v>469</v>
      </c>
      <c r="G43" s="24" t="s">
        <v>527</v>
      </c>
      <c r="H43" s="38" t="s">
        <v>446</v>
      </c>
      <c r="I43" s="38" t="s">
        <v>447</v>
      </c>
      <c r="J43" s="62" t="s">
        <v>528</v>
      </c>
    </row>
    <row r="44" ht="20.25" customHeight="1" spans="1:10">
      <c r="A44" s="23"/>
      <c r="B44" s="60"/>
      <c r="C44" s="23" t="s">
        <v>441</v>
      </c>
      <c r="D44" s="61" t="s">
        <v>442</v>
      </c>
      <c r="E44" s="62" t="s">
        <v>529</v>
      </c>
      <c r="F44" s="38" t="s">
        <v>469</v>
      </c>
      <c r="G44" s="24" t="s">
        <v>530</v>
      </c>
      <c r="H44" s="38" t="s">
        <v>531</v>
      </c>
      <c r="I44" s="38" t="s">
        <v>447</v>
      </c>
      <c r="J44" s="62" t="s">
        <v>532</v>
      </c>
    </row>
    <row r="45" ht="20.25" customHeight="1" spans="1:10">
      <c r="A45" s="23"/>
      <c r="B45" s="60"/>
      <c r="C45" s="23" t="s">
        <v>441</v>
      </c>
      <c r="D45" s="61" t="s">
        <v>454</v>
      </c>
      <c r="E45" s="62" t="s">
        <v>455</v>
      </c>
      <c r="F45" s="38" t="s">
        <v>444</v>
      </c>
      <c r="G45" s="24" t="s">
        <v>456</v>
      </c>
      <c r="H45" s="38" t="s">
        <v>457</v>
      </c>
      <c r="I45" s="38" t="s">
        <v>447</v>
      </c>
      <c r="J45" s="62" t="s">
        <v>458</v>
      </c>
    </row>
    <row r="46" ht="20.25" customHeight="1" spans="1:10">
      <c r="A46" s="23"/>
      <c r="B46" s="60"/>
      <c r="C46" s="23" t="s">
        <v>459</v>
      </c>
      <c r="D46" s="61" t="s">
        <v>460</v>
      </c>
      <c r="E46" s="62" t="s">
        <v>533</v>
      </c>
      <c r="F46" s="38" t="s">
        <v>444</v>
      </c>
      <c r="G46" s="24" t="s">
        <v>534</v>
      </c>
      <c r="H46" s="38" t="s">
        <v>463</v>
      </c>
      <c r="I46" s="38" t="s">
        <v>464</v>
      </c>
      <c r="J46" s="62" t="s">
        <v>535</v>
      </c>
    </row>
    <row r="47" ht="20.25" customHeight="1" spans="1:10">
      <c r="A47" s="23"/>
      <c r="B47" s="60"/>
      <c r="C47" s="23" t="s">
        <v>459</v>
      </c>
      <c r="D47" s="61" t="s">
        <v>460</v>
      </c>
      <c r="E47" s="62" t="s">
        <v>536</v>
      </c>
      <c r="F47" s="38" t="s">
        <v>444</v>
      </c>
      <c r="G47" s="24" t="s">
        <v>534</v>
      </c>
      <c r="H47" s="38" t="s">
        <v>463</v>
      </c>
      <c r="I47" s="38" t="s">
        <v>464</v>
      </c>
      <c r="J47" s="62" t="s">
        <v>537</v>
      </c>
    </row>
    <row r="48" ht="20.25" customHeight="1" spans="1:10">
      <c r="A48" s="23"/>
      <c r="B48" s="60"/>
      <c r="C48" s="23" t="s">
        <v>466</v>
      </c>
      <c r="D48" s="61" t="s">
        <v>467</v>
      </c>
      <c r="E48" s="62" t="s">
        <v>538</v>
      </c>
      <c r="F48" s="38" t="s">
        <v>469</v>
      </c>
      <c r="G48" s="24" t="s">
        <v>470</v>
      </c>
      <c r="H48" s="38" t="s">
        <v>452</v>
      </c>
      <c r="I48" s="38" t="s">
        <v>447</v>
      </c>
      <c r="J48" s="62" t="s">
        <v>539</v>
      </c>
    </row>
    <row r="49" ht="225" customHeight="1" spans="1:10">
      <c r="A49" s="59" t="s">
        <v>372</v>
      </c>
      <c r="B49" s="60" t="s">
        <v>540</v>
      </c>
      <c r="C49" s="23"/>
      <c r="D49" s="23"/>
      <c r="E49" s="23"/>
      <c r="F49" s="23"/>
      <c r="G49" s="23"/>
      <c r="H49" s="23"/>
      <c r="I49" s="23"/>
      <c r="J49" s="23"/>
    </row>
    <row r="50" ht="20.25" customHeight="1" spans="1:10">
      <c r="A50" s="23"/>
      <c r="B50" s="60"/>
      <c r="C50" s="23" t="s">
        <v>441</v>
      </c>
      <c r="D50" s="61" t="s">
        <v>442</v>
      </c>
      <c r="E50" s="62" t="s">
        <v>541</v>
      </c>
      <c r="F50" s="38" t="s">
        <v>469</v>
      </c>
      <c r="G50" s="24" t="s">
        <v>50</v>
      </c>
      <c r="H50" s="38" t="s">
        <v>542</v>
      </c>
      <c r="I50" s="38" t="s">
        <v>447</v>
      </c>
      <c r="J50" s="62" t="s">
        <v>543</v>
      </c>
    </row>
    <row r="51" ht="20.25" customHeight="1" spans="1:10">
      <c r="A51" s="23"/>
      <c r="B51" s="60"/>
      <c r="C51" s="23" t="s">
        <v>441</v>
      </c>
      <c r="D51" s="61" t="s">
        <v>442</v>
      </c>
      <c r="E51" s="62" t="s">
        <v>544</v>
      </c>
      <c r="F51" s="38" t="s">
        <v>469</v>
      </c>
      <c r="G51" s="24" t="s">
        <v>54</v>
      </c>
      <c r="H51" s="38" t="s">
        <v>542</v>
      </c>
      <c r="I51" s="38" t="s">
        <v>447</v>
      </c>
      <c r="J51" s="62" t="s">
        <v>545</v>
      </c>
    </row>
    <row r="52" ht="20.25" customHeight="1" spans="1:10">
      <c r="A52" s="23"/>
      <c r="B52" s="60"/>
      <c r="C52" s="23" t="s">
        <v>441</v>
      </c>
      <c r="D52" s="61" t="s">
        <v>442</v>
      </c>
      <c r="E52" s="62" t="s">
        <v>546</v>
      </c>
      <c r="F52" s="38" t="s">
        <v>444</v>
      </c>
      <c r="G52" s="24" t="s">
        <v>547</v>
      </c>
      <c r="H52" s="38" t="s">
        <v>548</v>
      </c>
      <c r="I52" s="38" t="s">
        <v>447</v>
      </c>
      <c r="J52" s="62" t="s">
        <v>549</v>
      </c>
    </row>
    <row r="53" ht="20.25" customHeight="1" spans="1:10">
      <c r="A53" s="23"/>
      <c r="B53" s="60"/>
      <c r="C53" s="23" t="s">
        <v>441</v>
      </c>
      <c r="D53" s="61" t="s">
        <v>454</v>
      </c>
      <c r="E53" s="62" t="s">
        <v>455</v>
      </c>
      <c r="F53" s="38" t="s">
        <v>444</v>
      </c>
      <c r="G53" s="24" t="s">
        <v>456</v>
      </c>
      <c r="H53" s="38" t="s">
        <v>457</v>
      </c>
      <c r="I53" s="38" t="s">
        <v>447</v>
      </c>
      <c r="J53" s="62" t="s">
        <v>458</v>
      </c>
    </row>
    <row r="54" ht="20.25" customHeight="1" spans="1:10">
      <c r="A54" s="23"/>
      <c r="B54" s="60"/>
      <c r="C54" s="23" t="s">
        <v>459</v>
      </c>
      <c r="D54" s="61" t="s">
        <v>460</v>
      </c>
      <c r="E54" s="62" t="s">
        <v>550</v>
      </c>
      <c r="F54" s="38" t="s">
        <v>444</v>
      </c>
      <c r="G54" s="24" t="s">
        <v>507</v>
      </c>
      <c r="H54" s="38" t="s">
        <v>463</v>
      </c>
      <c r="I54" s="38" t="s">
        <v>464</v>
      </c>
      <c r="J54" s="62" t="s">
        <v>551</v>
      </c>
    </row>
    <row r="55" ht="20.25" customHeight="1" spans="1:10">
      <c r="A55" s="23"/>
      <c r="B55" s="60"/>
      <c r="C55" s="23" t="s">
        <v>466</v>
      </c>
      <c r="D55" s="61" t="s">
        <v>467</v>
      </c>
      <c r="E55" s="62" t="s">
        <v>538</v>
      </c>
      <c r="F55" s="38" t="s">
        <v>469</v>
      </c>
      <c r="G55" s="24" t="s">
        <v>470</v>
      </c>
      <c r="H55" s="38" t="s">
        <v>452</v>
      </c>
      <c r="I55" s="38" t="s">
        <v>447</v>
      </c>
      <c r="J55" s="62" t="s">
        <v>539</v>
      </c>
    </row>
    <row r="56" ht="166" customHeight="1" spans="1:10">
      <c r="A56" s="59" t="s">
        <v>333</v>
      </c>
      <c r="B56" s="60" t="s">
        <v>552</v>
      </c>
      <c r="C56" s="23"/>
      <c r="D56" s="23"/>
      <c r="E56" s="23"/>
      <c r="F56" s="23"/>
      <c r="G56" s="23"/>
      <c r="H56" s="23"/>
      <c r="I56" s="23"/>
      <c r="J56" s="23"/>
    </row>
    <row r="57" ht="20.25" customHeight="1" spans="1:10">
      <c r="A57" s="23"/>
      <c r="B57" s="60"/>
      <c r="C57" s="23" t="s">
        <v>441</v>
      </c>
      <c r="D57" s="61" t="s">
        <v>442</v>
      </c>
      <c r="E57" s="62" t="s">
        <v>553</v>
      </c>
      <c r="F57" s="38" t="s">
        <v>444</v>
      </c>
      <c r="G57" s="24" t="s">
        <v>554</v>
      </c>
      <c r="H57" s="38" t="s">
        <v>446</v>
      </c>
      <c r="I57" s="38" t="s">
        <v>447</v>
      </c>
      <c r="J57" s="62" t="s">
        <v>555</v>
      </c>
    </row>
    <row r="58" ht="20.25" customHeight="1" spans="1:10">
      <c r="A58" s="23"/>
      <c r="B58" s="60"/>
      <c r="C58" s="23" t="s">
        <v>441</v>
      </c>
      <c r="D58" s="61" t="s">
        <v>442</v>
      </c>
      <c r="E58" s="62" t="s">
        <v>556</v>
      </c>
      <c r="F58" s="38" t="s">
        <v>444</v>
      </c>
      <c r="G58" s="24" t="s">
        <v>554</v>
      </c>
      <c r="H58" s="38" t="s">
        <v>446</v>
      </c>
      <c r="I58" s="38" t="s">
        <v>447</v>
      </c>
      <c r="J58" s="62" t="s">
        <v>557</v>
      </c>
    </row>
    <row r="59" ht="20.25" customHeight="1" spans="1:10">
      <c r="A59" s="23"/>
      <c r="B59" s="60"/>
      <c r="C59" s="23" t="s">
        <v>441</v>
      </c>
      <c r="D59" s="61" t="s">
        <v>454</v>
      </c>
      <c r="E59" s="62" t="s">
        <v>502</v>
      </c>
      <c r="F59" s="38" t="s">
        <v>503</v>
      </c>
      <c r="G59" s="24" t="s">
        <v>497</v>
      </c>
      <c r="H59" s="38" t="s">
        <v>504</v>
      </c>
      <c r="I59" s="38" t="s">
        <v>447</v>
      </c>
      <c r="J59" s="62" t="s">
        <v>505</v>
      </c>
    </row>
    <row r="60" ht="20.25" customHeight="1" spans="1:10">
      <c r="A60" s="23"/>
      <c r="B60" s="60"/>
      <c r="C60" s="23" t="s">
        <v>459</v>
      </c>
      <c r="D60" s="61" t="s">
        <v>460</v>
      </c>
      <c r="E60" s="62" t="s">
        <v>558</v>
      </c>
      <c r="F60" s="38" t="s">
        <v>444</v>
      </c>
      <c r="G60" s="24" t="s">
        <v>534</v>
      </c>
      <c r="H60" s="38" t="s">
        <v>463</v>
      </c>
      <c r="I60" s="38" t="s">
        <v>464</v>
      </c>
      <c r="J60" s="62" t="s">
        <v>559</v>
      </c>
    </row>
    <row r="61" ht="20.25" customHeight="1" spans="1:10">
      <c r="A61" s="23"/>
      <c r="B61" s="60"/>
      <c r="C61" s="23" t="s">
        <v>466</v>
      </c>
      <c r="D61" s="61" t="s">
        <v>467</v>
      </c>
      <c r="E61" s="62" t="s">
        <v>468</v>
      </c>
      <c r="F61" s="38" t="s">
        <v>469</v>
      </c>
      <c r="G61" s="24" t="s">
        <v>470</v>
      </c>
      <c r="H61" s="38" t="s">
        <v>452</v>
      </c>
      <c r="I61" s="38" t="s">
        <v>447</v>
      </c>
      <c r="J61" s="62" t="s">
        <v>471</v>
      </c>
    </row>
    <row r="62" ht="128" customHeight="1" spans="1:10">
      <c r="A62" s="59" t="s">
        <v>343</v>
      </c>
      <c r="B62" s="60" t="s">
        <v>560</v>
      </c>
      <c r="C62" s="23"/>
      <c r="D62" s="23"/>
      <c r="E62" s="23"/>
      <c r="F62" s="23"/>
      <c r="G62" s="23"/>
      <c r="H62" s="23"/>
      <c r="I62" s="23"/>
      <c r="J62" s="23"/>
    </row>
    <row r="63" ht="20.25" customHeight="1" spans="1:10">
      <c r="A63" s="23"/>
      <c r="B63" s="60"/>
      <c r="C63" s="23" t="s">
        <v>441</v>
      </c>
      <c r="D63" s="61" t="s">
        <v>442</v>
      </c>
      <c r="E63" s="62" t="s">
        <v>561</v>
      </c>
      <c r="F63" s="38" t="s">
        <v>444</v>
      </c>
      <c r="G63" s="24" t="s">
        <v>79</v>
      </c>
      <c r="H63" s="38" t="s">
        <v>446</v>
      </c>
      <c r="I63" s="38" t="s">
        <v>447</v>
      </c>
      <c r="J63" s="62" t="s">
        <v>562</v>
      </c>
    </row>
    <row r="64" ht="20.25" customHeight="1" spans="1:10">
      <c r="A64" s="23"/>
      <c r="B64" s="60"/>
      <c r="C64" s="23" t="s">
        <v>441</v>
      </c>
      <c r="D64" s="61" t="s">
        <v>442</v>
      </c>
      <c r="E64" s="62" t="s">
        <v>563</v>
      </c>
      <c r="F64" s="38" t="s">
        <v>444</v>
      </c>
      <c r="G64" s="24" t="s">
        <v>79</v>
      </c>
      <c r="H64" s="38" t="s">
        <v>446</v>
      </c>
      <c r="I64" s="38" t="s">
        <v>447</v>
      </c>
      <c r="J64" s="62" t="s">
        <v>564</v>
      </c>
    </row>
    <row r="65" ht="20.25" customHeight="1" spans="1:10">
      <c r="A65" s="23"/>
      <c r="B65" s="60"/>
      <c r="C65" s="23" t="s">
        <v>441</v>
      </c>
      <c r="D65" s="61" t="s">
        <v>454</v>
      </c>
      <c r="E65" s="62" t="s">
        <v>455</v>
      </c>
      <c r="F65" s="38" t="s">
        <v>444</v>
      </c>
      <c r="G65" s="24" t="s">
        <v>456</v>
      </c>
      <c r="H65" s="38" t="s">
        <v>457</v>
      </c>
      <c r="I65" s="38" t="s">
        <v>447</v>
      </c>
      <c r="J65" s="62" t="s">
        <v>458</v>
      </c>
    </row>
    <row r="66" ht="20.25" customHeight="1" spans="1:10">
      <c r="A66" s="23"/>
      <c r="B66" s="60"/>
      <c r="C66" s="23" t="s">
        <v>459</v>
      </c>
      <c r="D66" s="61" t="s">
        <v>460</v>
      </c>
      <c r="E66" s="62" t="s">
        <v>565</v>
      </c>
      <c r="F66" s="38" t="s">
        <v>444</v>
      </c>
      <c r="G66" s="24" t="s">
        <v>566</v>
      </c>
      <c r="H66" s="38" t="s">
        <v>463</v>
      </c>
      <c r="I66" s="38" t="s">
        <v>464</v>
      </c>
      <c r="J66" s="62" t="s">
        <v>567</v>
      </c>
    </row>
    <row r="67" ht="20.25" customHeight="1" spans="1:10">
      <c r="A67" s="23"/>
      <c r="B67" s="60"/>
      <c r="C67" s="23" t="s">
        <v>466</v>
      </c>
      <c r="D67" s="61" t="s">
        <v>467</v>
      </c>
      <c r="E67" s="62" t="s">
        <v>568</v>
      </c>
      <c r="F67" s="38" t="s">
        <v>469</v>
      </c>
      <c r="G67" s="24" t="s">
        <v>470</v>
      </c>
      <c r="H67" s="38" t="s">
        <v>452</v>
      </c>
      <c r="I67" s="38" t="s">
        <v>447</v>
      </c>
      <c r="J67" s="62" t="s">
        <v>471</v>
      </c>
    </row>
    <row r="68" ht="282" customHeight="1" spans="1:10">
      <c r="A68" s="59" t="s">
        <v>361</v>
      </c>
      <c r="B68" s="60" t="s">
        <v>569</v>
      </c>
      <c r="C68" s="23"/>
      <c r="D68" s="23"/>
      <c r="E68" s="23"/>
      <c r="F68" s="23"/>
      <c r="G68" s="23"/>
      <c r="H68" s="23"/>
      <c r="I68" s="23"/>
      <c r="J68" s="23"/>
    </row>
    <row r="69" ht="20.25" customHeight="1" spans="1:10">
      <c r="A69" s="23"/>
      <c r="B69" s="60"/>
      <c r="C69" s="23" t="s">
        <v>441</v>
      </c>
      <c r="D69" s="61" t="s">
        <v>442</v>
      </c>
      <c r="E69" s="62" t="s">
        <v>570</v>
      </c>
      <c r="F69" s="38" t="s">
        <v>444</v>
      </c>
      <c r="G69" s="24" t="s">
        <v>571</v>
      </c>
      <c r="H69" s="38" t="s">
        <v>446</v>
      </c>
      <c r="I69" s="38" t="s">
        <v>447</v>
      </c>
      <c r="J69" s="62" t="s">
        <v>572</v>
      </c>
    </row>
    <row r="70" ht="20.25" customHeight="1" spans="1:10">
      <c r="A70" s="23"/>
      <c r="B70" s="60"/>
      <c r="C70" s="23" t="s">
        <v>441</v>
      </c>
      <c r="D70" s="61" t="s">
        <v>442</v>
      </c>
      <c r="E70" s="62" t="s">
        <v>573</v>
      </c>
      <c r="F70" s="38" t="s">
        <v>444</v>
      </c>
      <c r="G70" s="24" t="s">
        <v>79</v>
      </c>
      <c r="H70" s="38" t="s">
        <v>446</v>
      </c>
      <c r="I70" s="38" t="s">
        <v>447</v>
      </c>
      <c r="J70" s="62" t="s">
        <v>574</v>
      </c>
    </row>
    <row r="71" ht="20.25" customHeight="1" spans="1:10">
      <c r="A71" s="23"/>
      <c r="B71" s="60"/>
      <c r="C71" s="23" t="s">
        <v>441</v>
      </c>
      <c r="D71" s="61" t="s">
        <v>454</v>
      </c>
      <c r="E71" s="62" t="s">
        <v>455</v>
      </c>
      <c r="F71" s="38" t="s">
        <v>444</v>
      </c>
      <c r="G71" s="24" t="s">
        <v>456</v>
      </c>
      <c r="H71" s="38" t="s">
        <v>457</v>
      </c>
      <c r="I71" s="38" t="s">
        <v>447</v>
      </c>
      <c r="J71" s="62" t="s">
        <v>458</v>
      </c>
    </row>
    <row r="72" ht="20.25" customHeight="1" spans="1:10">
      <c r="A72" s="23"/>
      <c r="B72" s="60"/>
      <c r="C72" s="23" t="s">
        <v>459</v>
      </c>
      <c r="D72" s="61" t="s">
        <v>460</v>
      </c>
      <c r="E72" s="62" t="s">
        <v>575</v>
      </c>
      <c r="F72" s="38" t="s">
        <v>444</v>
      </c>
      <c r="G72" s="24" t="s">
        <v>507</v>
      </c>
      <c r="H72" s="38" t="s">
        <v>463</v>
      </c>
      <c r="I72" s="38" t="s">
        <v>464</v>
      </c>
      <c r="J72" s="62" t="s">
        <v>576</v>
      </c>
    </row>
    <row r="73" ht="20.25" customHeight="1" spans="1:10">
      <c r="A73" s="23"/>
      <c r="B73" s="60"/>
      <c r="C73" s="23" t="s">
        <v>466</v>
      </c>
      <c r="D73" s="61" t="s">
        <v>467</v>
      </c>
      <c r="E73" s="62" t="s">
        <v>568</v>
      </c>
      <c r="F73" s="38" t="s">
        <v>469</v>
      </c>
      <c r="G73" s="24" t="s">
        <v>470</v>
      </c>
      <c r="H73" s="38" t="s">
        <v>452</v>
      </c>
      <c r="I73" s="38" t="s">
        <v>447</v>
      </c>
      <c r="J73" s="62" t="s">
        <v>471</v>
      </c>
    </row>
    <row r="74" ht="188" customHeight="1" spans="1:10">
      <c r="A74" s="59" t="s">
        <v>368</v>
      </c>
      <c r="B74" s="60" t="s">
        <v>577</v>
      </c>
      <c r="C74" s="23"/>
      <c r="D74" s="23"/>
      <c r="E74" s="23"/>
      <c r="F74" s="23"/>
      <c r="G74" s="23"/>
      <c r="H74" s="23"/>
      <c r="I74" s="23"/>
      <c r="J74" s="23"/>
    </row>
    <row r="75" ht="20.25" customHeight="1" spans="1:10">
      <c r="A75" s="23"/>
      <c r="B75" s="60"/>
      <c r="C75" s="23" t="s">
        <v>441</v>
      </c>
      <c r="D75" s="61" t="s">
        <v>442</v>
      </c>
      <c r="E75" s="62" t="s">
        <v>578</v>
      </c>
      <c r="F75" s="38" t="s">
        <v>444</v>
      </c>
      <c r="G75" s="24" t="s">
        <v>53</v>
      </c>
      <c r="H75" s="38" t="s">
        <v>446</v>
      </c>
      <c r="I75" s="38" t="s">
        <v>447</v>
      </c>
      <c r="J75" s="62" t="s">
        <v>579</v>
      </c>
    </row>
    <row r="76" ht="20.25" customHeight="1" spans="1:10">
      <c r="A76" s="23"/>
      <c r="B76" s="60"/>
      <c r="C76" s="23" t="s">
        <v>441</v>
      </c>
      <c r="D76" s="61" t="s">
        <v>449</v>
      </c>
      <c r="E76" s="62" t="s">
        <v>450</v>
      </c>
      <c r="F76" s="38" t="s">
        <v>444</v>
      </c>
      <c r="G76" s="24" t="s">
        <v>451</v>
      </c>
      <c r="H76" s="38" t="s">
        <v>452</v>
      </c>
      <c r="I76" s="38" t="s">
        <v>447</v>
      </c>
      <c r="J76" s="62" t="s">
        <v>453</v>
      </c>
    </row>
    <row r="77" ht="20.25" customHeight="1" spans="1:10">
      <c r="A77" s="23"/>
      <c r="B77" s="60"/>
      <c r="C77" s="23" t="s">
        <v>441</v>
      </c>
      <c r="D77" s="61" t="s">
        <v>454</v>
      </c>
      <c r="E77" s="62" t="s">
        <v>455</v>
      </c>
      <c r="F77" s="38" t="s">
        <v>444</v>
      </c>
      <c r="G77" s="24" t="s">
        <v>580</v>
      </c>
      <c r="H77" s="38" t="s">
        <v>457</v>
      </c>
      <c r="I77" s="38" t="s">
        <v>447</v>
      </c>
      <c r="J77" s="62" t="s">
        <v>458</v>
      </c>
    </row>
    <row r="78" ht="20.25" customHeight="1" spans="1:10">
      <c r="A78" s="23"/>
      <c r="B78" s="60"/>
      <c r="C78" s="23" t="s">
        <v>459</v>
      </c>
      <c r="D78" s="61" t="s">
        <v>460</v>
      </c>
      <c r="E78" s="62" t="s">
        <v>581</v>
      </c>
      <c r="F78" s="38" t="s">
        <v>469</v>
      </c>
      <c r="G78" s="24" t="s">
        <v>451</v>
      </c>
      <c r="H78" s="38" t="s">
        <v>452</v>
      </c>
      <c r="I78" s="38" t="s">
        <v>447</v>
      </c>
      <c r="J78" s="62" t="s">
        <v>582</v>
      </c>
    </row>
    <row r="79" ht="20.25" customHeight="1" spans="1:10">
      <c r="A79" s="23"/>
      <c r="B79" s="60"/>
      <c r="C79" s="23" t="s">
        <v>466</v>
      </c>
      <c r="D79" s="61" t="s">
        <v>467</v>
      </c>
      <c r="E79" s="62" t="s">
        <v>583</v>
      </c>
      <c r="F79" s="38" t="s">
        <v>469</v>
      </c>
      <c r="G79" s="24" t="s">
        <v>451</v>
      </c>
      <c r="H79" s="38" t="s">
        <v>452</v>
      </c>
      <c r="I79" s="38" t="s">
        <v>447</v>
      </c>
      <c r="J79" s="62" t="s">
        <v>584</v>
      </c>
    </row>
    <row r="80" ht="132" customHeight="1" spans="1:10">
      <c r="A80" s="59" t="s">
        <v>352</v>
      </c>
      <c r="B80" s="60" t="s">
        <v>585</v>
      </c>
      <c r="C80" s="23"/>
      <c r="D80" s="23"/>
      <c r="E80" s="23"/>
      <c r="F80" s="23"/>
      <c r="G80" s="23"/>
      <c r="H80" s="23"/>
      <c r="I80" s="23"/>
      <c r="J80" s="23"/>
    </row>
    <row r="81" ht="20.25" customHeight="1" spans="1:10">
      <c r="A81" s="23"/>
      <c r="B81" s="60"/>
      <c r="C81" s="23" t="s">
        <v>441</v>
      </c>
      <c r="D81" s="61" t="s">
        <v>442</v>
      </c>
      <c r="E81" s="62" t="s">
        <v>586</v>
      </c>
      <c r="F81" s="38" t="s">
        <v>469</v>
      </c>
      <c r="G81" s="24" t="s">
        <v>486</v>
      </c>
      <c r="H81" s="38" t="s">
        <v>587</v>
      </c>
      <c r="I81" s="38" t="s">
        <v>447</v>
      </c>
      <c r="J81" s="62" t="s">
        <v>588</v>
      </c>
    </row>
    <row r="82" ht="20.25" customHeight="1" spans="1:10">
      <c r="A82" s="23"/>
      <c r="B82" s="60"/>
      <c r="C82" s="23" t="s">
        <v>441</v>
      </c>
      <c r="D82" s="61" t="s">
        <v>442</v>
      </c>
      <c r="E82" s="62" t="s">
        <v>589</v>
      </c>
      <c r="F82" s="38" t="s">
        <v>469</v>
      </c>
      <c r="G82" s="24" t="s">
        <v>590</v>
      </c>
      <c r="H82" s="38" t="s">
        <v>446</v>
      </c>
      <c r="I82" s="38" t="s">
        <v>447</v>
      </c>
      <c r="J82" s="62" t="s">
        <v>591</v>
      </c>
    </row>
    <row r="83" ht="20.25" customHeight="1" spans="1:10">
      <c r="A83" s="23"/>
      <c r="B83" s="60"/>
      <c r="C83" s="23" t="s">
        <v>441</v>
      </c>
      <c r="D83" s="61" t="s">
        <v>454</v>
      </c>
      <c r="E83" s="62" t="s">
        <v>455</v>
      </c>
      <c r="F83" s="38" t="s">
        <v>444</v>
      </c>
      <c r="G83" s="24" t="s">
        <v>456</v>
      </c>
      <c r="H83" s="38" t="s">
        <v>457</v>
      </c>
      <c r="I83" s="38" t="s">
        <v>447</v>
      </c>
      <c r="J83" s="62" t="s">
        <v>458</v>
      </c>
    </row>
    <row r="84" ht="20.25" customHeight="1" spans="1:10">
      <c r="A84" s="23"/>
      <c r="B84" s="60"/>
      <c r="C84" s="23" t="s">
        <v>459</v>
      </c>
      <c r="D84" s="61" t="s">
        <v>460</v>
      </c>
      <c r="E84" s="62" t="s">
        <v>592</v>
      </c>
      <c r="F84" s="38" t="s">
        <v>469</v>
      </c>
      <c r="G84" s="24" t="s">
        <v>470</v>
      </c>
      <c r="H84" s="38" t="s">
        <v>452</v>
      </c>
      <c r="I84" s="38" t="s">
        <v>447</v>
      </c>
      <c r="J84" s="62" t="s">
        <v>593</v>
      </c>
    </row>
    <row r="85" ht="20.25" customHeight="1" spans="1:10">
      <c r="A85" s="23"/>
      <c r="B85" s="60"/>
      <c r="C85" s="23" t="s">
        <v>466</v>
      </c>
      <c r="D85" s="61" t="s">
        <v>467</v>
      </c>
      <c r="E85" s="62" t="s">
        <v>594</v>
      </c>
      <c r="F85" s="38" t="s">
        <v>469</v>
      </c>
      <c r="G85" s="24" t="s">
        <v>470</v>
      </c>
      <c r="H85" s="38" t="s">
        <v>452</v>
      </c>
      <c r="I85" s="38" t="s">
        <v>447</v>
      </c>
      <c r="J85" s="62" t="s">
        <v>595</v>
      </c>
    </row>
    <row r="86" ht="177" customHeight="1" spans="1:10">
      <c r="A86" s="59" t="s">
        <v>376</v>
      </c>
      <c r="B86" s="60" t="s">
        <v>596</v>
      </c>
      <c r="C86" s="23"/>
      <c r="D86" s="23"/>
      <c r="E86" s="23"/>
      <c r="F86" s="23"/>
      <c r="G86" s="23"/>
      <c r="H86" s="23"/>
      <c r="I86" s="23"/>
      <c r="J86" s="23"/>
    </row>
    <row r="87" ht="20.25" customHeight="1" spans="1:10">
      <c r="A87" s="23"/>
      <c r="B87" s="60"/>
      <c r="C87" s="23" t="s">
        <v>441</v>
      </c>
      <c r="D87" s="61" t="s">
        <v>442</v>
      </c>
      <c r="E87" s="62" t="s">
        <v>597</v>
      </c>
      <c r="F87" s="38" t="s">
        <v>469</v>
      </c>
      <c r="G87" s="24" t="s">
        <v>598</v>
      </c>
      <c r="H87" s="38" t="s">
        <v>498</v>
      </c>
      <c r="I87" s="38" t="s">
        <v>447</v>
      </c>
      <c r="J87" s="62" t="s">
        <v>599</v>
      </c>
    </row>
    <row r="88" ht="20.25" customHeight="1" spans="1:10">
      <c r="A88" s="23"/>
      <c r="B88" s="60"/>
      <c r="C88" s="23" t="s">
        <v>441</v>
      </c>
      <c r="D88" s="61" t="s">
        <v>454</v>
      </c>
      <c r="E88" s="62" t="s">
        <v>502</v>
      </c>
      <c r="F88" s="38" t="s">
        <v>503</v>
      </c>
      <c r="G88" s="24" t="s">
        <v>497</v>
      </c>
      <c r="H88" s="38" t="s">
        <v>504</v>
      </c>
      <c r="I88" s="38" t="s">
        <v>447</v>
      </c>
      <c r="J88" s="62" t="s">
        <v>505</v>
      </c>
    </row>
    <row r="89" ht="20.25" customHeight="1" spans="1:10">
      <c r="A89" s="23"/>
      <c r="B89" s="60"/>
      <c r="C89" s="23" t="s">
        <v>459</v>
      </c>
      <c r="D89" s="61" t="s">
        <v>460</v>
      </c>
      <c r="E89" s="62" t="s">
        <v>600</v>
      </c>
      <c r="F89" s="38" t="s">
        <v>444</v>
      </c>
      <c r="G89" s="24" t="s">
        <v>507</v>
      </c>
      <c r="H89" s="38" t="s">
        <v>463</v>
      </c>
      <c r="I89" s="38" t="s">
        <v>464</v>
      </c>
      <c r="J89" s="62" t="s">
        <v>601</v>
      </c>
    </row>
    <row r="90" ht="20.25" customHeight="1" spans="1:10">
      <c r="A90" s="23"/>
      <c r="B90" s="60"/>
      <c r="C90" s="23" t="s">
        <v>459</v>
      </c>
      <c r="D90" s="61" t="s">
        <v>460</v>
      </c>
      <c r="E90" s="62" t="s">
        <v>602</v>
      </c>
      <c r="F90" s="38" t="s">
        <v>444</v>
      </c>
      <c r="G90" s="24" t="s">
        <v>534</v>
      </c>
      <c r="H90" s="38" t="s">
        <v>463</v>
      </c>
      <c r="I90" s="38" t="s">
        <v>464</v>
      </c>
      <c r="J90" s="62" t="s">
        <v>603</v>
      </c>
    </row>
    <row r="91" ht="20.25" customHeight="1" spans="1:10">
      <c r="A91" s="23"/>
      <c r="B91" s="60"/>
      <c r="C91" s="23" t="s">
        <v>466</v>
      </c>
      <c r="D91" s="61" t="s">
        <v>467</v>
      </c>
      <c r="E91" s="62" t="s">
        <v>467</v>
      </c>
      <c r="F91" s="38" t="s">
        <v>469</v>
      </c>
      <c r="G91" s="24" t="s">
        <v>470</v>
      </c>
      <c r="H91" s="38" t="s">
        <v>452</v>
      </c>
      <c r="I91" s="38" t="s">
        <v>447</v>
      </c>
      <c r="J91" s="62" t="s">
        <v>604</v>
      </c>
    </row>
    <row r="92" ht="132" customHeight="1" spans="1:10">
      <c r="A92" s="59" t="s">
        <v>366</v>
      </c>
      <c r="B92" s="60" t="s">
        <v>605</v>
      </c>
      <c r="C92" s="23"/>
      <c r="D92" s="23"/>
      <c r="E92" s="23"/>
      <c r="F92" s="23"/>
      <c r="G92" s="23"/>
      <c r="H92" s="23"/>
      <c r="I92" s="23"/>
      <c r="J92" s="23"/>
    </row>
    <row r="93" ht="20.25" customHeight="1" spans="1:10">
      <c r="A93" s="23"/>
      <c r="B93" s="60"/>
      <c r="C93" s="23" t="s">
        <v>441</v>
      </c>
      <c r="D93" s="61" t="s">
        <v>442</v>
      </c>
      <c r="E93" s="62" t="s">
        <v>606</v>
      </c>
      <c r="F93" s="38" t="s">
        <v>444</v>
      </c>
      <c r="G93" s="24" t="s">
        <v>50</v>
      </c>
      <c r="H93" s="38" t="s">
        <v>446</v>
      </c>
      <c r="I93" s="38" t="s">
        <v>447</v>
      </c>
      <c r="J93" s="62" t="s">
        <v>607</v>
      </c>
    </row>
    <row r="94" ht="20.25" customHeight="1" spans="1:10">
      <c r="A94" s="23"/>
      <c r="B94" s="60"/>
      <c r="C94" s="23" t="s">
        <v>441</v>
      </c>
      <c r="D94" s="61" t="s">
        <v>442</v>
      </c>
      <c r="E94" s="62" t="s">
        <v>608</v>
      </c>
      <c r="F94" s="38" t="s">
        <v>444</v>
      </c>
      <c r="G94" s="24" t="s">
        <v>609</v>
      </c>
      <c r="H94" s="38" t="s">
        <v>446</v>
      </c>
      <c r="I94" s="38" t="s">
        <v>447</v>
      </c>
      <c r="J94" s="62" t="s">
        <v>610</v>
      </c>
    </row>
    <row r="95" ht="20.25" customHeight="1" spans="1:10">
      <c r="A95" s="23"/>
      <c r="B95" s="60"/>
      <c r="C95" s="23" t="s">
        <v>441</v>
      </c>
      <c r="D95" s="61" t="s">
        <v>442</v>
      </c>
      <c r="E95" s="62" t="s">
        <v>611</v>
      </c>
      <c r="F95" s="38" t="s">
        <v>444</v>
      </c>
      <c r="G95" s="24" t="s">
        <v>612</v>
      </c>
      <c r="H95" s="38" t="s">
        <v>446</v>
      </c>
      <c r="I95" s="38" t="s">
        <v>447</v>
      </c>
      <c r="J95" s="62" t="s">
        <v>613</v>
      </c>
    </row>
    <row r="96" ht="20.25" customHeight="1" spans="1:10">
      <c r="A96" s="23"/>
      <c r="B96" s="60"/>
      <c r="C96" s="23" t="s">
        <v>441</v>
      </c>
      <c r="D96" s="61" t="s">
        <v>454</v>
      </c>
      <c r="E96" s="62" t="s">
        <v>455</v>
      </c>
      <c r="F96" s="38" t="s">
        <v>444</v>
      </c>
      <c r="G96" s="24" t="s">
        <v>456</v>
      </c>
      <c r="H96" s="38" t="s">
        <v>504</v>
      </c>
      <c r="I96" s="38" t="s">
        <v>447</v>
      </c>
      <c r="J96" s="62" t="s">
        <v>458</v>
      </c>
    </row>
    <row r="97" ht="20.25" customHeight="1" spans="1:10">
      <c r="A97" s="23"/>
      <c r="B97" s="60"/>
      <c r="C97" s="23" t="s">
        <v>459</v>
      </c>
      <c r="D97" s="61" t="s">
        <v>460</v>
      </c>
      <c r="E97" s="62" t="s">
        <v>592</v>
      </c>
      <c r="F97" s="38" t="s">
        <v>469</v>
      </c>
      <c r="G97" s="24" t="s">
        <v>470</v>
      </c>
      <c r="H97" s="38" t="s">
        <v>452</v>
      </c>
      <c r="I97" s="38" t="s">
        <v>447</v>
      </c>
      <c r="J97" s="62" t="s">
        <v>593</v>
      </c>
    </row>
    <row r="98" ht="20.25" customHeight="1" spans="1:10">
      <c r="A98" s="23"/>
      <c r="B98" s="60"/>
      <c r="C98" s="23" t="s">
        <v>466</v>
      </c>
      <c r="D98" s="61" t="s">
        <v>467</v>
      </c>
      <c r="E98" s="62" t="s">
        <v>614</v>
      </c>
      <c r="F98" s="38" t="s">
        <v>469</v>
      </c>
      <c r="G98" s="24" t="s">
        <v>470</v>
      </c>
      <c r="H98" s="38" t="s">
        <v>452</v>
      </c>
      <c r="I98" s="38" t="s">
        <v>447</v>
      </c>
      <c r="J98" s="62" t="s">
        <v>615</v>
      </c>
    </row>
    <row r="99" ht="233" customHeight="1" spans="1:10">
      <c r="A99" s="59" t="s">
        <v>338</v>
      </c>
      <c r="B99" s="63" t="s">
        <v>616</v>
      </c>
      <c r="C99" s="23"/>
      <c r="D99" s="23"/>
      <c r="E99" s="23"/>
      <c r="F99" s="23"/>
      <c r="G99" s="23"/>
      <c r="H99" s="23"/>
      <c r="I99" s="23"/>
      <c r="J99" s="23"/>
    </row>
    <row r="100" ht="20.25" customHeight="1" spans="1:10">
      <c r="A100" s="23"/>
      <c r="B100" s="60"/>
      <c r="C100" s="23" t="s">
        <v>441</v>
      </c>
      <c r="D100" s="61" t="s">
        <v>442</v>
      </c>
      <c r="E100" s="62" t="s">
        <v>617</v>
      </c>
      <c r="F100" s="38" t="s">
        <v>444</v>
      </c>
      <c r="G100" s="24" t="s">
        <v>79</v>
      </c>
      <c r="H100" s="38" t="s">
        <v>446</v>
      </c>
      <c r="I100" s="38" t="s">
        <v>447</v>
      </c>
      <c r="J100" s="62" t="s">
        <v>618</v>
      </c>
    </row>
    <row r="101" ht="20.25" customHeight="1" spans="1:10">
      <c r="A101" s="23"/>
      <c r="B101" s="60"/>
      <c r="C101" s="23" t="s">
        <v>441</v>
      </c>
      <c r="D101" s="61" t="s">
        <v>442</v>
      </c>
      <c r="E101" s="62" t="s">
        <v>619</v>
      </c>
      <c r="F101" s="38" t="s">
        <v>444</v>
      </c>
      <c r="G101" s="24" t="s">
        <v>497</v>
      </c>
      <c r="H101" s="38" t="s">
        <v>446</v>
      </c>
      <c r="I101" s="38" t="s">
        <v>447</v>
      </c>
      <c r="J101" s="62" t="s">
        <v>620</v>
      </c>
    </row>
    <row r="102" ht="20.25" customHeight="1" spans="1:10">
      <c r="A102" s="23"/>
      <c r="B102" s="60"/>
      <c r="C102" s="23" t="s">
        <v>441</v>
      </c>
      <c r="D102" s="61" t="s">
        <v>442</v>
      </c>
      <c r="E102" s="62" t="s">
        <v>621</v>
      </c>
      <c r="F102" s="38" t="s">
        <v>444</v>
      </c>
      <c r="G102" s="24" t="s">
        <v>477</v>
      </c>
      <c r="H102" s="38" t="s">
        <v>446</v>
      </c>
      <c r="I102" s="38" t="s">
        <v>447</v>
      </c>
      <c r="J102" s="62" t="s">
        <v>622</v>
      </c>
    </row>
    <row r="103" ht="20.25" customHeight="1" spans="1:10">
      <c r="A103" s="23"/>
      <c r="B103" s="60"/>
      <c r="C103" s="23" t="s">
        <v>441</v>
      </c>
      <c r="D103" s="61" t="s">
        <v>454</v>
      </c>
      <c r="E103" s="62" t="s">
        <v>455</v>
      </c>
      <c r="F103" s="38" t="s">
        <v>444</v>
      </c>
      <c r="G103" s="24" t="s">
        <v>456</v>
      </c>
      <c r="H103" s="38" t="s">
        <v>457</v>
      </c>
      <c r="I103" s="38" t="s">
        <v>447</v>
      </c>
      <c r="J103" s="62" t="s">
        <v>458</v>
      </c>
    </row>
    <row r="104" ht="20.25" customHeight="1" spans="1:10">
      <c r="A104" s="23"/>
      <c r="B104" s="60"/>
      <c r="C104" s="23" t="s">
        <v>459</v>
      </c>
      <c r="D104" s="61" t="s">
        <v>460</v>
      </c>
      <c r="E104" s="62" t="s">
        <v>517</v>
      </c>
      <c r="F104" s="38" t="s">
        <v>444</v>
      </c>
      <c r="G104" s="24" t="s">
        <v>518</v>
      </c>
      <c r="H104" s="38" t="s">
        <v>463</v>
      </c>
      <c r="I104" s="38" t="s">
        <v>464</v>
      </c>
      <c r="J104" s="62" t="s">
        <v>519</v>
      </c>
    </row>
    <row r="105" ht="20.25" customHeight="1" spans="1:10">
      <c r="A105" s="23"/>
      <c r="B105" s="60"/>
      <c r="C105" s="23" t="s">
        <v>466</v>
      </c>
      <c r="D105" s="61" t="s">
        <v>467</v>
      </c>
      <c r="E105" s="62" t="s">
        <v>520</v>
      </c>
      <c r="F105" s="38" t="s">
        <v>469</v>
      </c>
      <c r="G105" s="24" t="s">
        <v>470</v>
      </c>
      <c r="H105" s="38" t="s">
        <v>452</v>
      </c>
      <c r="I105" s="38" t="s">
        <v>447</v>
      </c>
      <c r="J105" s="62" t="s">
        <v>521</v>
      </c>
    </row>
    <row r="106" ht="318" customHeight="1" spans="1:10">
      <c r="A106" s="59" t="s">
        <v>364</v>
      </c>
      <c r="B106" s="60" t="s">
        <v>623</v>
      </c>
      <c r="C106" s="23"/>
      <c r="D106" s="23"/>
      <c r="E106" s="23"/>
      <c r="F106" s="23"/>
      <c r="G106" s="23"/>
      <c r="H106" s="23"/>
      <c r="I106" s="23"/>
      <c r="J106" s="23"/>
    </row>
    <row r="107" ht="20.25" customHeight="1" spans="1:10">
      <c r="A107" s="23"/>
      <c r="B107" s="60"/>
      <c r="C107" s="23" t="s">
        <v>441</v>
      </c>
      <c r="D107" s="61" t="s">
        <v>442</v>
      </c>
      <c r="E107" s="62" t="s">
        <v>624</v>
      </c>
      <c r="F107" s="38" t="s">
        <v>469</v>
      </c>
      <c r="G107" s="24" t="s">
        <v>571</v>
      </c>
      <c r="H107" s="38" t="s">
        <v>446</v>
      </c>
      <c r="I107" s="38" t="s">
        <v>447</v>
      </c>
      <c r="J107" s="62" t="s">
        <v>625</v>
      </c>
    </row>
    <row r="108" ht="20.25" customHeight="1" spans="1:10">
      <c r="A108" s="23"/>
      <c r="B108" s="60"/>
      <c r="C108" s="23" t="s">
        <v>441</v>
      </c>
      <c r="D108" s="61" t="s">
        <v>442</v>
      </c>
      <c r="E108" s="62" t="s">
        <v>626</v>
      </c>
      <c r="F108" s="38" t="s">
        <v>469</v>
      </c>
      <c r="G108" s="24" t="s">
        <v>571</v>
      </c>
      <c r="H108" s="38" t="s">
        <v>446</v>
      </c>
      <c r="I108" s="38" t="s">
        <v>447</v>
      </c>
      <c r="J108" s="62" t="s">
        <v>627</v>
      </c>
    </row>
    <row r="109" ht="20.25" customHeight="1" spans="1:10">
      <c r="A109" s="23"/>
      <c r="B109" s="60"/>
      <c r="C109" s="23" t="s">
        <v>441</v>
      </c>
      <c r="D109" s="61" t="s">
        <v>454</v>
      </c>
      <c r="E109" s="62" t="s">
        <v>455</v>
      </c>
      <c r="F109" s="38" t="s">
        <v>444</v>
      </c>
      <c r="G109" s="24" t="s">
        <v>456</v>
      </c>
      <c r="H109" s="38" t="s">
        <v>457</v>
      </c>
      <c r="I109" s="38" t="s">
        <v>447</v>
      </c>
      <c r="J109" s="62" t="s">
        <v>458</v>
      </c>
    </row>
    <row r="110" ht="20.25" customHeight="1" spans="1:10">
      <c r="A110" s="23"/>
      <c r="B110" s="60"/>
      <c r="C110" s="23" t="s">
        <v>459</v>
      </c>
      <c r="D110" s="61" t="s">
        <v>460</v>
      </c>
      <c r="E110" s="62" t="s">
        <v>628</v>
      </c>
      <c r="F110" s="38" t="s">
        <v>444</v>
      </c>
      <c r="G110" s="24" t="s">
        <v>629</v>
      </c>
      <c r="H110" s="38" t="s">
        <v>463</v>
      </c>
      <c r="I110" s="38" t="s">
        <v>464</v>
      </c>
      <c r="J110" s="62" t="s">
        <v>630</v>
      </c>
    </row>
    <row r="111" ht="20.25" customHeight="1" spans="1:10">
      <c r="A111" s="23"/>
      <c r="B111" s="60"/>
      <c r="C111" s="23" t="s">
        <v>466</v>
      </c>
      <c r="D111" s="61" t="s">
        <v>467</v>
      </c>
      <c r="E111" s="62" t="s">
        <v>631</v>
      </c>
      <c r="F111" s="38" t="s">
        <v>469</v>
      </c>
      <c r="G111" s="24" t="s">
        <v>470</v>
      </c>
      <c r="H111" s="38" t="s">
        <v>452</v>
      </c>
      <c r="I111" s="38" t="s">
        <v>447</v>
      </c>
      <c r="J111" s="62" t="s">
        <v>632</v>
      </c>
    </row>
    <row r="112" ht="164" customHeight="1" spans="1:10">
      <c r="A112" s="59" t="s">
        <v>323</v>
      </c>
      <c r="B112" s="60" t="s">
        <v>633</v>
      </c>
      <c r="C112" s="23"/>
      <c r="D112" s="23"/>
      <c r="E112" s="23"/>
      <c r="F112" s="23"/>
      <c r="G112" s="23"/>
      <c r="H112" s="23"/>
      <c r="I112" s="23"/>
      <c r="J112" s="23"/>
    </row>
    <row r="113" ht="20.25" customHeight="1" spans="1:10">
      <c r="A113" s="23"/>
      <c r="B113" s="60"/>
      <c r="C113" s="23" t="s">
        <v>441</v>
      </c>
      <c r="D113" s="61" t="s">
        <v>442</v>
      </c>
      <c r="E113" s="62" t="s">
        <v>634</v>
      </c>
      <c r="F113" s="38" t="s">
        <v>444</v>
      </c>
      <c r="G113" s="24" t="s">
        <v>635</v>
      </c>
      <c r="H113" s="38" t="s">
        <v>474</v>
      </c>
      <c r="I113" s="38" t="s">
        <v>447</v>
      </c>
      <c r="J113" s="62" t="s">
        <v>636</v>
      </c>
    </row>
    <row r="114" ht="20.25" customHeight="1" spans="1:10">
      <c r="A114" s="23"/>
      <c r="B114" s="60"/>
      <c r="C114" s="23" t="s">
        <v>441</v>
      </c>
      <c r="D114" s="61" t="s">
        <v>442</v>
      </c>
      <c r="E114" s="62" t="s">
        <v>637</v>
      </c>
      <c r="F114" s="38" t="s">
        <v>444</v>
      </c>
      <c r="G114" s="24" t="s">
        <v>638</v>
      </c>
      <c r="H114" s="38" t="s">
        <v>639</v>
      </c>
      <c r="I114" s="38" t="s">
        <v>447</v>
      </c>
      <c r="J114" s="62" t="s">
        <v>640</v>
      </c>
    </row>
    <row r="115" ht="20.25" customHeight="1" spans="1:10">
      <c r="A115" s="23"/>
      <c r="B115" s="60"/>
      <c r="C115" s="23" t="s">
        <v>441</v>
      </c>
      <c r="D115" s="61" t="s">
        <v>454</v>
      </c>
      <c r="E115" s="62" t="s">
        <v>502</v>
      </c>
      <c r="F115" s="38" t="s">
        <v>503</v>
      </c>
      <c r="G115" s="24" t="s">
        <v>497</v>
      </c>
      <c r="H115" s="38" t="s">
        <v>504</v>
      </c>
      <c r="I115" s="38" t="s">
        <v>447</v>
      </c>
      <c r="J115" s="62" t="s">
        <v>505</v>
      </c>
    </row>
    <row r="116" ht="20.25" customHeight="1" spans="1:10">
      <c r="A116" s="23"/>
      <c r="B116" s="60"/>
      <c r="C116" s="23" t="s">
        <v>459</v>
      </c>
      <c r="D116" s="61" t="s">
        <v>460</v>
      </c>
      <c r="E116" s="62" t="s">
        <v>581</v>
      </c>
      <c r="F116" s="38" t="s">
        <v>469</v>
      </c>
      <c r="G116" s="24" t="s">
        <v>470</v>
      </c>
      <c r="H116" s="38" t="s">
        <v>452</v>
      </c>
      <c r="I116" s="38" t="s">
        <v>447</v>
      </c>
      <c r="J116" s="62" t="s">
        <v>582</v>
      </c>
    </row>
    <row r="117" ht="20.25" customHeight="1" spans="1:10">
      <c r="A117" s="23"/>
      <c r="B117" s="60"/>
      <c r="C117" s="23" t="s">
        <v>466</v>
      </c>
      <c r="D117" s="61" t="s">
        <v>467</v>
      </c>
      <c r="E117" s="62" t="s">
        <v>538</v>
      </c>
      <c r="F117" s="38" t="s">
        <v>469</v>
      </c>
      <c r="G117" s="24" t="s">
        <v>470</v>
      </c>
      <c r="H117" s="38" t="s">
        <v>452</v>
      </c>
      <c r="I117" s="38" t="s">
        <v>447</v>
      </c>
      <c r="J117" s="62" t="s">
        <v>539</v>
      </c>
    </row>
    <row r="118" ht="132" customHeight="1" spans="1:10">
      <c r="A118" s="64" t="s">
        <v>378</v>
      </c>
      <c r="B118" s="65" t="s">
        <v>641</v>
      </c>
      <c r="C118" s="66"/>
      <c r="D118" s="66"/>
      <c r="E118" s="66"/>
      <c r="F118" s="66"/>
      <c r="G118" s="66"/>
      <c r="H118" s="66"/>
      <c r="I118" s="66"/>
      <c r="J118" s="66"/>
    </row>
    <row r="119" customHeight="1" spans="1:10">
      <c r="A119" s="64"/>
      <c r="B119" s="65"/>
      <c r="C119" s="67" t="s">
        <v>441</v>
      </c>
      <c r="D119" s="68" t="s">
        <v>442</v>
      </c>
      <c r="E119" s="69" t="s">
        <v>642</v>
      </c>
      <c r="F119" s="69" t="s">
        <v>444</v>
      </c>
      <c r="G119" s="69" t="s">
        <v>547</v>
      </c>
      <c r="H119" s="69" t="s">
        <v>643</v>
      </c>
      <c r="I119" s="69" t="s">
        <v>447</v>
      </c>
      <c r="J119" s="69" t="s">
        <v>644</v>
      </c>
    </row>
    <row r="120" customHeight="1" spans="1:10">
      <c r="A120" s="64"/>
      <c r="B120" s="65"/>
      <c r="C120" s="70" t="s">
        <v>441</v>
      </c>
      <c r="D120" s="61" t="s">
        <v>442</v>
      </c>
      <c r="E120" s="71" t="s">
        <v>645</v>
      </c>
      <c r="F120" s="71" t="s">
        <v>444</v>
      </c>
      <c r="G120" s="71" t="s">
        <v>547</v>
      </c>
      <c r="H120" s="71" t="s">
        <v>643</v>
      </c>
      <c r="I120" s="71" t="s">
        <v>447</v>
      </c>
      <c r="J120" s="71" t="s">
        <v>646</v>
      </c>
    </row>
    <row r="121" customHeight="1" spans="1:10">
      <c r="A121" s="64"/>
      <c r="B121" s="65"/>
      <c r="C121" s="70" t="s">
        <v>441</v>
      </c>
      <c r="D121" s="71" t="s">
        <v>449</v>
      </c>
      <c r="E121" s="71" t="s">
        <v>647</v>
      </c>
      <c r="F121" s="71" t="s">
        <v>444</v>
      </c>
      <c r="G121" s="71" t="s">
        <v>527</v>
      </c>
      <c r="H121" s="71" t="s">
        <v>452</v>
      </c>
      <c r="I121" s="71" t="s">
        <v>447</v>
      </c>
      <c r="J121" s="71" t="s">
        <v>648</v>
      </c>
    </row>
    <row r="122" customHeight="1" spans="1:10">
      <c r="A122" s="64"/>
      <c r="B122" s="65"/>
      <c r="C122" s="23" t="s">
        <v>459</v>
      </c>
      <c r="D122" s="71" t="s">
        <v>460</v>
      </c>
      <c r="E122" s="71" t="s">
        <v>649</v>
      </c>
      <c r="F122" s="71" t="s">
        <v>444</v>
      </c>
      <c r="G122" s="71" t="s">
        <v>650</v>
      </c>
      <c r="H122" s="71" t="s">
        <v>463</v>
      </c>
      <c r="I122" s="71" t="s">
        <v>464</v>
      </c>
      <c r="J122" s="71" t="s">
        <v>651</v>
      </c>
    </row>
    <row r="123" customHeight="1" spans="1:10">
      <c r="A123" s="64"/>
      <c r="B123" s="65"/>
      <c r="C123" s="71" t="s">
        <v>466</v>
      </c>
      <c r="D123" s="71" t="s">
        <v>467</v>
      </c>
      <c r="E123" s="71" t="s">
        <v>538</v>
      </c>
      <c r="F123" s="71" t="s">
        <v>469</v>
      </c>
      <c r="G123" s="71" t="s">
        <v>470</v>
      </c>
      <c r="H123" s="71" t="s">
        <v>452</v>
      </c>
      <c r="I123" s="71" t="s">
        <v>447</v>
      </c>
      <c r="J123" s="71" t="s">
        <v>652</v>
      </c>
    </row>
    <row r="124" ht="300" customHeight="1" spans="1:10">
      <c r="A124" s="70" t="s">
        <v>381</v>
      </c>
      <c r="B124" s="65" t="s">
        <v>653</v>
      </c>
      <c r="C124" s="66"/>
      <c r="D124" s="66"/>
      <c r="E124" s="72"/>
      <c r="F124" s="66"/>
      <c r="G124" s="66"/>
      <c r="H124" s="66"/>
      <c r="I124" s="66"/>
      <c r="J124" s="66"/>
    </row>
    <row r="125" customHeight="1" spans="1:10">
      <c r="A125" s="64"/>
      <c r="B125" s="65"/>
      <c r="C125" s="73" t="s">
        <v>441</v>
      </c>
      <c r="D125" s="68" t="s">
        <v>442</v>
      </c>
      <c r="E125" s="69" t="s">
        <v>654</v>
      </c>
      <c r="F125" s="69" t="s">
        <v>469</v>
      </c>
      <c r="G125" s="69" t="s">
        <v>49</v>
      </c>
      <c r="H125" s="69" t="s">
        <v>655</v>
      </c>
      <c r="I125" s="69" t="s">
        <v>447</v>
      </c>
      <c r="J125" s="69" t="s">
        <v>656</v>
      </c>
    </row>
    <row r="126" customHeight="1" spans="1:10">
      <c r="A126" s="64"/>
      <c r="B126" s="65"/>
      <c r="C126" s="70" t="s">
        <v>441</v>
      </c>
      <c r="D126" s="71" t="s">
        <v>449</v>
      </c>
      <c r="E126" s="71" t="s">
        <v>657</v>
      </c>
      <c r="F126" s="71" t="s">
        <v>469</v>
      </c>
      <c r="G126" s="71" t="s">
        <v>527</v>
      </c>
      <c r="H126" s="71" t="s">
        <v>452</v>
      </c>
      <c r="I126" s="71" t="s">
        <v>447</v>
      </c>
      <c r="J126" s="71" t="s">
        <v>658</v>
      </c>
    </row>
    <row r="127" customHeight="1" spans="1:10">
      <c r="A127" s="64"/>
      <c r="B127" s="65"/>
      <c r="C127" s="70" t="s">
        <v>441</v>
      </c>
      <c r="D127" s="61" t="s">
        <v>454</v>
      </c>
      <c r="E127" s="71" t="s">
        <v>502</v>
      </c>
      <c r="F127" s="71" t="s">
        <v>503</v>
      </c>
      <c r="G127" s="71" t="s">
        <v>497</v>
      </c>
      <c r="H127" s="71" t="s">
        <v>504</v>
      </c>
      <c r="I127" s="71" t="s">
        <v>447</v>
      </c>
      <c r="J127" s="71" t="s">
        <v>505</v>
      </c>
    </row>
    <row r="128" customHeight="1" spans="1:10">
      <c r="A128" s="64"/>
      <c r="B128" s="65"/>
      <c r="C128" s="23" t="s">
        <v>459</v>
      </c>
      <c r="D128" s="71" t="s">
        <v>460</v>
      </c>
      <c r="E128" s="71" t="s">
        <v>649</v>
      </c>
      <c r="F128" s="71" t="s">
        <v>444</v>
      </c>
      <c r="G128" s="71" t="s">
        <v>650</v>
      </c>
      <c r="H128" s="71" t="s">
        <v>463</v>
      </c>
      <c r="I128" s="71" t="s">
        <v>464</v>
      </c>
      <c r="J128" s="71" t="s">
        <v>659</v>
      </c>
    </row>
    <row r="129" customHeight="1" spans="1:10">
      <c r="A129" s="64"/>
      <c r="B129" s="65"/>
      <c r="C129" s="71" t="s">
        <v>466</v>
      </c>
      <c r="D129" s="71" t="s">
        <v>467</v>
      </c>
      <c r="E129" s="71" t="s">
        <v>538</v>
      </c>
      <c r="F129" s="71" t="s">
        <v>469</v>
      </c>
      <c r="G129" s="71" t="s">
        <v>470</v>
      </c>
      <c r="H129" s="71" t="s">
        <v>452</v>
      </c>
      <c r="I129" s="71" t="s">
        <v>447</v>
      </c>
      <c r="J129" s="71" t="s">
        <v>539</v>
      </c>
    </row>
    <row r="130" ht="104" customHeight="1" spans="1:10">
      <c r="A130" s="70" t="s">
        <v>385</v>
      </c>
      <c r="B130" s="65" t="s">
        <v>660</v>
      </c>
      <c r="C130" s="70"/>
      <c r="D130" s="70"/>
      <c r="E130" s="74"/>
      <c r="F130" s="70"/>
      <c r="G130" s="70"/>
      <c r="H130" s="70"/>
      <c r="I130" s="70"/>
      <c r="J130" s="70"/>
    </row>
    <row r="131" customHeight="1" spans="1:10">
      <c r="A131" s="64"/>
      <c r="B131" s="65"/>
      <c r="C131" s="73" t="s">
        <v>441</v>
      </c>
      <c r="D131" s="68" t="s">
        <v>442</v>
      </c>
      <c r="E131" s="71" t="s">
        <v>661</v>
      </c>
      <c r="F131" s="71" t="s">
        <v>469</v>
      </c>
      <c r="G131" s="71" t="s">
        <v>662</v>
      </c>
      <c r="H131" s="71" t="s">
        <v>663</v>
      </c>
      <c r="I131" s="71" t="s">
        <v>447</v>
      </c>
      <c r="J131" s="71" t="s">
        <v>664</v>
      </c>
    </row>
    <row r="132" customHeight="1" spans="1:10">
      <c r="A132" s="64"/>
      <c r="B132" s="65"/>
      <c r="C132" s="73" t="s">
        <v>441</v>
      </c>
      <c r="D132" s="68" t="s">
        <v>442</v>
      </c>
      <c r="E132" s="71" t="s">
        <v>665</v>
      </c>
      <c r="F132" s="71" t="s">
        <v>469</v>
      </c>
      <c r="G132" s="71" t="s">
        <v>635</v>
      </c>
      <c r="H132" s="71" t="s">
        <v>663</v>
      </c>
      <c r="I132" s="71" t="s">
        <v>447</v>
      </c>
      <c r="J132" s="71" t="s">
        <v>666</v>
      </c>
    </row>
    <row r="133" customHeight="1" spans="1:10">
      <c r="A133" s="64"/>
      <c r="B133" s="65"/>
      <c r="C133" s="73" t="s">
        <v>441</v>
      </c>
      <c r="D133" s="68" t="s">
        <v>442</v>
      </c>
      <c r="E133" s="71" t="s">
        <v>667</v>
      </c>
      <c r="F133" s="71" t="s">
        <v>469</v>
      </c>
      <c r="G133" s="71" t="s">
        <v>668</v>
      </c>
      <c r="H133" s="71" t="s">
        <v>669</v>
      </c>
      <c r="I133" s="71" t="s">
        <v>447</v>
      </c>
      <c r="J133" s="71" t="s">
        <v>670</v>
      </c>
    </row>
    <row r="134" customHeight="1" spans="1:10">
      <c r="A134" s="64"/>
      <c r="B134" s="65"/>
      <c r="C134" s="70" t="s">
        <v>441</v>
      </c>
      <c r="D134" s="71" t="s">
        <v>449</v>
      </c>
      <c r="E134" s="71" t="s">
        <v>657</v>
      </c>
      <c r="F134" s="71" t="s">
        <v>444</v>
      </c>
      <c r="G134" s="71" t="s">
        <v>527</v>
      </c>
      <c r="H134" s="71" t="s">
        <v>452</v>
      </c>
      <c r="I134" s="71" t="s">
        <v>447</v>
      </c>
      <c r="J134" s="71" t="s">
        <v>671</v>
      </c>
    </row>
    <row r="135" customHeight="1" spans="1:10">
      <c r="A135" s="64"/>
      <c r="B135" s="65"/>
      <c r="C135" s="23" t="s">
        <v>459</v>
      </c>
      <c r="D135" s="71" t="s">
        <v>460</v>
      </c>
      <c r="E135" s="71" t="s">
        <v>672</v>
      </c>
      <c r="F135" s="71" t="s">
        <v>444</v>
      </c>
      <c r="G135" s="71" t="s">
        <v>566</v>
      </c>
      <c r="H135" s="71" t="s">
        <v>463</v>
      </c>
      <c r="I135" s="71" t="s">
        <v>464</v>
      </c>
      <c r="J135" s="71" t="s">
        <v>673</v>
      </c>
    </row>
    <row r="136" customHeight="1" spans="1:10">
      <c r="A136" s="64"/>
      <c r="B136" s="65"/>
      <c r="C136" s="71" t="s">
        <v>466</v>
      </c>
      <c r="D136" s="71" t="s">
        <v>467</v>
      </c>
      <c r="E136" s="71" t="s">
        <v>538</v>
      </c>
      <c r="F136" s="71" t="s">
        <v>469</v>
      </c>
      <c r="G136" s="71" t="s">
        <v>470</v>
      </c>
      <c r="H136" s="71" t="s">
        <v>452</v>
      </c>
      <c r="I136" s="71" t="s">
        <v>447</v>
      </c>
      <c r="J136" s="71" t="s">
        <v>674</v>
      </c>
    </row>
    <row r="137" ht="409" customHeight="1" spans="1:10">
      <c r="A137" s="70" t="s">
        <v>388</v>
      </c>
      <c r="B137" s="75" t="s">
        <v>675</v>
      </c>
      <c r="C137" s="70"/>
      <c r="D137" s="70"/>
      <c r="E137" s="74"/>
      <c r="F137" s="70"/>
      <c r="G137" s="70"/>
      <c r="H137" s="70"/>
      <c r="I137" s="70"/>
      <c r="J137" s="70"/>
    </row>
    <row r="138" ht="47" customHeight="1" spans="1:10">
      <c r="A138" s="64"/>
      <c r="B138" s="65"/>
      <c r="C138" s="73" t="s">
        <v>441</v>
      </c>
      <c r="D138" s="68" t="s">
        <v>442</v>
      </c>
      <c r="E138" s="71" t="s">
        <v>676</v>
      </c>
      <c r="F138" s="71" t="s">
        <v>444</v>
      </c>
      <c r="G138" s="71" t="s">
        <v>79</v>
      </c>
      <c r="H138" s="71" t="s">
        <v>655</v>
      </c>
      <c r="I138" s="71" t="s">
        <v>447</v>
      </c>
      <c r="J138" s="71" t="s">
        <v>677</v>
      </c>
    </row>
    <row r="139" ht="36" customHeight="1" spans="1:10">
      <c r="A139" s="64"/>
      <c r="B139" s="65"/>
      <c r="C139" s="73" t="s">
        <v>441</v>
      </c>
      <c r="D139" s="68" t="s">
        <v>442</v>
      </c>
      <c r="E139" s="71" t="s">
        <v>678</v>
      </c>
      <c r="F139" s="71" t="s">
        <v>444</v>
      </c>
      <c r="G139" s="71" t="s">
        <v>79</v>
      </c>
      <c r="H139" s="71" t="s">
        <v>655</v>
      </c>
      <c r="I139" s="71" t="s">
        <v>447</v>
      </c>
      <c r="J139" s="71" t="s">
        <v>679</v>
      </c>
    </row>
    <row r="140" ht="35" customHeight="1" spans="1:10">
      <c r="A140" s="64"/>
      <c r="B140" s="65"/>
      <c r="C140" s="73" t="s">
        <v>441</v>
      </c>
      <c r="D140" s="68" t="s">
        <v>442</v>
      </c>
      <c r="E140" s="71" t="s">
        <v>680</v>
      </c>
      <c r="F140" s="71" t="s">
        <v>444</v>
      </c>
      <c r="G140" s="71" t="s">
        <v>51</v>
      </c>
      <c r="H140" s="71" t="s">
        <v>655</v>
      </c>
      <c r="I140" s="71" t="s">
        <v>447</v>
      </c>
      <c r="J140" s="71" t="s">
        <v>681</v>
      </c>
    </row>
    <row r="141" ht="20" customHeight="1" spans="1:10">
      <c r="A141" s="64"/>
      <c r="B141" s="65"/>
      <c r="C141" s="70" t="s">
        <v>441</v>
      </c>
      <c r="D141" s="61" t="s">
        <v>454</v>
      </c>
      <c r="E141" s="71" t="s">
        <v>682</v>
      </c>
      <c r="F141" s="71" t="s">
        <v>503</v>
      </c>
      <c r="G141" s="71" t="s">
        <v>683</v>
      </c>
      <c r="H141" s="71" t="s">
        <v>457</v>
      </c>
      <c r="I141" s="71" t="s">
        <v>447</v>
      </c>
      <c r="J141" s="71" t="s">
        <v>684</v>
      </c>
    </row>
    <row r="142" ht="21" customHeight="1" spans="1:10">
      <c r="A142" s="64"/>
      <c r="B142" s="65"/>
      <c r="C142" s="23" t="s">
        <v>459</v>
      </c>
      <c r="D142" s="71" t="s">
        <v>460</v>
      </c>
      <c r="E142" s="71" t="s">
        <v>685</v>
      </c>
      <c r="F142" s="71" t="s">
        <v>444</v>
      </c>
      <c r="G142" s="71" t="s">
        <v>686</v>
      </c>
      <c r="H142" s="71" t="s">
        <v>463</v>
      </c>
      <c r="I142" s="71" t="s">
        <v>464</v>
      </c>
      <c r="J142" s="71" t="s">
        <v>687</v>
      </c>
    </row>
    <row r="143" ht="18" customHeight="1" spans="1:10">
      <c r="A143" s="64"/>
      <c r="B143" s="65"/>
      <c r="C143" s="71" t="s">
        <v>466</v>
      </c>
      <c r="D143" s="71" t="s">
        <v>467</v>
      </c>
      <c r="E143" s="71" t="s">
        <v>688</v>
      </c>
      <c r="F143" s="71" t="s">
        <v>469</v>
      </c>
      <c r="G143" s="71" t="s">
        <v>689</v>
      </c>
      <c r="H143" s="71" t="s">
        <v>452</v>
      </c>
      <c r="I143" s="71" t="s">
        <v>447</v>
      </c>
      <c r="J143" s="71" t="s">
        <v>690</v>
      </c>
    </row>
    <row r="144" ht="69" customHeight="1" spans="1:10">
      <c r="A144" s="70" t="s">
        <v>390</v>
      </c>
      <c r="B144" s="65" t="s">
        <v>691</v>
      </c>
      <c r="C144" s="70"/>
      <c r="D144" s="70"/>
      <c r="E144" s="74"/>
      <c r="F144" s="70"/>
      <c r="G144" s="70"/>
      <c r="H144" s="70"/>
      <c r="I144" s="70"/>
      <c r="J144" s="70"/>
    </row>
    <row r="145" customHeight="1" spans="1:10">
      <c r="A145" s="64"/>
      <c r="B145" s="65"/>
      <c r="C145" s="73" t="s">
        <v>441</v>
      </c>
      <c r="D145" s="68" t="s">
        <v>442</v>
      </c>
      <c r="E145" s="71" t="s">
        <v>692</v>
      </c>
      <c r="F145" s="71" t="s">
        <v>444</v>
      </c>
      <c r="G145" s="71" t="s">
        <v>47</v>
      </c>
      <c r="H145" s="71" t="s">
        <v>446</v>
      </c>
      <c r="I145" s="71" t="s">
        <v>447</v>
      </c>
      <c r="J145" s="71" t="s">
        <v>693</v>
      </c>
    </row>
    <row r="146" customHeight="1" spans="1:10">
      <c r="A146" s="64"/>
      <c r="B146" s="65"/>
      <c r="C146" s="70" t="s">
        <v>441</v>
      </c>
      <c r="D146" s="61" t="s">
        <v>454</v>
      </c>
      <c r="E146" s="71" t="s">
        <v>694</v>
      </c>
      <c r="F146" s="71" t="s">
        <v>444</v>
      </c>
      <c r="G146" s="71" t="s">
        <v>53</v>
      </c>
      <c r="H146" s="71" t="s">
        <v>457</v>
      </c>
      <c r="I146" s="71" t="s">
        <v>447</v>
      </c>
      <c r="J146" s="71" t="s">
        <v>695</v>
      </c>
    </row>
    <row r="147" customHeight="1" spans="1:10">
      <c r="A147" s="64"/>
      <c r="B147" s="65"/>
      <c r="C147" s="23" t="s">
        <v>459</v>
      </c>
      <c r="D147" s="71" t="s">
        <v>460</v>
      </c>
      <c r="E147" s="71" t="s">
        <v>696</v>
      </c>
      <c r="F147" s="71" t="s">
        <v>444</v>
      </c>
      <c r="G147" s="71" t="s">
        <v>697</v>
      </c>
      <c r="H147" s="71" t="s">
        <v>463</v>
      </c>
      <c r="I147" s="71" t="s">
        <v>464</v>
      </c>
      <c r="J147" s="71" t="s">
        <v>698</v>
      </c>
    </row>
    <row r="148" customHeight="1" spans="1:10">
      <c r="A148" s="64"/>
      <c r="B148" s="65"/>
      <c r="C148" s="23" t="s">
        <v>459</v>
      </c>
      <c r="D148" s="71" t="s">
        <v>460</v>
      </c>
      <c r="E148" s="71" t="s">
        <v>699</v>
      </c>
      <c r="F148" s="71" t="s">
        <v>444</v>
      </c>
      <c r="G148" s="71" t="s">
        <v>700</v>
      </c>
      <c r="H148" s="71" t="s">
        <v>463</v>
      </c>
      <c r="I148" s="71" t="s">
        <v>464</v>
      </c>
      <c r="J148" s="71" t="s">
        <v>701</v>
      </c>
    </row>
    <row r="149" customHeight="1" spans="1:10">
      <c r="A149" s="64"/>
      <c r="B149" s="65"/>
      <c r="C149" s="71" t="s">
        <v>466</v>
      </c>
      <c r="D149" s="71" t="s">
        <v>467</v>
      </c>
      <c r="E149" s="71" t="s">
        <v>702</v>
      </c>
      <c r="F149" s="71" t="s">
        <v>469</v>
      </c>
      <c r="G149" s="71" t="s">
        <v>470</v>
      </c>
      <c r="H149" s="71" t="s">
        <v>452</v>
      </c>
      <c r="I149" s="71" t="s">
        <v>447</v>
      </c>
      <c r="J149" s="71" t="s">
        <v>703</v>
      </c>
    </row>
    <row r="150" ht="409" customHeight="1" spans="1:10">
      <c r="A150" s="70" t="s">
        <v>392</v>
      </c>
      <c r="B150" s="65" t="s">
        <v>704</v>
      </c>
      <c r="C150" s="64"/>
      <c r="D150" s="64"/>
      <c r="E150" s="64"/>
      <c r="F150" s="64"/>
      <c r="G150" s="64"/>
      <c r="H150" s="64"/>
      <c r="I150" s="64"/>
      <c r="J150" s="64"/>
    </row>
    <row r="151" customHeight="1" spans="1:10">
      <c r="A151" s="64"/>
      <c r="B151" s="65"/>
      <c r="C151" s="69" t="s">
        <v>441</v>
      </c>
      <c r="D151" s="68" t="s">
        <v>442</v>
      </c>
      <c r="E151" s="69" t="s">
        <v>705</v>
      </c>
      <c r="F151" s="69" t="s">
        <v>469</v>
      </c>
      <c r="G151" s="69" t="s">
        <v>530</v>
      </c>
      <c r="H151" s="69" t="s">
        <v>446</v>
      </c>
      <c r="I151" s="69" t="s">
        <v>447</v>
      </c>
      <c r="J151" s="69" t="s">
        <v>706</v>
      </c>
    </row>
    <row r="152" customHeight="1" spans="1:10">
      <c r="A152" s="64"/>
      <c r="B152" s="65"/>
      <c r="C152" s="73" t="s">
        <v>441</v>
      </c>
      <c r="D152" s="68" t="s">
        <v>442</v>
      </c>
      <c r="E152" s="71" t="s">
        <v>707</v>
      </c>
      <c r="F152" s="71" t="s">
        <v>469</v>
      </c>
      <c r="G152" s="71" t="s">
        <v>52</v>
      </c>
      <c r="H152" s="71" t="s">
        <v>446</v>
      </c>
      <c r="I152" s="71" t="s">
        <v>447</v>
      </c>
      <c r="J152" s="71" t="s">
        <v>708</v>
      </c>
    </row>
    <row r="153" customHeight="1" spans="1:10">
      <c r="A153" s="64"/>
      <c r="B153" s="65"/>
      <c r="C153" s="73" t="s">
        <v>441</v>
      </c>
      <c r="D153" s="68" t="s">
        <v>442</v>
      </c>
      <c r="E153" s="71" t="s">
        <v>709</v>
      </c>
      <c r="F153" s="71" t="s">
        <v>469</v>
      </c>
      <c r="G153" s="71" t="s">
        <v>710</v>
      </c>
      <c r="H153" s="71" t="s">
        <v>711</v>
      </c>
      <c r="I153" s="71" t="s">
        <v>447</v>
      </c>
      <c r="J153" s="71" t="s">
        <v>712</v>
      </c>
    </row>
    <row r="154" customHeight="1" spans="1:10">
      <c r="A154" s="64"/>
      <c r="B154" s="65"/>
      <c r="C154" s="70" t="s">
        <v>441</v>
      </c>
      <c r="D154" s="71" t="s">
        <v>449</v>
      </c>
      <c r="E154" s="71" t="s">
        <v>713</v>
      </c>
      <c r="F154" s="71" t="s">
        <v>469</v>
      </c>
      <c r="G154" s="71" t="s">
        <v>470</v>
      </c>
      <c r="H154" s="71" t="s">
        <v>452</v>
      </c>
      <c r="I154" s="71" t="s">
        <v>447</v>
      </c>
      <c r="J154" s="71" t="s">
        <v>714</v>
      </c>
    </row>
    <row r="155" customHeight="1" spans="1:10">
      <c r="A155" s="64"/>
      <c r="B155" s="65"/>
      <c r="C155" s="23" t="s">
        <v>459</v>
      </c>
      <c r="D155" s="71" t="s">
        <v>460</v>
      </c>
      <c r="E155" s="71" t="s">
        <v>715</v>
      </c>
      <c r="F155" s="71" t="s">
        <v>444</v>
      </c>
      <c r="G155" s="71" t="s">
        <v>507</v>
      </c>
      <c r="H155" s="71" t="s">
        <v>463</v>
      </c>
      <c r="I155" s="71" t="s">
        <v>464</v>
      </c>
      <c r="J155" s="71" t="s">
        <v>716</v>
      </c>
    </row>
    <row r="156" customHeight="1" spans="1:10">
      <c r="A156" s="64"/>
      <c r="B156" s="65"/>
      <c r="C156" s="71" t="s">
        <v>466</v>
      </c>
      <c r="D156" s="71" t="s">
        <v>467</v>
      </c>
      <c r="E156" s="71" t="s">
        <v>468</v>
      </c>
      <c r="F156" s="71" t="s">
        <v>469</v>
      </c>
      <c r="G156" s="71" t="s">
        <v>470</v>
      </c>
      <c r="H156" s="71" t="s">
        <v>452</v>
      </c>
      <c r="I156" s="71" t="s">
        <v>447</v>
      </c>
      <c r="J156" s="71" t="s">
        <v>471</v>
      </c>
    </row>
    <row r="157" ht="212" customHeight="1" spans="1:10">
      <c r="A157" s="64" t="s">
        <v>395</v>
      </c>
      <c r="B157" s="65" t="s">
        <v>717</v>
      </c>
      <c r="C157" s="70"/>
      <c r="D157" s="70"/>
      <c r="E157" s="74"/>
      <c r="F157" s="70"/>
      <c r="G157" s="70"/>
      <c r="H157" s="70"/>
      <c r="I157" s="70"/>
      <c r="J157" s="70"/>
    </row>
    <row r="158" ht="38" customHeight="1" spans="1:10">
      <c r="A158" s="64"/>
      <c r="B158" s="65"/>
      <c r="C158" s="73" t="s">
        <v>441</v>
      </c>
      <c r="D158" s="68" t="s">
        <v>442</v>
      </c>
      <c r="E158" s="71" t="s">
        <v>718</v>
      </c>
      <c r="F158" s="71" t="s">
        <v>469</v>
      </c>
      <c r="G158" s="71" t="s">
        <v>50</v>
      </c>
      <c r="H158" s="71" t="s">
        <v>719</v>
      </c>
      <c r="I158" s="71" t="s">
        <v>447</v>
      </c>
      <c r="J158" s="71" t="s">
        <v>720</v>
      </c>
    </row>
    <row r="159" ht="32" customHeight="1" spans="1:10">
      <c r="A159" s="64"/>
      <c r="B159" s="65"/>
      <c r="C159" s="73" t="s">
        <v>441</v>
      </c>
      <c r="D159" s="68" t="s">
        <v>442</v>
      </c>
      <c r="E159" s="71" t="s">
        <v>721</v>
      </c>
      <c r="F159" s="71" t="s">
        <v>444</v>
      </c>
      <c r="G159" s="71" t="s">
        <v>49</v>
      </c>
      <c r="H159" s="71" t="s">
        <v>446</v>
      </c>
      <c r="I159" s="71" t="s">
        <v>447</v>
      </c>
      <c r="J159" s="71" t="s">
        <v>722</v>
      </c>
    </row>
    <row r="160" customHeight="1" spans="1:10">
      <c r="A160" s="64"/>
      <c r="B160" s="65"/>
      <c r="C160" s="70" t="s">
        <v>441</v>
      </c>
      <c r="D160" s="71" t="s">
        <v>449</v>
      </c>
      <c r="E160" s="71" t="s">
        <v>723</v>
      </c>
      <c r="F160" s="71" t="s">
        <v>444</v>
      </c>
      <c r="G160" s="71" t="s">
        <v>527</v>
      </c>
      <c r="H160" s="71" t="s">
        <v>452</v>
      </c>
      <c r="I160" s="71" t="s">
        <v>447</v>
      </c>
      <c r="J160" s="71" t="s">
        <v>724</v>
      </c>
    </row>
    <row r="161" customHeight="1" spans="1:10">
      <c r="A161" s="64"/>
      <c r="B161" s="65"/>
      <c r="C161" s="70" t="s">
        <v>441</v>
      </c>
      <c r="D161" s="61" t="s">
        <v>454</v>
      </c>
      <c r="E161" s="71" t="s">
        <v>455</v>
      </c>
      <c r="F161" s="71" t="s">
        <v>444</v>
      </c>
      <c r="G161" s="71" t="s">
        <v>456</v>
      </c>
      <c r="H161" s="71" t="s">
        <v>457</v>
      </c>
      <c r="I161" s="71" t="s">
        <v>447</v>
      </c>
      <c r="J161" s="71" t="s">
        <v>725</v>
      </c>
    </row>
    <row r="162" customHeight="1" spans="1:10">
      <c r="A162" s="64"/>
      <c r="B162" s="65"/>
      <c r="C162" s="23" t="s">
        <v>459</v>
      </c>
      <c r="D162" s="71" t="s">
        <v>460</v>
      </c>
      <c r="E162" s="71" t="s">
        <v>726</v>
      </c>
      <c r="F162" s="71" t="s">
        <v>444</v>
      </c>
      <c r="G162" s="71" t="s">
        <v>727</v>
      </c>
      <c r="H162" s="71" t="s">
        <v>728</v>
      </c>
      <c r="I162" s="71" t="s">
        <v>464</v>
      </c>
      <c r="J162" s="71" t="s">
        <v>729</v>
      </c>
    </row>
    <row r="163" customHeight="1" spans="1:10">
      <c r="A163" s="64"/>
      <c r="B163" s="65"/>
      <c r="C163" s="71" t="s">
        <v>466</v>
      </c>
      <c r="D163" s="71" t="s">
        <v>467</v>
      </c>
      <c r="E163" s="71" t="s">
        <v>467</v>
      </c>
      <c r="F163" s="71" t="s">
        <v>469</v>
      </c>
      <c r="G163" s="71" t="s">
        <v>470</v>
      </c>
      <c r="H163" s="71" t="s">
        <v>452</v>
      </c>
      <c r="I163" s="71" t="s">
        <v>447</v>
      </c>
      <c r="J163" s="71" t="s">
        <v>730</v>
      </c>
    </row>
    <row r="164" ht="201" customHeight="1" spans="1:10">
      <c r="A164" s="64" t="s">
        <v>397</v>
      </c>
      <c r="B164" s="65" t="s">
        <v>731</v>
      </c>
      <c r="C164" s="70"/>
      <c r="D164" s="70"/>
      <c r="E164" s="74"/>
      <c r="F164" s="70"/>
      <c r="G164" s="70"/>
      <c r="H164" s="70"/>
      <c r="I164" s="70"/>
      <c r="J164" s="70"/>
    </row>
    <row r="165" customHeight="1" spans="1:10">
      <c r="A165" s="64"/>
      <c r="B165" s="65"/>
      <c r="C165" s="73" t="s">
        <v>441</v>
      </c>
      <c r="D165" s="68" t="s">
        <v>442</v>
      </c>
      <c r="E165" s="71" t="s">
        <v>732</v>
      </c>
      <c r="F165" s="71" t="s">
        <v>469</v>
      </c>
      <c r="G165" s="71" t="s">
        <v>733</v>
      </c>
      <c r="H165" s="71" t="s">
        <v>734</v>
      </c>
      <c r="I165" s="71" t="s">
        <v>447</v>
      </c>
      <c r="J165" s="71" t="s">
        <v>735</v>
      </c>
    </row>
    <row r="166" customHeight="1" spans="1:10">
      <c r="A166" s="64"/>
      <c r="B166" s="65"/>
      <c r="C166" s="73" t="s">
        <v>441</v>
      </c>
      <c r="D166" s="68" t="s">
        <v>442</v>
      </c>
      <c r="E166" s="71" t="s">
        <v>736</v>
      </c>
      <c r="F166" s="71" t="s">
        <v>469</v>
      </c>
      <c r="G166" s="71" t="s">
        <v>737</v>
      </c>
      <c r="H166" s="71" t="s">
        <v>734</v>
      </c>
      <c r="I166" s="71" t="s">
        <v>447</v>
      </c>
      <c r="J166" s="71" t="s">
        <v>738</v>
      </c>
    </row>
    <row r="167" customHeight="1" spans="1:10">
      <c r="A167" s="64"/>
      <c r="B167" s="65"/>
      <c r="C167" s="73" t="s">
        <v>441</v>
      </c>
      <c r="D167" s="68" t="s">
        <v>442</v>
      </c>
      <c r="E167" s="71" t="s">
        <v>739</v>
      </c>
      <c r="F167" s="71" t="s">
        <v>469</v>
      </c>
      <c r="G167" s="71" t="s">
        <v>737</v>
      </c>
      <c r="H167" s="71" t="s">
        <v>663</v>
      </c>
      <c r="I167" s="71" t="s">
        <v>447</v>
      </c>
      <c r="J167" s="71" t="s">
        <v>740</v>
      </c>
    </row>
    <row r="168" customHeight="1" spans="1:10">
      <c r="A168" s="64"/>
      <c r="B168" s="65"/>
      <c r="C168" s="70" t="s">
        <v>441</v>
      </c>
      <c r="D168" s="61" t="s">
        <v>454</v>
      </c>
      <c r="E168" s="71" t="s">
        <v>502</v>
      </c>
      <c r="F168" s="71" t="s">
        <v>503</v>
      </c>
      <c r="G168" s="71" t="s">
        <v>497</v>
      </c>
      <c r="H168" s="71" t="s">
        <v>504</v>
      </c>
      <c r="I168" s="71" t="s">
        <v>447</v>
      </c>
      <c r="J168" s="71" t="s">
        <v>741</v>
      </c>
    </row>
    <row r="169" customHeight="1" spans="1:10">
      <c r="A169" s="64"/>
      <c r="B169" s="65"/>
      <c r="C169" s="23" t="s">
        <v>459</v>
      </c>
      <c r="D169" s="71" t="s">
        <v>460</v>
      </c>
      <c r="E169" s="71" t="s">
        <v>742</v>
      </c>
      <c r="F169" s="71" t="s">
        <v>444</v>
      </c>
      <c r="G169" s="71" t="s">
        <v>507</v>
      </c>
      <c r="H169" s="71" t="s">
        <v>463</v>
      </c>
      <c r="I169" s="71" t="s">
        <v>464</v>
      </c>
      <c r="J169" s="71" t="s">
        <v>743</v>
      </c>
    </row>
    <row r="170" customHeight="1" spans="1:10">
      <c r="A170" s="64"/>
      <c r="B170" s="65"/>
      <c r="C170" s="71" t="s">
        <v>466</v>
      </c>
      <c r="D170" s="71" t="s">
        <v>467</v>
      </c>
      <c r="E170" s="71" t="s">
        <v>538</v>
      </c>
      <c r="F170" s="71" t="s">
        <v>469</v>
      </c>
      <c r="G170" s="71" t="s">
        <v>470</v>
      </c>
      <c r="H170" s="71" t="s">
        <v>452</v>
      </c>
      <c r="I170" s="71" t="s">
        <v>447</v>
      </c>
      <c r="J170" s="71" t="s">
        <v>539</v>
      </c>
    </row>
    <row r="171" ht="78" customHeight="1" spans="1:10">
      <c r="A171" s="64" t="s">
        <v>400</v>
      </c>
      <c r="B171" s="65" t="s">
        <v>744</v>
      </c>
      <c r="C171" s="70"/>
      <c r="D171" s="70"/>
      <c r="E171" s="74"/>
      <c r="F171" s="70"/>
      <c r="G171" s="70"/>
      <c r="H171" s="70"/>
      <c r="I171" s="70"/>
      <c r="J171" s="70"/>
    </row>
    <row r="172" customHeight="1" spans="1:10">
      <c r="A172" s="64"/>
      <c r="B172" s="65"/>
      <c r="C172" s="73" t="s">
        <v>441</v>
      </c>
      <c r="D172" s="68" t="s">
        <v>442</v>
      </c>
      <c r="E172" s="71" t="s">
        <v>553</v>
      </c>
      <c r="F172" s="71" t="s">
        <v>444</v>
      </c>
      <c r="G172" s="71" t="s">
        <v>554</v>
      </c>
      <c r="H172" s="71" t="s">
        <v>446</v>
      </c>
      <c r="I172" s="71" t="s">
        <v>447</v>
      </c>
      <c r="J172" s="71" t="s">
        <v>745</v>
      </c>
    </row>
    <row r="173" customHeight="1" spans="1:10">
      <c r="A173" s="64"/>
      <c r="B173" s="65"/>
      <c r="C173" s="73" t="s">
        <v>441</v>
      </c>
      <c r="D173" s="68" t="s">
        <v>442</v>
      </c>
      <c r="E173" s="71" t="s">
        <v>556</v>
      </c>
      <c r="F173" s="71" t="s">
        <v>444</v>
      </c>
      <c r="G173" s="71" t="s">
        <v>554</v>
      </c>
      <c r="H173" s="71" t="s">
        <v>446</v>
      </c>
      <c r="I173" s="71" t="s">
        <v>447</v>
      </c>
      <c r="J173" s="71" t="s">
        <v>746</v>
      </c>
    </row>
    <row r="174" ht="32" customHeight="1" spans="1:10">
      <c r="A174" s="64"/>
      <c r="B174" s="65"/>
      <c r="C174" s="70" t="s">
        <v>441</v>
      </c>
      <c r="D174" s="61" t="s">
        <v>454</v>
      </c>
      <c r="E174" s="71" t="s">
        <v>455</v>
      </c>
      <c r="F174" s="71" t="s">
        <v>444</v>
      </c>
      <c r="G174" s="71" t="s">
        <v>456</v>
      </c>
      <c r="H174" s="71" t="s">
        <v>457</v>
      </c>
      <c r="I174" s="71" t="s">
        <v>447</v>
      </c>
      <c r="J174" s="71" t="s">
        <v>747</v>
      </c>
    </row>
    <row r="175" ht="23" customHeight="1" spans="1:10">
      <c r="A175" s="64"/>
      <c r="B175" s="65"/>
      <c r="C175" s="23" t="s">
        <v>459</v>
      </c>
      <c r="D175" s="71" t="s">
        <v>460</v>
      </c>
      <c r="E175" s="71" t="s">
        <v>558</v>
      </c>
      <c r="F175" s="71" t="s">
        <v>444</v>
      </c>
      <c r="G175" s="71" t="s">
        <v>534</v>
      </c>
      <c r="H175" s="71" t="s">
        <v>452</v>
      </c>
      <c r="I175" s="71" t="s">
        <v>464</v>
      </c>
      <c r="J175" s="71" t="s">
        <v>748</v>
      </c>
    </row>
    <row r="176" ht="32" customHeight="1" spans="1:10">
      <c r="A176" s="64"/>
      <c r="B176" s="65"/>
      <c r="C176" s="23" t="s">
        <v>459</v>
      </c>
      <c r="D176" s="71" t="s">
        <v>460</v>
      </c>
      <c r="E176" s="71" t="s">
        <v>749</v>
      </c>
      <c r="F176" s="71" t="s">
        <v>444</v>
      </c>
      <c r="G176" s="71" t="s">
        <v>750</v>
      </c>
      <c r="H176" s="71" t="s">
        <v>452</v>
      </c>
      <c r="I176" s="71" t="s">
        <v>464</v>
      </c>
      <c r="J176" s="71" t="s">
        <v>751</v>
      </c>
    </row>
    <row r="177" customHeight="1" spans="1:10">
      <c r="A177" s="64"/>
      <c r="B177" s="65"/>
      <c r="C177" s="71" t="s">
        <v>466</v>
      </c>
      <c r="D177" s="71" t="s">
        <v>467</v>
      </c>
      <c r="E177" s="71" t="s">
        <v>468</v>
      </c>
      <c r="F177" s="71" t="s">
        <v>469</v>
      </c>
      <c r="G177" s="71" t="s">
        <v>470</v>
      </c>
      <c r="H177" s="71" t="s">
        <v>452</v>
      </c>
      <c r="I177" s="71" t="s">
        <v>447</v>
      </c>
      <c r="J177" s="71" t="s">
        <v>752</v>
      </c>
    </row>
    <row r="178" ht="219" customHeight="1" spans="1:10">
      <c r="A178" s="64" t="s">
        <v>402</v>
      </c>
      <c r="B178" s="65" t="s">
        <v>753</v>
      </c>
      <c r="C178" s="70"/>
      <c r="D178" s="70"/>
      <c r="E178" s="74"/>
      <c r="F178" s="70"/>
      <c r="G178" s="70"/>
      <c r="H178" s="70"/>
      <c r="I178" s="70"/>
      <c r="J178" s="70"/>
    </row>
    <row r="179" customHeight="1" spans="1:10">
      <c r="A179" s="64"/>
      <c r="B179" s="65"/>
      <c r="C179" s="73" t="s">
        <v>441</v>
      </c>
      <c r="D179" s="68" t="s">
        <v>442</v>
      </c>
      <c r="E179" s="71" t="s">
        <v>510</v>
      </c>
      <c r="F179" s="71" t="s">
        <v>444</v>
      </c>
      <c r="G179" s="71" t="s">
        <v>477</v>
      </c>
      <c r="H179" s="71" t="s">
        <v>446</v>
      </c>
      <c r="I179" s="71" t="s">
        <v>447</v>
      </c>
      <c r="J179" s="71" t="s">
        <v>511</v>
      </c>
    </row>
    <row r="180" customHeight="1" spans="1:10">
      <c r="A180" s="64"/>
      <c r="B180" s="65"/>
      <c r="C180" s="73" t="s">
        <v>441</v>
      </c>
      <c r="D180" s="68" t="s">
        <v>442</v>
      </c>
      <c r="E180" s="71" t="s">
        <v>512</v>
      </c>
      <c r="F180" s="71" t="s">
        <v>444</v>
      </c>
      <c r="G180" s="71" t="s">
        <v>477</v>
      </c>
      <c r="H180" s="71" t="s">
        <v>446</v>
      </c>
      <c r="I180" s="71" t="s">
        <v>447</v>
      </c>
      <c r="J180" s="71" t="s">
        <v>513</v>
      </c>
    </row>
    <row r="181" customHeight="1" spans="1:10">
      <c r="A181" s="64"/>
      <c r="B181" s="65"/>
      <c r="C181" s="73" t="s">
        <v>441</v>
      </c>
      <c r="D181" s="68" t="s">
        <v>442</v>
      </c>
      <c r="E181" s="71" t="s">
        <v>514</v>
      </c>
      <c r="F181" s="71" t="s">
        <v>444</v>
      </c>
      <c r="G181" s="71" t="s">
        <v>515</v>
      </c>
      <c r="H181" s="71" t="s">
        <v>446</v>
      </c>
      <c r="I181" s="71" t="s">
        <v>447</v>
      </c>
      <c r="J181" s="71" t="s">
        <v>754</v>
      </c>
    </row>
    <row r="182" customHeight="1" spans="1:10">
      <c r="A182" s="64"/>
      <c r="B182" s="65"/>
      <c r="C182" s="70" t="s">
        <v>441</v>
      </c>
      <c r="D182" s="61" t="s">
        <v>454</v>
      </c>
      <c r="E182" s="71" t="s">
        <v>755</v>
      </c>
      <c r="F182" s="71" t="s">
        <v>444</v>
      </c>
      <c r="G182" s="71" t="s">
        <v>456</v>
      </c>
      <c r="H182" s="71" t="s">
        <v>457</v>
      </c>
      <c r="I182" s="71" t="s">
        <v>447</v>
      </c>
      <c r="J182" s="71" t="s">
        <v>756</v>
      </c>
    </row>
    <row r="183" customHeight="1" spans="1:10">
      <c r="A183" s="64"/>
      <c r="B183" s="65"/>
      <c r="C183" s="23" t="s">
        <v>459</v>
      </c>
      <c r="D183" s="71" t="s">
        <v>460</v>
      </c>
      <c r="E183" s="71" t="s">
        <v>757</v>
      </c>
      <c r="F183" s="71" t="s">
        <v>444</v>
      </c>
      <c r="G183" s="71" t="s">
        <v>758</v>
      </c>
      <c r="H183" s="71" t="s">
        <v>728</v>
      </c>
      <c r="I183" s="71" t="s">
        <v>464</v>
      </c>
      <c r="J183" s="71" t="s">
        <v>759</v>
      </c>
    </row>
    <row r="184" customHeight="1" spans="1:10">
      <c r="A184" s="64"/>
      <c r="B184" s="65"/>
      <c r="C184" s="71" t="s">
        <v>466</v>
      </c>
      <c r="D184" s="71" t="s">
        <v>467</v>
      </c>
      <c r="E184" s="71" t="s">
        <v>760</v>
      </c>
      <c r="F184" s="71" t="s">
        <v>444</v>
      </c>
      <c r="G184" s="71" t="s">
        <v>470</v>
      </c>
      <c r="H184" s="71" t="s">
        <v>452</v>
      </c>
      <c r="I184" s="71" t="s">
        <v>447</v>
      </c>
      <c r="J184" s="71" t="s">
        <v>752</v>
      </c>
    </row>
    <row r="185" ht="135" customHeight="1" spans="1:10">
      <c r="A185" s="76" t="s">
        <v>404</v>
      </c>
      <c r="B185" s="65" t="s">
        <v>761</v>
      </c>
      <c r="C185" s="70"/>
      <c r="D185" s="70"/>
      <c r="E185" s="74"/>
      <c r="F185" s="70"/>
      <c r="G185" s="70"/>
      <c r="H185" s="70"/>
      <c r="I185" s="70"/>
      <c r="J185" s="70"/>
    </row>
    <row r="186" customHeight="1" spans="1:10">
      <c r="A186" s="76"/>
      <c r="B186" s="65"/>
      <c r="C186" s="73" t="s">
        <v>441</v>
      </c>
      <c r="D186" s="68" t="s">
        <v>442</v>
      </c>
      <c r="E186" s="71" t="s">
        <v>762</v>
      </c>
      <c r="F186" s="71" t="s">
        <v>469</v>
      </c>
      <c r="G186" s="71" t="s">
        <v>527</v>
      </c>
      <c r="H186" s="71" t="s">
        <v>763</v>
      </c>
      <c r="I186" s="71" t="s">
        <v>447</v>
      </c>
      <c r="J186" s="71" t="s">
        <v>764</v>
      </c>
    </row>
    <row r="187" customHeight="1" spans="1:10">
      <c r="A187" s="76"/>
      <c r="B187" s="65"/>
      <c r="C187" s="73" t="s">
        <v>441</v>
      </c>
      <c r="D187" s="68" t="s">
        <v>442</v>
      </c>
      <c r="E187" s="71" t="s">
        <v>765</v>
      </c>
      <c r="F187" s="71" t="s">
        <v>469</v>
      </c>
      <c r="G187" s="71" t="s">
        <v>527</v>
      </c>
      <c r="H187" s="71" t="s">
        <v>763</v>
      </c>
      <c r="I187" s="71" t="s">
        <v>447</v>
      </c>
      <c r="J187" s="71" t="s">
        <v>766</v>
      </c>
    </row>
    <row r="188" customHeight="1" spans="1:10">
      <c r="A188" s="76"/>
      <c r="B188" s="65"/>
      <c r="C188" s="73" t="s">
        <v>441</v>
      </c>
      <c r="D188" s="68" t="s">
        <v>442</v>
      </c>
      <c r="E188" s="71" t="s">
        <v>767</v>
      </c>
      <c r="F188" s="71" t="s">
        <v>469</v>
      </c>
      <c r="G188" s="71" t="s">
        <v>527</v>
      </c>
      <c r="H188" s="71" t="s">
        <v>763</v>
      </c>
      <c r="I188" s="71" t="s">
        <v>447</v>
      </c>
      <c r="J188" s="71" t="s">
        <v>768</v>
      </c>
    </row>
    <row r="189" customHeight="1" spans="1:10">
      <c r="A189" s="76"/>
      <c r="B189" s="65"/>
      <c r="C189" s="70" t="s">
        <v>441</v>
      </c>
      <c r="D189" s="71" t="s">
        <v>449</v>
      </c>
      <c r="E189" s="71" t="s">
        <v>657</v>
      </c>
      <c r="F189" s="71" t="s">
        <v>444</v>
      </c>
      <c r="G189" s="71" t="s">
        <v>527</v>
      </c>
      <c r="H189" s="71" t="s">
        <v>452</v>
      </c>
      <c r="I189" s="71" t="s">
        <v>447</v>
      </c>
      <c r="J189" s="71" t="s">
        <v>769</v>
      </c>
    </row>
    <row r="190" customHeight="1" spans="1:10">
      <c r="A190" s="76"/>
      <c r="B190" s="65"/>
      <c r="C190" s="23" t="s">
        <v>459</v>
      </c>
      <c r="D190" s="71" t="s">
        <v>460</v>
      </c>
      <c r="E190" s="71" t="s">
        <v>592</v>
      </c>
      <c r="F190" s="71" t="s">
        <v>469</v>
      </c>
      <c r="G190" s="71" t="s">
        <v>470</v>
      </c>
      <c r="H190" s="71" t="s">
        <v>452</v>
      </c>
      <c r="I190" s="71" t="s">
        <v>447</v>
      </c>
      <c r="J190" s="71" t="s">
        <v>593</v>
      </c>
    </row>
    <row r="191" customHeight="1" spans="1:10">
      <c r="A191" s="76"/>
      <c r="B191" s="65"/>
      <c r="C191" s="70" t="s">
        <v>466</v>
      </c>
      <c r="D191" s="70" t="s">
        <v>467</v>
      </c>
      <c r="E191" s="71" t="s">
        <v>538</v>
      </c>
      <c r="F191" s="71" t="s">
        <v>469</v>
      </c>
      <c r="G191" s="71" t="s">
        <v>470</v>
      </c>
      <c r="H191" s="71" t="s">
        <v>452</v>
      </c>
      <c r="I191" s="71" t="s">
        <v>447</v>
      </c>
      <c r="J191" s="71" t="s">
        <v>539</v>
      </c>
    </row>
    <row r="192" ht="132" customHeight="1" spans="1:10">
      <c r="A192" s="76" t="s">
        <v>406</v>
      </c>
      <c r="B192" s="65" t="s">
        <v>770</v>
      </c>
      <c r="C192" s="70"/>
      <c r="D192" s="70"/>
      <c r="E192" s="74"/>
      <c r="F192" s="70"/>
      <c r="G192" s="70"/>
      <c r="H192" s="70"/>
      <c r="I192" s="70"/>
      <c r="J192" s="70"/>
    </row>
    <row r="193" customHeight="1" spans="1:10">
      <c r="A193" s="76"/>
      <c r="B193" s="65"/>
      <c r="C193" s="73" t="s">
        <v>441</v>
      </c>
      <c r="D193" s="68" t="s">
        <v>442</v>
      </c>
      <c r="E193" s="71" t="s">
        <v>771</v>
      </c>
      <c r="F193" s="71" t="s">
        <v>444</v>
      </c>
      <c r="G193" s="71" t="s">
        <v>772</v>
      </c>
      <c r="H193" s="71" t="s">
        <v>719</v>
      </c>
      <c r="I193" s="71" t="s">
        <v>447</v>
      </c>
      <c r="J193" s="71" t="s">
        <v>773</v>
      </c>
    </row>
    <row r="194" customHeight="1" spans="1:10">
      <c r="A194" s="76"/>
      <c r="B194" s="65"/>
      <c r="C194" s="73" t="s">
        <v>441</v>
      </c>
      <c r="D194" s="68" t="s">
        <v>442</v>
      </c>
      <c r="E194" s="71" t="s">
        <v>774</v>
      </c>
      <c r="F194" s="71" t="s">
        <v>469</v>
      </c>
      <c r="G194" s="71" t="s">
        <v>775</v>
      </c>
      <c r="H194" s="71" t="s">
        <v>446</v>
      </c>
      <c r="I194" s="71" t="s">
        <v>447</v>
      </c>
      <c r="J194" s="71" t="s">
        <v>776</v>
      </c>
    </row>
    <row r="195" customHeight="1" spans="1:10">
      <c r="A195" s="76"/>
      <c r="B195" s="65"/>
      <c r="C195" s="70" t="s">
        <v>441</v>
      </c>
      <c r="D195" s="71" t="s">
        <v>449</v>
      </c>
      <c r="E195" s="71" t="s">
        <v>777</v>
      </c>
      <c r="F195" s="71" t="s">
        <v>469</v>
      </c>
      <c r="G195" s="71" t="s">
        <v>470</v>
      </c>
      <c r="H195" s="71" t="s">
        <v>452</v>
      </c>
      <c r="I195" s="71" t="s">
        <v>447</v>
      </c>
      <c r="J195" s="71" t="s">
        <v>778</v>
      </c>
    </row>
    <row r="196" customHeight="1" spans="1:10">
      <c r="A196" s="76"/>
      <c r="B196" s="65"/>
      <c r="C196" s="23" t="s">
        <v>459</v>
      </c>
      <c r="D196" s="71" t="s">
        <v>460</v>
      </c>
      <c r="E196" s="71" t="s">
        <v>779</v>
      </c>
      <c r="F196" s="71" t="s">
        <v>444</v>
      </c>
      <c r="G196" s="71" t="s">
        <v>629</v>
      </c>
      <c r="H196" s="71" t="s">
        <v>463</v>
      </c>
      <c r="I196" s="71" t="s">
        <v>464</v>
      </c>
      <c r="J196" s="71" t="s">
        <v>780</v>
      </c>
    </row>
    <row r="197" customHeight="1" spans="1:10">
      <c r="A197" s="76"/>
      <c r="B197" s="65"/>
      <c r="C197" s="70" t="s">
        <v>466</v>
      </c>
      <c r="D197" s="70" t="s">
        <v>467</v>
      </c>
      <c r="E197" s="71" t="s">
        <v>538</v>
      </c>
      <c r="F197" s="71" t="s">
        <v>469</v>
      </c>
      <c r="G197" s="71" t="s">
        <v>470</v>
      </c>
      <c r="H197" s="71" t="s">
        <v>452</v>
      </c>
      <c r="I197" s="71" t="s">
        <v>447</v>
      </c>
      <c r="J197" s="71" t="s">
        <v>781</v>
      </c>
    </row>
    <row r="198" ht="141" customHeight="1" spans="1:10">
      <c r="A198" s="76" t="s">
        <v>411</v>
      </c>
      <c r="B198" s="65" t="s">
        <v>782</v>
      </c>
      <c r="C198" s="70"/>
      <c r="D198" s="70"/>
      <c r="E198" s="74"/>
      <c r="F198" s="70"/>
      <c r="G198" s="70"/>
      <c r="H198" s="70"/>
      <c r="I198" s="70"/>
      <c r="J198" s="70"/>
    </row>
    <row r="199" customHeight="1" spans="1:10">
      <c r="A199" s="76"/>
      <c r="B199" s="65"/>
      <c r="C199" s="73" t="s">
        <v>441</v>
      </c>
      <c r="D199" s="68" t="s">
        <v>442</v>
      </c>
      <c r="E199" s="71" t="s">
        <v>783</v>
      </c>
      <c r="F199" s="71" t="s">
        <v>469</v>
      </c>
      <c r="G199" s="71" t="s">
        <v>784</v>
      </c>
      <c r="H199" s="71" t="s">
        <v>498</v>
      </c>
      <c r="I199" s="71" t="s">
        <v>447</v>
      </c>
      <c r="J199" s="71" t="s">
        <v>785</v>
      </c>
    </row>
    <row r="200" customHeight="1" spans="1:10">
      <c r="A200" s="76"/>
      <c r="B200" s="65"/>
      <c r="C200" s="73" t="s">
        <v>441</v>
      </c>
      <c r="D200" s="68" t="s">
        <v>442</v>
      </c>
      <c r="E200" s="71" t="s">
        <v>786</v>
      </c>
      <c r="F200" s="71" t="s">
        <v>444</v>
      </c>
      <c r="G200" s="71" t="s">
        <v>79</v>
      </c>
      <c r="H200" s="71" t="s">
        <v>474</v>
      </c>
      <c r="I200" s="71" t="s">
        <v>447</v>
      </c>
      <c r="J200" s="71" t="s">
        <v>787</v>
      </c>
    </row>
    <row r="201" customHeight="1" spans="1:10">
      <c r="A201" s="76"/>
      <c r="B201" s="65"/>
      <c r="C201" s="73" t="s">
        <v>441</v>
      </c>
      <c r="D201" s="68" t="s">
        <v>442</v>
      </c>
      <c r="E201" s="71" t="s">
        <v>788</v>
      </c>
      <c r="F201" s="71" t="s">
        <v>469</v>
      </c>
      <c r="G201" s="71" t="s">
        <v>789</v>
      </c>
      <c r="H201" s="71" t="s">
        <v>790</v>
      </c>
      <c r="I201" s="71" t="s">
        <v>447</v>
      </c>
      <c r="J201" s="71" t="s">
        <v>791</v>
      </c>
    </row>
    <row r="202" customHeight="1" spans="1:10">
      <c r="A202" s="76"/>
      <c r="B202" s="65"/>
      <c r="C202" s="70" t="s">
        <v>441</v>
      </c>
      <c r="D202" s="71" t="s">
        <v>449</v>
      </c>
      <c r="E202" s="71" t="s">
        <v>792</v>
      </c>
      <c r="F202" s="71" t="s">
        <v>469</v>
      </c>
      <c r="G202" s="71" t="s">
        <v>470</v>
      </c>
      <c r="H202" s="71" t="s">
        <v>452</v>
      </c>
      <c r="I202" s="71" t="s">
        <v>447</v>
      </c>
      <c r="J202" s="71" t="s">
        <v>793</v>
      </c>
    </row>
    <row r="203" customHeight="1" spans="1:10">
      <c r="A203" s="76"/>
      <c r="B203" s="65"/>
      <c r="C203" s="70" t="s">
        <v>441</v>
      </c>
      <c r="D203" s="61" t="s">
        <v>454</v>
      </c>
      <c r="E203" s="71" t="s">
        <v>755</v>
      </c>
      <c r="F203" s="71" t="s">
        <v>503</v>
      </c>
      <c r="G203" s="71" t="s">
        <v>52</v>
      </c>
      <c r="H203" s="71" t="s">
        <v>457</v>
      </c>
      <c r="I203" s="71" t="s">
        <v>447</v>
      </c>
      <c r="J203" s="71" t="s">
        <v>794</v>
      </c>
    </row>
    <row r="204" customHeight="1" spans="1:10">
      <c r="A204" s="76"/>
      <c r="B204" s="65"/>
      <c r="C204" s="23" t="s">
        <v>459</v>
      </c>
      <c r="D204" s="71" t="s">
        <v>795</v>
      </c>
      <c r="E204" s="71" t="s">
        <v>796</v>
      </c>
      <c r="F204" s="71" t="s">
        <v>469</v>
      </c>
      <c r="G204" s="71" t="s">
        <v>79</v>
      </c>
      <c r="H204" s="71" t="s">
        <v>797</v>
      </c>
      <c r="I204" s="71" t="s">
        <v>447</v>
      </c>
      <c r="J204" s="71" t="s">
        <v>798</v>
      </c>
    </row>
    <row r="205" customHeight="1" spans="1:10">
      <c r="A205" s="76"/>
      <c r="B205" s="65"/>
      <c r="C205" s="71" t="s">
        <v>466</v>
      </c>
      <c r="D205" s="71" t="s">
        <v>467</v>
      </c>
      <c r="E205" s="71" t="s">
        <v>799</v>
      </c>
      <c r="F205" s="71" t="s">
        <v>469</v>
      </c>
      <c r="G205" s="71" t="s">
        <v>470</v>
      </c>
      <c r="H205" s="71" t="s">
        <v>452</v>
      </c>
      <c r="I205" s="71" t="s">
        <v>447</v>
      </c>
      <c r="J205" s="71" t="s">
        <v>800</v>
      </c>
    </row>
    <row r="206" ht="187" customHeight="1" spans="1:10">
      <c r="A206" s="76" t="s">
        <v>413</v>
      </c>
      <c r="B206" s="65" t="s">
        <v>801</v>
      </c>
      <c r="C206" s="70"/>
      <c r="D206" s="70"/>
      <c r="E206" s="74"/>
      <c r="F206" s="70"/>
      <c r="G206" s="70"/>
      <c r="H206" s="70"/>
      <c r="I206" s="70"/>
      <c r="J206" s="70"/>
    </row>
    <row r="207" customHeight="1" spans="1:10">
      <c r="A207" s="76"/>
      <c r="B207" s="65"/>
      <c r="C207" s="73" t="s">
        <v>441</v>
      </c>
      <c r="D207" s="68" t="s">
        <v>442</v>
      </c>
      <c r="E207" s="71" t="s">
        <v>802</v>
      </c>
      <c r="F207" s="71" t="s">
        <v>469</v>
      </c>
      <c r="G207" s="71" t="s">
        <v>803</v>
      </c>
      <c r="H207" s="71" t="s">
        <v>498</v>
      </c>
      <c r="I207" s="71" t="s">
        <v>447</v>
      </c>
      <c r="J207" s="71" t="s">
        <v>804</v>
      </c>
    </row>
    <row r="208" customHeight="1" spans="1:10">
      <c r="A208" s="76"/>
      <c r="B208" s="65"/>
      <c r="C208" s="73" t="s">
        <v>441</v>
      </c>
      <c r="D208" s="68" t="s">
        <v>442</v>
      </c>
      <c r="E208" s="71" t="s">
        <v>805</v>
      </c>
      <c r="F208" s="71" t="s">
        <v>469</v>
      </c>
      <c r="G208" s="71" t="s">
        <v>635</v>
      </c>
      <c r="H208" s="71" t="s">
        <v>806</v>
      </c>
      <c r="I208" s="71" t="s">
        <v>447</v>
      </c>
      <c r="J208" s="71" t="s">
        <v>807</v>
      </c>
    </row>
    <row r="209" customHeight="1" spans="1:10">
      <c r="A209" s="76"/>
      <c r="B209" s="65"/>
      <c r="C209" s="73" t="s">
        <v>441</v>
      </c>
      <c r="D209" s="68" t="s">
        <v>442</v>
      </c>
      <c r="E209" s="71" t="s">
        <v>808</v>
      </c>
      <c r="F209" s="71" t="s">
        <v>469</v>
      </c>
      <c r="G209" s="71" t="s">
        <v>809</v>
      </c>
      <c r="H209" s="71" t="s">
        <v>806</v>
      </c>
      <c r="I209" s="71" t="s">
        <v>447</v>
      </c>
      <c r="J209" s="71" t="s">
        <v>810</v>
      </c>
    </row>
    <row r="210" customHeight="1" spans="1:10">
      <c r="A210" s="76"/>
      <c r="B210" s="65"/>
      <c r="C210" s="70" t="s">
        <v>441</v>
      </c>
      <c r="D210" s="71" t="s">
        <v>449</v>
      </c>
      <c r="E210" s="71" t="s">
        <v>811</v>
      </c>
      <c r="F210" s="71" t="s">
        <v>469</v>
      </c>
      <c r="G210" s="71" t="s">
        <v>470</v>
      </c>
      <c r="H210" s="71" t="s">
        <v>452</v>
      </c>
      <c r="I210" s="71" t="s">
        <v>447</v>
      </c>
      <c r="J210" s="71" t="s">
        <v>812</v>
      </c>
    </row>
    <row r="211" customHeight="1" spans="1:10">
      <c r="A211" s="76"/>
      <c r="B211" s="65"/>
      <c r="C211" s="23" t="s">
        <v>459</v>
      </c>
      <c r="D211" s="71" t="s">
        <v>460</v>
      </c>
      <c r="E211" s="71" t="s">
        <v>813</v>
      </c>
      <c r="F211" s="71" t="s">
        <v>503</v>
      </c>
      <c r="G211" s="71" t="s">
        <v>55</v>
      </c>
      <c r="H211" s="71" t="s">
        <v>814</v>
      </c>
      <c r="I211" s="71" t="s">
        <v>447</v>
      </c>
      <c r="J211" s="71" t="s">
        <v>815</v>
      </c>
    </row>
    <row r="212" customHeight="1" spans="1:10">
      <c r="A212" s="76"/>
      <c r="B212" s="65"/>
      <c r="C212" s="71" t="s">
        <v>466</v>
      </c>
      <c r="D212" s="71" t="s">
        <v>467</v>
      </c>
      <c r="E212" s="71" t="s">
        <v>816</v>
      </c>
      <c r="F212" s="71" t="s">
        <v>469</v>
      </c>
      <c r="G212" s="71" t="s">
        <v>470</v>
      </c>
      <c r="H212" s="71" t="s">
        <v>452</v>
      </c>
      <c r="I212" s="71" t="s">
        <v>447</v>
      </c>
      <c r="J212" s="71" t="s">
        <v>817</v>
      </c>
    </row>
    <row r="213" ht="178" customHeight="1" spans="1:10">
      <c r="A213" s="76" t="s">
        <v>415</v>
      </c>
      <c r="B213" s="65" t="s">
        <v>818</v>
      </c>
      <c r="C213" s="70"/>
      <c r="D213" s="70"/>
      <c r="E213" s="74"/>
      <c r="F213" s="70"/>
      <c r="G213" s="70"/>
      <c r="H213" s="70"/>
      <c r="I213" s="70"/>
      <c r="J213" s="70"/>
    </row>
    <row r="214" customHeight="1" spans="1:10">
      <c r="A214" s="76"/>
      <c r="B214" s="65"/>
      <c r="C214" s="73" t="s">
        <v>441</v>
      </c>
      <c r="D214" s="68" t="s">
        <v>442</v>
      </c>
      <c r="E214" s="71" t="s">
        <v>819</v>
      </c>
      <c r="F214" s="71" t="s">
        <v>469</v>
      </c>
      <c r="G214" s="71" t="s">
        <v>820</v>
      </c>
      <c r="H214" s="71" t="s">
        <v>663</v>
      </c>
      <c r="I214" s="71" t="s">
        <v>447</v>
      </c>
      <c r="J214" s="71" t="s">
        <v>821</v>
      </c>
    </row>
    <row r="215" customHeight="1" spans="1:10">
      <c r="A215" s="76"/>
      <c r="B215" s="65"/>
      <c r="C215" s="73" t="s">
        <v>441</v>
      </c>
      <c r="D215" s="68" t="s">
        <v>442</v>
      </c>
      <c r="E215" s="71" t="s">
        <v>822</v>
      </c>
      <c r="F215" s="71" t="s">
        <v>469</v>
      </c>
      <c r="G215" s="71" t="s">
        <v>50</v>
      </c>
      <c r="H215" s="71" t="s">
        <v>823</v>
      </c>
      <c r="I215" s="71" t="s">
        <v>447</v>
      </c>
      <c r="J215" s="71" t="s">
        <v>824</v>
      </c>
    </row>
    <row r="216" customHeight="1" spans="1:10">
      <c r="A216" s="76"/>
      <c r="B216" s="65"/>
      <c r="C216" s="73" t="s">
        <v>441</v>
      </c>
      <c r="D216" s="68" t="s">
        <v>442</v>
      </c>
      <c r="E216" s="71" t="s">
        <v>825</v>
      </c>
      <c r="F216" s="71" t="s">
        <v>469</v>
      </c>
      <c r="G216" s="71" t="s">
        <v>826</v>
      </c>
      <c r="H216" s="71" t="s">
        <v>663</v>
      </c>
      <c r="I216" s="71" t="s">
        <v>447</v>
      </c>
      <c r="J216" s="71" t="s">
        <v>827</v>
      </c>
    </row>
    <row r="217" customHeight="1" spans="1:10">
      <c r="A217" s="76"/>
      <c r="B217" s="65"/>
      <c r="C217" s="70" t="s">
        <v>441</v>
      </c>
      <c r="D217" s="61" t="s">
        <v>454</v>
      </c>
      <c r="E217" s="71" t="s">
        <v>502</v>
      </c>
      <c r="F217" s="71" t="s">
        <v>503</v>
      </c>
      <c r="G217" s="71" t="s">
        <v>497</v>
      </c>
      <c r="H217" s="71" t="s">
        <v>504</v>
      </c>
      <c r="I217" s="71" t="s">
        <v>447</v>
      </c>
      <c r="J217" s="71" t="s">
        <v>741</v>
      </c>
    </row>
    <row r="218" customHeight="1" spans="1:10">
      <c r="A218" s="76"/>
      <c r="B218" s="65"/>
      <c r="C218" s="23" t="s">
        <v>459</v>
      </c>
      <c r="D218" s="71" t="s">
        <v>460</v>
      </c>
      <c r="E218" s="71" t="s">
        <v>592</v>
      </c>
      <c r="F218" s="71" t="s">
        <v>469</v>
      </c>
      <c r="G218" s="71" t="s">
        <v>470</v>
      </c>
      <c r="H218" s="71" t="s">
        <v>452</v>
      </c>
      <c r="I218" s="71" t="s">
        <v>447</v>
      </c>
      <c r="J218" s="71" t="s">
        <v>593</v>
      </c>
    </row>
    <row r="219" customHeight="1" spans="1:10">
      <c r="A219" s="76"/>
      <c r="B219" s="65"/>
      <c r="C219" s="71" t="s">
        <v>466</v>
      </c>
      <c r="D219" s="71" t="s">
        <v>467</v>
      </c>
      <c r="E219" s="71" t="s">
        <v>538</v>
      </c>
      <c r="F219" s="71" t="s">
        <v>469</v>
      </c>
      <c r="G219" s="71" t="s">
        <v>470</v>
      </c>
      <c r="H219" s="71" t="s">
        <v>452</v>
      </c>
      <c r="I219" s="71" t="s">
        <v>447</v>
      </c>
      <c r="J219" s="71" t="s">
        <v>539</v>
      </c>
    </row>
    <row r="220" ht="360" customHeight="1" spans="1:10">
      <c r="A220" s="76" t="s">
        <v>417</v>
      </c>
      <c r="B220" s="65" t="s">
        <v>828</v>
      </c>
      <c r="C220" s="70"/>
      <c r="D220" s="70"/>
      <c r="E220" s="74"/>
      <c r="F220" s="70"/>
      <c r="G220" s="70"/>
      <c r="H220" s="70"/>
      <c r="I220" s="70"/>
      <c r="J220" s="70"/>
    </row>
    <row r="221" customHeight="1" spans="1:10">
      <c r="A221" s="76"/>
      <c r="B221" s="65"/>
      <c r="C221" s="73" t="s">
        <v>441</v>
      </c>
      <c r="D221" s="68" t="s">
        <v>442</v>
      </c>
      <c r="E221" s="71" t="s">
        <v>829</v>
      </c>
      <c r="F221" s="71" t="s">
        <v>469</v>
      </c>
      <c r="G221" s="71" t="s">
        <v>830</v>
      </c>
      <c r="H221" s="71" t="s">
        <v>831</v>
      </c>
      <c r="I221" s="71" t="s">
        <v>447</v>
      </c>
      <c r="J221" s="71" t="s">
        <v>832</v>
      </c>
    </row>
    <row r="222" customHeight="1" spans="1:10">
      <c r="A222" s="76"/>
      <c r="B222" s="65"/>
      <c r="C222" s="73" t="s">
        <v>441</v>
      </c>
      <c r="D222" s="68" t="s">
        <v>442</v>
      </c>
      <c r="E222" s="71" t="s">
        <v>833</v>
      </c>
      <c r="F222" s="71" t="s">
        <v>469</v>
      </c>
      <c r="G222" s="71" t="s">
        <v>834</v>
      </c>
      <c r="H222" s="71" t="s">
        <v>831</v>
      </c>
      <c r="I222" s="71" t="s">
        <v>447</v>
      </c>
      <c r="J222" s="71" t="s">
        <v>835</v>
      </c>
    </row>
    <row r="223" customHeight="1" spans="1:10">
      <c r="A223" s="76"/>
      <c r="B223" s="65"/>
      <c r="C223" s="70" t="s">
        <v>441</v>
      </c>
      <c r="D223" s="61" t="s">
        <v>454</v>
      </c>
      <c r="E223" s="71" t="s">
        <v>502</v>
      </c>
      <c r="F223" s="71" t="s">
        <v>503</v>
      </c>
      <c r="G223" s="71" t="s">
        <v>497</v>
      </c>
      <c r="H223" s="71" t="s">
        <v>504</v>
      </c>
      <c r="I223" s="71" t="s">
        <v>447</v>
      </c>
      <c r="J223" s="71" t="s">
        <v>741</v>
      </c>
    </row>
    <row r="224" customHeight="1" spans="1:10">
      <c r="A224" s="76"/>
      <c r="B224" s="65"/>
      <c r="C224" s="23" t="s">
        <v>459</v>
      </c>
      <c r="D224" s="71" t="s">
        <v>460</v>
      </c>
      <c r="E224" s="71" t="s">
        <v>836</v>
      </c>
      <c r="F224" s="71" t="s">
        <v>444</v>
      </c>
      <c r="G224" s="71" t="s">
        <v>507</v>
      </c>
      <c r="H224" s="71" t="s">
        <v>463</v>
      </c>
      <c r="I224" s="71" t="s">
        <v>464</v>
      </c>
      <c r="J224" s="71" t="s">
        <v>837</v>
      </c>
    </row>
    <row r="225" customHeight="1" spans="1:10">
      <c r="A225" s="76"/>
      <c r="B225" s="65"/>
      <c r="C225" s="71" t="s">
        <v>466</v>
      </c>
      <c r="D225" s="71" t="s">
        <v>467</v>
      </c>
      <c r="E225" s="71" t="s">
        <v>468</v>
      </c>
      <c r="F225" s="71" t="s">
        <v>469</v>
      </c>
      <c r="G225" s="71" t="s">
        <v>470</v>
      </c>
      <c r="H225" s="71" t="s">
        <v>452</v>
      </c>
      <c r="I225" s="71" t="s">
        <v>447</v>
      </c>
      <c r="J225" s="71" t="s">
        <v>471</v>
      </c>
    </row>
    <row r="226" ht="162" customHeight="1" spans="1:10">
      <c r="A226" s="76" t="s">
        <v>419</v>
      </c>
      <c r="B226" s="65" t="s">
        <v>838</v>
      </c>
      <c r="C226" s="70"/>
      <c r="D226" s="70"/>
      <c r="E226" s="74"/>
      <c r="F226" s="70"/>
      <c r="G226" s="70"/>
      <c r="H226" s="70"/>
      <c r="I226" s="70"/>
      <c r="J226" s="70"/>
    </row>
    <row r="227" customHeight="1" spans="1:10">
      <c r="A227" s="76"/>
      <c r="B227" s="65"/>
      <c r="C227" s="73" t="s">
        <v>441</v>
      </c>
      <c r="D227" s="68" t="s">
        <v>442</v>
      </c>
      <c r="E227" s="71" t="s">
        <v>839</v>
      </c>
      <c r="F227" s="71" t="s">
        <v>469</v>
      </c>
      <c r="G227" s="71" t="s">
        <v>840</v>
      </c>
      <c r="H227" s="71" t="s">
        <v>841</v>
      </c>
      <c r="I227" s="71" t="s">
        <v>447</v>
      </c>
      <c r="J227" s="71" t="s">
        <v>842</v>
      </c>
    </row>
    <row r="228" customHeight="1" spans="1:10">
      <c r="A228" s="76"/>
      <c r="B228" s="65"/>
      <c r="C228" s="73" t="s">
        <v>441</v>
      </c>
      <c r="D228" s="68" t="s">
        <v>442</v>
      </c>
      <c r="E228" s="71" t="s">
        <v>843</v>
      </c>
      <c r="F228" s="71" t="s">
        <v>469</v>
      </c>
      <c r="G228" s="71" t="s">
        <v>844</v>
      </c>
      <c r="H228" s="71" t="s">
        <v>823</v>
      </c>
      <c r="I228" s="71" t="s">
        <v>447</v>
      </c>
      <c r="J228" s="71" t="s">
        <v>845</v>
      </c>
    </row>
    <row r="229" customHeight="1" spans="1:10">
      <c r="A229" s="76"/>
      <c r="B229" s="65"/>
      <c r="C229" s="73" t="s">
        <v>441</v>
      </c>
      <c r="D229" s="68" t="s">
        <v>442</v>
      </c>
      <c r="E229" s="71" t="s">
        <v>846</v>
      </c>
      <c r="F229" s="71" t="s">
        <v>469</v>
      </c>
      <c r="G229" s="71" t="s">
        <v>733</v>
      </c>
      <c r="H229" s="71" t="s">
        <v>663</v>
      </c>
      <c r="I229" s="71" t="s">
        <v>447</v>
      </c>
      <c r="J229" s="71" t="s">
        <v>847</v>
      </c>
    </row>
    <row r="230" customHeight="1" spans="1:10">
      <c r="A230" s="76"/>
      <c r="B230" s="65"/>
      <c r="C230" s="70" t="s">
        <v>441</v>
      </c>
      <c r="D230" s="61" t="s">
        <v>454</v>
      </c>
      <c r="E230" s="71" t="s">
        <v>502</v>
      </c>
      <c r="F230" s="71" t="s">
        <v>503</v>
      </c>
      <c r="G230" s="71" t="s">
        <v>497</v>
      </c>
      <c r="H230" s="71" t="s">
        <v>504</v>
      </c>
      <c r="I230" s="71" t="s">
        <v>447</v>
      </c>
      <c r="J230" s="71" t="s">
        <v>741</v>
      </c>
    </row>
    <row r="231" customHeight="1" spans="1:10">
      <c r="A231" s="76"/>
      <c r="B231" s="65"/>
      <c r="C231" s="23" t="s">
        <v>459</v>
      </c>
      <c r="D231" s="71" t="s">
        <v>460</v>
      </c>
      <c r="E231" s="71" t="s">
        <v>592</v>
      </c>
      <c r="F231" s="71" t="s">
        <v>469</v>
      </c>
      <c r="G231" s="71" t="s">
        <v>470</v>
      </c>
      <c r="H231" s="71" t="s">
        <v>452</v>
      </c>
      <c r="I231" s="71" t="s">
        <v>447</v>
      </c>
      <c r="J231" s="71" t="s">
        <v>593</v>
      </c>
    </row>
    <row r="232" customHeight="1" spans="1:10">
      <c r="A232" s="76"/>
      <c r="B232" s="65"/>
      <c r="C232" s="71" t="s">
        <v>466</v>
      </c>
      <c r="D232" s="71" t="s">
        <v>467</v>
      </c>
      <c r="E232" s="71" t="s">
        <v>468</v>
      </c>
      <c r="F232" s="71" t="s">
        <v>469</v>
      </c>
      <c r="G232" s="71" t="s">
        <v>470</v>
      </c>
      <c r="H232" s="71" t="s">
        <v>452</v>
      </c>
      <c r="I232" s="71" t="s">
        <v>447</v>
      </c>
      <c r="J232" s="71" t="s">
        <v>471</v>
      </c>
    </row>
    <row r="233" ht="136" customHeight="1" spans="1:10">
      <c r="A233" s="76" t="s">
        <v>421</v>
      </c>
      <c r="B233" s="65" t="s">
        <v>848</v>
      </c>
      <c r="C233" s="70"/>
      <c r="D233" s="70"/>
      <c r="E233" s="74"/>
      <c r="F233" s="70"/>
      <c r="G233" s="70"/>
      <c r="H233" s="70"/>
      <c r="I233" s="70"/>
      <c r="J233" s="70"/>
    </row>
    <row r="234" customHeight="1" spans="1:10">
      <c r="A234" s="76"/>
      <c r="B234" s="65"/>
      <c r="C234" s="73" t="s">
        <v>441</v>
      </c>
      <c r="D234" s="68" t="s">
        <v>442</v>
      </c>
      <c r="E234" s="74" t="s">
        <v>849</v>
      </c>
      <c r="F234" s="70" t="s">
        <v>469</v>
      </c>
      <c r="G234" s="70" t="s">
        <v>850</v>
      </c>
      <c r="H234" s="70" t="s">
        <v>542</v>
      </c>
      <c r="I234" s="70" t="s">
        <v>447</v>
      </c>
      <c r="J234" s="71" t="s">
        <v>851</v>
      </c>
    </row>
    <row r="235" customHeight="1" spans="1:10">
      <c r="A235" s="76"/>
      <c r="B235" s="65"/>
      <c r="C235" s="73" t="s">
        <v>441</v>
      </c>
      <c r="D235" s="68" t="s">
        <v>442</v>
      </c>
      <c r="E235" s="74" t="s">
        <v>852</v>
      </c>
      <c r="F235" s="70" t="s">
        <v>469</v>
      </c>
      <c r="G235" s="70" t="s">
        <v>850</v>
      </c>
      <c r="H235" s="70" t="s">
        <v>853</v>
      </c>
      <c r="I235" s="70" t="s">
        <v>447</v>
      </c>
      <c r="J235" s="71" t="s">
        <v>854</v>
      </c>
    </row>
    <row r="236" customHeight="1" spans="1:10">
      <c r="A236" s="76"/>
      <c r="B236" s="65"/>
      <c r="C236" s="70" t="s">
        <v>441</v>
      </c>
      <c r="D236" s="61" t="s">
        <v>454</v>
      </c>
      <c r="E236" s="71" t="s">
        <v>502</v>
      </c>
      <c r="F236" s="71" t="s">
        <v>503</v>
      </c>
      <c r="G236" s="71" t="s">
        <v>497</v>
      </c>
      <c r="H236" s="71" t="s">
        <v>504</v>
      </c>
      <c r="I236" s="71" t="s">
        <v>447</v>
      </c>
      <c r="J236" s="71" t="s">
        <v>741</v>
      </c>
    </row>
    <row r="237" customHeight="1" spans="1:10">
      <c r="A237" s="76"/>
      <c r="B237" s="65"/>
      <c r="C237" s="23" t="s">
        <v>459</v>
      </c>
      <c r="D237" s="71" t="s">
        <v>460</v>
      </c>
      <c r="E237" s="71" t="s">
        <v>855</v>
      </c>
      <c r="F237" s="71" t="s">
        <v>444</v>
      </c>
      <c r="G237" s="71" t="s">
        <v>507</v>
      </c>
      <c r="H237" s="71" t="s">
        <v>463</v>
      </c>
      <c r="I237" s="71" t="s">
        <v>464</v>
      </c>
      <c r="J237" s="71" t="s">
        <v>856</v>
      </c>
    </row>
    <row r="238" customHeight="1" spans="1:10">
      <c r="A238" s="76"/>
      <c r="B238" s="65"/>
      <c r="C238" s="71" t="s">
        <v>466</v>
      </c>
      <c r="D238" s="71" t="s">
        <v>467</v>
      </c>
      <c r="E238" s="71" t="s">
        <v>538</v>
      </c>
      <c r="F238" s="71" t="s">
        <v>469</v>
      </c>
      <c r="G238" s="71" t="s">
        <v>470</v>
      </c>
      <c r="H238" s="71" t="s">
        <v>452</v>
      </c>
      <c r="I238" s="71" t="s">
        <v>447</v>
      </c>
      <c r="J238" s="71" t="s">
        <v>539</v>
      </c>
    </row>
    <row r="239" ht="215" customHeight="1" spans="1:10">
      <c r="A239" s="76" t="s">
        <v>423</v>
      </c>
      <c r="B239" s="65" t="s">
        <v>857</v>
      </c>
      <c r="C239" s="70"/>
      <c r="D239" s="70"/>
      <c r="E239" s="74"/>
      <c r="F239" s="70"/>
      <c r="G239" s="70"/>
      <c r="H239" s="70"/>
      <c r="I239" s="70"/>
      <c r="J239" s="70"/>
    </row>
    <row r="240" customHeight="1" spans="1:10">
      <c r="A240" s="76"/>
      <c r="B240" s="65"/>
      <c r="C240" s="73" t="s">
        <v>441</v>
      </c>
      <c r="D240" s="68" t="s">
        <v>442</v>
      </c>
      <c r="E240" s="71" t="s">
        <v>858</v>
      </c>
      <c r="F240" s="71" t="s">
        <v>469</v>
      </c>
      <c r="G240" s="71" t="s">
        <v>859</v>
      </c>
      <c r="H240" s="71" t="s">
        <v>823</v>
      </c>
      <c r="I240" s="71" t="s">
        <v>447</v>
      </c>
      <c r="J240" s="71" t="s">
        <v>860</v>
      </c>
    </row>
    <row r="241" customHeight="1" spans="1:10">
      <c r="A241" s="76"/>
      <c r="B241" s="65"/>
      <c r="C241" s="73" t="s">
        <v>441</v>
      </c>
      <c r="D241" s="68" t="s">
        <v>442</v>
      </c>
      <c r="E241" s="71" t="s">
        <v>861</v>
      </c>
      <c r="F241" s="71" t="s">
        <v>469</v>
      </c>
      <c r="G241" s="71" t="s">
        <v>55</v>
      </c>
      <c r="H241" s="71" t="s">
        <v>542</v>
      </c>
      <c r="I241" s="71" t="s">
        <v>447</v>
      </c>
      <c r="J241" s="71" t="s">
        <v>862</v>
      </c>
    </row>
    <row r="242" customHeight="1" spans="1:10">
      <c r="A242" s="76"/>
      <c r="B242" s="65"/>
      <c r="C242" s="73" t="s">
        <v>441</v>
      </c>
      <c r="D242" s="68" t="s">
        <v>442</v>
      </c>
      <c r="E242" s="71" t="s">
        <v>863</v>
      </c>
      <c r="F242" s="71" t="s">
        <v>469</v>
      </c>
      <c r="G242" s="71" t="s">
        <v>864</v>
      </c>
      <c r="H242" s="71" t="s">
        <v>865</v>
      </c>
      <c r="I242" s="71" t="s">
        <v>447</v>
      </c>
      <c r="J242" s="71" t="s">
        <v>866</v>
      </c>
    </row>
    <row r="243" customHeight="1" spans="1:10">
      <c r="A243" s="76"/>
      <c r="B243" s="65"/>
      <c r="C243" s="23" t="s">
        <v>459</v>
      </c>
      <c r="D243" s="71" t="s">
        <v>460</v>
      </c>
      <c r="E243" s="71" t="s">
        <v>867</v>
      </c>
      <c r="F243" s="71" t="s">
        <v>444</v>
      </c>
      <c r="G243" s="71" t="s">
        <v>629</v>
      </c>
      <c r="H243" s="71" t="s">
        <v>463</v>
      </c>
      <c r="I243" s="71" t="s">
        <v>464</v>
      </c>
      <c r="J243" s="71" t="s">
        <v>868</v>
      </c>
    </row>
    <row r="244" customHeight="1" spans="1:10">
      <c r="A244" s="76"/>
      <c r="B244" s="65"/>
      <c r="C244" s="71" t="s">
        <v>466</v>
      </c>
      <c r="D244" s="71" t="s">
        <v>467</v>
      </c>
      <c r="E244" s="71" t="s">
        <v>468</v>
      </c>
      <c r="F244" s="71" t="s">
        <v>469</v>
      </c>
      <c r="G244" s="71" t="s">
        <v>470</v>
      </c>
      <c r="H244" s="71" t="s">
        <v>452</v>
      </c>
      <c r="I244" s="71" t="s">
        <v>447</v>
      </c>
      <c r="J244" s="71" t="s">
        <v>471</v>
      </c>
    </row>
    <row r="245" ht="206" customHeight="1" spans="1:10">
      <c r="A245" s="76" t="s">
        <v>426</v>
      </c>
      <c r="B245" s="65" t="s">
        <v>869</v>
      </c>
      <c r="C245" s="70"/>
      <c r="D245" s="70"/>
      <c r="E245" s="74"/>
      <c r="F245" s="70"/>
      <c r="G245" s="70"/>
      <c r="H245" s="70"/>
      <c r="I245" s="70"/>
      <c r="J245" s="70"/>
    </row>
    <row r="246" customHeight="1" spans="1:10">
      <c r="A246" s="76"/>
      <c r="B246" s="70"/>
      <c r="C246" s="73" t="s">
        <v>441</v>
      </c>
      <c r="D246" s="68" t="s">
        <v>442</v>
      </c>
      <c r="E246" s="71" t="s">
        <v>870</v>
      </c>
      <c r="F246" s="71" t="s">
        <v>444</v>
      </c>
      <c r="G246" s="71" t="s">
        <v>47</v>
      </c>
      <c r="H246" s="71" t="s">
        <v>542</v>
      </c>
      <c r="I246" s="71" t="s">
        <v>447</v>
      </c>
      <c r="J246" s="71" t="s">
        <v>871</v>
      </c>
    </row>
    <row r="247" customHeight="1" spans="1:10">
      <c r="A247" s="76"/>
      <c r="B247" s="70"/>
      <c r="C247" s="73" t="s">
        <v>441</v>
      </c>
      <c r="D247" s="68" t="s">
        <v>442</v>
      </c>
      <c r="E247" s="71" t="s">
        <v>872</v>
      </c>
      <c r="F247" s="71" t="s">
        <v>444</v>
      </c>
      <c r="G247" s="71" t="s">
        <v>47</v>
      </c>
      <c r="H247" s="71" t="s">
        <v>542</v>
      </c>
      <c r="I247" s="71" t="s">
        <v>447</v>
      </c>
      <c r="J247" s="71" t="s">
        <v>873</v>
      </c>
    </row>
    <row r="248" customHeight="1" spans="1:10">
      <c r="A248" s="76"/>
      <c r="B248" s="70"/>
      <c r="C248" s="73" t="s">
        <v>441</v>
      </c>
      <c r="D248" s="68" t="s">
        <v>442</v>
      </c>
      <c r="E248" s="71" t="s">
        <v>874</v>
      </c>
      <c r="F248" s="71" t="s">
        <v>444</v>
      </c>
      <c r="G248" s="71" t="s">
        <v>48</v>
      </c>
      <c r="H248" s="71" t="s">
        <v>542</v>
      </c>
      <c r="I248" s="71" t="s">
        <v>447</v>
      </c>
      <c r="J248" s="71" t="s">
        <v>875</v>
      </c>
    </row>
    <row r="249" customHeight="1" spans="1:10">
      <c r="A249" s="76"/>
      <c r="B249" s="70"/>
      <c r="C249" s="73" t="s">
        <v>441</v>
      </c>
      <c r="D249" s="68" t="s">
        <v>442</v>
      </c>
      <c r="E249" s="71" t="s">
        <v>876</v>
      </c>
      <c r="F249" s="71" t="s">
        <v>444</v>
      </c>
      <c r="G249" s="71" t="s">
        <v>49</v>
      </c>
      <c r="H249" s="71" t="s">
        <v>542</v>
      </c>
      <c r="I249" s="71" t="s">
        <v>447</v>
      </c>
      <c r="J249" s="71" t="s">
        <v>877</v>
      </c>
    </row>
    <row r="250" customHeight="1" spans="1:10">
      <c r="A250" s="76"/>
      <c r="B250" s="70"/>
      <c r="C250" s="70" t="s">
        <v>441</v>
      </c>
      <c r="D250" s="71" t="s">
        <v>449</v>
      </c>
      <c r="E250" s="71" t="s">
        <v>878</v>
      </c>
      <c r="F250" s="71" t="s">
        <v>444</v>
      </c>
      <c r="G250" s="71" t="s">
        <v>527</v>
      </c>
      <c r="H250" s="71" t="s">
        <v>452</v>
      </c>
      <c r="I250" s="71" t="s">
        <v>447</v>
      </c>
      <c r="J250" s="71" t="s">
        <v>879</v>
      </c>
    </row>
    <row r="251" customHeight="1" spans="1:10">
      <c r="A251" s="76"/>
      <c r="B251" s="70"/>
      <c r="C251" s="70" t="s">
        <v>441</v>
      </c>
      <c r="D251" s="61" t="s">
        <v>454</v>
      </c>
      <c r="E251" s="71" t="s">
        <v>755</v>
      </c>
      <c r="F251" s="71" t="s">
        <v>503</v>
      </c>
      <c r="G251" s="71" t="s">
        <v>50</v>
      </c>
      <c r="H251" s="71" t="s">
        <v>457</v>
      </c>
      <c r="I251" s="71" t="s">
        <v>447</v>
      </c>
      <c r="J251" s="71" t="s">
        <v>880</v>
      </c>
    </row>
    <row r="252" customHeight="1" spans="1:10">
      <c r="A252" s="76"/>
      <c r="B252" s="70"/>
      <c r="C252" s="23" t="s">
        <v>459</v>
      </c>
      <c r="D252" s="71" t="s">
        <v>460</v>
      </c>
      <c r="E252" s="71" t="s">
        <v>881</v>
      </c>
      <c r="F252" s="71" t="s">
        <v>444</v>
      </c>
      <c r="G252" s="71" t="s">
        <v>527</v>
      </c>
      <c r="H252" s="71" t="s">
        <v>452</v>
      </c>
      <c r="I252" s="71" t="s">
        <v>447</v>
      </c>
      <c r="J252" s="71" t="s">
        <v>882</v>
      </c>
    </row>
    <row r="253" customHeight="1" spans="1:10">
      <c r="A253" s="76"/>
      <c r="B253" s="70"/>
      <c r="C253" s="71" t="s">
        <v>466</v>
      </c>
      <c r="D253" s="71" t="s">
        <v>467</v>
      </c>
      <c r="E253" s="71" t="s">
        <v>467</v>
      </c>
      <c r="F253" s="71" t="s">
        <v>469</v>
      </c>
      <c r="G253" s="71" t="s">
        <v>489</v>
      </c>
      <c r="H253" s="71" t="s">
        <v>452</v>
      </c>
      <c r="I253" s="71" t="s">
        <v>447</v>
      </c>
      <c r="J253" s="71" t="s">
        <v>883</v>
      </c>
    </row>
  </sheetData>
  <mergeCells count="12">
    <mergeCell ref="A2:J2"/>
    <mergeCell ref="A3:J3"/>
    <mergeCell ref="A5:A6"/>
    <mergeCell ref="B5:B6"/>
    <mergeCell ref="C5:C6"/>
    <mergeCell ref="D5:D6"/>
    <mergeCell ref="E5:E6"/>
    <mergeCell ref="F5:F6"/>
    <mergeCell ref="G5:G6"/>
    <mergeCell ref="H5:H6"/>
    <mergeCell ref="I5:I6"/>
    <mergeCell ref="J5:J6"/>
  </mergeCells>
  <pageMargins left="0.75" right="0.75" top="1" bottom="1" header="0.5" footer="0.5"/>
  <pageSetup paperSize="1" scale="34" fitToHeight="0"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2025-02-17T03:11:00Z</dcterms:created>
  <dcterms:modified xsi:type="dcterms:W3CDTF">2025-03-06T03:33:59Z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0F003BEF50254BB2AF88058B073046E5_13</vt:lpwstr>
  </property>
  <property fmtid="{D5CDD505-2E9C-101B-9397-08002B2CF9AE}" pid="3" name="KSOProductBuildVer">
    <vt:lpwstr>2052-12.1.0.18912</vt:lpwstr>
  </property>
</Properties>
</file>