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<sst xmlns="http://schemas.openxmlformats.org/spreadsheetml/2006/main" count="929" uniqueCount="405">
  <si>
    <t>预算01-1表</t>
  </si>
  <si>
    <t>2025年财务收支预算总表</t>
  </si>
  <si>
    <t>单位名称：新平彝族傣族自治县信访局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</si>
  <si>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</si>
  <si>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</si>
  <si>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</si>
  <si>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</si>
  <si>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</si>
  <si>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</si>
  <si>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</si>
  <si>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</si>
  <si>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</si>
  <si>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</si>
  <si>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</si>
  <si>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</si>
  <si>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</si>
  <si>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</si>
  <si>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</si>
  <si>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</si>
  <si>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</si>
  <si>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</si>
  <si>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</si>
  <si>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</si>
  <si>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</si>
  <si>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</si>
  <si>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</si>
  <si>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</si>
  <si>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</si>
  <si>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</si>
  <si>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</si>
  <si>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</si>
  <si>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</si>
  <si>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</si>
  <si>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</si>
  <si>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</si>
  <si>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</si>
  <si>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</si>
  <si>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</si>
  <si>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</si>
  <si>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</si>
  <si>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</si>
  <si>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</si>
  <si>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</si>
  <si>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</si>
  <si>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</si>
  <si>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</si>
  <si>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292</t>
  </si>
  <si>
    <t>新平彝族傣族自治县信访局</t>
  </si>
  <si>
    <t>292001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</si>
  <si>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</si>
  <si>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</si>
  <si>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</si>
  <si>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</si>
  <si>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</si>
  <si>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</si>
  <si>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</si>
  <si>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</si>
  <si>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</si>
  <si>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</si>
  <si>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</si>
  <si>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</si>
  <si>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</si>
  <si>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</si>
  <si>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</si>
  <si>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20140</t>
  </si>
  <si>
    <t>信访事务</t>
  </si>
  <si>
    <t>2014004</t>
  </si>
  <si>
    <t>信访业务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</si>
  <si>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</si>
  <si>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</si>
  <si>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</si>
  <si>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</si>
  <si>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</si>
  <si>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</si>
  <si>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</si>
  <si>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</si>
  <si>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</si>
  <si>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</si>
  <si>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</si>
  <si>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</si>
  <si>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</si>
  <si>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</si>
  <si>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</si>
  <si>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</si>
  <si>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</si>
  <si>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</si>
  <si>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</si>
  <si>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</si>
  <si>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</si>
  <si>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</si>
  <si>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</si>
  <si>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</si>
  <si>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</si>
  <si>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</si>
  <si>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</si>
  <si>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</si>
  <si>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</si>
  <si>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</si>
  <si>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</si>
  <si>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</si>
  <si>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</si>
  <si>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</si>
  <si>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</si>
  <si>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</si>
  <si>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</si>
  <si>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</si>
  <si>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</si>
  <si>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</si>
  <si>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</si>
  <si>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</si>
  <si>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</si>
  <si>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</si>
  <si>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</si>
  <si>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</si>
  <si>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</si>
  <si>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</si>
  <si>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</si>
  <si>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</si>
  <si>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</si>
  <si>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</si>
  <si>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</si>
  <si>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</si>
  <si>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</si>
  <si>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</si>
  <si>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</si>
  <si>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</si>
  <si>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</si>
  <si>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</si>
  <si>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</si>
  <si>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</si>
  <si>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</si>
  <si>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</si>
  <si>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</si>
  <si>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</si>
  <si>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</si>
  <si>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</si>
  <si>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</si>
  <si>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</si>
  <si>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</si>
  <si>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</si>
  <si>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</si>
  <si>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530427210000000014558</t>
  </si>
  <si>
    <t>行政人员工资支出</t>
  </si>
  <si>
    <t>30101</t>
  </si>
  <si>
    <t>基本工资</t>
  </si>
  <si>
    <t>30102</t>
  </si>
  <si>
    <t>津贴补贴</t>
  </si>
  <si>
    <t>530427210000000014559</t>
  </si>
  <si>
    <t>社会保障缴费</t>
  </si>
  <si>
    <t>30110</t>
  </si>
  <si>
    <t>职工基本医疗保险缴费</t>
  </si>
  <si>
    <t>530427210000000014560</t>
  </si>
  <si>
    <t>30113</t>
  </si>
  <si>
    <t>530427210000000014562</t>
  </si>
  <si>
    <t>行政人员公务交通补贴</t>
  </si>
  <si>
    <t>30239</t>
  </si>
  <si>
    <t>其他交通费用</t>
  </si>
  <si>
    <t>530427210000000014563</t>
  </si>
  <si>
    <t>工会经费</t>
  </si>
  <si>
    <t>30228</t>
  </si>
  <si>
    <t>530427210000000014564</t>
  </si>
  <si>
    <t>一般公用经费</t>
  </si>
  <si>
    <t>30201</t>
  </si>
  <si>
    <t>办公费</t>
  </si>
  <si>
    <t>30207</t>
  </si>
  <si>
    <t>邮电费</t>
  </si>
  <si>
    <t>30211</t>
  </si>
  <si>
    <t>差旅费</t>
  </si>
  <si>
    <t>30215</t>
  </si>
  <si>
    <t>会议费</t>
  </si>
  <si>
    <t>30229</t>
  </si>
  <si>
    <t>福利费</t>
  </si>
  <si>
    <t>30299</t>
  </si>
  <si>
    <t>其他商品和服务支出</t>
  </si>
  <si>
    <t>530427221100000383122</t>
  </si>
  <si>
    <t>30217</t>
  </si>
  <si>
    <t>530427231100001425780</t>
  </si>
  <si>
    <t>公务员基础绩效奖</t>
  </si>
  <si>
    <t>30103</t>
  </si>
  <si>
    <t>奖金</t>
  </si>
  <si>
    <t>530427231100001425781</t>
  </si>
  <si>
    <t>退休干部公用经费</t>
  </si>
  <si>
    <t>530427241100002135239</t>
  </si>
  <si>
    <t>社会保险资金</t>
  </si>
  <si>
    <t>30108</t>
  </si>
  <si>
    <t>机关事业单位基本养老保险缴费</t>
  </si>
  <si>
    <t>30111</t>
  </si>
  <si>
    <t>公务员医疗补助缴费</t>
  </si>
  <si>
    <t>30112</t>
  </si>
  <si>
    <t>其他社会保障缴费</t>
  </si>
  <si>
    <t>530427251100003589237</t>
  </si>
  <si>
    <t>部门临聘人员支出</t>
  </si>
  <si>
    <t>30199</t>
  </si>
  <si>
    <t>其他工资福利支出</t>
  </si>
  <si>
    <t>530427210000000019804</t>
  </si>
  <si>
    <t>驻村工作队员生活补助</t>
  </si>
  <si>
    <t>生活补助</t>
  </si>
  <si>
    <t>预算05-1表</t>
  </si>
  <si>
    <t>2025年部门项目支出预算表</t>
  </si>
  <si>
    <t>项目分类</t>
  </si>
  <si>
    <t>项目单位</t>
  </si>
  <si>
    <t>本年拨款</t>
  </si>
  <si>
    <t>其中：本次下达</t>
  </si>
  <si>
    <t>2023—2025年计算机更新项目资金</t>
  </si>
  <si>
    <t>313 事业发展类</t>
  </si>
  <si>
    <t>530427241100003178788</t>
  </si>
  <si>
    <t>31002</t>
  </si>
  <si>
    <t>办公设备购置</t>
  </si>
  <si>
    <t>代理记账委托业务专项资金</t>
  </si>
  <si>
    <t>530427210000000016555</t>
  </si>
  <si>
    <t>30227</t>
  </si>
  <si>
    <t>委托业务费</t>
  </si>
  <si>
    <t>党建工作经费</t>
  </si>
  <si>
    <t>312 民生类</t>
  </si>
  <si>
    <t>530427210000000016782</t>
  </si>
  <si>
    <t>矛盾纠纷排查化解工作经费</t>
  </si>
  <si>
    <t>530427210000000016088</t>
  </si>
  <si>
    <t>30216</t>
  </si>
  <si>
    <t>培训费</t>
  </si>
  <si>
    <t>30399</t>
  </si>
  <si>
    <t>其他对个人和家庭的补助</t>
  </si>
  <si>
    <t>30902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</si>
  <si>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</si>
  <si>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</si>
  <si>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</si>
  <si>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</si>
  <si>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</si>
  <si>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</si>
  <si>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</si>
  <si>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</si>
  <si>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</si>
  <si>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</si>
  <si>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</si>
  <si>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</si>
  <si>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县信访局有1个党支部，共5名党员，党建工作经费0.50万元。
资金安排：用于2025年党支部开展机关党建工作，主要用于规范党支部建设、购置党员积分制手册、效率手册、党建资料盒、党建材料装订费等办公用品费2,020.00元，
征订党报党刊《云岭先锋、致富天地、保密工作、中国纪检监察报、中国纪检监察、党风廉政建设、长安、法制与社会、民主与法制时报、秘书工作、中办通讯》等党报党刊2,980.00元。
根据项目开展情况，于2025年3—12月期间进行用款计划及支出。</t>
  </si>
  <si>
    <t>产出指标</t>
  </si>
  <si>
    <t>数量指标</t>
  </si>
  <si>
    <t>订阅党报党刊数量</t>
  </si>
  <si>
    <t>&gt;=</t>
  </si>
  <si>
    <t>94</t>
  </si>
  <si>
    <t>份</t>
  </si>
  <si>
    <t>定量指标</t>
  </si>
  <si>
    <t>反映宣传材料订阅、印制完成情况</t>
  </si>
  <si>
    <t>党建活动开展次数</t>
  </si>
  <si>
    <t>10</t>
  </si>
  <si>
    <t>次</t>
  </si>
  <si>
    <t>反映各类党建活动开展的次数</t>
  </si>
  <si>
    <t>党建资料盒</t>
  </si>
  <si>
    <t>&lt;=</t>
  </si>
  <si>
    <t>个</t>
  </si>
  <si>
    <t>反映党建资料盒的数量</t>
  </si>
  <si>
    <t>会议记录本</t>
  </si>
  <si>
    <t>30</t>
  </si>
  <si>
    <t>本</t>
  </si>
  <si>
    <t>反映会议记录本的数量</t>
  </si>
  <si>
    <t>党员积分制手册</t>
  </si>
  <si>
    <t>反映党员积分制手册的数量</t>
  </si>
  <si>
    <t>效率手册</t>
  </si>
  <si>
    <t>反映效率手册的数量</t>
  </si>
  <si>
    <t>质量指标</t>
  </si>
  <si>
    <t>党建活动人员到位率</t>
  </si>
  <si>
    <t>95</t>
  </si>
  <si>
    <t>%</t>
  </si>
  <si>
    <t>反映组织开展各类党建活动的参与度</t>
  </si>
  <si>
    <t>党组织和党的工作覆盖率</t>
  </si>
  <si>
    <t>反映党的组织和党的工作在县直机关的覆盖率</t>
  </si>
  <si>
    <t>效益指标</t>
  </si>
  <si>
    <t>社会效益</t>
  </si>
  <si>
    <t>提高党员先锋模范作用</t>
  </si>
  <si>
    <t>=</t>
  </si>
  <si>
    <t>效果显著</t>
  </si>
  <si>
    <t>定性指标</t>
  </si>
  <si>
    <t>反映通过开展各项活动，党员的先锋模范作用不断得到提高，党组织的战斗堡垒作用得到充分发挥</t>
  </si>
  <si>
    <t>社会责任感的提升</t>
  </si>
  <si>
    <t>逐步提升</t>
  </si>
  <si>
    <t>反映党员的社会责任感提升情况</t>
  </si>
  <si>
    <t>满意度指标</t>
  </si>
  <si>
    <t>服务对象满意度</t>
  </si>
  <si>
    <t>党组织、党员满意度</t>
  </si>
  <si>
    <t>反映党组织对党建工作的满意度</t>
  </si>
  <si>
    <t>2025年，根据项目开展情况，相关费用明细如下：
（1）设备购置费：8,600.00元（主要用于采购1台便携式计算机）；
（2）办公费：8,900.00元（包括各种办公耗材及办公用品）；
（3）差旅费：10,500.00元（主要用于在职人员参加矛盾纠纷信访案件工作会议及项目开展所需的调研、督查工作。7人，1,500.00元/年/人，严格按照（新办发〔2020〕2号）关于印发《新平县县级行政事业单位差旅费管理办法》的通知文件要求执行）；
（4）接待费：4,000.00元（500.00元/批次*8批次，严格按照（新办发〔2020〕1号）关于印发《新平县党政机关国内公务接待管理办法》的通知文件要求执行）；
（5）办公维护费：4,000.00元/年；
（6）教育培训费：2,000.00元（2期，共80人，40人/期，1,000.00元/期），主要用于开展信访专题培训；
（7）信访案件化解费：12,000.00元（2件，6,000.00元/件），主要用于化解信访矛盾纠纷案件经费，使用项目资金需根据信访矛盾纠纷案件的化解情况再确定是否使用）。</t>
  </si>
  <si>
    <t>开展教育培训</t>
  </si>
  <si>
    <t>期</t>
  </si>
  <si>
    <t>反映开展教育培训期数</t>
  </si>
  <si>
    <t>处理信访案件</t>
  </si>
  <si>
    <t>件</t>
  </si>
  <si>
    <t>反映信访矛盾纠纷化解案件数量</t>
  </si>
  <si>
    <t>办公维护</t>
  </si>
  <si>
    <t>批次</t>
  </si>
  <si>
    <t>反映办公耗材及维护的数量</t>
  </si>
  <si>
    <t>办公用品</t>
  </si>
  <si>
    <t>反映办公用品的数量</t>
  </si>
  <si>
    <t>培训人员到位率</t>
  </si>
  <si>
    <t>反映参加培训人员的到位情况</t>
  </si>
  <si>
    <t>时效指标</t>
  </si>
  <si>
    <t>开展纠纷化解工作时间</t>
  </si>
  <si>
    <t>12</t>
  </si>
  <si>
    <t>月</t>
  </si>
  <si>
    <t>反映持续开展矛盾纠纷排查化解工作时间</t>
  </si>
  <si>
    <t>信访案件化解率</t>
  </si>
  <si>
    <t>90</t>
  </si>
  <si>
    <t>反映信访案件化解情况</t>
  </si>
  <si>
    <t>信访人满意度</t>
  </si>
  <si>
    <t>反映信访人对项目实施的满意度</t>
  </si>
  <si>
    <t>2025年1-12月：财务工作人员负责本单位货币资金收支、零余额账户的登记管理，每月与代理记账公司会计人员进行账务核对（包括三公经费及固定资产情况），做到账账相符、账实相符并签字确认。按合同规定及时足额支付代理记账费用。单位报账员应在次月5日前向会计人员提供真实、合法、完整的会计资料，包括各种票据的使用情况、银行存款的详细情况、费用发票的整理粘贴等；负责本单位原始凭证的审核工作。
支付2024年及2025年签订的1家委托代理记账公司的代理记账服务费用，合计36,000.00元。</t>
  </si>
  <si>
    <t>聘请委托代理记账公司</t>
  </si>
  <si>
    <t>家</t>
  </si>
  <si>
    <t>反映聘请委托代理记账公司的数量</t>
  </si>
  <si>
    <t>保障提供会计核算服务</t>
  </si>
  <si>
    <t>保障</t>
  </si>
  <si>
    <t>反映保障提供会计核算服务</t>
  </si>
  <si>
    <t>委托进行会计核算时间</t>
  </si>
  <si>
    <t>反映会计核算完成时限</t>
  </si>
  <si>
    <t>规范会计核算工作</t>
  </si>
  <si>
    <t>核算规范</t>
  </si>
  <si>
    <t>反映会计核算工作的规范程度</t>
  </si>
  <si>
    <t>服务对象的满意度</t>
  </si>
  <si>
    <t>&gt;</t>
  </si>
  <si>
    <t>反映服务对象对代理记账公司会计核算工作的满意度程度</t>
  </si>
  <si>
    <t>新平县2023—2025年计算机县级配套资金预算</t>
  </si>
  <si>
    <t>购置设备数量</t>
  </si>
  <si>
    <t>台（套）</t>
  </si>
  <si>
    <t>反映购置数量完成情况。</t>
  </si>
  <si>
    <t>验收通过率</t>
  </si>
  <si>
    <t>98</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</si>
  <si>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</si>
  <si>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</si>
  <si>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</si>
  <si>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</si>
  <si>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</si>
  <si>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经济效益</t>
  </si>
  <si>
    <t>设备采购经济性</t>
  </si>
  <si>
    <t>4600</t>
  </si>
  <si>
    <t>元</t>
  </si>
  <si>
    <t>反映设备采购成本低于计划数所获得的经济效益。</t>
  </si>
  <si>
    <t>可持续影响</t>
  </si>
  <si>
    <t>设备使用年限</t>
  </si>
  <si>
    <t>15</t>
  </si>
  <si>
    <t>年</t>
  </si>
  <si>
    <t>反映新投入设备使用年限情况。</t>
  </si>
  <si>
    <t>使用人员满意度</t>
  </si>
  <si>
    <t>反映服务对象对购置设备的整体满意情况。
使用人员满意度=（对购置设备满意的人数/问卷调查人数）*100%。</t>
  </si>
  <si>
    <t>预算06表</t>
  </si>
  <si>
    <t>2025年部门政府性基金预算支出预算表</t>
  </si>
  <si>
    <t>政府性基金预算支出</t>
  </si>
  <si>
    <t>说明：我单位无此事项。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</si>
  <si>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</si>
  <si>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</si>
  <si>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</si>
  <si>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</si>
  <si>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</si>
  <si>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</si>
  <si>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</si>
  <si>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</si>
  <si>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</si>
  <si>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</si>
  <si>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</si>
  <si>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</si>
  <si>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便携式计算机</t>
  </si>
  <si>
    <t>台</t>
  </si>
  <si>
    <t>台式计算机</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</si>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</sst>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5">
    <font>
      <sz val="11"/>
      <color theme="1"/>
      <name val="宋体"/>
      <charset val="134"/>
      <scheme val="minor"/>
    </font>
    <font>
      <sz val="11"/>
      <name val="宋体"/>
      <charset val="134"/>
      <scheme val="minor"/>
    </font>
    <font>
      <sz val="10"/>
      <name val="宋体"/>
      <charset val="134"/>
    </font>
    <font>
      <b/>
      <sz val="21"/>
      <name val="宋体"/>
      <charset val="134"/>
    </font>
    <font>
      <sz val="9"/>
      <name val="宋体"/>
      <charset val="134"/>
    </font>
    <font>
      <sz val="11"/>
      <name val="宋体"/>
      <charset val="134"/>
    </font>
    <font>
      <sz val="9"/>
      <name val="SimSun"/>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b/>
      <sz val="23"/>
      <name val="宋体"/>
      <charset val="134"/>
    </font>
    <font>
      <sz val="9.75"/>
      <name val="SimSun"/>
      <charset val="134"/>
    </font>
    <font>
      <b/>
      <sz val="18"/>
      <color rgb="FF000000"/>
      <name val="SimSun"/>
      <charset val="134"/>
    </font>
    <font>
      <sz val="12"/>
      <color rgb="FF000000"/>
      <name val="宋体"/>
      <charset val="134"/>
    </font>
    <font>
      <b/>
      <sz val="22"/>
      <name val="宋体"/>
      <charset val="134"/>
    </font>
    <font>
      <b/>
      <sz val="20"/>
      <name val="宋体"/>
      <charset val="134"/>
    </font>
    <font>
      <b/>
      <sz val="11"/>
      <name val="宋体"/>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2"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3" borderId="19" applyNumberFormat="0" applyAlignment="0" applyProtection="0">
      <alignment vertical="center"/>
    </xf>
    <xf numFmtId="0" fontId="35" fillId="4" borderId="20" applyNumberFormat="0" applyAlignment="0" applyProtection="0">
      <alignment vertical="center"/>
    </xf>
    <xf numFmtId="0" fontId="36" fillId="4" borderId="19" applyNumberFormat="0" applyAlignment="0" applyProtection="0">
      <alignment vertical="center"/>
    </xf>
    <xf numFmtId="0" fontId="37" fillId="5"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176" fontId="4" fillId="0" borderId="7">
      <alignment horizontal="right" vertical="center"/>
    </xf>
    <xf numFmtId="177" fontId="4" fillId="0" borderId="7">
      <alignment horizontal="right" vertical="center"/>
    </xf>
    <xf numFmtId="178" fontId="4" fillId="0" borderId="7">
      <alignment horizontal="right" vertical="center"/>
    </xf>
    <xf numFmtId="179" fontId="4" fillId="0" borderId="7">
      <alignment horizontal="right" vertical="center"/>
    </xf>
    <xf numFmtId="179" fontId="4" fillId="0" borderId="7">
      <alignment horizontal="right" vertical="center"/>
    </xf>
    <xf numFmtId="10" fontId="4" fillId="0" borderId="7">
      <alignment horizontal="right" vertical="center"/>
    </xf>
    <xf numFmtId="49" fontId="4" fillId="0" borderId="7">
      <alignment horizontal="left" vertical="center" wrapText="1"/>
    </xf>
    <xf numFmtId="180" fontId="4" fillId="0" borderId="7">
      <alignment horizontal="right" vertical="center"/>
    </xf>
    <xf numFmtId="0" fontId="4" fillId="0" borderId="0">
      <alignment vertical="top"/>
      <protection locked="0"/>
    </xf>
  </cellStyleXfs>
  <cellXfs count="220">
    <xf numFmtId="0" fontId="0" fillId="0" borderId="0" xfId="0"/>
    <xf numFmtId="0" fontId="1" fillId="0" borderId="0" xfId="0" applyFont="1" applyFill="1" applyAlignment="1">
      <alignment vertical="top"/>
    </xf>
    <xf numFmtId="0" fontId="1" fillId="0" borderId="0" xfId="0" applyFont="1"/>
    <xf numFmtId="0" fontId="1" fillId="0" borderId="0" xfId="0" applyFont="1" applyAlignment="1">
      <alignment horizontal="center" vertical="center"/>
    </xf>
    <xf numFmtId="49" fontId="2"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2"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6" fillId="0" borderId="7" xfId="0" applyNumberFormat="1" applyFont="1" applyFill="1" applyBorder="1" applyAlignment="1">
      <alignment horizontal="right" vertical="center"/>
    </xf>
    <xf numFmtId="0" fontId="6" fillId="0" borderId="7"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49" fontId="7" fillId="0" borderId="0" xfId="0" applyNumberFormat="1" applyFont="1"/>
    <xf numFmtId="0" fontId="8" fillId="0" borderId="0" xfId="0" applyFont="1" applyAlignment="1">
      <alignment horizontal="center"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0" fillId="0" borderId="0" xfId="0" applyFont="1"/>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7" fillId="0" borderId="7" xfId="0" applyFont="1" applyBorder="1" applyAlignment="1">
      <alignment horizontal="center" vertical="center"/>
    </xf>
    <xf numFmtId="0" fontId="9" fillId="0" borderId="7" xfId="0" applyFont="1" applyBorder="1" applyAlignment="1">
      <alignment horizontal="left" vertical="center" wrapText="1"/>
    </xf>
    <xf numFmtId="0" fontId="9" fillId="0" borderId="7" xfId="0" applyFont="1" applyBorder="1" applyAlignment="1" applyProtection="1">
      <alignment horizontal="left" vertical="center" wrapText="1"/>
      <protection locked="0"/>
    </xf>
    <xf numFmtId="179" fontId="11" fillId="0" borderId="7" xfId="0" applyNumberFormat="1" applyFont="1" applyBorder="1" applyAlignment="1">
      <alignment horizontal="right" vertical="center"/>
    </xf>
    <xf numFmtId="0" fontId="7" fillId="0" borderId="2" xfId="0" applyFont="1" applyBorder="1" applyAlignment="1" applyProtection="1">
      <alignment horizontal="center" vertical="center" wrapText="1"/>
      <protection locked="0"/>
    </xf>
    <xf numFmtId="0" fontId="9" fillId="0" borderId="3" xfId="0" applyFont="1" applyBorder="1" applyAlignment="1">
      <alignment horizontal="left" vertical="center"/>
    </xf>
    <xf numFmtId="0" fontId="9" fillId="0" borderId="4" xfId="0" applyFont="1" applyBorder="1" applyAlignment="1">
      <alignment horizontal="left" vertical="center"/>
    </xf>
    <xf numFmtId="0" fontId="7" fillId="0" borderId="0" xfId="0" applyFont="1" applyAlignment="1" applyProtection="1">
      <alignment horizontal="right" vertical="center"/>
      <protection locked="0"/>
    </xf>
    <xf numFmtId="0" fontId="7" fillId="0" borderId="0" xfId="0" applyFont="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7" fillId="0" borderId="7" xfId="0" applyFont="1" applyBorder="1" applyAlignment="1" applyProtection="1">
      <alignment horizontal="center" vertical="center"/>
      <protection locked="0"/>
    </xf>
    <xf numFmtId="0" fontId="1" fillId="0" borderId="0" xfId="0" applyFont="1" applyAlignment="1">
      <alignment horizontal="center" vertical="center"/>
    </xf>
    <xf numFmtId="49" fontId="4" fillId="0" borderId="0" xfId="55" applyBorder="1">
      <alignment horizontal="left" vertical="center" wrapText="1"/>
    </xf>
    <xf numFmtId="49" fontId="4" fillId="0" borderId="0" xfId="55" applyBorder="1" applyAlignment="1">
      <alignment horizontal="right" vertical="center" wrapText="1"/>
    </xf>
    <xf numFmtId="49" fontId="12" fillId="0" borderId="0" xfId="55" applyFont="1" applyBorder="1" applyAlignment="1">
      <alignment horizontal="center" vertical="center" wrapText="1"/>
    </xf>
    <xf numFmtId="0" fontId="4" fillId="0" borderId="0" xfId="55" applyNumberFormat="1" applyBorder="1">
      <alignment horizontal="left" vertical="center" wrapText="1"/>
    </xf>
    <xf numFmtId="49" fontId="13" fillId="0" borderId="7" xfId="55" applyFont="1" applyAlignment="1">
      <alignment horizontal="center" vertical="center" wrapText="1"/>
    </xf>
    <xf numFmtId="49" fontId="6" fillId="0" borderId="7" xfId="55" applyFont="1" applyAlignment="1">
      <alignment horizontal="center" vertical="center" wrapText="1"/>
    </xf>
    <xf numFmtId="49" fontId="13" fillId="0" borderId="7" xfId="55" applyFont="1">
      <alignment horizontal="left" vertical="center" wrapText="1"/>
    </xf>
    <xf numFmtId="178" fontId="4" fillId="0" borderId="7" xfId="51">
      <alignment horizontal="right" vertical="center"/>
    </xf>
    <xf numFmtId="179" fontId="4" fillId="0" borderId="7" xfId="52">
      <alignment horizontal="right" vertical="center"/>
    </xf>
    <xf numFmtId="0" fontId="14" fillId="0" borderId="0" xfId="0" applyFont="1" applyAlignment="1">
      <alignment horizontal="center" vertical="center"/>
    </xf>
    <xf numFmtId="0" fontId="8" fillId="0" borderId="0" xfId="0" applyFont="1" applyAlignment="1" applyProtection="1">
      <alignment horizontal="center" vertical="center"/>
      <protection locked="0"/>
    </xf>
    <xf numFmtId="0" fontId="10" fillId="0" borderId="7" xfId="0" applyFont="1" applyBorder="1" applyAlignment="1">
      <alignment horizontal="center" vertical="center" wrapText="1"/>
    </xf>
    <xf numFmtId="0" fontId="10" fillId="0" borderId="7" xfId="0" applyFont="1" applyBorder="1" applyAlignment="1" applyProtection="1">
      <alignment horizontal="center" vertical="center"/>
      <protection locked="0"/>
    </xf>
    <xf numFmtId="0" fontId="15" fillId="0" borderId="7" xfId="0" applyFont="1" applyBorder="1" applyAlignment="1">
      <alignment horizontal="left"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wrapText="1"/>
      <protection locked="0"/>
    </xf>
    <xf numFmtId="0" fontId="9" fillId="0" borderId="0" xfId="0" applyFont="1" applyAlignment="1" applyProtection="1">
      <alignment horizontal="right" vertical="center"/>
      <protection locked="0"/>
    </xf>
    <xf numFmtId="0" fontId="7" fillId="0" borderId="0" xfId="0" applyFont="1" applyAlignment="1">
      <alignment horizontal="right" vertical="center"/>
    </xf>
    <xf numFmtId="0" fontId="14" fillId="0" borderId="0" xfId="0" applyFont="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wrapText="1"/>
    </xf>
    <xf numFmtId="0" fontId="7" fillId="0" borderId="0" xfId="0" applyFont="1" applyAlignment="1">
      <alignment horizontal="right" wrapText="1"/>
    </xf>
    <xf numFmtId="0" fontId="10" fillId="0" borderId="8" xfId="0" applyFont="1" applyBorder="1" applyAlignment="1">
      <alignment horizontal="center" vertical="center"/>
    </xf>
    <xf numFmtId="0" fontId="10" fillId="0" borderId="9" xfId="0" applyFont="1" applyBorder="1" applyAlignment="1">
      <alignment horizontal="center" vertical="center" wrapText="1"/>
    </xf>
    <xf numFmtId="0" fontId="10" fillId="0" borderId="7" xfId="57" applyFont="1" applyFill="1" applyBorder="1" applyAlignment="1" applyProtection="1">
      <alignment horizontal="center" vertical="center"/>
    </xf>
    <xf numFmtId="0" fontId="10" fillId="0" borderId="7" xfId="0" applyFont="1" applyBorder="1" applyAlignment="1">
      <alignment horizontal="center" vertical="center"/>
    </xf>
    <xf numFmtId="179" fontId="11" fillId="0" borderId="7" xfId="52" applyFont="1">
      <alignment horizontal="right" vertical="center"/>
    </xf>
    <xf numFmtId="0" fontId="9" fillId="0" borderId="0" xfId="0" applyFont="1" applyAlignment="1" applyProtection="1">
      <alignment horizontal="right"/>
      <protection locked="0"/>
    </xf>
    <xf numFmtId="0" fontId="10" fillId="0" borderId="10" xfId="0" applyFont="1" applyBorder="1" applyAlignment="1">
      <alignment horizontal="center" vertical="center"/>
    </xf>
    <xf numFmtId="0" fontId="7" fillId="0" borderId="0" xfId="0" applyFont="1" applyAlignment="1">
      <alignment wrapText="1"/>
    </xf>
    <xf numFmtId="0" fontId="9" fillId="0" borderId="0" xfId="0" applyFont="1" applyAlignment="1" applyProtection="1">
      <alignment vertical="top"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12" xfId="0" applyFont="1" applyBorder="1" applyAlignment="1">
      <alignment horizontal="center" vertical="center" wrapText="1"/>
    </xf>
    <xf numFmtId="0" fontId="10" fillId="0" borderId="12"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0" fontId="9" fillId="0" borderId="6" xfId="0" applyFont="1" applyBorder="1" applyAlignment="1">
      <alignment horizontal="left" vertical="center" wrapText="1"/>
    </xf>
    <xf numFmtId="0" fontId="9" fillId="0" borderId="13" xfId="0" applyFont="1" applyBorder="1" applyAlignment="1">
      <alignment horizontal="left" vertical="center" wrapText="1"/>
    </xf>
    <xf numFmtId="4" fontId="9" fillId="0" borderId="13" xfId="0" applyNumberFormat="1" applyFont="1" applyBorder="1" applyAlignment="1" applyProtection="1">
      <alignment horizontal="right" vertical="center"/>
      <protection locked="0"/>
    </xf>
    <xf numFmtId="0" fontId="9" fillId="0" borderId="14" xfId="0" applyFont="1" applyBorder="1" applyAlignment="1">
      <alignment horizontal="center" vertical="center"/>
    </xf>
    <xf numFmtId="0" fontId="9" fillId="0" borderId="15" xfId="0" applyFont="1" applyBorder="1" applyAlignment="1">
      <alignment horizontal="left" vertical="center"/>
    </xf>
    <xf numFmtId="0" fontId="9" fillId="0" borderId="13" xfId="0" applyFont="1" applyBorder="1" applyAlignment="1">
      <alignment horizontal="left" vertical="center"/>
    </xf>
    <xf numFmtId="0" fontId="9" fillId="0" borderId="0" xfId="0" applyFont="1" applyAlignment="1" applyProtection="1">
      <alignment horizontal="right" vertical="center" wrapText="1"/>
      <protection locked="0"/>
    </xf>
    <xf numFmtId="0" fontId="9" fillId="0" borderId="0" xfId="0" applyFont="1" applyAlignment="1">
      <alignment horizontal="right" vertical="center" wrapText="1"/>
    </xf>
    <xf numFmtId="0" fontId="9" fillId="0" borderId="0" xfId="0" applyFont="1" applyAlignment="1" applyProtection="1">
      <alignment horizontal="right" wrapText="1"/>
      <protection locked="0"/>
    </xf>
    <xf numFmtId="0" fontId="9" fillId="0" borderId="0" xfId="0" applyFont="1" applyAlignment="1">
      <alignment horizontal="right" wrapText="1"/>
    </xf>
    <xf numFmtId="0" fontId="10" fillId="0" borderId="3" xfId="0" applyFont="1" applyBorder="1" applyAlignment="1" applyProtection="1">
      <alignment horizontal="center" vertical="center"/>
      <protection locked="0"/>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pplyProtection="1">
      <alignment horizontal="center" vertical="center"/>
      <protection locked="0"/>
    </xf>
    <xf numFmtId="0" fontId="10" fillId="0" borderId="1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4" fontId="9" fillId="0" borderId="7" xfId="0" applyNumberFormat="1" applyFont="1" applyBorder="1" applyAlignment="1" applyProtection="1">
      <alignment horizontal="right" vertical="center"/>
      <protection locked="0"/>
    </xf>
    <xf numFmtId="0" fontId="16" fillId="0" borderId="0" xfId="0" applyFont="1" applyFill="1" applyAlignment="1">
      <alignment vertical="top"/>
    </xf>
    <xf numFmtId="0" fontId="9" fillId="0" borderId="0" xfId="0" applyFont="1" applyAlignment="1">
      <alignment horizontal="left" vertical="center"/>
    </xf>
    <xf numFmtId="0" fontId="10" fillId="0" borderId="13" xfId="0" applyFont="1" applyBorder="1" applyAlignment="1">
      <alignment horizontal="center" vertical="center"/>
    </xf>
    <xf numFmtId="0" fontId="10" fillId="0" borderId="13" xfId="0" applyFont="1" applyBorder="1" applyAlignment="1" applyProtection="1">
      <alignment horizontal="center" vertical="center"/>
      <protection locked="0"/>
    </xf>
    <xf numFmtId="0" fontId="4" fillId="0" borderId="7" xfId="55" applyNumberFormat="1" applyFont="1" applyBorder="1">
      <alignment horizontal="left" vertical="center" wrapText="1"/>
    </xf>
    <xf numFmtId="49" fontId="4" fillId="0" borderId="7" xfId="55" applyNumberFormat="1" applyFont="1" applyBorder="1">
      <alignment horizontal="left" vertical="center" wrapText="1"/>
    </xf>
    <xf numFmtId="179" fontId="4" fillId="0" borderId="7" xfId="55" applyNumberFormat="1" applyFont="1" applyBorder="1" applyAlignment="1">
      <alignment horizontal="right" vertical="center" wrapText="1"/>
    </xf>
    <xf numFmtId="179" fontId="4" fillId="0" borderId="7" xfId="55" applyNumberFormat="1" applyFont="1" applyBorder="1" applyAlignment="1">
      <alignment horizontal="center" vertical="center" wrapText="1"/>
    </xf>
    <xf numFmtId="49" fontId="4" fillId="0" borderId="7" xfId="55" applyNumberFormat="1" applyFont="1" applyBorder="1" applyAlignment="1">
      <alignment horizontal="center" vertical="center" wrapText="1"/>
    </xf>
    <xf numFmtId="179" fontId="4" fillId="0" borderId="7" xfId="0" applyNumberFormat="1" applyFont="1" applyFill="1" applyBorder="1" applyAlignment="1">
      <alignment horizontal="right" vertical="center" wrapText="1"/>
    </xf>
    <xf numFmtId="0" fontId="9" fillId="0" borderId="0" xfId="0" applyFont="1" applyAlignment="1">
      <alignment horizontal="right" vertical="center"/>
    </xf>
    <xf numFmtId="0" fontId="9" fillId="0" borderId="0" xfId="0" applyFont="1" applyAlignment="1">
      <alignment horizontal="right"/>
    </xf>
    <xf numFmtId="0" fontId="9" fillId="0" borderId="0" xfId="0" applyFont="1" applyAlignment="1" applyProtection="1">
      <alignment horizontal="left" vertical="center" wrapText="1"/>
      <protection locked="0"/>
    </xf>
    <xf numFmtId="0" fontId="10" fillId="0" borderId="0" xfId="0" applyFont="1" applyAlignment="1">
      <alignment horizontal="left" vertical="center" wrapText="1"/>
    </xf>
    <xf numFmtId="0" fontId="7" fillId="0" borderId="0" xfId="0" applyFont="1" applyAlignment="1">
      <alignment horizontal="right"/>
    </xf>
    <xf numFmtId="0" fontId="7" fillId="0" borderId="7" xfId="0" applyFont="1" applyBorder="1" applyAlignment="1" applyProtection="1">
      <alignment horizontal="center" vertical="center" wrapText="1"/>
      <protection locked="0"/>
    </xf>
    <xf numFmtId="0" fontId="7" fillId="0" borderId="7" xfId="0" applyFont="1" applyBorder="1" applyAlignment="1">
      <alignment horizontal="center" vertical="center" wrapText="1"/>
    </xf>
    <xf numFmtId="49" fontId="4" fillId="0" borderId="7" xfId="55" applyNumberFormat="1" applyFont="1" applyBorder="1" applyAlignment="1">
      <alignment horizontal="left" vertical="center" wrapText="1" indent="1"/>
    </xf>
    <xf numFmtId="49" fontId="4" fillId="0" borderId="7" xfId="55" applyNumberFormat="1" applyFont="1" applyBorder="1" applyAlignment="1">
      <alignment horizontal="left" vertical="center" wrapText="1"/>
    </xf>
    <xf numFmtId="179" fontId="4" fillId="0" borderId="7" xfId="0" applyNumberFormat="1" applyFont="1" applyFill="1" applyBorder="1" applyAlignment="1">
      <alignment horizontal="left" vertical="center" wrapText="1"/>
    </xf>
    <xf numFmtId="179" fontId="4" fillId="0" borderId="7" xfId="55" applyNumberFormat="1" applyFont="1" applyBorder="1">
      <alignment horizontal="left" vertical="center" wrapText="1"/>
    </xf>
    <xf numFmtId="0" fontId="11" fillId="0" borderId="0" xfId="0" applyFont="1" applyAlignment="1">
      <alignment horizontal="left" vertical="center"/>
    </xf>
    <xf numFmtId="0" fontId="17" fillId="0" borderId="7" xfId="0" applyFont="1" applyBorder="1" applyAlignment="1">
      <alignment horizontal="center" vertical="center"/>
    </xf>
    <xf numFmtId="0" fontId="17" fillId="0" borderId="1" xfId="0" applyFont="1" applyBorder="1" applyAlignment="1">
      <alignment horizontal="center" vertical="center" wrapText="1"/>
    </xf>
    <xf numFmtId="0" fontId="7" fillId="0" borderId="0" xfId="0" applyFont="1" applyAlignment="1">
      <alignment vertical="top"/>
    </xf>
    <xf numFmtId="0" fontId="18" fillId="0" borderId="0" xfId="0" applyFont="1" applyAlignment="1">
      <alignment horizontal="center" vertical="center"/>
    </xf>
    <xf numFmtId="0" fontId="5" fillId="0" borderId="7" xfId="0" applyFont="1" applyBorder="1" applyAlignment="1">
      <alignment horizontal="center" vertical="center"/>
    </xf>
    <xf numFmtId="0" fontId="19" fillId="0" borderId="7" xfId="0" applyFont="1" applyBorder="1" applyAlignment="1">
      <alignment horizontal="center"/>
    </xf>
    <xf numFmtId="179" fontId="4" fillId="0" borderId="7" xfId="52" applyNumberFormat="1" applyFont="1" applyBorder="1">
      <alignment horizontal="right" vertical="center"/>
    </xf>
    <xf numFmtId="0" fontId="6" fillId="0" borderId="7" xfId="0" applyFont="1" applyFill="1" applyBorder="1" applyAlignment="1">
      <alignment horizontal="left" vertical="center" indent="1"/>
    </xf>
    <xf numFmtId="0" fontId="5" fillId="0" borderId="7" xfId="0" applyFont="1" applyBorder="1" applyAlignment="1">
      <alignment horizontal="center" vertical="center" wrapText="1"/>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right"/>
    </xf>
    <xf numFmtId="0" fontId="7" fillId="0" borderId="0" xfId="0" applyFont="1" applyAlignment="1">
      <alignment horizontal="center" wrapText="1"/>
    </xf>
    <xf numFmtId="0" fontId="20"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1"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49" fontId="5" fillId="0" borderId="7" xfId="0" applyNumberFormat="1" applyFont="1" applyBorder="1" applyAlignment="1">
      <alignment horizontal="center" vertical="center"/>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wrapText="1" indent="1"/>
    </xf>
    <xf numFmtId="0" fontId="4" fillId="0" borderId="7" xfId="0" applyFont="1" applyFill="1" applyBorder="1" applyAlignment="1">
      <alignment horizontal="left" vertical="center" wrapText="1" indent="2"/>
    </xf>
    <xf numFmtId="0" fontId="4" fillId="0" borderId="7" xfId="0" applyFont="1" applyFill="1" applyBorder="1" applyAlignment="1">
      <alignment horizontal="center" vertical="center" wrapText="1"/>
    </xf>
    <xf numFmtId="179" fontId="4" fillId="0" borderId="7" xfId="0" applyNumberFormat="1" applyFont="1" applyFill="1" applyBorder="1" applyAlignment="1">
      <alignment horizontal="right" vertical="center"/>
    </xf>
    <xf numFmtId="0" fontId="4" fillId="0" borderId="0" xfId="0" applyFont="1" applyAlignment="1">
      <alignment horizontal="right"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4" fillId="0" borderId="0" xfId="0" applyFont="1" applyAlignment="1">
      <alignment horizontal="right"/>
    </xf>
    <xf numFmtId="0" fontId="5" fillId="0" borderId="1" xfId="0" applyFont="1" applyBorder="1" applyAlignment="1" applyProtection="1">
      <alignment horizontal="center" vertical="center"/>
      <protection locked="0"/>
    </xf>
    <xf numFmtId="0" fontId="25" fillId="0" borderId="7" xfId="0" applyFont="1" applyBorder="1" applyAlignment="1">
      <alignment vertical="center"/>
    </xf>
    <xf numFmtId="0" fontId="4" fillId="0" borderId="7" xfId="0" applyFont="1" applyFill="1" applyBorder="1" applyAlignment="1">
      <alignment horizontal="left" vertical="center"/>
    </xf>
    <xf numFmtId="0" fontId="4" fillId="0" borderId="7" xfId="0" applyFont="1" applyBorder="1" applyAlignment="1">
      <alignment vertical="center"/>
    </xf>
    <xf numFmtId="0" fontId="25" fillId="0" borderId="7" xfId="0" applyFont="1" applyBorder="1" applyAlignment="1">
      <alignment horizontal="center" vertical="center"/>
    </xf>
    <xf numFmtId="0" fontId="4" fillId="0" borderId="7" xfId="0" applyFont="1" applyBorder="1" applyAlignment="1">
      <alignment horizontal="left" vertical="center"/>
    </xf>
    <xf numFmtId="0" fontId="25" fillId="0" borderId="7" xfId="0" applyFont="1" applyBorder="1" applyAlignment="1" applyProtection="1">
      <alignment horizontal="center" vertical="center"/>
      <protection locked="0"/>
    </xf>
    <xf numFmtId="179" fontId="25" fillId="0" borderId="7" xfId="0" applyNumberFormat="1" applyFont="1" applyFill="1" applyBorder="1" applyAlignment="1">
      <alignment horizontal="right" vertical="center"/>
    </xf>
    <xf numFmtId="0" fontId="1" fillId="0" borderId="0" xfId="0" applyFont="1"/>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wrapText="1"/>
    </xf>
    <xf numFmtId="0" fontId="2" fillId="0" borderId="1"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pplyProtection="1">
      <alignment horizontal="center" vertical="center" wrapText="1"/>
      <protection locked="0"/>
    </xf>
    <xf numFmtId="179" fontId="4" fillId="0" borderId="0" xfId="0" applyNumberFormat="1" applyFont="1" applyBorder="1" applyAlignment="1">
      <alignment horizontal="right" vertical="center"/>
    </xf>
    <xf numFmtId="0" fontId="22" fillId="0" borderId="0" xfId="0" applyFont="1" applyAlignment="1" applyProtection="1">
      <alignment horizontal="center" vertical="center"/>
      <protection locked="0"/>
    </xf>
    <xf numFmtId="0" fontId="4" fillId="0" borderId="0" xfId="0" applyFont="1" applyAlignment="1">
      <alignment horizontal="left" vertical="center"/>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4" fontId="4" fillId="0" borderId="7" xfId="0" applyNumberFormat="1" applyFont="1" applyBorder="1" applyAlignment="1" applyProtection="1">
      <alignment horizontal="right" vertical="center"/>
      <protection locked="0"/>
    </xf>
    <xf numFmtId="0" fontId="2" fillId="0" borderId="0" xfId="0" applyFont="1" applyProtection="1">
      <protection locked="0"/>
    </xf>
    <xf numFmtId="0" fontId="18" fillId="0" borderId="0" xfId="0" applyFont="1" applyAlignment="1" applyProtection="1">
      <alignment horizontal="center" vertical="center"/>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pplyProtection="1">
      <alignment horizontal="center" vertical="center"/>
      <protection locked="0"/>
    </xf>
    <xf numFmtId="0" fontId="2" fillId="0" borderId="13" xfId="0" applyFont="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8" fillId="0" borderId="0" xfId="0" applyFont="1" applyAlignment="1">
      <alignment horizontal="center" vertical="top"/>
    </xf>
    <xf numFmtId="4" fontId="4" fillId="0" borderId="7" xfId="0" applyNumberFormat="1" applyFont="1" applyBorder="1" applyAlignment="1">
      <alignment horizontal="right" vertical="center"/>
    </xf>
    <xf numFmtId="49" fontId="4" fillId="0" borderId="7" xfId="55" applyFont="1">
      <alignment horizontal="left" vertical="center" wrapText="1"/>
    </xf>
    <xf numFmtId="0" fontId="4" fillId="0" borderId="6" xfId="0" applyFont="1" applyBorder="1" applyAlignment="1">
      <alignment horizontal="left" vertical="center"/>
    </xf>
    <xf numFmtId="0" fontId="25" fillId="0" borderId="6" xfId="0" applyFont="1" applyBorder="1" applyAlignment="1">
      <alignment horizontal="center"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6" xfId="0" applyFont="1" applyBorder="1" applyAlignment="1" applyProtection="1">
      <alignment horizontal="center" vertical="center"/>
      <protection locked="0"/>
    </xf>
    <xf numFmtId="0" fontId="6" fillId="0" borderId="7" xfId="0" applyFont="1" applyFill="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workbookViewId="0">
      <pane ySplit="1" topLeftCell="A2" activePane="bottomLeft" state="frozen"/>
      <selection/>
      <selection pane="bottomLeft" activeCell="A23" sqref="A23"/>
    </sheetView>
  </sheetViews>
  <sheetFormatPr defaultColWidth="8" defaultRowHeight="14.25" customHeight="1" outlineLevelCol="3"/>
  <cols>
    <col min="1" max="1" width="39.55" style="2" customWidth="1"/>
    <col min="2" max="2" width="46.3333333333333" style="2" customWidth="1"/>
    <col min="3" max="3" width="40.4416666666667" style="2" customWidth="1"/>
    <col min="4" max="4" width="50.2166666666667" style="2" customWidth="1"/>
    <col min="5" max="16384" width="8" style="2"/>
  </cols>
  <sheetData>
    <row r="1" customHeight="1" spans="1:4">
      <c r="A1" s="3"/>
      <c r="B1" s="3"/>
      <c r="C1" s="3"/>
      <c r="D1" s="3"/>
    </row>
    <row r="2" ht="11.95" customHeight="1" spans="4:4">
      <c r="D2" s="170" t="s">
        <v>0</v>
      </c>
    </row>
    <row r="3" ht="36" customHeight="1" spans="1:4">
      <c r="A3" s="167" t="s">
        <v>1</v>
      </c>
      <c r="B3" s="212"/>
      <c r="C3" s="212"/>
      <c r="D3" s="212"/>
    </row>
    <row r="4" ht="20.95" customHeight="1" spans="1:4">
      <c r="A4" s="190" t="s">
        <v>2</v>
      </c>
      <c r="B4" s="169"/>
      <c r="C4" s="169"/>
      <c r="D4" s="166" t="s">
        <v>3</v>
      </c>
    </row>
    <row r="5" ht="19.5" customHeight="1" spans="1:4">
      <c r="A5" s="13" t="s">
        <v>4</v>
      </c>
      <c r="B5" s="15"/>
      <c r="C5" s="13" t="s">
        <v>5</v>
      </c>
      <c r="D5" s="15"/>
    </row>
    <row r="6" ht="19.5" customHeight="1" spans="1:4">
      <c r="A6" s="18" t="s">
        <v>6</v>
      </c>
      <c r="B6" s="18" t="s">
        <v>7</v>
      </c>
      <c r="C6" s="18" t="s">
        <v>8</v>
      </c>
      <c r="D6" s="18" t="s">
        <v>7</v>
      </c>
    </row>
    <row r="7" ht="19.5" customHeight="1" spans="1:4">
      <c r="A7" s="21"/>
      <c r="B7" s="21"/>
      <c r="C7" s="21"/>
      <c r="D7" s="21"/>
    </row>
    <row r="8" ht="25.4" customHeight="1" spans="1:4">
      <c r="A8" s="176" t="s">
        <v>9</v>
      </c>
      <c r="B8" s="144">
        <f>D18</f>
        <v>1680751</v>
      </c>
      <c r="C8" s="173" t="str">
        <f>"一"&amp;"、"&amp;"一般公共服务支出"</f>
        <v>一、一般公共服务支出</v>
      </c>
      <c r="D8" s="144">
        <f>1185748+5660</f>
        <v>1191408</v>
      </c>
    </row>
    <row r="9" ht="25.4" customHeight="1" spans="1:4">
      <c r="A9" s="176" t="s">
        <v>10</v>
      </c>
      <c r="B9" s="213"/>
      <c r="C9" s="173" t="str">
        <f>"二"&amp;"、"&amp;"社会保障和就业支出"</f>
        <v>二、社会保障和就业支出</v>
      </c>
      <c r="D9" s="144">
        <v>178635</v>
      </c>
    </row>
    <row r="10" ht="25.4" customHeight="1" spans="1:4">
      <c r="A10" s="176" t="s">
        <v>11</v>
      </c>
      <c r="B10" s="213"/>
      <c r="C10" s="173" t="str">
        <f>"三"&amp;"、"&amp;"卫生健康支出"</f>
        <v>三、卫生健康支出</v>
      </c>
      <c r="D10" s="144">
        <v>118144</v>
      </c>
    </row>
    <row r="11" ht="25.4" customHeight="1" spans="1:4">
      <c r="A11" s="176" t="s">
        <v>12</v>
      </c>
      <c r="B11" s="200"/>
      <c r="C11" s="173" t="str">
        <f>"四"&amp;"、"&amp;"住房保障支出"</f>
        <v>四、住房保障支出</v>
      </c>
      <c r="D11" s="144">
        <v>192564</v>
      </c>
    </row>
    <row r="12" ht="25.4" customHeight="1" spans="1:4">
      <c r="A12" s="176" t="s">
        <v>13</v>
      </c>
      <c r="B12" s="213"/>
      <c r="C12" s="173"/>
      <c r="D12" s="213"/>
    </row>
    <row r="13" ht="25.4" customHeight="1" spans="1:4">
      <c r="A13" s="176" t="s">
        <v>14</v>
      </c>
      <c r="B13" s="200"/>
      <c r="C13" s="214"/>
      <c r="D13" s="213"/>
    </row>
    <row r="14" ht="25.4" customHeight="1" spans="1:4">
      <c r="A14" s="176" t="s">
        <v>15</v>
      </c>
      <c r="B14" s="200"/>
      <c r="C14" s="214"/>
      <c r="D14" s="213"/>
    </row>
    <row r="15" ht="25.4" customHeight="1" spans="1:4">
      <c r="A15" s="176" t="s">
        <v>16</v>
      </c>
      <c r="B15" s="200"/>
      <c r="C15" s="214"/>
      <c r="D15" s="213"/>
    </row>
    <row r="16" ht="25.4" customHeight="1" spans="1:4">
      <c r="A16" s="215" t="s">
        <v>17</v>
      </c>
      <c r="B16" s="200"/>
      <c r="C16" s="214"/>
      <c r="D16" s="213"/>
    </row>
    <row r="17" ht="25.4" customHeight="1" spans="1:4">
      <c r="A17" s="215" t="s">
        <v>18</v>
      </c>
      <c r="B17" s="213"/>
      <c r="C17" s="214"/>
      <c r="D17" s="213"/>
    </row>
    <row r="18" ht="25.4" customHeight="1" spans="1:4">
      <c r="A18" s="216" t="s">
        <v>19</v>
      </c>
      <c r="B18" s="178">
        <f>SUM(B8:B17)</f>
        <v>1680751</v>
      </c>
      <c r="C18" s="175" t="s">
        <v>20</v>
      </c>
      <c r="D18" s="178">
        <f>SUM(D8:D17)</f>
        <v>1680751</v>
      </c>
    </row>
    <row r="19" ht="25.4" customHeight="1" spans="1:4">
      <c r="A19" s="217" t="s">
        <v>21</v>
      </c>
      <c r="B19" s="144"/>
      <c r="C19" s="218" t="s">
        <v>22</v>
      </c>
      <c r="D19" s="165"/>
    </row>
    <row r="20" s="179" customFormat="1" ht="25.4" customHeight="1" spans="1:4">
      <c r="A20" s="215" t="s">
        <v>23</v>
      </c>
      <c r="B20" s="178"/>
      <c r="C20" s="176" t="s">
        <v>23</v>
      </c>
      <c r="D20" s="178"/>
    </row>
    <row r="21" ht="25.4" customHeight="1" spans="1:4">
      <c r="A21" s="215" t="s">
        <v>24</v>
      </c>
      <c r="B21" s="178"/>
      <c r="C21" s="176" t="s">
        <v>25</v>
      </c>
      <c r="D21" s="178"/>
    </row>
    <row r="22" ht="25.4" customHeight="1" spans="1:4">
      <c r="A22" s="219" t="s">
        <v>26</v>
      </c>
      <c r="B22" s="178">
        <v>1680751</v>
      </c>
      <c r="C22" s="175" t="s">
        <v>27</v>
      </c>
      <c r="D22" s="178">
        <v>1680751</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28"/>
      <c r="B1" s="28"/>
      <c r="C1" s="28"/>
      <c r="D1" s="28"/>
      <c r="E1" s="28"/>
      <c r="F1" s="28"/>
    </row>
    <row r="2" ht="15.75" customHeight="1" spans="6:6">
      <c r="F2" s="76" t="s">
        <v>342</v>
      </c>
    </row>
    <row r="3" ht="28.5" customHeight="1" spans="1:6">
      <c r="A3" s="30" t="s">
        <v>343</v>
      </c>
      <c r="B3" s="30"/>
      <c r="C3" s="30"/>
      <c r="D3" s="30"/>
      <c r="E3" s="30"/>
      <c r="F3" s="30"/>
    </row>
    <row r="4" ht="15.05" customHeight="1" spans="1:6">
      <c r="A4" s="128" t="str">
        <f>'部门财务收支预算总表01-1'!A4</f>
        <v>单位名称：新平彝族傣族自治县信访局</v>
      </c>
      <c r="B4" s="129"/>
      <c r="C4" s="129"/>
      <c r="D4" s="79"/>
      <c r="E4" s="79"/>
      <c r="F4" s="130" t="s">
        <v>3</v>
      </c>
    </row>
    <row r="5" ht="18.85" customHeight="1" spans="1:6">
      <c r="A5" s="35" t="s">
        <v>126</v>
      </c>
      <c r="B5" s="35" t="s">
        <v>51</v>
      </c>
      <c r="C5" s="35" t="s">
        <v>52</v>
      </c>
      <c r="D5" s="36" t="s">
        <v>344</v>
      </c>
      <c r="E5" s="84"/>
      <c r="F5" s="84"/>
    </row>
    <row r="6" ht="29.95" customHeight="1" spans="1:6">
      <c r="A6" s="42"/>
      <c r="B6" s="42"/>
      <c r="C6" s="42"/>
      <c r="D6" s="36" t="s">
        <v>32</v>
      </c>
      <c r="E6" s="84" t="s">
        <v>60</v>
      </c>
      <c r="F6" s="84" t="s">
        <v>61</v>
      </c>
    </row>
    <row r="7" ht="16.55" customHeight="1" spans="1:6">
      <c r="A7" s="84">
        <v>1</v>
      </c>
      <c r="B7" s="84">
        <v>2</v>
      </c>
      <c r="C7" s="84">
        <v>3</v>
      </c>
      <c r="D7" s="84">
        <v>4</v>
      </c>
      <c r="E7" s="84">
        <v>5</v>
      </c>
      <c r="F7" s="84">
        <v>6</v>
      </c>
    </row>
    <row r="8" ht="25" customHeight="1" spans="1:6">
      <c r="A8" s="44"/>
      <c r="B8" s="44"/>
      <c r="C8" s="44"/>
      <c r="D8" s="85"/>
      <c r="E8" s="85"/>
      <c r="F8" s="85"/>
    </row>
    <row r="9" ht="25" customHeight="1" spans="1:6">
      <c r="A9" s="131" t="s">
        <v>92</v>
      </c>
      <c r="B9" s="132"/>
      <c r="C9" s="132"/>
      <c r="D9" s="85"/>
      <c r="E9" s="85"/>
      <c r="F9" s="85"/>
    </row>
    <row r="10" s="27" customFormat="1" ht="25" customHeight="1" spans="1:1">
      <c r="A10" s="27" t="s">
        <v>345</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showZeros="0" workbookViewId="0">
      <pane ySplit="1" topLeftCell="A2" activePane="bottomLeft" state="frozen"/>
      <selection/>
      <selection pane="bottomLeft" activeCell="F33" sqref="F33"/>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28"/>
      <c r="B1" s="28"/>
      <c r="C1" s="28"/>
      <c r="D1" s="28"/>
      <c r="E1" s="28"/>
      <c r="F1" s="28"/>
      <c r="G1" s="28"/>
      <c r="H1" s="28"/>
      <c r="I1" s="28"/>
      <c r="J1" s="28"/>
      <c r="K1" s="28"/>
      <c r="L1" s="28"/>
      <c r="M1" s="28"/>
      <c r="N1" s="28"/>
      <c r="O1" s="28"/>
      <c r="P1" s="28"/>
      <c r="Q1" s="28"/>
    </row>
    <row r="2" ht="13.6" customHeight="1" spans="15:17">
      <c r="O2" s="75"/>
      <c r="P2" s="75"/>
      <c r="Q2" s="126" t="s">
        <v>346</v>
      </c>
    </row>
    <row r="3" ht="27.85" customHeight="1" spans="1:17">
      <c r="A3" s="77" t="s">
        <v>347</v>
      </c>
      <c r="B3" s="30"/>
      <c r="C3" s="30"/>
      <c r="D3" s="30"/>
      <c r="E3" s="30"/>
      <c r="F3" s="30"/>
      <c r="G3" s="30"/>
      <c r="H3" s="30"/>
      <c r="I3" s="30"/>
      <c r="J3" s="30"/>
      <c r="K3" s="67"/>
      <c r="L3" s="30"/>
      <c r="M3" s="30"/>
      <c r="N3" s="30"/>
      <c r="O3" s="67"/>
      <c r="P3" s="67"/>
      <c r="Q3" s="30"/>
    </row>
    <row r="4" ht="18.85" customHeight="1" spans="1:17">
      <c r="A4" s="117" t="str">
        <f>'部门财务收支预算总表01-1'!A4</f>
        <v>单位名称：新平彝族傣族自治县信访局</v>
      </c>
      <c r="B4" s="33"/>
      <c r="C4" s="33"/>
      <c r="D4" s="33"/>
      <c r="E4" s="33"/>
      <c r="F4" s="33"/>
      <c r="G4" s="33"/>
      <c r="H4" s="33"/>
      <c r="I4" s="33"/>
      <c r="J4" s="33"/>
      <c r="O4" s="86"/>
      <c r="P4" s="86"/>
      <c r="Q4" s="127" t="s">
        <v>117</v>
      </c>
    </row>
    <row r="5" ht="15.75" customHeight="1" spans="1:17">
      <c r="A5" s="35" t="s">
        <v>348</v>
      </c>
      <c r="B5" s="92" t="s">
        <v>349</v>
      </c>
      <c r="C5" s="92" t="s">
        <v>350</v>
      </c>
      <c r="D5" s="92" t="s">
        <v>351</v>
      </c>
      <c r="E5" s="92" t="s">
        <v>352</v>
      </c>
      <c r="F5" s="92" t="s">
        <v>353</v>
      </c>
      <c r="G5" s="93" t="s">
        <v>133</v>
      </c>
      <c r="H5" s="93"/>
      <c r="I5" s="93"/>
      <c r="J5" s="93"/>
      <c r="K5" s="94"/>
      <c r="L5" s="93"/>
      <c r="M5" s="93"/>
      <c r="N5" s="93"/>
      <c r="O5" s="109"/>
      <c r="P5" s="94"/>
      <c r="Q5" s="110"/>
    </row>
    <row r="6" ht="17.2" customHeight="1" spans="1:17">
      <c r="A6" s="38"/>
      <c r="B6" s="95"/>
      <c r="C6" s="95"/>
      <c r="D6" s="95"/>
      <c r="E6" s="95"/>
      <c r="F6" s="95"/>
      <c r="G6" s="95" t="s">
        <v>32</v>
      </c>
      <c r="H6" s="95" t="s">
        <v>35</v>
      </c>
      <c r="I6" s="95" t="s">
        <v>354</v>
      </c>
      <c r="J6" s="95" t="s">
        <v>355</v>
      </c>
      <c r="K6" s="96" t="s">
        <v>356</v>
      </c>
      <c r="L6" s="111" t="s">
        <v>357</v>
      </c>
      <c r="M6" s="111"/>
      <c r="N6" s="111"/>
      <c r="O6" s="112"/>
      <c r="P6" s="113"/>
      <c r="Q6" s="97"/>
    </row>
    <row r="7" ht="54" customHeight="1" spans="1:17">
      <c r="A7" s="41"/>
      <c r="B7" s="97"/>
      <c r="C7" s="97"/>
      <c r="D7" s="97"/>
      <c r="E7" s="97"/>
      <c r="F7" s="97"/>
      <c r="G7" s="97"/>
      <c r="H7" s="97" t="s">
        <v>34</v>
      </c>
      <c r="I7" s="97"/>
      <c r="J7" s="97"/>
      <c r="K7" s="98"/>
      <c r="L7" s="97" t="s">
        <v>34</v>
      </c>
      <c r="M7" s="97" t="s">
        <v>45</v>
      </c>
      <c r="N7" s="97" t="s">
        <v>140</v>
      </c>
      <c r="O7" s="114" t="s">
        <v>41</v>
      </c>
      <c r="P7" s="98" t="s">
        <v>42</v>
      </c>
      <c r="Q7" s="97" t="s">
        <v>43</v>
      </c>
    </row>
    <row r="8" ht="15.05" customHeight="1" spans="1:17">
      <c r="A8" s="42">
        <v>1</v>
      </c>
      <c r="B8" s="118">
        <v>2</v>
      </c>
      <c r="C8" s="118">
        <v>3</v>
      </c>
      <c r="D8" s="118">
        <v>4</v>
      </c>
      <c r="E8" s="118">
        <v>5</v>
      </c>
      <c r="F8" s="118">
        <v>6</v>
      </c>
      <c r="G8" s="119">
        <v>7</v>
      </c>
      <c r="H8" s="119">
        <v>8</v>
      </c>
      <c r="I8" s="119">
        <v>9</v>
      </c>
      <c r="J8" s="119">
        <v>10</v>
      </c>
      <c r="K8" s="119">
        <v>11</v>
      </c>
      <c r="L8" s="119">
        <v>12</v>
      </c>
      <c r="M8" s="119">
        <v>13</v>
      </c>
      <c r="N8" s="119">
        <v>14</v>
      </c>
      <c r="O8" s="119">
        <v>15</v>
      </c>
      <c r="P8" s="119">
        <v>16</v>
      </c>
      <c r="Q8" s="119">
        <v>17</v>
      </c>
    </row>
    <row r="9" s="116" customFormat="1" ht="26" customHeight="1" spans="1:17">
      <c r="A9" s="120" t="s">
        <v>215</v>
      </c>
      <c r="B9" s="121"/>
      <c r="C9" s="121"/>
      <c r="D9" s="122"/>
      <c r="E9" s="122"/>
      <c r="F9" s="122">
        <v>8600</v>
      </c>
      <c r="G9" s="122">
        <v>8600</v>
      </c>
      <c r="H9" s="122">
        <v>8600</v>
      </c>
      <c r="I9" s="122"/>
      <c r="J9" s="125"/>
      <c r="K9" s="125"/>
      <c r="L9" s="122"/>
      <c r="M9" s="122"/>
      <c r="N9" s="122"/>
      <c r="O9" s="122"/>
      <c r="P9" s="122"/>
      <c r="Q9" s="122"/>
    </row>
    <row r="10" s="116" customFormat="1" ht="26" customHeight="1" spans="1:17">
      <c r="A10" s="121"/>
      <c r="B10" s="121" t="s">
        <v>358</v>
      </c>
      <c r="C10" s="121" t="str">
        <f>"A02010108"&amp;"  "&amp;"便携式计算机"</f>
        <v>A02010108  便携式计算机</v>
      </c>
      <c r="D10" s="123" t="s">
        <v>359</v>
      </c>
      <c r="E10" s="124">
        <v>1</v>
      </c>
      <c r="F10" s="122">
        <v>8600</v>
      </c>
      <c r="G10" s="122">
        <v>8600</v>
      </c>
      <c r="H10" s="125">
        <v>8600</v>
      </c>
      <c r="I10" s="125"/>
      <c r="J10" s="125"/>
      <c r="K10" s="125"/>
      <c r="L10" s="122"/>
      <c r="M10" s="122"/>
      <c r="N10" s="122"/>
      <c r="O10" s="122"/>
      <c r="P10" s="122"/>
      <c r="Q10" s="122"/>
    </row>
    <row r="11" s="116" customFormat="1" ht="26" customHeight="1" spans="1:17">
      <c r="A11" s="120" t="s">
        <v>203</v>
      </c>
      <c r="B11" s="121"/>
      <c r="C11" s="121"/>
      <c r="D11" s="121"/>
      <c r="E11" s="121"/>
      <c r="F11" s="122">
        <v>4600</v>
      </c>
      <c r="G11" s="122">
        <v>4600</v>
      </c>
      <c r="H11" s="122">
        <v>4600</v>
      </c>
      <c r="I11" s="122"/>
      <c r="J11" s="125"/>
      <c r="K11" s="125"/>
      <c r="L11" s="122"/>
      <c r="M11" s="122"/>
      <c r="N11" s="122"/>
      <c r="O11" s="122"/>
      <c r="P11" s="122"/>
      <c r="Q11" s="122"/>
    </row>
    <row r="12" s="116" customFormat="1" ht="26" customHeight="1" spans="1:17">
      <c r="A12" s="121"/>
      <c r="B12" s="121" t="s">
        <v>360</v>
      </c>
      <c r="C12" s="121" t="str">
        <f>"A02010105"&amp;"  "&amp;"台式计算机"</f>
        <v>A02010105  台式计算机</v>
      </c>
      <c r="D12" s="123" t="s">
        <v>359</v>
      </c>
      <c r="E12" s="124">
        <v>2</v>
      </c>
      <c r="F12" s="122">
        <v>4600</v>
      </c>
      <c r="G12" s="122">
        <v>4600</v>
      </c>
      <c r="H12" s="125">
        <v>4600</v>
      </c>
      <c r="I12" s="125"/>
      <c r="J12" s="125"/>
      <c r="K12" s="125"/>
      <c r="L12" s="122"/>
      <c r="M12" s="122"/>
      <c r="N12" s="122"/>
      <c r="O12" s="122"/>
      <c r="P12" s="122"/>
      <c r="Q12" s="122"/>
    </row>
    <row r="13" s="116" customFormat="1" ht="26" customHeight="1" spans="1:17">
      <c r="A13" s="124" t="s">
        <v>32</v>
      </c>
      <c r="B13" s="124"/>
      <c r="C13" s="124"/>
      <c r="D13" s="123"/>
      <c r="E13" s="123"/>
      <c r="F13" s="122">
        <v>13200</v>
      </c>
      <c r="G13" s="122">
        <v>13200</v>
      </c>
      <c r="H13" s="122">
        <v>13200</v>
      </c>
      <c r="I13" s="122"/>
      <c r="J13" s="122"/>
      <c r="K13" s="122"/>
      <c r="L13" s="122"/>
      <c r="M13" s="122"/>
      <c r="N13" s="122"/>
      <c r="O13" s="122"/>
      <c r="P13" s="122"/>
      <c r="Q13" s="122"/>
    </row>
  </sheetData>
  <mergeCells count="16">
    <mergeCell ref="A3:Q3"/>
    <mergeCell ref="A4:F4"/>
    <mergeCell ref="G5:Q5"/>
    <mergeCell ref="L6:Q6"/>
    <mergeCell ref="A13:E1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28"/>
      <c r="B1" s="28"/>
      <c r="C1" s="28"/>
      <c r="D1" s="28"/>
      <c r="E1" s="28"/>
      <c r="F1" s="28"/>
      <c r="G1" s="28"/>
      <c r="H1" s="28"/>
      <c r="I1" s="28"/>
      <c r="J1" s="28"/>
      <c r="K1" s="28"/>
      <c r="L1" s="28"/>
      <c r="M1" s="28"/>
      <c r="N1" s="28"/>
    </row>
    <row r="2" ht="13.6" customHeight="1" spans="1:14">
      <c r="A2" s="88"/>
      <c r="B2" s="88"/>
      <c r="C2" s="88"/>
      <c r="D2" s="88"/>
      <c r="E2" s="88"/>
      <c r="F2" s="88"/>
      <c r="G2" s="88"/>
      <c r="H2" s="89"/>
      <c r="I2" s="88"/>
      <c r="J2" s="88"/>
      <c r="K2" s="88"/>
      <c r="L2" s="75"/>
      <c r="M2" s="105"/>
      <c r="N2" s="106" t="s">
        <v>361</v>
      </c>
    </row>
    <row r="3" ht="27.85" customHeight="1" spans="1:14">
      <c r="A3" s="77" t="s">
        <v>362</v>
      </c>
      <c r="B3" s="90"/>
      <c r="C3" s="90"/>
      <c r="D3" s="90"/>
      <c r="E3" s="90"/>
      <c r="F3" s="90"/>
      <c r="G3" s="90"/>
      <c r="H3" s="91"/>
      <c r="I3" s="90"/>
      <c r="J3" s="90"/>
      <c r="K3" s="90"/>
      <c r="L3" s="67"/>
      <c r="M3" s="91"/>
      <c r="N3" s="90"/>
    </row>
    <row r="4" ht="18.85" customHeight="1" spans="1:14">
      <c r="A4" s="78" t="str">
        <f>'部门财务收支预算总表01-1'!A4</f>
        <v>单位名称：新平彝族傣族自治县信访局</v>
      </c>
      <c r="B4" s="79"/>
      <c r="C4" s="79"/>
      <c r="D4" s="79"/>
      <c r="E4" s="79"/>
      <c r="F4" s="79"/>
      <c r="G4" s="79"/>
      <c r="H4" s="89"/>
      <c r="I4" s="88"/>
      <c r="J4" s="88"/>
      <c r="K4" s="88"/>
      <c r="L4" s="86"/>
      <c r="M4" s="107"/>
      <c r="N4" s="108" t="s">
        <v>117</v>
      </c>
    </row>
    <row r="5" ht="15.75" customHeight="1" spans="1:14">
      <c r="A5" s="35" t="s">
        <v>348</v>
      </c>
      <c r="B5" s="92" t="s">
        <v>363</v>
      </c>
      <c r="C5" s="92" t="s">
        <v>364</v>
      </c>
      <c r="D5" s="93" t="s">
        <v>133</v>
      </c>
      <c r="E5" s="93"/>
      <c r="F5" s="93"/>
      <c r="G5" s="93"/>
      <c r="H5" s="94"/>
      <c r="I5" s="93"/>
      <c r="J5" s="93"/>
      <c r="K5" s="93"/>
      <c r="L5" s="109"/>
      <c r="M5" s="94"/>
      <c r="N5" s="110"/>
    </row>
    <row r="6" ht="17.2" customHeight="1" spans="1:14">
      <c r="A6" s="38"/>
      <c r="B6" s="95"/>
      <c r="C6" s="95"/>
      <c r="D6" s="95" t="s">
        <v>32</v>
      </c>
      <c r="E6" s="95" t="s">
        <v>35</v>
      </c>
      <c r="F6" s="95" t="s">
        <v>354</v>
      </c>
      <c r="G6" s="95" t="s">
        <v>355</v>
      </c>
      <c r="H6" s="96" t="s">
        <v>356</v>
      </c>
      <c r="I6" s="111" t="s">
        <v>357</v>
      </c>
      <c r="J6" s="111"/>
      <c r="K6" s="111"/>
      <c r="L6" s="112"/>
      <c r="M6" s="113"/>
      <c r="N6" s="97"/>
    </row>
    <row r="7" ht="54" customHeight="1" spans="1:14">
      <c r="A7" s="41"/>
      <c r="B7" s="97"/>
      <c r="C7" s="97"/>
      <c r="D7" s="97"/>
      <c r="E7" s="97"/>
      <c r="F7" s="97"/>
      <c r="G7" s="97"/>
      <c r="H7" s="98"/>
      <c r="I7" s="97" t="s">
        <v>34</v>
      </c>
      <c r="J7" s="97" t="s">
        <v>45</v>
      </c>
      <c r="K7" s="97" t="s">
        <v>140</v>
      </c>
      <c r="L7" s="114" t="s">
        <v>41</v>
      </c>
      <c r="M7" s="98" t="s">
        <v>42</v>
      </c>
      <c r="N7" s="97" t="s">
        <v>43</v>
      </c>
    </row>
    <row r="8" ht="15.05" customHeight="1" spans="1:14">
      <c r="A8" s="41">
        <v>1</v>
      </c>
      <c r="B8" s="97">
        <v>2</v>
      </c>
      <c r="C8" s="97">
        <v>3</v>
      </c>
      <c r="D8" s="98">
        <v>4</v>
      </c>
      <c r="E8" s="98">
        <v>5</v>
      </c>
      <c r="F8" s="98">
        <v>6</v>
      </c>
      <c r="G8" s="98">
        <v>7</v>
      </c>
      <c r="H8" s="98">
        <v>8</v>
      </c>
      <c r="I8" s="98">
        <v>9</v>
      </c>
      <c r="J8" s="98">
        <v>10</v>
      </c>
      <c r="K8" s="98">
        <v>11</v>
      </c>
      <c r="L8" s="98">
        <v>12</v>
      </c>
      <c r="M8" s="98">
        <v>13</v>
      </c>
      <c r="N8" s="98">
        <v>14</v>
      </c>
    </row>
    <row r="9" ht="27" customHeight="1" spans="1:14">
      <c r="A9" s="99"/>
      <c r="B9" s="100"/>
      <c r="C9" s="100"/>
      <c r="D9" s="101"/>
      <c r="E9" s="101"/>
      <c r="F9" s="101"/>
      <c r="G9" s="101"/>
      <c r="H9" s="101"/>
      <c r="I9" s="101"/>
      <c r="J9" s="101"/>
      <c r="K9" s="101"/>
      <c r="L9" s="115"/>
      <c r="M9" s="101"/>
      <c r="N9" s="101"/>
    </row>
    <row r="10" ht="27" customHeight="1" spans="1:14">
      <c r="A10" s="99"/>
      <c r="B10" s="100"/>
      <c r="C10" s="100"/>
      <c r="D10" s="101"/>
      <c r="E10" s="101"/>
      <c r="F10" s="101"/>
      <c r="G10" s="101"/>
      <c r="H10" s="101"/>
      <c r="I10" s="101"/>
      <c r="J10" s="101"/>
      <c r="K10" s="101"/>
      <c r="L10" s="115"/>
      <c r="M10" s="101"/>
      <c r="N10" s="101"/>
    </row>
    <row r="11" ht="27" customHeight="1" spans="1:14">
      <c r="A11" s="102" t="s">
        <v>92</v>
      </c>
      <c r="B11" s="103"/>
      <c r="C11" s="104"/>
      <c r="D11" s="101"/>
      <c r="E11" s="101"/>
      <c r="F11" s="101"/>
      <c r="G11" s="101"/>
      <c r="H11" s="101"/>
      <c r="I11" s="101"/>
      <c r="J11" s="101"/>
      <c r="K11" s="101"/>
      <c r="L11" s="115"/>
      <c r="M11" s="101"/>
      <c r="N11" s="101"/>
    </row>
    <row r="12" s="27" customFormat="1" ht="27" customHeight="1" spans="1:1">
      <c r="A12" s="27" t="s">
        <v>345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workbookViewId="0">
      <pane ySplit="1" topLeftCell="A2" activePane="bottomLeft" state="frozen"/>
      <selection/>
      <selection pane="bottomLeft" activeCell="A10" sqref="A10"/>
    </sheetView>
  </sheetViews>
  <sheetFormatPr defaultColWidth="9.10833333333333" defaultRowHeight="14.25" customHeight="1"/>
  <cols>
    <col min="1" max="1" width="42" customWidth="1"/>
    <col min="2" max="8" width="17.2166666666667" customWidth="1"/>
    <col min="9" max="16" width="17" customWidth="1"/>
  </cols>
  <sheetData>
    <row r="1" customHeight="1" spans="1:16">
      <c r="A1" s="28"/>
      <c r="B1" s="28"/>
      <c r="C1" s="28"/>
      <c r="D1" s="28"/>
      <c r="E1" s="28"/>
      <c r="F1" s="28"/>
      <c r="G1" s="28"/>
      <c r="H1" s="28"/>
      <c r="I1" s="28"/>
      <c r="J1" s="28"/>
      <c r="K1" s="28"/>
      <c r="L1" s="28"/>
      <c r="M1" s="28"/>
      <c r="N1" s="28"/>
      <c r="O1" s="28"/>
      <c r="P1" s="28"/>
    </row>
    <row r="2" ht="13.6" customHeight="1" spans="4:16">
      <c r="D2" s="76"/>
      <c r="P2" s="75" t="s">
        <v>365</v>
      </c>
    </row>
    <row r="3" ht="27.85" customHeight="1" spans="1:16">
      <c r="A3" s="77" t="s">
        <v>366</v>
      </c>
      <c r="B3" s="30"/>
      <c r="C3" s="30"/>
      <c r="D3" s="30"/>
      <c r="E3" s="30"/>
      <c r="F3" s="30"/>
      <c r="G3" s="30"/>
      <c r="H3" s="30"/>
      <c r="I3" s="30"/>
      <c r="J3" s="30"/>
      <c r="K3" s="30"/>
      <c r="L3" s="30"/>
      <c r="M3" s="30"/>
      <c r="N3" s="30"/>
      <c r="O3" s="30"/>
      <c r="P3" s="30"/>
    </row>
    <row r="4" ht="18" customHeight="1" spans="1:16">
      <c r="A4" s="78" t="str">
        <f>'部门财务收支预算总表01-1'!A4</f>
        <v>单位名称：新平彝族傣族自治县信访局</v>
      </c>
      <c r="B4" s="79"/>
      <c r="C4" s="79"/>
      <c r="D4" s="80"/>
      <c r="P4" s="86" t="s">
        <v>117</v>
      </c>
    </row>
    <row r="5" ht="19.5" customHeight="1" spans="1:16">
      <c r="A5" s="36" t="s">
        <v>367</v>
      </c>
      <c r="B5" s="52" t="s">
        <v>133</v>
      </c>
      <c r="C5" s="53"/>
      <c r="D5" s="53"/>
      <c r="E5" s="81" t="s">
        <v>368</v>
      </c>
      <c r="F5" s="81"/>
      <c r="G5" s="81"/>
      <c r="H5" s="81"/>
      <c r="I5" s="81"/>
      <c r="J5" s="81"/>
      <c r="K5" s="81"/>
      <c r="L5" s="81"/>
      <c r="M5" s="81"/>
      <c r="N5" s="81"/>
      <c r="O5" s="81"/>
      <c r="P5" s="81"/>
    </row>
    <row r="6" ht="40.6" customHeight="1" spans="1:16">
      <c r="A6" s="42"/>
      <c r="B6" s="39" t="s">
        <v>32</v>
      </c>
      <c r="C6" s="35" t="s">
        <v>35</v>
      </c>
      <c r="D6" s="82" t="s">
        <v>369</v>
      </c>
      <c r="E6" s="83" t="s">
        <v>370</v>
      </c>
      <c r="F6" s="83" t="s">
        <v>371</v>
      </c>
      <c r="G6" s="83" t="s">
        <v>372</v>
      </c>
      <c r="H6" s="83" t="s">
        <v>373</v>
      </c>
      <c r="I6" s="83" t="s">
        <v>374</v>
      </c>
      <c r="J6" s="83" t="s">
        <v>375</v>
      </c>
      <c r="K6" s="83" t="s">
        <v>376</v>
      </c>
      <c r="L6" s="83" t="s">
        <v>377</v>
      </c>
      <c r="M6" s="83" t="s">
        <v>378</v>
      </c>
      <c r="N6" s="83" t="s">
        <v>379</v>
      </c>
      <c r="O6" s="83" t="s">
        <v>380</v>
      </c>
      <c r="P6" s="83" t="s">
        <v>381</v>
      </c>
    </row>
    <row r="7" ht="19.5" customHeight="1" spans="1:16">
      <c r="A7" s="84">
        <v>1</v>
      </c>
      <c r="B7" s="84">
        <v>2</v>
      </c>
      <c r="C7" s="84">
        <v>3</v>
      </c>
      <c r="D7" s="52">
        <v>4</v>
      </c>
      <c r="E7" s="84">
        <v>5</v>
      </c>
      <c r="F7" s="52">
        <v>6</v>
      </c>
      <c r="G7" s="84">
        <v>7</v>
      </c>
      <c r="H7" s="52">
        <v>8</v>
      </c>
      <c r="I7" s="84">
        <v>9</v>
      </c>
      <c r="J7" s="52">
        <v>10</v>
      </c>
      <c r="K7" s="84">
        <v>11</v>
      </c>
      <c r="L7" s="52">
        <v>12</v>
      </c>
      <c r="M7" s="84">
        <v>13</v>
      </c>
      <c r="N7" s="52">
        <v>14</v>
      </c>
      <c r="O7" s="84">
        <v>15</v>
      </c>
      <c r="P7" s="87">
        <v>16</v>
      </c>
    </row>
    <row r="8" ht="28.5" customHeight="1" spans="1:16">
      <c r="A8" s="44"/>
      <c r="B8" s="85"/>
      <c r="C8" s="85"/>
      <c r="D8" s="85"/>
      <c r="E8" s="85"/>
      <c r="F8" s="85"/>
      <c r="G8" s="85"/>
      <c r="H8" s="85"/>
      <c r="I8" s="85"/>
      <c r="J8" s="85"/>
      <c r="K8" s="85"/>
      <c r="L8" s="85"/>
      <c r="M8" s="85"/>
      <c r="N8" s="85"/>
      <c r="O8" s="85"/>
      <c r="P8" s="85"/>
    </row>
    <row r="9" ht="29.95" customHeight="1" spans="1:16">
      <c r="A9" s="44"/>
      <c r="B9" s="85"/>
      <c r="C9" s="85"/>
      <c r="D9" s="85"/>
      <c r="E9" s="85"/>
      <c r="F9" s="85"/>
      <c r="G9" s="85"/>
      <c r="H9" s="85"/>
      <c r="I9" s="85"/>
      <c r="J9" s="85"/>
      <c r="K9" s="85"/>
      <c r="L9" s="85"/>
      <c r="M9" s="85"/>
      <c r="N9" s="85"/>
      <c r="O9" s="85"/>
      <c r="P9" s="85"/>
    </row>
    <row r="10" s="27" customFormat="1" ht="27" customHeight="1" spans="1:1">
      <c r="A10" s="27" t="s">
        <v>345</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28"/>
      <c r="B1" s="28"/>
      <c r="C1" s="28"/>
      <c r="D1" s="28"/>
      <c r="E1" s="28"/>
      <c r="F1" s="28"/>
      <c r="G1" s="28"/>
      <c r="H1" s="28"/>
      <c r="I1" s="28"/>
      <c r="J1" s="28"/>
    </row>
    <row r="2" customHeight="1" spans="10:10">
      <c r="J2" s="75" t="s">
        <v>382</v>
      </c>
    </row>
    <row r="3" ht="28.5" customHeight="1" spans="1:10">
      <c r="A3" s="66" t="s">
        <v>383</v>
      </c>
      <c r="B3" s="30"/>
      <c r="C3" s="30"/>
      <c r="D3" s="30"/>
      <c r="E3" s="30"/>
      <c r="F3" s="67"/>
      <c r="G3" s="30"/>
      <c r="H3" s="67"/>
      <c r="I3" s="67"/>
      <c r="J3" s="30"/>
    </row>
    <row r="4" ht="17.2" customHeight="1" spans="1:1">
      <c r="A4" s="31" t="str">
        <f>'部门财务收支预算总表01-1'!A4</f>
        <v>单位名称：新平彝族傣族自治县信访局</v>
      </c>
    </row>
    <row r="5" ht="44.2" customHeight="1" spans="1:10">
      <c r="A5" s="68" t="s">
        <v>224</v>
      </c>
      <c r="B5" s="68" t="s">
        <v>225</v>
      </c>
      <c r="C5" s="68" t="s">
        <v>226</v>
      </c>
      <c r="D5" s="68" t="s">
        <v>227</v>
      </c>
      <c r="E5" s="68" t="s">
        <v>228</v>
      </c>
      <c r="F5" s="69" t="s">
        <v>229</v>
      </c>
      <c r="G5" s="68" t="s">
        <v>230</v>
      </c>
      <c r="H5" s="69" t="s">
        <v>231</v>
      </c>
      <c r="I5" s="69" t="s">
        <v>232</v>
      </c>
      <c r="J5" s="68" t="s">
        <v>233</v>
      </c>
    </row>
    <row r="6" ht="14.25" customHeight="1" spans="1:10">
      <c r="A6" s="68">
        <v>1</v>
      </c>
      <c r="B6" s="68">
        <v>2</v>
      </c>
      <c r="C6" s="68">
        <v>3</v>
      </c>
      <c r="D6" s="68">
        <v>4</v>
      </c>
      <c r="E6" s="68">
        <v>5</v>
      </c>
      <c r="F6" s="69">
        <v>6</v>
      </c>
      <c r="G6" s="68">
        <v>7</v>
      </c>
      <c r="H6" s="69">
        <v>8</v>
      </c>
      <c r="I6" s="69">
        <v>9</v>
      </c>
      <c r="J6" s="68">
        <v>10</v>
      </c>
    </row>
    <row r="7" ht="31" customHeight="1" spans="1:10">
      <c r="A7" s="70"/>
      <c r="B7" s="71"/>
      <c r="C7" s="71"/>
      <c r="D7" s="71"/>
      <c r="E7" s="72"/>
      <c r="F7" s="73"/>
      <c r="G7" s="72"/>
      <c r="H7" s="73"/>
      <c r="I7" s="73"/>
      <c r="J7" s="72"/>
    </row>
    <row r="8" ht="31" customHeight="1" spans="1:10">
      <c r="A8" s="70"/>
      <c r="B8" s="74"/>
      <c r="C8" s="74"/>
      <c r="D8" s="74"/>
      <c r="E8" s="70"/>
      <c r="F8" s="74"/>
      <c r="G8" s="70"/>
      <c r="H8" s="74"/>
      <c r="I8" s="74"/>
      <c r="J8" s="70"/>
    </row>
    <row r="9" s="27" customFormat="1" ht="31" customHeight="1" spans="1:1">
      <c r="A9" s="27" t="s">
        <v>345</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10" sqref="A10"/>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56"/>
      <c r="B1" s="56"/>
      <c r="C1" s="56"/>
      <c r="D1" s="56"/>
      <c r="E1" s="56"/>
      <c r="F1" s="56"/>
      <c r="G1" s="56"/>
      <c r="H1" s="56"/>
    </row>
    <row r="2" ht="18.85" customHeight="1" spans="1:8">
      <c r="A2" s="57"/>
      <c r="B2" s="57"/>
      <c r="C2" s="57"/>
      <c r="D2" s="57"/>
      <c r="E2" s="57"/>
      <c r="F2" s="57"/>
      <c r="G2" s="57"/>
      <c r="H2" s="58" t="s">
        <v>384</v>
      </c>
    </row>
    <row r="3" ht="30.6" customHeight="1" spans="1:8">
      <c r="A3" s="59" t="s">
        <v>385</v>
      </c>
      <c r="B3" s="59"/>
      <c r="C3" s="59"/>
      <c r="D3" s="59"/>
      <c r="E3" s="59"/>
      <c r="F3" s="59"/>
      <c r="G3" s="59"/>
      <c r="H3" s="59"/>
    </row>
    <row r="4" ht="18.85" customHeight="1" spans="1:8">
      <c r="A4" s="60" t="str">
        <f>'部门财务收支预算总表01-1'!A4</f>
        <v>单位名称：新平彝族傣族自治县信访局</v>
      </c>
      <c r="B4" s="57"/>
      <c r="C4" s="57"/>
      <c r="D4" s="57"/>
      <c r="E4" s="57"/>
      <c r="F4" s="57"/>
      <c r="G4" s="57"/>
      <c r="H4" s="57"/>
    </row>
    <row r="5" ht="18.85" customHeight="1" spans="1:8">
      <c r="A5" s="61" t="s">
        <v>126</v>
      </c>
      <c r="B5" s="61" t="s">
        <v>386</v>
      </c>
      <c r="C5" s="61" t="s">
        <v>387</v>
      </c>
      <c r="D5" s="61" t="s">
        <v>388</v>
      </c>
      <c r="E5" s="61" t="s">
        <v>389</v>
      </c>
      <c r="F5" s="61" t="s">
        <v>390</v>
      </c>
      <c r="G5" s="61"/>
      <c r="H5" s="61"/>
    </row>
    <row r="6" ht="18.85" customHeight="1" spans="1:8">
      <c r="A6" s="61"/>
      <c r="B6" s="61"/>
      <c r="C6" s="61"/>
      <c r="D6" s="61"/>
      <c r="E6" s="61"/>
      <c r="F6" s="61" t="s">
        <v>352</v>
      </c>
      <c r="G6" s="61" t="s">
        <v>391</v>
      </c>
      <c r="H6" s="61" t="s">
        <v>392</v>
      </c>
    </row>
    <row r="7" ht="18.85" customHeight="1" spans="1:8">
      <c r="A7" s="62" t="s">
        <v>109</v>
      </c>
      <c r="B7" s="62" t="s">
        <v>110</v>
      </c>
      <c r="C7" s="62" t="s">
        <v>111</v>
      </c>
      <c r="D7" s="62" t="s">
        <v>112</v>
      </c>
      <c r="E7" s="62" t="s">
        <v>113</v>
      </c>
      <c r="F7" s="62" t="s">
        <v>114</v>
      </c>
      <c r="G7" s="62" t="s">
        <v>393</v>
      </c>
      <c r="H7" s="62" t="s">
        <v>394</v>
      </c>
    </row>
    <row r="8" ht="31" customHeight="1" spans="1:8">
      <c r="A8" s="63"/>
      <c r="B8" s="63"/>
      <c r="C8" s="63"/>
      <c r="D8" s="63"/>
      <c r="E8" s="61"/>
      <c r="F8" s="64"/>
      <c r="G8" s="65"/>
      <c r="H8" s="65"/>
    </row>
    <row r="9" ht="31" customHeight="1" spans="1:8">
      <c r="A9" s="61" t="s">
        <v>32</v>
      </c>
      <c r="B9" s="61"/>
      <c r="C9" s="61"/>
      <c r="D9" s="61"/>
      <c r="E9" s="61"/>
      <c r="F9" s="64"/>
      <c r="G9" s="65"/>
      <c r="H9" s="65"/>
    </row>
    <row r="10" s="27" customFormat="1" ht="31" customHeight="1" spans="1:1">
      <c r="A10" s="27" t="s">
        <v>345</v>
      </c>
    </row>
  </sheetData>
  <mergeCells count="8">
    <mergeCell ref="A3:H3"/>
    <mergeCell ref="F5:H5"/>
    <mergeCell ref="A9:E9"/>
    <mergeCell ref="A5:A6"/>
    <mergeCell ref="B5:B6"/>
    <mergeCell ref="C5:C6"/>
    <mergeCell ref="D5:D6"/>
    <mergeCell ref="E5:E6"/>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H18" sqref="H18"/>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28"/>
      <c r="B1" s="28"/>
      <c r="C1" s="28"/>
      <c r="D1" s="28"/>
      <c r="E1" s="28"/>
      <c r="F1" s="28"/>
      <c r="G1" s="28"/>
      <c r="H1" s="28"/>
      <c r="I1" s="28"/>
      <c r="J1" s="28"/>
      <c r="K1" s="28"/>
    </row>
    <row r="2" ht="13.6" customHeight="1" spans="4:11">
      <c r="D2" s="29"/>
      <c r="E2" s="29"/>
      <c r="F2" s="29"/>
      <c r="G2" s="29"/>
      <c r="K2" s="50" t="s">
        <v>395</v>
      </c>
    </row>
    <row r="3" ht="27.85" customHeight="1" spans="1:11">
      <c r="A3" s="30" t="s">
        <v>396</v>
      </c>
      <c r="B3" s="30"/>
      <c r="C3" s="30"/>
      <c r="D3" s="30"/>
      <c r="E3" s="30"/>
      <c r="F3" s="30"/>
      <c r="G3" s="30"/>
      <c r="H3" s="30"/>
      <c r="I3" s="30"/>
      <c r="J3" s="30"/>
      <c r="K3" s="30"/>
    </row>
    <row r="4" ht="13.6" customHeight="1" spans="1:11">
      <c r="A4" s="31" t="str">
        <f>'部门财务收支预算总表01-1'!A4</f>
        <v>单位名称：新平彝族傣族自治县信访局</v>
      </c>
      <c r="B4" s="32"/>
      <c r="C4" s="32"/>
      <c r="D4" s="32"/>
      <c r="E4" s="32"/>
      <c r="F4" s="32"/>
      <c r="G4" s="32"/>
      <c r="H4" s="33"/>
      <c r="I4" s="33"/>
      <c r="J4" s="33"/>
      <c r="K4" s="51" t="s">
        <v>117</v>
      </c>
    </row>
    <row r="5" ht="21.8" customHeight="1" spans="1:11">
      <c r="A5" s="34" t="s">
        <v>199</v>
      </c>
      <c r="B5" s="34" t="s">
        <v>128</v>
      </c>
      <c r="C5" s="34" t="s">
        <v>200</v>
      </c>
      <c r="D5" s="35" t="s">
        <v>129</v>
      </c>
      <c r="E5" s="35" t="s">
        <v>130</v>
      </c>
      <c r="F5" s="35" t="s">
        <v>131</v>
      </c>
      <c r="G5" s="35" t="s">
        <v>132</v>
      </c>
      <c r="H5" s="36" t="s">
        <v>32</v>
      </c>
      <c r="I5" s="52" t="s">
        <v>397</v>
      </c>
      <c r="J5" s="53"/>
      <c r="K5" s="54"/>
    </row>
    <row r="6" ht="21.8" customHeight="1" spans="1:11">
      <c r="A6" s="37"/>
      <c r="B6" s="37"/>
      <c r="C6" s="37"/>
      <c r="D6" s="38"/>
      <c r="E6" s="38"/>
      <c r="F6" s="38"/>
      <c r="G6" s="38"/>
      <c r="H6" s="39"/>
      <c r="I6" s="35" t="s">
        <v>35</v>
      </c>
      <c r="J6" s="35" t="s">
        <v>36</v>
      </c>
      <c r="K6" s="35" t="s">
        <v>37</v>
      </c>
    </row>
    <row r="7" ht="40.6" customHeight="1" spans="1:11">
      <c r="A7" s="40"/>
      <c r="B7" s="40"/>
      <c r="C7" s="40"/>
      <c r="D7" s="41"/>
      <c r="E7" s="41"/>
      <c r="F7" s="41"/>
      <c r="G7" s="41"/>
      <c r="H7" s="42"/>
      <c r="I7" s="41" t="s">
        <v>34</v>
      </c>
      <c r="J7" s="41"/>
      <c r="K7" s="41"/>
    </row>
    <row r="8" ht="15.05" customHeight="1" spans="1:11">
      <c r="A8" s="43">
        <v>1</v>
      </c>
      <c r="B8" s="43">
        <v>2</v>
      </c>
      <c r="C8" s="43">
        <v>3</v>
      </c>
      <c r="D8" s="43">
        <v>4</v>
      </c>
      <c r="E8" s="43">
        <v>5</v>
      </c>
      <c r="F8" s="43">
        <v>6</v>
      </c>
      <c r="G8" s="43">
        <v>7</v>
      </c>
      <c r="H8" s="43">
        <v>8</v>
      </c>
      <c r="I8" s="43">
        <v>9</v>
      </c>
      <c r="J8" s="55">
        <v>10</v>
      </c>
      <c r="K8" s="55">
        <v>11</v>
      </c>
    </row>
    <row r="9" ht="28" customHeight="1" spans="1:11">
      <c r="A9" s="44"/>
      <c r="B9" s="45"/>
      <c r="C9" s="44"/>
      <c r="D9" s="44"/>
      <c r="E9" s="44"/>
      <c r="F9" s="44"/>
      <c r="G9" s="44"/>
      <c r="H9" s="46"/>
      <c r="I9" s="46"/>
      <c r="J9" s="46"/>
      <c r="K9" s="46"/>
    </row>
    <row r="10" ht="28" customHeight="1" spans="1:11">
      <c r="A10" s="45"/>
      <c r="B10" s="45"/>
      <c r="C10" s="45"/>
      <c r="D10" s="45"/>
      <c r="E10" s="45"/>
      <c r="F10" s="45"/>
      <c r="G10" s="45"/>
      <c r="H10" s="46"/>
      <c r="I10" s="46"/>
      <c r="J10" s="46"/>
      <c r="K10" s="46"/>
    </row>
    <row r="11" ht="28" customHeight="1" spans="1:11">
      <c r="A11" s="47" t="s">
        <v>92</v>
      </c>
      <c r="B11" s="48"/>
      <c r="C11" s="48"/>
      <c r="D11" s="48"/>
      <c r="E11" s="48"/>
      <c r="F11" s="48"/>
      <c r="G11" s="49"/>
      <c r="H11" s="46"/>
      <c r="I11" s="46"/>
      <c r="J11" s="46"/>
      <c r="K11" s="46"/>
    </row>
    <row r="12" s="27" customFormat="1" ht="28" customHeight="1" spans="1:1">
      <c r="A12" s="27" t="s">
        <v>345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pane ySplit="1" topLeftCell="A2" activePane="bottomLeft" state="frozen"/>
      <selection/>
      <selection pane="bottomLeft" activeCell="F14" sqref="F14"/>
    </sheetView>
  </sheetViews>
  <sheetFormatPr defaultColWidth="9.10833333333333" defaultRowHeight="14.25" customHeight="1" outlineLevelCol="6"/>
  <cols>
    <col min="1" max="1" width="37.7833333333333" style="2" customWidth="1"/>
    <col min="2" max="2" width="28" style="2" customWidth="1"/>
    <col min="3" max="3" width="37.55" style="2" customWidth="1"/>
    <col min="4" max="4" width="17" style="2" customWidth="1"/>
    <col min="5" max="7" width="27" style="2" customWidth="1"/>
    <col min="8" max="16384" width="9.10833333333333" style="2"/>
  </cols>
  <sheetData>
    <row r="1" customHeight="1" spans="1:7">
      <c r="A1" s="3"/>
      <c r="B1" s="3"/>
      <c r="C1" s="3"/>
      <c r="D1" s="3"/>
      <c r="E1" s="3"/>
      <c r="F1" s="3"/>
      <c r="G1" s="3"/>
    </row>
    <row r="2" ht="13.6" customHeight="1" spans="4:7">
      <c r="D2" s="4"/>
      <c r="G2" s="5" t="s">
        <v>398</v>
      </c>
    </row>
    <row r="3" ht="27.85" customHeight="1" spans="1:7">
      <c r="A3" s="6" t="s">
        <v>399</v>
      </c>
      <c r="B3" s="6"/>
      <c r="C3" s="6"/>
      <c r="D3" s="6"/>
      <c r="E3" s="6"/>
      <c r="F3" s="6"/>
      <c r="G3" s="6"/>
    </row>
    <row r="4" ht="13.6" customHeight="1" spans="1:7">
      <c r="A4" s="7" t="str">
        <f>'部门财务收支预算总表01-1'!A4</f>
        <v>单位名称：新平彝族傣族自治县信访局</v>
      </c>
      <c r="B4" s="8"/>
      <c r="C4" s="8"/>
      <c r="D4" s="8"/>
      <c r="E4" s="9"/>
      <c r="F4" s="9"/>
      <c r="G4" s="10" t="s">
        <v>117</v>
      </c>
    </row>
    <row r="5" ht="21.8" customHeight="1" spans="1:7">
      <c r="A5" s="11" t="s">
        <v>200</v>
      </c>
      <c r="B5" s="11" t="s">
        <v>199</v>
      </c>
      <c r="C5" s="11" t="s">
        <v>128</v>
      </c>
      <c r="D5" s="12" t="s">
        <v>400</v>
      </c>
      <c r="E5" s="13" t="s">
        <v>35</v>
      </c>
      <c r="F5" s="14"/>
      <c r="G5" s="15"/>
    </row>
    <row r="6" ht="21.8" customHeight="1" spans="1:7">
      <c r="A6" s="16"/>
      <c r="B6" s="16"/>
      <c r="C6" s="16"/>
      <c r="D6" s="17"/>
      <c r="E6" s="18" t="s">
        <v>401</v>
      </c>
      <c r="F6" s="12" t="s">
        <v>402</v>
      </c>
      <c r="G6" s="12" t="s">
        <v>403</v>
      </c>
    </row>
    <row r="7" ht="40.6" customHeight="1" spans="1:7">
      <c r="A7" s="19"/>
      <c r="B7" s="19"/>
      <c r="C7" s="19"/>
      <c r="D7" s="20"/>
      <c r="E7" s="21"/>
      <c r="F7" s="20" t="s">
        <v>34</v>
      </c>
      <c r="G7" s="20"/>
    </row>
    <row r="8" ht="15.05" customHeight="1" spans="1:7">
      <c r="A8" s="22">
        <v>1</v>
      </c>
      <c r="B8" s="22">
        <v>2</v>
      </c>
      <c r="C8" s="22">
        <v>3</v>
      </c>
      <c r="D8" s="22">
        <v>4</v>
      </c>
      <c r="E8" s="22">
        <v>5</v>
      </c>
      <c r="F8" s="22">
        <v>6</v>
      </c>
      <c r="G8" s="22">
        <v>7</v>
      </c>
    </row>
    <row r="9" s="1" customFormat="1" ht="27" customHeight="1" spans="1:7">
      <c r="A9" s="23" t="s">
        <v>47</v>
      </c>
      <c r="B9" s="23" t="s">
        <v>204</v>
      </c>
      <c r="C9" s="24" t="s">
        <v>203</v>
      </c>
      <c r="D9" s="23" t="s">
        <v>404</v>
      </c>
      <c r="E9" s="25">
        <v>4600</v>
      </c>
      <c r="F9" s="25"/>
      <c r="G9" s="25"/>
    </row>
    <row r="10" s="1" customFormat="1" ht="27" customHeight="1" spans="1:7">
      <c r="A10" s="23" t="s">
        <v>47</v>
      </c>
      <c r="B10" s="23" t="s">
        <v>204</v>
      </c>
      <c r="C10" s="24" t="s">
        <v>208</v>
      </c>
      <c r="D10" s="23" t="s">
        <v>404</v>
      </c>
      <c r="E10" s="25">
        <v>36000</v>
      </c>
      <c r="F10" s="25">
        <v>18000</v>
      </c>
      <c r="G10" s="25">
        <v>18000</v>
      </c>
    </row>
    <row r="11" s="1" customFormat="1" ht="27" customHeight="1" spans="1:7">
      <c r="A11" s="23" t="s">
        <v>47</v>
      </c>
      <c r="B11" s="23" t="s">
        <v>213</v>
      </c>
      <c r="C11" s="24" t="s">
        <v>212</v>
      </c>
      <c r="D11" s="23" t="s">
        <v>404</v>
      </c>
      <c r="E11" s="25">
        <v>5000</v>
      </c>
      <c r="F11" s="25">
        <v>5000</v>
      </c>
      <c r="G11" s="25">
        <v>5000</v>
      </c>
    </row>
    <row r="12" s="1" customFormat="1" ht="27" customHeight="1" spans="1:7">
      <c r="A12" s="23" t="s">
        <v>47</v>
      </c>
      <c r="B12" s="23" t="s">
        <v>213</v>
      </c>
      <c r="C12" s="24" t="s">
        <v>215</v>
      </c>
      <c r="D12" s="23" t="s">
        <v>404</v>
      </c>
      <c r="E12" s="25">
        <v>50000</v>
      </c>
      <c r="F12" s="25">
        <v>50000</v>
      </c>
      <c r="G12" s="25">
        <v>50000</v>
      </c>
    </row>
    <row r="13" s="1" customFormat="1" ht="27" customHeight="1" spans="1:7">
      <c r="A13" s="26" t="s">
        <v>32</v>
      </c>
      <c r="B13" s="26"/>
      <c r="C13" s="26"/>
      <c r="D13" s="26"/>
      <c r="E13" s="25">
        <f>SUM(E9:E12)</f>
        <v>95600</v>
      </c>
      <c r="F13" s="25">
        <f>SUM(F9:F12)</f>
        <v>73000</v>
      </c>
      <c r="G13" s="25">
        <f>SUM(G9:G12)</f>
        <v>73000</v>
      </c>
    </row>
  </sheetData>
  <mergeCells count="11">
    <mergeCell ref="A3:G3"/>
    <mergeCell ref="A4:D4"/>
    <mergeCell ref="E5:G5"/>
    <mergeCell ref="A13:D13"/>
    <mergeCell ref="A5:A7"/>
    <mergeCell ref="B5:B7"/>
    <mergeCell ref="C5:C7"/>
    <mergeCell ref="D5:D7"/>
    <mergeCell ref="E6:E7"/>
    <mergeCell ref="F6:F7"/>
    <mergeCell ref="G6:G7"/>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B16" sqref="B16"/>
    </sheetView>
  </sheetViews>
  <sheetFormatPr defaultColWidth="8" defaultRowHeight="14.25" customHeight="1"/>
  <cols>
    <col min="1" max="1" width="21.1083333333333" style="2" customWidth="1"/>
    <col min="2" max="2" width="35.2166666666667" style="2" customWidth="1"/>
    <col min="3" max="19" width="16.2166666666667" style="2" customWidth="1"/>
    <col min="20" max="16384" width="8" style="2"/>
  </cols>
  <sheetData>
    <row r="1" customHeight="1" spans="1:19">
      <c r="A1" s="3"/>
      <c r="B1" s="3"/>
      <c r="C1" s="3"/>
      <c r="D1" s="3"/>
      <c r="E1" s="3"/>
      <c r="F1" s="3"/>
      <c r="G1" s="3"/>
      <c r="H1" s="3"/>
      <c r="I1" s="3"/>
      <c r="J1" s="3"/>
      <c r="K1" s="3"/>
      <c r="L1" s="3"/>
      <c r="M1" s="3"/>
      <c r="N1" s="3"/>
      <c r="O1" s="3"/>
      <c r="P1" s="3"/>
      <c r="Q1" s="3"/>
      <c r="R1" s="3"/>
      <c r="S1" s="3"/>
    </row>
    <row r="2" ht="11.95" customHeight="1" spans="1:18">
      <c r="A2" s="188"/>
      <c r="J2" s="201"/>
      <c r="R2" s="5" t="s">
        <v>28</v>
      </c>
    </row>
    <row r="3" ht="36" customHeight="1" spans="1:19">
      <c r="A3" s="189" t="s">
        <v>29</v>
      </c>
      <c r="B3" s="141"/>
      <c r="C3" s="141"/>
      <c r="D3" s="141"/>
      <c r="E3" s="141"/>
      <c r="F3" s="141"/>
      <c r="G3" s="141"/>
      <c r="H3" s="141"/>
      <c r="I3" s="141"/>
      <c r="J3" s="202"/>
      <c r="K3" s="141"/>
      <c r="L3" s="141"/>
      <c r="M3" s="141"/>
      <c r="N3" s="141"/>
      <c r="O3" s="141"/>
      <c r="P3" s="141"/>
      <c r="Q3" s="141"/>
      <c r="R3" s="141"/>
      <c r="S3" s="141"/>
    </row>
    <row r="4" ht="20.3" customHeight="1" spans="1:19">
      <c r="A4" s="190" t="str">
        <f>'部门财务收支预算总表01-1'!A4</f>
        <v>单位名称：新平彝族傣族自治县信访局</v>
      </c>
      <c r="B4" s="9"/>
      <c r="C4" s="9"/>
      <c r="D4" s="9"/>
      <c r="E4" s="9"/>
      <c r="F4" s="9"/>
      <c r="G4" s="9"/>
      <c r="H4" s="9"/>
      <c r="I4" s="9"/>
      <c r="J4" s="203"/>
      <c r="K4" s="9"/>
      <c r="L4" s="9"/>
      <c r="M4" s="9"/>
      <c r="N4" s="10"/>
      <c r="O4" s="10"/>
      <c r="P4" s="10"/>
      <c r="Q4" s="10"/>
      <c r="R4" s="10" t="s">
        <v>3</v>
      </c>
      <c r="S4" s="10" t="s">
        <v>3</v>
      </c>
    </row>
    <row r="5" ht="18.85" customHeight="1" spans="1:19">
      <c r="A5" s="191" t="s">
        <v>30</v>
      </c>
      <c r="B5" s="192" t="s">
        <v>31</v>
      </c>
      <c r="C5" s="192" t="s">
        <v>32</v>
      </c>
      <c r="D5" s="193" t="s">
        <v>33</v>
      </c>
      <c r="E5" s="194"/>
      <c r="F5" s="194"/>
      <c r="G5" s="194"/>
      <c r="H5" s="194"/>
      <c r="I5" s="194"/>
      <c r="J5" s="204"/>
      <c r="K5" s="194"/>
      <c r="L5" s="194"/>
      <c r="M5" s="194"/>
      <c r="N5" s="205"/>
      <c r="O5" s="205" t="s">
        <v>21</v>
      </c>
      <c r="P5" s="205"/>
      <c r="Q5" s="205"/>
      <c r="R5" s="205"/>
      <c r="S5" s="205"/>
    </row>
    <row r="6" ht="18" customHeight="1" spans="1:19">
      <c r="A6" s="195"/>
      <c r="B6" s="196"/>
      <c r="C6" s="196"/>
      <c r="D6" s="196" t="s">
        <v>34</v>
      </c>
      <c r="E6" s="196" t="s">
        <v>35</v>
      </c>
      <c r="F6" s="196" t="s">
        <v>36</v>
      </c>
      <c r="G6" s="196" t="s">
        <v>37</v>
      </c>
      <c r="H6" s="196" t="s">
        <v>38</v>
      </c>
      <c r="I6" s="206" t="s">
        <v>39</v>
      </c>
      <c r="J6" s="207"/>
      <c r="K6" s="206" t="s">
        <v>40</v>
      </c>
      <c r="L6" s="206" t="s">
        <v>41</v>
      </c>
      <c r="M6" s="206" t="s">
        <v>42</v>
      </c>
      <c r="N6" s="208" t="s">
        <v>43</v>
      </c>
      <c r="O6" s="183" t="s">
        <v>34</v>
      </c>
      <c r="P6" s="183" t="s">
        <v>35</v>
      </c>
      <c r="Q6" s="183" t="s">
        <v>36</v>
      </c>
      <c r="R6" s="183" t="s">
        <v>37</v>
      </c>
      <c r="S6" s="183" t="s">
        <v>44</v>
      </c>
    </row>
    <row r="7" ht="29.3" customHeight="1" spans="1:19">
      <c r="A7" s="197"/>
      <c r="B7" s="198"/>
      <c r="C7" s="198"/>
      <c r="D7" s="198"/>
      <c r="E7" s="198"/>
      <c r="F7" s="198"/>
      <c r="G7" s="198"/>
      <c r="H7" s="198"/>
      <c r="I7" s="209" t="s">
        <v>34</v>
      </c>
      <c r="J7" s="209" t="s">
        <v>45</v>
      </c>
      <c r="K7" s="209" t="s">
        <v>40</v>
      </c>
      <c r="L7" s="209" t="s">
        <v>41</v>
      </c>
      <c r="M7" s="209" t="s">
        <v>42</v>
      </c>
      <c r="N7" s="209" t="s">
        <v>43</v>
      </c>
      <c r="O7" s="209"/>
      <c r="P7" s="209"/>
      <c r="Q7" s="209"/>
      <c r="R7" s="209"/>
      <c r="S7" s="209"/>
    </row>
    <row r="8" ht="16.55" customHeight="1" spans="1:19">
      <c r="A8" s="199">
        <v>1</v>
      </c>
      <c r="B8" s="22">
        <v>2</v>
      </c>
      <c r="C8" s="22">
        <v>3</v>
      </c>
      <c r="D8" s="22">
        <v>4</v>
      </c>
      <c r="E8" s="199">
        <v>5</v>
      </c>
      <c r="F8" s="22">
        <v>6</v>
      </c>
      <c r="G8" s="22">
        <v>7</v>
      </c>
      <c r="H8" s="199">
        <v>8</v>
      </c>
      <c r="I8" s="22">
        <v>9</v>
      </c>
      <c r="J8" s="210">
        <v>10</v>
      </c>
      <c r="K8" s="210">
        <v>11</v>
      </c>
      <c r="L8" s="211">
        <v>12</v>
      </c>
      <c r="M8" s="210">
        <v>13</v>
      </c>
      <c r="N8" s="210">
        <v>14</v>
      </c>
      <c r="O8" s="210">
        <v>15</v>
      </c>
      <c r="P8" s="210">
        <v>16</v>
      </c>
      <c r="Q8" s="210">
        <v>17</v>
      </c>
      <c r="R8" s="210">
        <v>18</v>
      </c>
      <c r="S8" s="210">
        <v>19</v>
      </c>
    </row>
    <row r="9" ht="27" customHeight="1" spans="1:19">
      <c r="A9" s="161" t="s">
        <v>46</v>
      </c>
      <c r="B9" s="161" t="s">
        <v>47</v>
      </c>
      <c r="C9" s="144">
        <v>1680751</v>
      </c>
      <c r="D9" s="144">
        <v>1680751</v>
      </c>
      <c r="E9" s="144">
        <v>1680751</v>
      </c>
      <c r="F9" s="22"/>
      <c r="G9" s="22"/>
      <c r="H9" s="199"/>
      <c r="I9" s="22"/>
      <c r="J9" s="210"/>
      <c r="K9" s="210"/>
      <c r="L9" s="211"/>
      <c r="M9" s="210"/>
      <c r="N9" s="210"/>
      <c r="O9" s="210"/>
      <c r="P9" s="210"/>
      <c r="Q9" s="210"/>
      <c r="R9" s="210"/>
      <c r="S9" s="210"/>
    </row>
    <row r="10" ht="27" customHeight="1" spans="1:19">
      <c r="A10" s="162" t="s">
        <v>48</v>
      </c>
      <c r="B10" s="162" t="s">
        <v>47</v>
      </c>
      <c r="C10" s="144">
        <v>1680751</v>
      </c>
      <c r="D10" s="144">
        <v>1680751</v>
      </c>
      <c r="E10" s="144">
        <v>1680751</v>
      </c>
      <c r="F10" s="200"/>
      <c r="G10" s="200"/>
      <c r="H10" s="200"/>
      <c r="I10" s="200"/>
      <c r="J10" s="200"/>
      <c r="K10" s="200"/>
      <c r="L10" s="200"/>
      <c r="M10" s="200"/>
      <c r="N10" s="200"/>
      <c r="O10" s="200"/>
      <c r="P10" s="200"/>
      <c r="Q10" s="200"/>
      <c r="R10" s="200"/>
      <c r="S10" s="200"/>
    </row>
    <row r="11" ht="27" customHeight="1" spans="1:19">
      <c r="A11" s="164" t="s">
        <v>32</v>
      </c>
      <c r="B11" s="164"/>
      <c r="C11" s="144">
        <v>1680751</v>
      </c>
      <c r="D11" s="144">
        <v>1680751</v>
      </c>
      <c r="E11" s="144">
        <v>1680751</v>
      </c>
      <c r="F11" s="200"/>
      <c r="G11" s="200"/>
      <c r="H11" s="200"/>
      <c r="I11" s="200"/>
      <c r="J11" s="200"/>
      <c r="K11" s="200"/>
      <c r="L11" s="200"/>
      <c r="M11" s="200"/>
      <c r="N11" s="200"/>
      <c r="O11" s="200"/>
      <c r="P11" s="200"/>
      <c r="Q11" s="200"/>
      <c r="R11" s="200"/>
      <c r="S11" s="200"/>
    </row>
  </sheetData>
  <mergeCells count="21">
    <mergeCell ref="R2:S2"/>
    <mergeCell ref="A3:S3"/>
    <mergeCell ref="A4:D4"/>
    <mergeCell ref="R4:S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Zeros="0" workbookViewId="0">
      <pane ySplit="1" topLeftCell="A2" activePane="bottomLeft" state="frozen"/>
      <selection/>
      <selection pane="bottomLeft" activeCell="A3" sqref="A3:O3"/>
    </sheetView>
  </sheetViews>
  <sheetFormatPr defaultColWidth="9.10833333333333" defaultRowHeight="14.25" customHeight="1"/>
  <cols>
    <col min="1" max="1" width="14.2166666666667" style="2" customWidth="1"/>
    <col min="2" max="2" width="32.55" style="2" customWidth="1"/>
    <col min="3" max="6" width="18.8916666666667" style="2" customWidth="1"/>
    <col min="7" max="7" width="21.2166666666667" style="2" customWidth="1"/>
    <col min="8" max="9" width="18.8916666666667" style="2" customWidth="1"/>
    <col min="10" max="10" width="17.8916666666667" style="2" customWidth="1"/>
    <col min="11" max="15" width="18.8916666666667" style="2" customWidth="1"/>
    <col min="16" max="16384" width="9.10833333333333" style="2"/>
  </cols>
  <sheetData>
    <row r="1" customHeight="1" spans="1:15">
      <c r="A1" s="3"/>
      <c r="B1" s="3"/>
      <c r="C1" s="3"/>
      <c r="D1" s="3"/>
      <c r="E1" s="3"/>
      <c r="F1" s="3"/>
      <c r="G1" s="3"/>
      <c r="H1" s="3"/>
      <c r="I1" s="3"/>
      <c r="J1" s="3"/>
      <c r="K1" s="3"/>
      <c r="L1" s="3"/>
      <c r="M1" s="3"/>
      <c r="N1" s="3"/>
      <c r="O1" s="3"/>
    </row>
    <row r="2" ht="15.75" customHeight="1" spans="15:15">
      <c r="O2" s="148" t="s">
        <v>49</v>
      </c>
    </row>
    <row r="3" ht="28.5" customHeight="1" spans="1:15">
      <c r="A3" s="141" t="s">
        <v>50</v>
      </c>
      <c r="B3" s="141"/>
      <c r="C3" s="141"/>
      <c r="D3" s="141"/>
      <c r="E3" s="141"/>
      <c r="F3" s="141"/>
      <c r="G3" s="141"/>
      <c r="H3" s="141"/>
      <c r="I3" s="141"/>
      <c r="J3" s="141"/>
      <c r="K3" s="141"/>
      <c r="L3" s="141"/>
      <c r="M3" s="141"/>
      <c r="N3" s="141"/>
      <c r="O3" s="141"/>
    </row>
    <row r="4" ht="15.05" customHeight="1" spans="1:15">
      <c r="A4" s="180" t="str">
        <f>'部门财务收支预算总表01-1'!A4</f>
        <v>单位名称：新平彝族傣族自治县信访局</v>
      </c>
      <c r="B4" s="181"/>
      <c r="C4" s="182"/>
      <c r="D4" s="182"/>
      <c r="E4" s="182"/>
      <c r="F4" s="182"/>
      <c r="G4" s="9"/>
      <c r="H4" s="182"/>
      <c r="I4" s="182"/>
      <c r="J4" s="9"/>
      <c r="K4" s="182"/>
      <c r="L4" s="182"/>
      <c r="M4" s="9"/>
      <c r="N4" s="9"/>
      <c r="O4" s="149" t="s">
        <v>3</v>
      </c>
    </row>
    <row r="5" ht="18.85" customHeight="1" spans="1:15">
      <c r="A5" s="12" t="s">
        <v>51</v>
      </c>
      <c r="B5" s="12" t="s">
        <v>52</v>
      </c>
      <c r="C5" s="18" t="s">
        <v>32</v>
      </c>
      <c r="D5" s="142" t="s">
        <v>35</v>
      </c>
      <c r="E5" s="142"/>
      <c r="F5" s="142"/>
      <c r="G5" s="183" t="s">
        <v>36</v>
      </c>
      <c r="H5" s="12" t="s">
        <v>37</v>
      </c>
      <c r="I5" s="12" t="s">
        <v>53</v>
      </c>
      <c r="J5" s="13" t="s">
        <v>54</v>
      </c>
      <c r="K5" s="185" t="s">
        <v>55</v>
      </c>
      <c r="L5" s="185" t="s">
        <v>56</v>
      </c>
      <c r="M5" s="185" t="s">
        <v>57</v>
      </c>
      <c r="N5" s="185" t="s">
        <v>58</v>
      </c>
      <c r="O5" s="186" t="s">
        <v>59</v>
      </c>
    </row>
    <row r="6" ht="29.95" customHeight="1" spans="1:15">
      <c r="A6" s="21"/>
      <c r="B6" s="21"/>
      <c r="C6" s="21"/>
      <c r="D6" s="142" t="s">
        <v>34</v>
      </c>
      <c r="E6" s="142" t="s">
        <v>60</v>
      </c>
      <c r="F6" s="142" t="s">
        <v>61</v>
      </c>
      <c r="G6" s="21"/>
      <c r="H6" s="21"/>
      <c r="I6" s="21"/>
      <c r="J6" s="142" t="s">
        <v>34</v>
      </c>
      <c r="K6" s="187" t="s">
        <v>55</v>
      </c>
      <c r="L6" s="187" t="s">
        <v>56</v>
      </c>
      <c r="M6" s="187" t="s">
        <v>57</v>
      </c>
      <c r="N6" s="187" t="s">
        <v>58</v>
      </c>
      <c r="O6" s="187" t="s">
        <v>59</v>
      </c>
    </row>
    <row r="7" ht="16.55" customHeight="1" spans="1:15">
      <c r="A7" s="142">
        <v>1</v>
      </c>
      <c r="B7" s="142">
        <v>2</v>
      </c>
      <c r="C7" s="142">
        <v>3</v>
      </c>
      <c r="D7" s="142">
        <v>4</v>
      </c>
      <c r="E7" s="142">
        <v>5</v>
      </c>
      <c r="F7" s="142">
        <v>6</v>
      </c>
      <c r="G7" s="142">
        <v>7</v>
      </c>
      <c r="H7" s="184">
        <v>8</v>
      </c>
      <c r="I7" s="184">
        <v>9</v>
      </c>
      <c r="J7" s="184">
        <v>10</v>
      </c>
      <c r="K7" s="184">
        <v>11</v>
      </c>
      <c r="L7" s="184">
        <v>12</v>
      </c>
      <c r="M7" s="184">
        <v>13</v>
      </c>
      <c r="N7" s="184">
        <v>14</v>
      </c>
      <c r="O7" s="142">
        <v>15</v>
      </c>
    </row>
    <row r="8" s="179" customFormat="1" ht="26" customHeight="1" spans="1:15">
      <c r="A8" s="161" t="s">
        <v>62</v>
      </c>
      <c r="B8" s="161" t="s">
        <v>63</v>
      </c>
      <c r="C8" s="144">
        <f>C9</f>
        <v>1191408</v>
      </c>
      <c r="D8" s="144">
        <v>1191408</v>
      </c>
      <c r="E8" s="144">
        <v>1095808</v>
      </c>
      <c r="F8" s="144">
        <v>95600</v>
      </c>
      <c r="G8" s="142"/>
      <c r="H8" s="184"/>
      <c r="I8" s="184"/>
      <c r="J8" s="184"/>
      <c r="K8" s="184"/>
      <c r="L8" s="184"/>
      <c r="M8" s="184"/>
      <c r="N8" s="184"/>
      <c r="O8" s="142"/>
    </row>
    <row r="9" s="179" customFormat="1" ht="26" customHeight="1" spans="1:15">
      <c r="A9" s="162" t="s">
        <v>64</v>
      </c>
      <c r="B9" s="162" t="s">
        <v>65</v>
      </c>
      <c r="C9" s="144">
        <v>1191408</v>
      </c>
      <c r="D9" s="144">
        <v>1191408</v>
      </c>
      <c r="E9" s="144">
        <v>1095808</v>
      </c>
      <c r="F9" s="144">
        <v>95600</v>
      </c>
      <c r="G9" s="142"/>
      <c r="H9" s="184"/>
      <c r="I9" s="184"/>
      <c r="J9" s="184"/>
      <c r="K9" s="184"/>
      <c r="L9" s="184"/>
      <c r="M9" s="184"/>
      <c r="N9" s="184"/>
      <c r="O9" s="142"/>
    </row>
    <row r="10" s="179" customFormat="1" ht="26" customHeight="1" spans="1:15">
      <c r="A10" s="163" t="s">
        <v>66</v>
      </c>
      <c r="B10" s="163" t="s">
        <v>67</v>
      </c>
      <c r="C10" s="144">
        <v>1191408</v>
      </c>
      <c r="D10" s="144">
        <v>1191408</v>
      </c>
      <c r="E10" s="144">
        <v>1095808</v>
      </c>
      <c r="F10" s="144">
        <v>95600</v>
      </c>
      <c r="G10" s="142"/>
      <c r="H10" s="184"/>
      <c r="I10" s="184"/>
      <c r="J10" s="184"/>
      <c r="K10" s="184"/>
      <c r="L10" s="184"/>
      <c r="M10" s="184"/>
      <c r="N10" s="184"/>
      <c r="O10" s="142"/>
    </row>
    <row r="11" ht="26" customHeight="1" spans="1:15">
      <c r="A11" s="161" t="s">
        <v>68</v>
      </c>
      <c r="B11" s="161" t="s">
        <v>69</v>
      </c>
      <c r="C11" s="144">
        <v>178635</v>
      </c>
      <c r="D11" s="144">
        <v>178635</v>
      </c>
      <c r="E11" s="144">
        <v>178635</v>
      </c>
      <c r="F11" s="144"/>
      <c r="G11" s="142"/>
      <c r="H11" s="184"/>
      <c r="I11" s="184"/>
      <c r="J11" s="184"/>
      <c r="K11" s="184"/>
      <c r="L11" s="184"/>
      <c r="M11" s="184"/>
      <c r="N11" s="184"/>
      <c r="O11" s="142"/>
    </row>
    <row r="12" ht="26" customHeight="1" spans="1:15">
      <c r="A12" s="162" t="s">
        <v>70</v>
      </c>
      <c r="B12" s="162" t="s">
        <v>71</v>
      </c>
      <c r="C12" s="144">
        <v>178635</v>
      </c>
      <c r="D12" s="144">
        <v>178635</v>
      </c>
      <c r="E12" s="144">
        <v>178635</v>
      </c>
      <c r="F12" s="144"/>
      <c r="G12" s="142"/>
      <c r="H12" s="184"/>
      <c r="I12" s="184"/>
      <c r="J12" s="184"/>
      <c r="K12" s="184"/>
      <c r="L12" s="184"/>
      <c r="M12" s="184"/>
      <c r="N12" s="184"/>
      <c r="O12" s="142"/>
    </row>
    <row r="13" ht="26" customHeight="1" spans="1:15">
      <c r="A13" s="163" t="s">
        <v>72</v>
      </c>
      <c r="B13" s="163" t="s">
        <v>73</v>
      </c>
      <c r="C13" s="144">
        <v>300</v>
      </c>
      <c r="D13" s="144">
        <v>300</v>
      </c>
      <c r="E13" s="144">
        <v>300</v>
      </c>
      <c r="F13" s="144"/>
      <c r="G13" s="142"/>
      <c r="H13" s="184"/>
      <c r="I13" s="184"/>
      <c r="J13" s="184"/>
      <c r="K13" s="184"/>
      <c r="L13" s="184"/>
      <c r="M13" s="184"/>
      <c r="N13" s="184"/>
      <c r="O13" s="142"/>
    </row>
    <row r="14" ht="26" customHeight="1" spans="1:15">
      <c r="A14" s="163" t="s">
        <v>74</v>
      </c>
      <c r="B14" s="163" t="s">
        <v>75</v>
      </c>
      <c r="C14" s="144">
        <v>178335</v>
      </c>
      <c r="D14" s="144">
        <v>178335</v>
      </c>
      <c r="E14" s="144">
        <v>178335</v>
      </c>
      <c r="F14" s="144"/>
      <c r="G14" s="142"/>
      <c r="H14" s="184"/>
      <c r="I14" s="184"/>
      <c r="J14" s="184"/>
      <c r="K14" s="184"/>
      <c r="L14" s="184"/>
      <c r="M14" s="184"/>
      <c r="N14" s="184"/>
      <c r="O14" s="142"/>
    </row>
    <row r="15" ht="26" customHeight="1" spans="1:15">
      <c r="A15" s="161" t="s">
        <v>76</v>
      </c>
      <c r="B15" s="161" t="s">
        <v>77</v>
      </c>
      <c r="C15" s="144">
        <v>118144</v>
      </c>
      <c r="D15" s="144">
        <v>118144</v>
      </c>
      <c r="E15" s="144">
        <v>118144</v>
      </c>
      <c r="F15" s="144"/>
      <c r="G15" s="142"/>
      <c r="H15" s="184"/>
      <c r="I15" s="184"/>
      <c r="J15" s="184"/>
      <c r="K15" s="184"/>
      <c r="L15" s="184"/>
      <c r="M15" s="184"/>
      <c r="N15" s="184"/>
      <c r="O15" s="142"/>
    </row>
    <row r="16" ht="26" customHeight="1" spans="1:15">
      <c r="A16" s="162" t="s">
        <v>78</v>
      </c>
      <c r="B16" s="162" t="s">
        <v>79</v>
      </c>
      <c r="C16" s="144">
        <v>118144</v>
      </c>
      <c r="D16" s="144">
        <v>118144</v>
      </c>
      <c r="E16" s="144">
        <v>118144</v>
      </c>
      <c r="F16" s="144"/>
      <c r="G16" s="142"/>
      <c r="H16" s="184"/>
      <c r="I16" s="184"/>
      <c r="J16" s="184"/>
      <c r="K16" s="184"/>
      <c r="L16" s="184"/>
      <c r="M16" s="184"/>
      <c r="N16" s="184"/>
      <c r="O16" s="142"/>
    </row>
    <row r="17" ht="26" customHeight="1" spans="1:15">
      <c r="A17" s="163" t="s">
        <v>80</v>
      </c>
      <c r="B17" s="163" t="s">
        <v>81</v>
      </c>
      <c r="C17" s="144">
        <v>76828</v>
      </c>
      <c r="D17" s="144">
        <v>76828</v>
      </c>
      <c r="E17" s="144">
        <v>76828</v>
      </c>
      <c r="F17" s="144"/>
      <c r="G17" s="142"/>
      <c r="H17" s="184"/>
      <c r="I17" s="184"/>
      <c r="J17" s="184"/>
      <c r="K17" s="184"/>
      <c r="L17" s="184"/>
      <c r="M17" s="184"/>
      <c r="N17" s="184"/>
      <c r="O17" s="142"/>
    </row>
    <row r="18" ht="26" customHeight="1" spans="1:15">
      <c r="A18" s="163" t="s">
        <v>82</v>
      </c>
      <c r="B18" s="163" t="s">
        <v>83</v>
      </c>
      <c r="C18" s="144">
        <v>39516</v>
      </c>
      <c r="D18" s="144">
        <v>39516</v>
      </c>
      <c r="E18" s="144">
        <v>39516</v>
      </c>
      <c r="F18" s="144"/>
      <c r="G18" s="142"/>
      <c r="H18" s="184"/>
      <c r="I18" s="184"/>
      <c r="J18" s="184"/>
      <c r="K18" s="184"/>
      <c r="L18" s="184"/>
      <c r="M18" s="184"/>
      <c r="N18" s="184"/>
      <c r="O18" s="142"/>
    </row>
    <row r="19" ht="26" customHeight="1" spans="1:15">
      <c r="A19" s="163" t="s">
        <v>84</v>
      </c>
      <c r="B19" s="163" t="s">
        <v>85</v>
      </c>
      <c r="C19" s="144">
        <v>1800</v>
      </c>
      <c r="D19" s="144">
        <v>1800</v>
      </c>
      <c r="E19" s="144">
        <v>1800</v>
      </c>
      <c r="F19" s="144"/>
      <c r="G19" s="142"/>
      <c r="H19" s="184"/>
      <c r="I19" s="184"/>
      <c r="J19" s="184"/>
      <c r="K19" s="184"/>
      <c r="L19" s="184"/>
      <c r="M19" s="184"/>
      <c r="N19" s="184"/>
      <c r="O19" s="142"/>
    </row>
    <row r="20" ht="26" customHeight="1" spans="1:15">
      <c r="A20" s="161" t="s">
        <v>86</v>
      </c>
      <c r="B20" s="161" t="s">
        <v>87</v>
      </c>
      <c r="C20" s="144">
        <v>192564</v>
      </c>
      <c r="D20" s="144">
        <v>192564</v>
      </c>
      <c r="E20" s="144">
        <v>192564</v>
      </c>
      <c r="F20" s="144"/>
      <c r="G20" s="142"/>
      <c r="H20" s="184"/>
      <c r="I20" s="184"/>
      <c r="J20" s="184"/>
      <c r="K20" s="184"/>
      <c r="L20" s="184"/>
      <c r="M20" s="184"/>
      <c r="N20" s="184"/>
      <c r="O20" s="142"/>
    </row>
    <row r="21" ht="26" customHeight="1" spans="1:15">
      <c r="A21" s="162" t="s">
        <v>88</v>
      </c>
      <c r="B21" s="162" t="s">
        <v>89</v>
      </c>
      <c r="C21" s="144">
        <v>192564</v>
      </c>
      <c r="D21" s="144">
        <v>192564</v>
      </c>
      <c r="E21" s="144">
        <v>192564</v>
      </c>
      <c r="F21" s="144"/>
      <c r="G21" s="142"/>
      <c r="H21" s="184"/>
      <c r="I21" s="184"/>
      <c r="J21" s="184"/>
      <c r="K21" s="184"/>
      <c r="L21" s="184"/>
      <c r="M21" s="184"/>
      <c r="N21" s="184"/>
      <c r="O21" s="142"/>
    </row>
    <row r="22" ht="26" customHeight="1" spans="1:15">
      <c r="A22" s="163" t="s">
        <v>90</v>
      </c>
      <c r="B22" s="163" t="s">
        <v>91</v>
      </c>
      <c r="C22" s="144">
        <v>192564</v>
      </c>
      <c r="D22" s="144">
        <v>192564</v>
      </c>
      <c r="E22" s="144">
        <v>192564</v>
      </c>
      <c r="F22" s="144"/>
      <c r="G22" s="142"/>
      <c r="H22" s="184"/>
      <c r="I22" s="184"/>
      <c r="J22" s="184"/>
      <c r="K22" s="184"/>
      <c r="L22" s="184"/>
      <c r="M22" s="184"/>
      <c r="N22" s="184"/>
      <c r="O22" s="142"/>
    </row>
    <row r="23" ht="26" customHeight="1" spans="1:15">
      <c r="A23" s="164" t="s">
        <v>92</v>
      </c>
      <c r="B23" s="164"/>
      <c r="C23" s="144">
        <f>C8+C11+C15+C20</f>
        <v>1680751</v>
      </c>
      <c r="D23" s="144">
        <f>D8+D11+D15+D20</f>
        <v>1680751</v>
      </c>
      <c r="E23" s="144">
        <f>E8+E11+E15+E20</f>
        <v>1585151</v>
      </c>
      <c r="F23" s="144">
        <f>F8+F11+F15+F20</f>
        <v>95600</v>
      </c>
      <c r="G23" s="142"/>
      <c r="H23" s="184"/>
      <c r="I23" s="184"/>
      <c r="J23" s="184"/>
      <c r="K23" s="184"/>
      <c r="L23" s="184"/>
      <c r="M23" s="184"/>
      <c r="N23" s="184"/>
      <c r="O23" s="142"/>
    </row>
  </sheetData>
  <mergeCells count="11">
    <mergeCell ref="A3:O3"/>
    <mergeCell ref="A4:L4"/>
    <mergeCell ref="D5:F5"/>
    <mergeCell ref="J5:O5"/>
    <mergeCell ref="A23:B23"/>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4" activePane="bottomLeft" state="frozen"/>
      <selection/>
      <selection pane="bottomLeft" activeCell="B20" sqref="B20"/>
    </sheetView>
  </sheetViews>
  <sheetFormatPr defaultColWidth="9.10833333333333" defaultRowHeight="14.25" customHeight="1" outlineLevelCol="3"/>
  <cols>
    <col min="1" max="4" width="43.1333333333333" style="2" customWidth="1"/>
    <col min="5" max="16384" width="9.10833333333333" style="2"/>
  </cols>
  <sheetData>
    <row r="1" customHeight="1" spans="1:4">
      <c r="A1" s="3"/>
      <c r="B1" s="3"/>
      <c r="C1" s="3"/>
      <c r="D1" s="3"/>
    </row>
    <row r="2" customHeight="1" spans="4:4">
      <c r="D2" s="166" t="s">
        <v>93</v>
      </c>
    </row>
    <row r="3" ht="31.6" customHeight="1" spans="1:4">
      <c r="A3" s="167" t="s">
        <v>94</v>
      </c>
      <c r="B3" s="168"/>
      <c r="C3" s="168"/>
      <c r="D3" s="168"/>
    </row>
    <row r="4" ht="17.2" customHeight="1" spans="1:4">
      <c r="A4" s="7" t="str">
        <f>'部门财务收支预算总表01-1'!A4</f>
        <v>单位名称：新平彝族傣族自治县信访局</v>
      </c>
      <c r="B4" s="169"/>
      <c r="C4" s="169"/>
      <c r="D4" s="170" t="s">
        <v>3</v>
      </c>
    </row>
    <row r="5" ht="24.75" customHeight="1" spans="1:4">
      <c r="A5" s="13" t="s">
        <v>4</v>
      </c>
      <c r="B5" s="15"/>
      <c r="C5" s="13" t="s">
        <v>5</v>
      </c>
      <c r="D5" s="15"/>
    </row>
    <row r="6" ht="15.75" customHeight="1" spans="1:4">
      <c r="A6" s="18" t="s">
        <v>6</v>
      </c>
      <c r="B6" s="171" t="s">
        <v>7</v>
      </c>
      <c r="C6" s="18" t="s">
        <v>95</v>
      </c>
      <c r="D6" s="171" t="s">
        <v>7</v>
      </c>
    </row>
    <row r="7" ht="14.1" customHeight="1" spans="1:4">
      <c r="A7" s="21"/>
      <c r="B7" s="20"/>
      <c r="C7" s="21"/>
      <c r="D7" s="20"/>
    </row>
    <row r="8" ht="29.15" customHeight="1" spans="1:4">
      <c r="A8" s="172" t="s">
        <v>96</v>
      </c>
      <c r="B8" s="144">
        <f>SUM(B9:B11)</f>
        <v>1680751</v>
      </c>
      <c r="C8" s="173" t="s">
        <v>97</v>
      </c>
      <c r="D8" s="144">
        <v>1680751</v>
      </c>
    </row>
    <row r="9" ht="29.15" customHeight="1" spans="1:4">
      <c r="A9" s="174" t="s">
        <v>98</v>
      </c>
      <c r="B9" s="144">
        <f>D17</f>
        <v>1680751</v>
      </c>
      <c r="C9" s="173" t="str">
        <f>"（"&amp;"一"&amp;"）"&amp;"一般公共服务支出"</f>
        <v>（一）一般公共服务支出</v>
      </c>
      <c r="D9" s="144">
        <v>1191408</v>
      </c>
    </row>
    <row r="10" ht="29.15" customHeight="1" spans="1:4">
      <c r="A10" s="174" t="s">
        <v>99</v>
      </c>
      <c r="B10" s="144"/>
      <c r="C10" s="173" t="str">
        <f>"（"&amp;"二"&amp;"）"&amp;"社会保障和就业支出"</f>
        <v>（二）社会保障和就业支出</v>
      </c>
      <c r="D10" s="144">
        <v>178635</v>
      </c>
    </row>
    <row r="11" ht="29.15" customHeight="1" spans="1:4">
      <c r="A11" s="174" t="s">
        <v>100</v>
      </c>
      <c r="B11" s="144"/>
      <c r="C11" s="173" t="str">
        <f>"（"&amp;"三"&amp;"）"&amp;"卫生健康支出"</f>
        <v>（三）卫生健康支出</v>
      </c>
      <c r="D11" s="144">
        <v>118144</v>
      </c>
    </row>
    <row r="12" ht="29.15" customHeight="1" spans="1:4">
      <c r="A12" s="174" t="s">
        <v>101</v>
      </c>
      <c r="B12" s="144"/>
      <c r="C12" s="173" t="str">
        <f>"（"&amp;"四"&amp;"）"&amp;"住房保障支出"</f>
        <v>（四）住房保障支出</v>
      </c>
      <c r="D12" s="144">
        <v>192564</v>
      </c>
    </row>
    <row r="13" ht="29.15" customHeight="1" spans="1:4">
      <c r="A13" s="174" t="s">
        <v>98</v>
      </c>
      <c r="B13" s="144"/>
      <c r="C13" s="175"/>
      <c r="D13" s="144"/>
    </row>
    <row r="14" ht="29.15" customHeight="1" spans="1:4">
      <c r="A14" s="176" t="s">
        <v>99</v>
      </c>
      <c r="B14" s="144"/>
      <c r="C14" s="175"/>
      <c r="D14" s="144"/>
    </row>
    <row r="15" ht="29.15" customHeight="1" spans="1:4">
      <c r="A15" s="176" t="s">
        <v>100</v>
      </c>
      <c r="B15" s="144"/>
      <c r="C15" s="175"/>
      <c r="D15" s="144"/>
    </row>
    <row r="16" ht="29.15" customHeight="1" spans="1:4">
      <c r="A16" s="177"/>
      <c r="B16" s="144"/>
      <c r="C16" s="176" t="s">
        <v>102</v>
      </c>
      <c r="D16" s="144"/>
    </row>
    <row r="17" ht="29.15" customHeight="1" spans="1:4">
      <c r="A17" s="177" t="s">
        <v>103</v>
      </c>
      <c r="B17" s="178">
        <v>1680751</v>
      </c>
      <c r="C17" s="175" t="s">
        <v>27</v>
      </c>
      <c r="D17" s="178">
        <v>1680751</v>
      </c>
    </row>
  </sheetData>
  <mergeCells count="8">
    <mergeCell ref="A3:D3"/>
    <mergeCell ref="A4:B4"/>
    <mergeCell ref="A5:B5"/>
    <mergeCell ref="C5:D5"/>
    <mergeCell ref="A6:A7"/>
    <mergeCell ref="B6:B7"/>
    <mergeCell ref="C6:C7"/>
    <mergeCell ref="D6:D7"/>
  </mergeCells>
  <pageMargins left="0.75" right="0.75" top="1" bottom="1" header="0.5" footer="0.5"/>
  <pageSetup paperSize="9" scale="7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3" activePane="bottomLeft" state="frozen"/>
      <selection/>
      <selection pane="bottomLeft" activeCell="A3" sqref="A3:G3"/>
    </sheetView>
  </sheetViews>
  <sheetFormatPr defaultColWidth="9.10833333333333" defaultRowHeight="14.25" customHeight="1" outlineLevelCol="6"/>
  <cols>
    <col min="1" max="1" width="20.1083333333333" style="2" customWidth="1"/>
    <col min="2" max="2" width="37.3333333333333" style="2" customWidth="1"/>
    <col min="3" max="3" width="24.2166666666667" style="2" customWidth="1"/>
    <col min="4" max="6" width="25" style="2" customWidth="1"/>
    <col min="7" max="7" width="24.2166666666667" style="2" customWidth="1"/>
    <col min="8" max="16384" width="9.10833333333333" style="2"/>
  </cols>
  <sheetData>
    <row r="1" customHeight="1" spans="1:7">
      <c r="A1" s="3"/>
      <c r="B1" s="3"/>
      <c r="C1" s="3"/>
      <c r="D1" s="3"/>
      <c r="E1" s="3"/>
      <c r="F1" s="3"/>
      <c r="G1" s="3"/>
    </row>
    <row r="2" ht="11.95" customHeight="1" spans="4:7">
      <c r="D2" s="147"/>
      <c r="F2" s="148"/>
      <c r="G2" s="148" t="s">
        <v>104</v>
      </c>
    </row>
    <row r="3" ht="38.95" customHeight="1" spans="1:7">
      <c r="A3" s="6" t="s">
        <v>105</v>
      </c>
      <c r="B3" s="6"/>
      <c r="C3" s="6"/>
      <c r="D3" s="6"/>
      <c r="E3" s="6"/>
      <c r="F3" s="6"/>
      <c r="G3" s="6"/>
    </row>
    <row r="4" ht="18" customHeight="1" spans="1:7">
      <c r="A4" s="7" t="str">
        <f>'部门财务收支预算总表01-1'!A4</f>
        <v>单位名称：新平彝族傣族自治县信访局</v>
      </c>
      <c r="F4" s="149"/>
      <c r="G4" s="149" t="s">
        <v>3</v>
      </c>
    </row>
    <row r="5" ht="20.3" customHeight="1" spans="1:7">
      <c r="A5" s="154" t="s">
        <v>106</v>
      </c>
      <c r="B5" s="155"/>
      <c r="C5" s="156" t="s">
        <v>32</v>
      </c>
      <c r="D5" s="14" t="s">
        <v>60</v>
      </c>
      <c r="E5" s="14"/>
      <c r="F5" s="15"/>
      <c r="G5" s="156" t="s">
        <v>61</v>
      </c>
    </row>
    <row r="6" ht="20.3" customHeight="1" spans="1:7">
      <c r="A6" s="157" t="s">
        <v>51</v>
      </c>
      <c r="B6" s="158" t="s">
        <v>52</v>
      </c>
      <c r="C6" s="159"/>
      <c r="D6" s="159" t="s">
        <v>34</v>
      </c>
      <c r="E6" s="159" t="s">
        <v>107</v>
      </c>
      <c r="F6" s="159" t="s">
        <v>108</v>
      </c>
      <c r="G6" s="159"/>
    </row>
    <row r="7" ht="13.6" customHeight="1" spans="1:7">
      <c r="A7" s="160" t="s">
        <v>109</v>
      </c>
      <c r="B7" s="160" t="s">
        <v>110</v>
      </c>
      <c r="C7" s="160" t="s">
        <v>111</v>
      </c>
      <c r="D7" s="142"/>
      <c r="E7" s="160" t="s">
        <v>112</v>
      </c>
      <c r="F7" s="160" t="s">
        <v>113</v>
      </c>
      <c r="G7" s="160" t="s">
        <v>114</v>
      </c>
    </row>
    <row r="8" ht="27" customHeight="1" spans="1:7">
      <c r="A8" s="161" t="s">
        <v>62</v>
      </c>
      <c r="B8" s="161" t="s">
        <v>63</v>
      </c>
      <c r="C8" s="144">
        <f t="shared" ref="C8:C10" si="0">D8+G8</f>
        <v>1191408</v>
      </c>
      <c r="D8" s="144">
        <f t="shared" ref="D8:D10" si="1">E8+F8</f>
        <v>1095808</v>
      </c>
      <c r="E8" s="144">
        <v>979548</v>
      </c>
      <c r="F8" s="144">
        <f t="shared" ref="F8:F10" si="2">110600+5660</f>
        <v>116260</v>
      </c>
      <c r="G8" s="144">
        <v>95600</v>
      </c>
    </row>
    <row r="9" ht="27" customHeight="1" spans="1:7">
      <c r="A9" s="162" t="s">
        <v>64</v>
      </c>
      <c r="B9" s="162" t="s">
        <v>65</v>
      </c>
      <c r="C9" s="144">
        <f t="shared" si="0"/>
        <v>1191408</v>
      </c>
      <c r="D9" s="144">
        <f t="shared" si="1"/>
        <v>1095808</v>
      </c>
      <c r="E9" s="144">
        <v>979548</v>
      </c>
      <c r="F9" s="144">
        <f t="shared" si="2"/>
        <v>116260</v>
      </c>
      <c r="G9" s="144">
        <v>95600</v>
      </c>
    </row>
    <row r="10" ht="27" customHeight="1" spans="1:7">
      <c r="A10" s="163" t="s">
        <v>66</v>
      </c>
      <c r="B10" s="163" t="s">
        <v>67</v>
      </c>
      <c r="C10" s="144">
        <f t="shared" si="0"/>
        <v>1191408</v>
      </c>
      <c r="D10" s="144">
        <f t="shared" si="1"/>
        <v>1095808</v>
      </c>
      <c r="E10" s="144">
        <v>979548</v>
      </c>
      <c r="F10" s="144">
        <f t="shared" si="2"/>
        <v>116260</v>
      </c>
      <c r="G10" s="144">
        <v>95600</v>
      </c>
    </row>
    <row r="11" ht="27" customHeight="1" spans="1:7">
      <c r="A11" s="161" t="s">
        <v>68</v>
      </c>
      <c r="B11" s="161" t="s">
        <v>69</v>
      </c>
      <c r="C11" s="144">
        <v>178635</v>
      </c>
      <c r="D11" s="144">
        <v>178635</v>
      </c>
      <c r="E11" s="144">
        <v>178335</v>
      </c>
      <c r="F11" s="144">
        <v>300</v>
      </c>
      <c r="G11" s="144"/>
    </row>
    <row r="12" ht="27" customHeight="1" spans="1:7">
      <c r="A12" s="162" t="s">
        <v>70</v>
      </c>
      <c r="B12" s="162" t="s">
        <v>71</v>
      </c>
      <c r="C12" s="144">
        <v>178635</v>
      </c>
      <c r="D12" s="144">
        <v>178635</v>
      </c>
      <c r="E12" s="144">
        <v>178335</v>
      </c>
      <c r="F12" s="144">
        <v>300</v>
      </c>
      <c r="G12" s="144"/>
    </row>
    <row r="13" ht="27" customHeight="1" spans="1:7">
      <c r="A13" s="163" t="s">
        <v>72</v>
      </c>
      <c r="B13" s="163" t="s">
        <v>73</v>
      </c>
      <c r="C13" s="144">
        <v>300</v>
      </c>
      <c r="D13" s="144">
        <v>300</v>
      </c>
      <c r="E13" s="144"/>
      <c r="F13" s="144">
        <v>300</v>
      </c>
      <c r="G13" s="144"/>
    </row>
    <row r="14" ht="27" customHeight="1" spans="1:7">
      <c r="A14" s="163" t="s">
        <v>74</v>
      </c>
      <c r="B14" s="163" t="s">
        <v>75</v>
      </c>
      <c r="C14" s="144">
        <v>178335</v>
      </c>
      <c r="D14" s="144">
        <v>178335</v>
      </c>
      <c r="E14" s="144">
        <v>178335</v>
      </c>
      <c r="F14" s="144"/>
      <c r="G14" s="144"/>
    </row>
    <row r="15" ht="27" customHeight="1" spans="1:7">
      <c r="A15" s="161" t="s">
        <v>76</v>
      </c>
      <c r="B15" s="161" t="s">
        <v>77</v>
      </c>
      <c r="C15" s="144">
        <v>118144</v>
      </c>
      <c r="D15" s="144">
        <v>118144</v>
      </c>
      <c r="E15" s="144">
        <v>118144</v>
      </c>
      <c r="F15" s="144"/>
      <c r="G15" s="144"/>
    </row>
    <row r="16" ht="27" customHeight="1" spans="1:7">
      <c r="A16" s="162" t="s">
        <v>78</v>
      </c>
      <c r="B16" s="162" t="s">
        <v>79</v>
      </c>
      <c r="C16" s="144">
        <v>118144</v>
      </c>
      <c r="D16" s="144">
        <v>118144</v>
      </c>
      <c r="E16" s="144">
        <v>118144</v>
      </c>
      <c r="F16" s="144"/>
      <c r="G16" s="144"/>
    </row>
    <row r="17" ht="27" customHeight="1" spans="1:7">
      <c r="A17" s="163" t="s">
        <v>80</v>
      </c>
      <c r="B17" s="163" t="s">
        <v>81</v>
      </c>
      <c r="C17" s="144">
        <v>76828</v>
      </c>
      <c r="D17" s="144">
        <v>76828</v>
      </c>
      <c r="E17" s="144">
        <v>76828</v>
      </c>
      <c r="F17" s="144"/>
      <c r="G17" s="144"/>
    </row>
    <row r="18" ht="27" customHeight="1" spans="1:7">
      <c r="A18" s="163" t="s">
        <v>82</v>
      </c>
      <c r="B18" s="163" t="s">
        <v>83</v>
      </c>
      <c r="C18" s="144">
        <v>39516</v>
      </c>
      <c r="D18" s="144">
        <v>39516</v>
      </c>
      <c r="E18" s="144">
        <v>39516</v>
      </c>
      <c r="F18" s="144"/>
      <c r="G18" s="144"/>
    </row>
    <row r="19" ht="27" customHeight="1" spans="1:7">
      <c r="A19" s="163" t="s">
        <v>84</v>
      </c>
      <c r="B19" s="163" t="s">
        <v>85</v>
      </c>
      <c r="C19" s="144">
        <v>1800</v>
      </c>
      <c r="D19" s="144">
        <v>1800</v>
      </c>
      <c r="E19" s="144">
        <v>1800</v>
      </c>
      <c r="F19" s="144"/>
      <c r="G19" s="144"/>
    </row>
    <row r="20" ht="27" customHeight="1" spans="1:7">
      <c r="A20" s="161" t="s">
        <v>86</v>
      </c>
      <c r="B20" s="161" t="s">
        <v>87</v>
      </c>
      <c r="C20" s="144">
        <v>192564</v>
      </c>
      <c r="D20" s="144">
        <v>192564</v>
      </c>
      <c r="E20" s="144">
        <v>192564</v>
      </c>
      <c r="F20" s="144"/>
      <c r="G20" s="144"/>
    </row>
    <row r="21" ht="27" customHeight="1" spans="1:7">
      <c r="A21" s="162" t="s">
        <v>88</v>
      </c>
      <c r="B21" s="162" t="s">
        <v>89</v>
      </c>
      <c r="C21" s="144">
        <v>192564</v>
      </c>
      <c r="D21" s="144">
        <v>192564</v>
      </c>
      <c r="E21" s="144">
        <v>192564</v>
      </c>
      <c r="F21" s="144"/>
      <c r="G21" s="144"/>
    </row>
    <row r="22" ht="27" customHeight="1" spans="1:7">
      <c r="A22" s="163" t="s">
        <v>90</v>
      </c>
      <c r="B22" s="163" t="s">
        <v>91</v>
      </c>
      <c r="C22" s="144">
        <v>192564</v>
      </c>
      <c r="D22" s="144">
        <v>192564</v>
      </c>
      <c r="E22" s="144">
        <v>192564</v>
      </c>
      <c r="F22" s="144"/>
      <c r="G22" s="144"/>
    </row>
    <row r="23" ht="27" customHeight="1" spans="1:7">
      <c r="A23" s="164" t="s">
        <v>92</v>
      </c>
      <c r="B23" s="164"/>
      <c r="C23" s="165">
        <f>C8+C11+C15+C20</f>
        <v>1680751</v>
      </c>
      <c r="D23" s="165">
        <f>D8+D11+D15+D20</f>
        <v>1585151</v>
      </c>
      <c r="E23" s="165">
        <v>1468591</v>
      </c>
      <c r="F23" s="165">
        <f>F8+F11+F15+F20</f>
        <v>116560</v>
      </c>
      <c r="G23" s="165">
        <v>95600</v>
      </c>
    </row>
  </sheetData>
  <mergeCells count="7">
    <mergeCell ref="A3:G3"/>
    <mergeCell ref="A4:E4"/>
    <mergeCell ref="A5:B5"/>
    <mergeCell ref="D5:F5"/>
    <mergeCell ref="A23:B23"/>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8" sqref="B18"/>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28"/>
      <c r="B1" s="28"/>
      <c r="C1" s="28"/>
      <c r="D1" s="28"/>
      <c r="E1" s="28"/>
      <c r="F1" s="28"/>
    </row>
    <row r="2" ht="11.95" customHeight="1" spans="1:6">
      <c r="A2" s="150"/>
      <c r="B2" s="150"/>
      <c r="C2" s="88"/>
      <c r="F2" s="80" t="s">
        <v>115</v>
      </c>
    </row>
    <row r="3" ht="25.55" customHeight="1" spans="1:6">
      <c r="A3" s="151" t="s">
        <v>116</v>
      </c>
      <c r="B3" s="151"/>
      <c r="C3" s="151"/>
      <c r="D3" s="151"/>
      <c r="E3" s="151"/>
      <c r="F3" s="151"/>
    </row>
    <row r="4" ht="15.75" customHeight="1" spans="1:6">
      <c r="A4" s="31" t="str">
        <f>'部门财务收支预算总表01-1'!A4</f>
        <v>单位名称：新平彝族傣族自治县信访局</v>
      </c>
      <c r="B4" s="150"/>
      <c r="C4" s="88"/>
      <c r="F4" s="80" t="s">
        <v>117</v>
      </c>
    </row>
    <row r="5" ht="19.5" customHeight="1" spans="1:6">
      <c r="A5" s="35" t="s">
        <v>118</v>
      </c>
      <c r="B5" s="36" t="s">
        <v>119</v>
      </c>
      <c r="C5" s="52" t="s">
        <v>120</v>
      </c>
      <c r="D5" s="53"/>
      <c r="E5" s="54"/>
      <c r="F5" s="36" t="s">
        <v>121</v>
      </c>
    </row>
    <row r="6" ht="19.5" customHeight="1" spans="1:6">
      <c r="A6" s="41"/>
      <c r="B6" s="42"/>
      <c r="C6" s="84" t="s">
        <v>34</v>
      </c>
      <c r="D6" s="84" t="s">
        <v>122</v>
      </c>
      <c r="E6" s="84" t="s">
        <v>123</v>
      </c>
      <c r="F6" s="42"/>
    </row>
    <row r="7" ht="18.85" customHeight="1" spans="1:6">
      <c r="A7" s="152">
        <v>1</v>
      </c>
      <c r="B7" s="152">
        <v>2</v>
      </c>
      <c r="C7" s="153">
        <v>3</v>
      </c>
      <c r="D7" s="152">
        <v>4</v>
      </c>
      <c r="E7" s="152">
        <v>5</v>
      </c>
      <c r="F7" s="152">
        <v>6</v>
      </c>
    </row>
    <row r="8" s="116" customFormat="1" ht="30" customHeight="1" spans="1:6">
      <c r="A8" s="144">
        <v>8000</v>
      </c>
      <c r="B8" s="144"/>
      <c r="C8" s="144"/>
      <c r="D8" s="144"/>
      <c r="E8" s="144"/>
      <c r="F8" s="144">
        <v>8000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workbookViewId="0">
      <pane ySplit="1" topLeftCell="A2" activePane="bottomLeft" state="frozen"/>
      <selection/>
      <selection pane="bottomLeft" activeCell="A3" sqref="A3:W3"/>
    </sheetView>
  </sheetViews>
  <sheetFormatPr defaultColWidth="9.10833333333333" defaultRowHeight="14.25" customHeight="1"/>
  <cols>
    <col min="1" max="1" width="25.75" style="2" customWidth="1"/>
    <col min="2" max="2" width="22.6333333333333" style="2" customWidth="1"/>
    <col min="3" max="3" width="20.25" style="2" customWidth="1"/>
    <col min="4" max="4" width="14.55" style="2" customWidth="1"/>
    <col min="5" max="5" width="30.3833333333333" style="2" customWidth="1"/>
    <col min="6" max="6" width="14.7833333333333" style="2" customWidth="1"/>
    <col min="7" max="7" width="26.3833333333333" style="2" customWidth="1"/>
    <col min="8" max="13" width="15.3333333333333" style="2" customWidth="1"/>
    <col min="14" max="16" width="14.7833333333333" style="2" customWidth="1"/>
    <col min="17" max="17" width="14.8916666666667" style="2" customWidth="1"/>
    <col min="18" max="23" width="15" style="2" customWidth="1"/>
    <col min="24" max="16384" width="9.10833333333333" style="2"/>
  </cols>
  <sheetData>
    <row r="1" customHeight="1" spans="1:23">
      <c r="A1" s="3"/>
      <c r="B1" s="3"/>
      <c r="C1" s="3"/>
      <c r="D1" s="3"/>
      <c r="E1" s="3"/>
      <c r="F1" s="3"/>
      <c r="G1" s="3"/>
      <c r="H1" s="3"/>
      <c r="I1" s="3"/>
      <c r="J1" s="3"/>
      <c r="K1" s="3"/>
      <c r="L1" s="3"/>
      <c r="M1" s="3"/>
      <c r="N1" s="3"/>
      <c r="O1" s="3"/>
      <c r="P1" s="3"/>
      <c r="Q1" s="3"/>
      <c r="R1" s="3"/>
      <c r="S1" s="3"/>
      <c r="T1" s="3"/>
      <c r="U1" s="3"/>
      <c r="V1" s="3"/>
      <c r="W1" s="3"/>
    </row>
    <row r="2" ht="13.6" customHeight="1" spans="4:23">
      <c r="D2" s="4"/>
      <c r="E2" s="4"/>
      <c r="F2" s="4"/>
      <c r="G2" s="4"/>
      <c r="U2" s="147"/>
      <c r="W2" s="148" t="s">
        <v>124</v>
      </c>
    </row>
    <row r="3" ht="27.85" customHeight="1" spans="1:23">
      <c r="A3" s="141" t="s">
        <v>125</v>
      </c>
      <c r="B3" s="141"/>
      <c r="C3" s="141"/>
      <c r="D3" s="141"/>
      <c r="E3" s="141"/>
      <c r="F3" s="141"/>
      <c r="G3" s="141"/>
      <c r="H3" s="141"/>
      <c r="I3" s="141"/>
      <c r="J3" s="141"/>
      <c r="K3" s="141"/>
      <c r="L3" s="141"/>
      <c r="M3" s="141"/>
      <c r="N3" s="141"/>
      <c r="O3" s="141"/>
      <c r="P3" s="141"/>
      <c r="Q3" s="141"/>
      <c r="R3" s="141"/>
      <c r="S3" s="141"/>
      <c r="T3" s="141"/>
      <c r="U3" s="141"/>
      <c r="V3" s="141"/>
      <c r="W3" s="141"/>
    </row>
    <row r="4" ht="13.6" customHeight="1" spans="1:23">
      <c r="A4" s="7" t="str">
        <f>'部门财务收支预算总表01-1'!A4</f>
        <v>单位名称：新平彝族傣族自治县信访局</v>
      </c>
      <c r="B4" s="8"/>
      <c r="C4" s="8"/>
      <c r="D4" s="8"/>
      <c r="E4" s="8"/>
      <c r="F4" s="8"/>
      <c r="G4" s="8"/>
      <c r="H4" s="9"/>
      <c r="I4" s="9"/>
      <c r="J4" s="9"/>
      <c r="K4" s="9"/>
      <c r="L4" s="9"/>
      <c r="M4" s="9"/>
      <c r="N4" s="9"/>
      <c r="O4" s="9"/>
      <c r="P4" s="9"/>
      <c r="Q4" s="9"/>
      <c r="U4" s="147"/>
      <c r="W4" s="149" t="s">
        <v>117</v>
      </c>
    </row>
    <row r="5" ht="21.8" customHeight="1" spans="1:23">
      <c r="A5" s="11" t="s">
        <v>126</v>
      </c>
      <c r="B5" s="11" t="s">
        <v>127</v>
      </c>
      <c r="C5" s="11" t="s">
        <v>128</v>
      </c>
      <c r="D5" s="12" t="s">
        <v>129</v>
      </c>
      <c r="E5" s="12" t="s">
        <v>130</v>
      </c>
      <c r="F5" s="12" t="s">
        <v>131</v>
      </c>
      <c r="G5" s="12" t="s">
        <v>132</v>
      </c>
      <c r="H5" s="142" t="s">
        <v>133</v>
      </c>
      <c r="I5" s="142"/>
      <c r="J5" s="142"/>
      <c r="K5" s="142"/>
      <c r="L5" s="142"/>
      <c r="M5" s="142"/>
      <c r="N5" s="142"/>
      <c r="O5" s="142"/>
      <c r="P5" s="142"/>
      <c r="Q5" s="146"/>
      <c r="R5" s="142"/>
      <c r="S5" s="142"/>
      <c r="T5" s="142"/>
      <c r="U5" s="142"/>
      <c r="V5" s="142"/>
      <c r="W5" s="142"/>
    </row>
    <row r="6" ht="21.8" customHeight="1" spans="1:23">
      <c r="A6" s="16"/>
      <c r="B6" s="16"/>
      <c r="C6" s="16"/>
      <c r="D6" s="17"/>
      <c r="E6" s="17"/>
      <c r="F6" s="17"/>
      <c r="G6" s="17"/>
      <c r="H6" s="142" t="s">
        <v>32</v>
      </c>
      <c r="I6" s="146" t="s">
        <v>35</v>
      </c>
      <c r="J6" s="146"/>
      <c r="K6" s="146"/>
      <c r="L6" s="142"/>
      <c r="M6" s="142"/>
      <c r="N6" s="142" t="s">
        <v>134</v>
      </c>
      <c r="O6" s="142"/>
      <c r="P6" s="142"/>
      <c r="Q6" s="146" t="s">
        <v>38</v>
      </c>
      <c r="R6" s="142" t="s">
        <v>54</v>
      </c>
      <c r="S6" s="146"/>
      <c r="T6" s="146"/>
      <c r="U6" s="146"/>
      <c r="V6" s="146"/>
      <c r="W6" s="146"/>
    </row>
    <row r="7" ht="15.05" customHeight="1" spans="1:23">
      <c r="A7" s="19"/>
      <c r="B7" s="19"/>
      <c r="C7" s="19"/>
      <c r="D7" s="20"/>
      <c r="E7" s="20"/>
      <c r="F7" s="20"/>
      <c r="G7" s="20"/>
      <c r="H7" s="142"/>
      <c r="I7" s="146" t="s">
        <v>135</v>
      </c>
      <c r="J7" s="146" t="s">
        <v>136</v>
      </c>
      <c r="K7" s="146" t="s">
        <v>137</v>
      </c>
      <c r="L7" s="146" t="s">
        <v>138</v>
      </c>
      <c r="M7" s="146" t="s">
        <v>139</v>
      </c>
      <c r="N7" s="146" t="s">
        <v>35</v>
      </c>
      <c r="O7" s="146" t="s">
        <v>36</v>
      </c>
      <c r="P7" s="146" t="s">
        <v>37</v>
      </c>
      <c r="Q7" s="146"/>
      <c r="R7" s="146" t="s">
        <v>34</v>
      </c>
      <c r="S7" s="146" t="s">
        <v>45</v>
      </c>
      <c r="T7" s="146" t="s">
        <v>140</v>
      </c>
      <c r="U7" s="146" t="s">
        <v>41</v>
      </c>
      <c r="V7" s="146" t="s">
        <v>42</v>
      </c>
      <c r="W7" s="146" t="s">
        <v>43</v>
      </c>
    </row>
    <row r="8" ht="27.85" customHeight="1" spans="1:23">
      <c r="A8" s="19"/>
      <c r="B8" s="19"/>
      <c r="C8" s="19"/>
      <c r="D8" s="20"/>
      <c r="E8" s="20"/>
      <c r="F8" s="20"/>
      <c r="G8" s="20"/>
      <c r="H8" s="142"/>
      <c r="I8" s="146"/>
      <c r="J8" s="146"/>
      <c r="K8" s="146"/>
      <c r="L8" s="146"/>
      <c r="M8" s="146"/>
      <c r="N8" s="146"/>
      <c r="O8" s="146"/>
      <c r="P8" s="146"/>
      <c r="Q8" s="146"/>
      <c r="R8" s="146"/>
      <c r="S8" s="146"/>
      <c r="T8" s="146"/>
      <c r="U8" s="146"/>
      <c r="V8" s="146"/>
      <c r="W8" s="146"/>
    </row>
    <row r="9" ht="15.05" customHeight="1" spans="1:23">
      <c r="A9" s="143">
        <v>1</v>
      </c>
      <c r="B9" s="143">
        <v>2</v>
      </c>
      <c r="C9" s="143">
        <v>3</v>
      </c>
      <c r="D9" s="143">
        <v>4</v>
      </c>
      <c r="E9" s="143">
        <v>5</v>
      </c>
      <c r="F9" s="143">
        <v>6</v>
      </c>
      <c r="G9" s="143">
        <v>7</v>
      </c>
      <c r="H9" s="143">
        <v>8</v>
      </c>
      <c r="I9" s="143">
        <v>9</v>
      </c>
      <c r="J9" s="143">
        <v>10</v>
      </c>
      <c r="K9" s="143">
        <v>11</v>
      </c>
      <c r="L9" s="143">
        <v>12</v>
      </c>
      <c r="M9" s="143">
        <v>13</v>
      </c>
      <c r="N9" s="143">
        <v>14</v>
      </c>
      <c r="O9" s="143">
        <v>15</v>
      </c>
      <c r="P9" s="143">
        <v>16</v>
      </c>
      <c r="Q9" s="143">
        <v>17</v>
      </c>
      <c r="R9" s="143">
        <v>18</v>
      </c>
      <c r="S9" s="143">
        <v>19</v>
      </c>
      <c r="T9" s="143">
        <v>20</v>
      </c>
      <c r="U9" s="143">
        <v>21</v>
      </c>
      <c r="V9" s="143">
        <v>22</v>
      </c>
      <c r="W9" s="143">
        <v>23</v>
      </c>
    </row>
    <row r="10" s="1" customFormat="1" ht="25" customHeight="1" spans="1:23">
      <c r="A10" s="23" t="s">
        <v>47</v>
      </c>
      <c r="B10" s="23"/>
      <c r="C10" s="24"/>
      <c r="D10" s="23"/>
      <c r="E10" s="23"/>
      <c r="F10" s="23"/>
      <c r="G10" s="23"/>
      <c r="H10" s="144">
        <v>1585151</v>
      </c>
      <c r="I10" s="144">
        <v>1585151</v>
      </c>
      <c r="J10" s="144"/>
      <c r="K10" s="144"/>
      <c r="L10" s="144">
        <v>1585151</v>
      </c>
      <c r="M10" s="144"/>
      <c r="N10" s="144"/>
      <c r="O10" s="144"/>
      <c r="P10" s="144"/>
      <c r="Q10" s="144"/>
      <c r="R10" s="144"/>
      <c r="S10" s="144"/>
      <c r="T10" s="144"/>
      <c r="U10" s="144"/>
      <c r="V10" s="144"/>
      <c r="W10" s="144"/>
    </row>
    <row r="11" s="1" customFormat="1" ht="25" customHeight="1" spans="1:23">
      <c r="A11" s="145" t="s">
        <v>47</v>
      </c>
      <c r="B11" s="23" t="s">
        <v>141</v>
      </c>
      <c r="C11" s="24" t="s">
        <v>142</v>
      </c>
      <c r="D11" s="23" t="s">
        <v>66</v>
      </c>
      <c r="E11" s="23" t="s">
        <v>67</v>
      </c>
      <c r="F11" s="23" t="s">
        <v>143</v>
      </c>
      <c r="G11" s="23" t="s">
        <v>144</v>
      </c>
      <c r="H11" s="144">
        <v>345348</v>
      </c>
      <c r="I11" s="144">
        <v>345348</v>
      </c>
      <c r="J11" s="144"/>
      <c r="K11" s="144"/>
      <c r="L11" s="144">
        <v>345348</v>
      </c>
      <c r="M11" s="144"/>
      <c r="N11" s="144"/>
      <c r="O11" s="144"/>
      <c r="P11" s="121"/>
      <c r="Q11" s="144"/>
      <c r="R11" s="144"/>
      <c r="S11" s="144"/>
      <c r="T11" s="144"/>
      <c r="U11" s="144"/>
      <c r="V11" s="144"/>
      <c r="W11" s="144"/>
    </row>
    <row r="12" s="1" customFormat="1" ht="25" customHeight="1" spans="1:23">
      <c r="A12" s="145" t="s">
        <v>47</v>
      </c>
      <c r="B12" s="23" t="s">
        <v>141</v>
      </c>
      <c r="C12" s="24" t="s">
        <v>142</v>
      </c>
      <c r="D12" s="23" t="s">
        <v>66</v>
      </c>
      <c r="E12" s="23" t="s">
        <v>67</v>
      </c>
      <c r="F12" s="23" t="s">
        <v>145</v>
      </c>
      <c r="G12" s="23" t="s">
        <v>146</v>
      </c>
      <c r="H12" s="144">
        <v>472380</v>
      </c>
      <c r="I12" s="144">
        <v>472380</v>
      </c>
      <c r="J12" s="144"/>
      <c r="K12" s="144"/>
      <c r="L12" s="144">
        <v>472380</v>
      </c>
      <c r="M12" s="144"/>
      <c r="N12" s="144"/>
      <c r="O12" s="144"/>
      <c r="P12" s="121"/>
      <c r="Q12" s="144"/>
      <c r="R12" s="144"/>
      <c r="S12" s="144"/>
      <c r="T12" s="144"/>
      <c r="U12" s="144"/>
      <c r="V12" s="144"/>
      <c r="W12" s="144"/>
    </row>
    <row r="13" s="1" customFormat="1" ht="25" customHeight="1" spans="1:23">
      <c r="A13" s="145" t="s">
        <v>47</v>
      </c>
      <c r="B13" s="23" t="s">
        <v>147</v>
      </c>
      <c r="C13" s="24" t="s">
        <v>148</v>
      </c>
      <c r="D13" s="23" t="s">
        <v>80</v>
      </c>
      <c r="E13" s="23" t="s">
        <v>81</v>
      </c>
      <c r="F13" s="23" t="s">
        <v>149</v>
      </c>
      <c r="G13" s="23" t="s">
        <v>150</v>
      </c>
      <c r="H13" s="144">
        <v>2824</v>
      </c>
      <c r="I13" s="144">
        <v>2824</v>
      </c>
      <c r="J13" s="144"/>
      <c r="K13" s="144"/>
      <c r="L13" s="144">
        <v>2824</v>
      </c>
      <c r="M13" s="144"/>
      <c r="N13" s="144"/>
      <c r="O13" s="144"/>
      <c r="P13" s="121"/>
      <c r="Q13" s="144"/>
      <c r="R13" s="144"/>
      <c r="S13" s="144"/>
      <c r="T13" s="144"/>
      <c r="U13" s="144"/>
      <c r="V13" s="144"/>
      <c r="W13" s="144"/>
    </row>
    <row r="14" s="1" customFormat="1" ht="25" customHeight="1" spans="1:23">
      <c r="A14" s="145" t="s">
        <v>47</v>
      </c>
      <c r="B14" s="23" t="s">
        <v>151</v>
      </c>
      <c r="C14" s="24" t="s">
        <v>91</v>
      </c>
      <c r="D14" s="23" t="s">
        <v>90</v>
      </c>
      <c r="E14" s="23" t="s">
        <v>91</v>
      </c>
      <c r="F14" s="23" t="s">
        <v>152</v>
      </c>
      <c r="G14" s="23" t="s">
        <v>91</v>
      </c>
      <c r="H14" s="144">
        <v>192564</v>
      </c>
      <c r="I14" s="144">
        <v>192564</v>
      </c>
      <c r="J14" s="144"/>
      <c r="K14" s="144"/>
      <c r="L14" s="144">
        <v>192564</v>
      </c>
      <c r="M14" s="144"/>
      <c r="N14" s="144"/>
      <c r="O14" s="144"/>
      <c r="P14" s="121"/>
      <c r="Q14" s="144"/>
      <c r="R14" s="144"/>
      <c r="S14" s="144"/>
      <c r="T14" s="144"/>
      <c r="U14" s="144"/>
      <c r="V14" s="144"/>
      <c r="W14" s="144"/>
    </row>
    <row r="15" s="1" customFormat="1" ht="25" customHeight="1" spans="1:23">
      <c r="A15" s="145" t="s">
        <v>47</v>
      </c>
      <c r="B15" s="23" t="s">
        <v>153</v>
      </c>
      <c r="C15" s="24" t="s">
        <v>154</v>
      </c>
      <c r="D15" s="23" t="s">
        <v>66</v>
      </c>
      <c r="E15" s="23" t="s">
        <v>67</v>
      </c>
      <c r="F15" s="23" t="s">
        <v>155</v>
      </c>
      <c r="G15" s="23" t="s">
        <v>156</v>
      </c>
      <c r="H15" s="144">
        <v>63000</v>
      </c>
      <c r="I15" s="144">
        <v>63000</v>
      </c>
      <c r="J15" s="144"/>
      <c r="K15" s="144"/>
      <c r="L15" s="144">
        <v>63000</v>
      </c>
      <c r="M15" s="144"/>
      <c r="N15" s="144"/>
      <c r="O15" s="144"/>
      <c r="P15" s="121"/>
      <c r="Q15" s="144"/>
      <c r="R15" s="144"/>
      <c r="S15" s="144"/>
      <c r="T15" s="144"/>
      <c r="U15" s="144"/>
      <c r="V15" s="144"/>
      <c r="W15" s="144"/>
    </row>
    <row r="16" s="1" customFormat="1" ht="25" customHeight="1" spans="1:23">
      <c r="A16" s="145" t="s">
        <v>47</v>
      </c>
      <c r="B16" s="23" t="s">
        <v>157</v>
      </c>
      <c r="C16" s="24" t="s">
        <v>158</v>
      </c>
      <c r="D16" s="23" t="s">
        <v>66</v>
      </c>
      <c r="E16" s="23" t="s">
        <v>67</v>
      </c>
      <c r="F16" s="23" t="s">
        <v>159</v>
      </c>
      <c r="G16" s="23" t="s">
        <v>158</v>
      </c>
      <c r="H16" s="144">
        <v>11200</v>
      </c>
      <c r="I16" s="144">
        <v>11200</v>
      </c>
      <c r="J16" s="144"/>
      <c r="K16" s="144"/>
      <c r="L16" s="144">
        <v>11200</v>
      </c>
      <c r="M16" s="144"/>
      <c r="N16" s="144"/>
      <c r="O16" s="144"/>
      <c r="P16" s="121"/>
      <c r="Q16" s="144"/>
      <c r="R16" s="144"/>
      <c r="S16" s="144"/>
      <c r="T16" s="144"/>
      <c r="U16" s="144"/>
      <c r="V16" s="144"/>
      <c r="W16" s="144"/>
    </row>
    <row r="17" s="1" customFormat="1" ht="25" customHeight="1" spans="1:23">
      <c r="A17" s="145" t="s">
        <v>47</v>
      </c>
      <c r="B17" s="23" t="s">
        <v>160</v>
      </c>
      <c r="C17" s="24" t="s">
        <v>161</v>
      </c>
      <c r="D17" s="23" t="s">
        <v>66</v>
      </c>
      <c r="E17" s="23" t="s">
        <v>67</v>
      </c>
      <c r="F17" s="23" t="s">
        <v>162</v>
      </c>
      <c r="G17" s="23" t="s">
        <v>163</v>
      </c>
      <c r="H17" s="144">
        <v>10010</v>
      </c>
      <c r="I17" s="144">
        <v>10010</v>
      </c>
      <c r="J17" s="144"/>
      <c r="K17" s="144"/>
      <c r="L17" s="144">
        <v>10010</v>
      </c>
      <c r="M17" s="144"/>
      <c r="N17" s="144"/>
      <c r="O17" s="144"/>
      <c r="P17" s="121"/>
      <c r="Q17" s="144"/>
      <c r="R17" s="144"/>
      <c r="S17" s="144"/>
      <c r="T17" s="144"/>
      <c r="U17" s="144"/>
      <c r="V17" s="144"/>
      <c r="W17" s="144"/>
    </row>
    <row r="18" s="1" customFormat="1" ht="25" customHeight="1" spans="1:23">
      <c r="A18" s="145" t="s">
        <v>47</v>
      </c>
      <c r="B18" s="23" t="s">
        <v>160</v>
      </c>
      <c r="C18" s="24" t="s">
        <v>161</v>
      </c>
      <c r="D18" s="23" t="s">
        <v>66</v>
      </c>
      <c r="E18" s="23" t="s">
        <v>67</v>
      </c>
      <c r="F18" s="23" t="s">
        <v>164</v>
      </c>
      <c r="G18" s="23" t="s">
        <v>165</v>
      </c>
      <c r="H18" s="144">
        <v>2490</v>
      </c>
      <c r="I18" s="144">
        <v>2490</v>
      </c>
      <c r="J18" s="144"/>
      <c r="K18" s="144"/>
      <c r="L18" s="144">
        <v>2490</v>
      </c>
      <c r="M18" s="144"/>
      <c r="N18" s="144"/>
      <c r="O18" s="144"/>
      <c r="P18" s="121"/>
      <c r="Q18" s="144"/>
      <c r="R18" s="144"/>
      <c r="S18" s="144"/>
      <c r="T18" s="144"/>
      <c r="U18" s="144"/>
      <c r="V18" s="144"/>
      <c r="W18" s="144"/>
    </row>
    <row r="19" s="1" customFormat="1" ht="25" customHeight="1" spans="1:23">
      <c r="A19" s="145" t="s">
        <v>47</v>
      </c>
      <c r="B19" s="23" t="s">
        <v>160</v>
      </c>
      <c r="C19" s="24" t="s">
        <v>161</v>
      </c>
      <c r="D19" s="23" t="s">
        <v>66</v>
      </c>
      <c r="E19" s="23" t="s">
        <v>67</v>
      </c>
      <c r="F19" s="23" t="s">
        <v>166</v>
      </c>
      <c r="G19" s="23" t="s">
        <v>167</v>
      </c>
      <c r="H19" s="144">
        <v>4000</v>
      </c>
      <c r="I19" s="144">
        <v>4000</v>
      </c>
      <c r="J19" s="144"/>
      <c r="K19" s="144"/>
      <c r="L19" s="144">
        <v>4000</v>
      </c>
      <c r="M19" s="144"/>
      <c r="N19" s="144"/>
      <c r="O19" s="144"/>
      <c r="P19" s="121"/>
      <c r="Q19" s="144"/>
      <c r="R19" s="144"/>
      <c r="S19" s="144"/>
      <c r="T19" s="144"/>
      <c r="U19" s="144"/>
      <c r="V19" s="144"/>
      <c r="W19" s="144"/>
    </row>
    <row r="20" s="1" customFormat="1" ht="25" customHeight="1" spans="1:23">
      <c r="A20" s="145" t="s">
        <v>47</v>
      </c>
      <c r="B20" s="23" t="s">
        <v>160</v>
      </c>
      <c r="C20" s="24" t="s">
        <v>161</v>
      </c>
      <c r="D20" s="23" t="s">
        <v>66</v>
      </c>
      <c r="E20" s="23" t="s">
        <v>67</v>
      </c>
      <c r="F20" s="23" t="s">
        <v>168</v>
      </c>
      <c r="G20" s="23" t="s">
        <v>169</v>
      </c>
      <c r="H20" s="144">
        <v>3000</v>
      </c>
      <c r="I20" s="144">
        <v>3000</v>
      </c>
      <c r="J20" s="144"/>
      <c r="K20" s="144"/>
      <c r="L20" s="144">
        <v>3000</v>
      </c>
      <c r="M20" s="144"/>
      <c r="N20" s="144"/>
      <c r="O20" s="144"/>
      <c r="P20" s="121"/>
      <c r="Q20" s="144"/>
      <c r="R20" s="144"/>
      <c r="S20" s="144"/>
      <c r="T20" s="144"/>
      <c r="U20" s="144"/>
      <c r="V20" s="144"/>
      <c r="W20" s="144"/>
    </row>
    <row r="21" s="1" customFormat="1" ht="25" customHeight="1" spans="1:23">
      <c r="A21" s="145" t="s">
        <v>47</v>
      </c>
      <c r="B21" s="23" t="s">
        <v>160</v>
      </c>
      <c r="C21" s="24" t="s">
        <v>161</v>
      </c>
      <c r="D21" s="23" t="s">
        <v>66</v>
      </c>
      <c r="E21" s="23" t="s">
        <v>67</v>
      </c>
      <c r="F21" s="23" t="s">
        <v>170</v>
      </c>
      <c r="G21" s="23" t="s">
        <v>171</v>
      </c>
      <c r="H21" s="144">
        <v>4900</v>
      </c>
      <c r="I21" s="144">
        <v>4900</v>
      </c>
      <c r="J21" s="144"/>
      <c r="K21" s="144"/>
      <c r="L21" s="144">
        <v>4900</v>
      </c>
      <c r="M21" s="144"/>
      <c r="N21" s="144"/>
      <c r="O21" s="144"/>
      <c r="P21" s="121"/>
      <c r="Q21" s="144"/>
      <c r="R21" s="144"/>
      <c r="S21" s="144"/>
      <c r="T21" s="144"/>
      <c r="U21" s="144"/>
      <c r="V21" s="144"/>
      <c r="W21" s="144"/>
    </row>
    <row r="22" s="1" customFormat="1" ht="25" customHeight="1" spans="1:23">
      <c r="A22" s="145" t="s">
        <v>47</v>
      </c>
      <c r="B22" s="23" t="s">
        <v>160</v>
      </c>
      <c r="C22" s="24" t="s">
        <v>161</v>
      </c>
      <c r="D22" s="23" t="s">
        <v>66</v>
      </c>
      <c r="E22" s="23" t="s">
        <v>67</v>
      </c>
      <c r="F22" s="23" t="s">
        <v>172</v>
      </c>
      <c r="G22" s="23" t="s">
        <v>173</v>
      </c>
      <c r="H22" s="144">
        <v>10000</v>
      </c>
      <c r="I22" s="144">
        <v>10000</v>
      </c>
      <c r="J22" s="144"/>
      <c r="K22" s="144"/>
      <c r="L22" s="144">
        <v>10000</v>
      </c>
      <c r="M22" s="144"/>
      <c r="N22" s="144"/>
      <c r="O22" s="144"/>
      <c r="P22" s="121"/>
      <c r="Q22" s="144"/>
      <c r="R22" s="144"/>
      <c r="S22" s="144"/>
      <c r="T22" s="144"/>
      <c r="U22" s="144"/>
      <c r="V22" s="144"/>
      <c r="W22" s="144"/>
    </row>
    <row r="23" s="1" customFormat="1" ht="25" customHeight="1" spans="1:23">
      <c r="A23" s="145" t="s">
        <v>47</v>
      </c>
      <c r="B23" s="23" t="s">
        <v>174</v>
      </c>
      <c r="C23" s="24" t="s">
        <v>121</v>
      </c>
      <c r="D23" s="23" t="s">
        <v>66</v>
      </c>
      <c r="E23" s="23" t="s">
        <v>67</v>
      </c>
      <c r="F23" s="23" t="s">
        <v>175</v>
      </c>
      <c r="G23" s="23" t="s">
        <v>121</v>
      </c>
      <c r="H23" s="144">
        <v>4000</v>
      </c>
      <c r="I23" s="144">
        <v>4000</v>
      </c>
      <c r="J23" s="144"/>
      <c r="K23" s="144"/>
      <c r="L23" s="144">
        <v>4000</v>
      </c>
      <c r="M23" s="144"/>
      <c r="N23" s="144"/>
      <c r="O23" s="144"/>
      <c r="P23" s="121"/>
      <c r="Q23" s="144"/>
      <c r="R23" s="144"/>
      <c r="S23" s="144"/>
      <c r="T23" s="144"/>
      <c r="U23" s="144"/>
      <c r="V23" s="144"/>
      <c r="W23" s="144"/>
    </row>
    <row r="24" s="1" customFormat="1" ht="25" customHeight="1" spans="1:23">
      <c r="A24" s="145" t="s">
        <v>47</v>
      </c>
      <c r="B24" s="23" t="s">
        <v>176</v>
      </c>
      <c r="C24" s="24" t="s">
        <v>177</v>
      </c>
      <c r="D24" s="23" t="s">
        <v>66</v>
      </c>
      <c r="E24" s="23" t="s">
        <v>67</v>
      </c>
      <c r="F24" s="23" t="s">
        <v>178</v>
      </c>
      <c r="G24" s="23" t="s">
        <v>179</v>
      </c>
      <c r="H24" s="144">
        <v>131220</v>
      </c>
      <c r="I24" s="144">
        <v>131220</v>
      </c>
      <c r="J24" s="144"/>
      <c r="K24" s="144"/>
      <c r="L24" s="144">
        <v>131220</v>
      </c>
      <c r="M24" s="144"/>
      <c r="N24" s="144"/>
      <c r="O24" s="144"/>
      <c r="P24" s="121"/>
      <c r="Q24" s="144"/>
      <c r="R24" s="144"/>
      <c r="S24" s="144"/>
      <c r="T24" s="144"/>
      <c r="U24" s="144"/>
      <c r="V24" s="144"/>
      <c r="W24" s="144"/>
    </row>
    <row r="25" s="1" customFormat="1" ht="25" customHeight="1" spans="1:23">
      <c r="A25" s="145" t="s">
        <v>47</v>
      </c>
      <c r="B25" s="23" t="s">
        <v>180</v>
      </c>
      <c r="C25" s="24" t="s">
        <v>181</v>
      </c>
      <c r="D25" s="23" t="s">
        <v>72</v>
      </c>
      <c r="E25" s="23" t="s">
        <v>73</v>
      </c>
      <c r="F25" s="23" t="s">
        <v>162</v>
      </c>
      <c r="G25" s="23" t="s">
        <v>163</v>
      </c>
      <c r="H25" s="144">
        <v>300</v>
      </c>
      <c r="I25" s="144">
        <v>300</v>
      </c>
      <c r="J25" s="144"/>
      <c r="K25" s="144"/>
      <c r="L25" s="144">
        <v>300</v>
      </c>
      <c r="M25" s="144"/>
      <c r="N25" s="144"/>
      <c r="O25" s="144"/>
      <c r="P25" s="121"/>
      <c r="Q25" s="144"/>
      <c r="R25" s="144"/>
      <c r="S25" s="144"/>
      <c r="T25" s="144"/>
      <c r="U25" s="144"/>
      <c r="V25" s="144"/>
      <c r="W25" s="144"/>
    </row>
    <row r="26" s="1" customFormat="1" ht="25" customHeight="1" spans="1:23">
      <c r="A26" s="145" t="s">
        <v>47</v>
      </c>
      <c r="B26" s="23" t="s">
        <v>182</v>
      </c>
      <c r="C26" s="24" t="s">
        <v>183</v>
      </c>
      <c r="D26" s="23" t="s">
        <v>74</v>
      </c>
      <c r="E26" s="23" t="s">
        <v>75</v>
      </c>
      <c r="F26" s="23" t="s">
        <v>184</v>
      </c>
      <c r="G26" s="23" t="s">
        <v>185</v>
      </c>
      <c r="H26" s="144">
        <v>178335</v>
      </c>
      <c r="I26" s="144">
        <v>178335</v>
      </c>
      <c r="J26" s="144"/>
      <c r="K26" s="144"/>
      <c r="L26" s="144">
        <v>178335</v>
      </c>
      <c r="M26" s="144"/>
      <c r="N26" s="144"/>
      <c r="O26" s="144"/>
      <c r="P26" s="121"/>
      <c r="Q26" s="144"/>
      <c r="R26" s="144"/>
      <c r="S26" s="144"/>
      <c r="T26" s="144"/>
      <c r="U26" s="144"/>
      <c r="V26" s="144"/>
      <c r="W26" s="144"/>
    </row>
    <row r="27" s="1" customFormat="1" ht="25" customHeight="1" spans="1:23">
      <c r="A27" s="145" t="s">
        <v>47</v>
      </c>
      <c r="B27" s="23" t="s">
        <v>182</v>
      </c>
      <c r="C27" s="24" t="s">
        <v>183</v>
      </c>
      <c r="D27" s="23" t="s">
        <v>80</v>
      </c>
      <c r="E27" s="23" t="s">
        <v>81</v>
      </c>
      <c r="F27" s="23" t="s">
        <v>149</v>
      </c>
      <c r="G27" s="23" t="s">
        <v>150</v>
      </c>
      <c r="H27" s="144">
        <v>74004</v>
      </c>
      <c r="I27" s="144">
        <v>74004</v>
      </c>
      <c r="J27" s="144"/>
      <c r="K27" s="144"/>
      <c r="L27" s="144">
        <v>74004</v>
      </c>
      <c r="M27" s="144"/>
      <c r="N27" s="144"/>
      <c r="O27" s="144"/>
      <c r="P27" s="121"/>
      <c r="Q27" s="144"/>
      <c r="R27" s="144"/>
      <c r="S27" s="144"/>
      <c r="T27" s="144"/>
      <c r="U27" s="144"/>
      <c r="V27" s="144"/>
      <c r="W27" s="144"/>
    </row>
    <row r="28" s="1" customFormat="1" ht="25" customHeight="1" spans="1:23">
      <c r="A28" s="145" t="s">
        <v>47</v>
      </c>
      <c r="B28" s="23" t="s">
        <v>182</v>
      </c>
      <c r="C28" s="24" t="s">
        <v>183</v>
      </c>
      <c r="D28" s="23" t="s">
        <v>82</v>
      </c>
      <c r="E28" s="23" t="s">
        <v>83</v>
      </c>
      <c r="F28" s="23" t="s">
        <v>186</v>
      </c>
      <c r="G28" s="23" t="s">
        <v>187</v>
      </c>
      <c r="H28" s="144">
        <v>39516</v>
      </c>
      <c r="I28" s="144">
        <v>39516</v>
      </c>
      <c r="J28" s="144"/>
      <c r="K28" s="144"/>
      <c r="L28" s="144">
        <v>39516</v>
      </c>
      <c r="M28" s="144"/>
      <c r="N28" s="144"/>
      <c r="O28" s="144"/>
      <c r="P28" s="121"/>
      <c r="Q28" s="144"/>
      <c r="R28" s="144"/>
      <c r="S28" s="144"/>
      <c r="T28" s="144"/>
      <c r="U28" s="144"/>
      <c r="V28" s="144"/>
      <c r="W28" s="144"/>
    </row>
    <row r="29" s="1" customFormat="1" ht="25" customHeight="1" spans="1:23">
      <c r="A29" s="145" t="s">
        <v>47</v>
      </c>
      <c r="B29" s="23" t="s">
        <v>182</v>
      </c>
      <c r="C29" s="24" t="s">
        <v>183</v>
      </c>
      <c r="D29" s="23" t="s">
        <v>84</v>
      </c>
      <c r="E29" s="23" t="s">
        <v>85</v>
      </c>
      <c r="F29" s="23" t="s">
        <v>188</v>
      </c>
      <c r="G29" s="23" t="s">
        <v>189</v>
      </c>
      <c r="H29" s="144">
        <v>1800</v>
      </c>
      <c r="I29" s="144">
        <v>1800</v>
      </c>
      <c r="J29" s="144"/>
      <c r="K29" s="144"/>
      <c r="L29" s="144">
        <v>1800</v>
      </c>
      <c r="M29" s="144"/>
      <c r="N29" s="144"/>
      <c r="O29" s="144"/>
      <c r="P29" s="121"/>
      <c r="Q29" s="144"/>
      <c r="R29" s="144"/>
      <c r="S29" s="144"/>
      <c r="T29" s="144"/>
      <c r="U29" s="144"/>
      <c r="V29" s="144"/>
      <c r="W29" s="144"/>
    </row>
    <row r="30" s="1" customFormat="1" ht="25" customHeight="1" spans="1:23">
      <c r="A30" s="145" t="s">
        <v>47</v>
      </c>
      <c r="B30" s="23" t="s">
        <v>190</v>
      </c>
      <c r="C30" s="24" t="s">
        <v>191</v>
      </c>
      <c r="D30" s="23" t="s">
        <v>66</v>
      </c>
      <c r="E30" s="23" t="s">
        <v>67</v>
      </c>
      <c r="F30" s="23" t="s">
        <v>192</v>
      </c>
      <c r="G30" s="23" t="s">
        <v>193</v>
      </c>
      <c r="H30" s="144">
        <v>30600</v>
      </c>
      <c r="I30" s="144">
        <v>30600</v>
      </c>
      <c r="J30" s="144"/>
      <c r="K30" s="144"/>
      <c r="L30" s="144">
        <v>30600</v>
      </c>
      <c r="M30" s="144"/>
      <c r="N30" s="144"/>
      <c r="O30" s="144"/>
      <c r="P30" s="121"/>
      <c r="Q30" s="144"/>
      <c r="R30" s="144"/>
      <c r="S30" s="144"/>
      <c r="T30" s="144"/>
      <c r="U30" s="144"/>
      <c r="V30" s="144"/>
      <c r="W30" s="144"/>
    </row>
    <row r="31" s="1" customFormat="1" ht="25" customHeight="1" spans="1:23">
      <c r="A31" s="145" t="s">
        <v>47</v>
      </c>
      <c r="B31" s="220" t="s">
        <v>194</v>
      </c>
      <c r="C31" s="24" t="s">
        <v>195</v>
      </c>
      <c r="D31" s="23" t="s">
        <v>66</v>
      </c>
      <c r="E31" s="23" t="s">
        <v>67</v>
      </c>
      <c r="F31" s="23">
        <v>30305</v>
      </c>
      <c r="G31" s="23" t="s">
        <v>196</v>
      </c>
      <c r="H31" s="144">
        <v>3660</v>
      </c>
      <c r="I31" s="144">
        <v>3660</v>
      </c>
      <c r="J31" s="144"/>
      <c r="K31" s="144"/>
      <c r="L31" s="144">
        <v>3660</v>
      </c>
      <c r="M31" s="144"/>
      <c r="N31" s="144"/>
      <c r="O31" s="144"/>
      <c r="P31" s="121"/>
      <c r="Q31" s="144"/>
      <c r="R31" s="144"/>
      <c r="S31" s="144"/>
      <c r="T31" s="144"/>
      <c r="U31" s="144"/>
      <c r="V31" s="144"/>
      <c r="W31" s="144"/>
    </row>
    <row r="32" s="1" customFormat="1" ht="25" customHeight="1" spans="1:23">
      <c r="A32" s="26" t="s">
        <v>32</v>
      </c>
      <c r="B32" s="26"/>
      <c r="C32" s="26"/>
      <c r="D32" s="26"/>
      <c r="E32" s="26"/>
      <c r="F32" s="26"/>
      <c r="G32" s="26"/>
      <c r="H32" s="144">
        <v>1585151</v>
      </c>
      <c r="I32" s="144">
        <v>1585151</v>
      </c>
      <c r="J32" s="144"/>
      <c r="K32" s="144"/>
      <c r="L32" s="144">
        <v>1585151</v>
      </c>
      <c r="M32" s="144"/>
      <c r="N32" s="144"/>
      <c r="O32" s="144"/>
      <c r="P32" s="144"/>
      <c r="Q32" s="144"/>
      <c r="R32" s="144"/>
      <c r="S32" s="144"/>
      <c r="T32" s="144"/>
      <c r="U32" s="144"/>
      <c r="V32" s="144"/>
      <c r="W32" s="144"/>
    </row>
  </sheetData>
  <mergeCells count="30">
    <mergeCell ref="A3:W3"/>
    <mergeCell ref="A4:G4"/>
    <mergeCell ref="H5:W5"/>
    <mergeCell ref="I6:M6"/>
    <mergeCell ref="N6:P6"/>
    <mergeCell ref="R6:W6"/>
    <mergeCell ref="A32:G3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workbookViewId="0">
      <pane ySplit="1" topLeftCell="A2" activePane="bottomLeft" state="frozen"/>
      <selection/>
      <selection pane="bottomLeft" activeCell="F27" sqref="F27"/>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28"/>
      <c r="B1" s="28"/>
      <c r="C1" s="28"/>
      <c r="D1" s="28"/>
      <c r="E1" s="28"/>
      <c r="F1" s="28"/>
      <c r="G1" s="28"/>
      <c r="H1" s="28"/>
      <c r="I1" s="28"/>
      <c r="J1" s="28"/>
      <c r="K1" s="28"/>
      <c r="L1" s="28"/>
      <c r="M1" s="28"/>
      <c r="N1" s="28"/>
      <c r="O1" s="28"/>
      <c r="P1" s="28"/>
      <c r="Q1" s="28"/>
      <c r="R1" s="28"/>
      <c r="S1" s="28"/>
      <c r="T1" s="28"/>
      <c r="U1" s="28"/>
      <c r="V1" s="28"/>
      <c r="W1" s="28"/>
    </row>
    <row r="2" ht="13.6" customHeight="1" spans="5:23">
      <c r="E2" s="29"/>
      <c r="F2" s="29"/>
      <c r="G2" s="29"/>
      <c r="H2" s="29"/>
      <c r="U2" s="140"/>
      <c r="W2" s="76" t="s">
        <v>197</v>
      </c>
    </row>
    <row r="3" ht="27.85" customHeight="1" spans="1:23">
      <c r="A3" s="30" t="s">
        <v>198</v>
      </c>
      <c r="B3" s="30"/>
      <c r="C3" s="30"/>
      <c r="D3" s="30"/>
      <c r="E3" s="30"/>
      <c r="F3" s="30"/>
      <c r="G3" s="30"/>
      <c r="H3" s="30"/>
      <c r="I3" s="30"/>
      <c r="J3" s="30"/>
      <c r="K3" s="30"/>
      <c r="L3" s="30"/>
      <c r="M3" s="30"/>
      <c r="N3" s="30"/>
      <c r="O3" s="30"/>
      <c r="P3" s="30"/>
      <c r="Q3" s="30"/>
      <c r="R3" s="30"/>
      <c r="S3" s="30"/>
      <c r="T3" s="30"/>
      <c r="U3" s="30"/>
      <c r="V3" s="30"/>
      <c r="W3" s="30"/>
    </row>
    <row r="4" ht="13.6" customHeight="1" spans="1:23">
      <c r="A4" s="31" t="str">
        <f>'部门财务收支预算总表01-1'!A4</f>
        <v>单位名称：新平彝族傣族自治县信访局</v>
      </c>
      <c r="B4" s="137" t="str">
        <f t="shared" ref="B4" si="0">"单位名称："&amp;"绩效评价中心"</f>
        <v>单位名称：绩效评价中心</v>
      </c>
      <c r="C4" s="137"/>
      <c r="D4" s="137"/>
      <c r="E4" s="137"/>
      <c r="F4" s="137"/>
      <c r="G4" s="137"/>
      <c r="H4" s="137"/>
      <c r="I4" s="137"/>
      <c r="J4" s="33"/>
      <c r="K4" s="33"/>
      <c r="L4" s="33"/>
      <c r="M4" s="33"/>
      <c r="N4" s="33"/>
      <c r="O4" s="33"/>
      <c r="P4" s="33"/>
      <c r="Q4" s="33"/>
      <c r="U4" s="140"/>
      <c r="W4" s="130" t="s">
        <v>117</v>
      </c>
    </row>
    <row r="5" ht="21.8" customHeight="1" spans="1:23">
      <c r="A5" s="34" t="s">
        <v>199</v>
      </c>
      <c r="B5" s="34" t="s">
        <v>127</v>
      </c>
      <c r="C5" s="34" t="s">
        <v>128</v>
      </c>
      <c r="D5" s="34" t="s">
        <v>200</v>
      </c>
      <c r="E5" s="35" t="s">
        <v>129</v>
      </c>
      <c r="F5" s="35" t="s">
        <v>130</v>
      </c>
      <c r="G5" s="35" t="s">
        <v>131</v>
      </c>
      <c r="H5" s="35" t="s">
        <v>132</v>
      </c>
      <c r="I5" s="84" t="s">
        <v>32</v>
      </c>
      <c r="J5" s="84" t="s">
        <v>201</v>
      </c>
      <c r="K5" s="84"/>
      <c r="L5" s="84"/>
      <c r="M5" s="84"/>
      <c r="N5" s="138" t="s">
        <v>134</v>
      </c>
      <c r="O5" s="138"/>
      <c r="P5" s="138"/>
      <c r="Q5" s="35" t="s">
        <v>38</v>
      </c>
      <c r="R5" s="52" t="s">
        <v>54</v>
      </c>
      <c r="S5" s="53"/>
      <c r="T5" s="53"/>
      <c r="U5" s="53"/>
      <c r="V5" s="53"/>
      <c r="W5" s="54"/>
    </row>
    <row r="6" ht="21.8" customHeight="1" spans="1:23">
      <c r="A6" s="37"/>
      <c r="B6" s="37"/>
      <c r="C6" s="37"/>
      <c r="D6" s="37"/>
      <c r="E6" s="38"/>
      <c r="F6" s="38"/>
      <c r="G6" s="38"/>
      <c r="H6" s="38"/>
      <c r="I6" s="84"/>
      <c r="J6" s="68" t="s">
        <v>35</v>
      </c>
      <c r="K6" s="68"/>
      <c r="L6" s="68" t="s">
        <v>36</v>
      </c>
      <c r="M6" s="68" t="s">
        <v>37</v>
      </c>
      <c r="N6" s="139" t="s">
        <v>35</v>
      </c>
      <c r="O6" s="139" t="s">
        <v>36</v>
      </c>
      <c r="P6" s="139" t="s">
        <v>37</v>
      </c>
      <c r="Q6" s="38"/>
      <c r="R6" s="35" t="s">
        <v>34</v>
      </c>
      <c r="S6" s="35" t="s">
        <v>45</v>
      </c>
      <c r="T6" s="35" t="s">
        <v>140</v>
      </c>
      <c r="U6" s="35" t="s">
        <v>41</v>
      </c>
      <c r="V6" s="35" t="s">
        <v>42</v>
      </c>
      <c r="W6" s="35" t="s">
        <v>43</v>
      </c>
    </row>
    <row r="7" ht="40.6" customHeight="1" spans="1:23">
      <c r="A7" s="40"/>
      <c r="B7" s="40"/>
      <c r="C7" s="40"/>
      <c r="D7" s="40"/>
      <c r="E7" s="41"/>
      <c r="F7" s="41"/>
      <c r="G7" s="41"/>
      <c r="H7" s="41"/>
      <c r="I7" s="84"/>
      <c r="J7" s="68" t="s">
        <v>34</v>
      </c>
      <c r="K7" s="68" t="s">
        <v>202</v>
      </c>
      <c r="L7" s="68"/>
      <c r="M7" s="68"/>
      <c r="N7" s="41"/>
      <c r="O7" s="41"/>
      <c r="P7" s="41"/>
      <c r="Q7" s="41"/>
      <c r="R7" s="41"/>
      <c r="S7" s="41"/>
      <c r="T7" s="41"/>
      <c r="U7" s="42"/>
      <c r="V7" s="41"/>
      <c r="W7" s="41"/>
    </row>
    <row r="8" ht="15.05" customHeight="1" spans="1:23">
      <c r="A8" s="43">
        <v>1</v>
      </c>
      <c r="B8" s="43">
        <v>2</v>
      </c>
      <c r="C8" s="43">
        <v>3</v>
      </c>
      <c r="D8" s="43">
        <v>4</v>
      </c>
      <c r="E8" s="43">
        <v>5</v>
      </c>
      <c r="F8" s="43">
        <v>6</v>
      </c>
      <c r="G8" s="43">
        <v>7</v>
      </c>
      <c r="H8" s="43">
        <v>8</v>
      </c>
      <c r="I8" s="43">
        <v>9</v>
      </c>
      <c r="J8" s="43">
        <v>10</v>
      </c>
      <c r="K8" s="43">
        <v>11</v>
      </c>
      <c r="L8" s="43">
        <v>12</v>
      </c>
      <c r="M8" s="43">
        <v>13</v>
      </c>
      <c r="N8" s="43">
        <v>14</v>
      </c>
      <c r="O8" s="43">
        <v>15</v>
      </c>
      <c r="P8" s="43">
        <v>16</v>
      </c>
      <c r="Q8" s="43">
        <v>17</v>
      </c>
      <c r="R8" s="43">
        <v>18</v>
      </c>
      <c r="S8" s="43">
        <v>19</v>
      </c>
      <c r="T8" s="43">
        <v>20</v>
      </c>
      <c r="U8" s="43">
        <v>21</v>
      </c>
      <c r="V8" s="43">
        <v>22</v>
      </c>
      <c r="W8" s="43">
        <v>23</v>
      </c>
    </row>
    <row r="9" s="116" customFormat="1" ht="24" customHeight="1" spans="1:23">
      <c r="A9" s="23"/>
      <c r="B9" s="23"/>
      <c r="C9" s="24" t="s">
        <v>203</v>
      </c>
      <c r="D9" s="23"/>
      <c r="E9" s="23"/>
      <c r="F9" s="23"/>
      <c r="G9" s="23"/>
      <c r="H9" s="23"/>
      <c r="I9" s="25">
        <v>4600</v>
      </c>
      <c r="J9" s="25">
        <v>4600</v>
      </c>
      <c r="K9" s="25">
        <v>4600</v>
      </c>
      <c r="L9" s="25"/>
      <c r="M9" s="25"/>
      <c r="N9" s="25"/>
      <c r="O9" s="25"/>
      <c r="P9" s="25"/>
      <c r="Q9" s="25"/>
      <c r="R9" s="25"/>
      <c r="S9" s="25"/>
      <c r="T9" s="25"/>
      <c r="U9" s="25"/>
      <c r="V9" s="25"/>
      <c r="W9" s="25"/>
    </row>
    <row r="10" s="116" customFormat="1" ht="24" customHeight="1" spans="1:23">
      <c r="A10" s="23" t="s">
        <v>204</v>
      </c>
      <c r="B10" s="23" t="s">
        <v>205</v>
      </c>
      <c r="C10" s="24" t="s">
        <v>203</v>
      </c>
      <c r="D10" s="23" t="s">
        <v>47</v>
      </c>
      <c r="E10" s="23" t="s">
        <v>66</v>
      </c>
      <c r="F10" s="23" t="s">
        <v>67</v>
      </c>
      <c r="G10" s="23" t="s">
        <v>206</v>
      </c>
      <c r="H10" s="23" t="s">
        <v>207</v>
      </c>
      <c r="I10" s="25">
        <v>4600</v>
      </c>
      <c r="J10" s="25">
        <v>4600</v>
      </c>
      <c r="K10" s="25">
        <v>4600</v>
      </c>
      <c r="L10" s="25"/>
      <c r="M10" s="25"/>
      <c r="N10" s="25"/>
      <c r="O10" s="25"/>
      <c r="P10" s="25"/>
      <c r="Q10" s="25"/>
      <c r="R10" s="25"/>
      <c r="S10" s="25"/>
      <c r="T10" s="25"/>
      <c r="U10" s="25"/>
      <c r="V10" s="25"/>
      <c r="W10" s="25"/>
    </row>
    <row r="11" s="116" customFormat="1" ht="24" customHeight="1" spans="1:23">
      <c r="A11" s="121"/>
      <c r="B11" s="121"/>
      <c r="C11" s="24" t="s">
        <v>208</v>
      </c>
      <c r="D11" s="121"/>
      <c r="E11" s="121"/>
      <c r="F11" s="121"/>
      <c r="G11" s="121"/>
      <c r="H11" s="121"/>
      <c r="I11" s="25">
        <v>36000</v>
      </c>
      <c r="J11" s="25">
        <v>36000</v>
      </c>
      <c r="K11" s="25">
        <v>36000</v>
      </c>
      <c r="L11" s="25"/>
      <c r="M11" s="25"/>
      <c r="N11" s="25"/>
      <c r="O11" s="25"/>
      <c r="P11" s="121"/>
      <c r="Q11" s="25"/>
      <c r="R11" s="25"/>
      <c r="S11" s="25"/>
      <c r="T11" s="25"/>
      <c r="U11" s="25"/>
      <c r="V11" s="25"/>
      <c r="W11" s="25"/>
    </row>
    <row r="12" s="116" customFormat="1" ht="24" customHeight="1" spans="1:23">
      <c r="A12" s="23" t="s">
        <v>204</v>
      </c>
      <c r="B12" s="23" t="s">
        <v>209</v>
      </c>
      <c r="C12" s="24" t="s">
        <v>208</v>
      </c>
      <c r="D12" s="23" t="s">
        <v>47</v>
      </c>
      <c r="E12" s="23" t="s">
        <v>66</v>
      </c>
      <c r="F12" s="23" t="s">
        <v>67</v>
      </c>
      <c r="G12" s="23" t="s">
        <v>210</v>
      </c>
      <c r="H12" s="23" t="s">
        <v>211</v>
      </c>
      <c r="I12" s="25">
        <v>36000</v>
      </c>
      <c r="J12" s="25">
        <v>36000</v>
      </c>
      <c r="K12" s="25">
        <v>36000</v>
      </c>
      <c r="L12" s="25"/>
      <c r="M12" s="25"/>
      <c r="N12" s="25"/>
      <c r="O12" s="25"/>
      <c r="P12" s="121"/>
      <c r="Q12" s="25"/>
      <c r="R12" s="25"/>
      <c r="S12" s="25"/>
      <c r="T12" s="25"/>
      <c r="U12" s="25"/>
      <c r="V12" s="25"/>
      <c r="W12" s="25"/>
    </row>
    <row r="13" s="116" customFormat="1" ht="24" customHeight="1" spans="1:23">
      <c r="A13" s="121"/>
      <c r="B13" s="121"/>
      <c r="C13" s="24" t="s">
        <v>212</v>
      </c>
      <c r="D13" s="121"/>
      <c r="E13" s="121"/>
      <c r="F13" s="121"/>
      <c r="G13" s="121"/>
      <c r="H13" s="121"/>
      <c r="I13" s="25">
        <v>5000</v>
      </c>
      <c r="J13" s="25">
        <v>5000</v>
      </c>
      <c r="K13" s="25">
        <v>5000</v>
      </c>
      <c r="L13" s="25"/>
      <c r="M13" s="25"/>
      <c r="N13" s="25"/>
      <c r="O13" s="25"/>
      <c r="P13" s="121"/>
      <c r="Q13" s="25"/>
      <c r="R13" s="25"/>
      <c r="S13" s="25"/>
      <c r="T13" s="25"/>
      <c r="U13" s="25"/>
      <c r="V13" s="25"/>
      <c r="W13" s="25"/>
    </row>
    <row r="14" s="116" customFormat="1" ht="24" customHeight="1" spans="1:23">
      <c r="A14" s="23" t="s">
        <v>213</v>
      </c>
      <c r="B14" s="23" t="s">
        <v>214</v>
      </c>
      <c r="C14" s="24" t="s">
        <v>212</v>
      </c>
      <c r="D14" s="23" t="s">
        <v>47</v>
      </c>
      <c r="E14" s="23" t="s">
        <v>66</v>
      </c>
      <c r="F14" s="23" t="s">
        <v>67</v>
      </c>
      <c r="G14" s="23" t="s">
        <v>162</v>
      </c>
      <c r="H14" s="23" t="s">
        <v>163</v>
      </c>
      <c r="I14" s="25">
        <v>5000</v>
      </c>
      <c r="J14" s="25">
        <v>5000</v>
      </c>
      <c r="K14" s="25">
        <v>5000</v>
      </c>
      <c r="L14" s="25"/>
      <c r="M14" s="25"/>
      <c r="N14" s="25"/>
      <c r="O14" s="25"/>
      <c r="P14" s="121"/>
      <c r="Q14" s="25"/>
      <c r="R14" s="25"/>
      <c r="S14" s="25"/>
      <c r="T14" s="25"/>
      <c r="U14" s="25"/>
      <c r="V14" s="25"/>
      <c r="W14" s="25"/>
    </row>
    <row r="15" s="116" customFormat="1" ht="24" customHeight="1" spans="1:23">
      <c r="A15" s="121"/>
      <c r="B15" s="121"/>
      <c r="C15" s="24" t="s">
        <v>215</v>
      </c>
      <c r="D15" s="121"/>
      <c r="E15" s="121"/>
      <c r="F15" s="121"/>
      <c r="G15" s="121"/>
      <c r="H15" s="121"/>
      <c r="I15" s="25">
        <v>50000</v>
      </c>
      <c r="J15" s="25">
        <v>50000</v>
      </c>
      <c r="K15" s="25">
        <v>50000</v>
      </c>
      <c r="L15" s="25"/>
      <c r="M15" s="25"/>
      <c r="N15" s="25"/>
      <c r="O15" s="25"/>
      <c r="P15" s="121"/>
      <c r="Q15" s="25"/>
      <c r="R15" s="25"/>
      <c r="S15" s="25"/>
      <c r="T15" s="25"/>
      <c r="U15" s="25"/>
      <c r="V15" s="25"/>
      <c r="W15" s="25"/>
    </row>
    <row r="16" s="116" customFormat="1" ht="24" customHeight="1" spans="1:23">
      <c r="A16" s="23" t="s">
        <v>213</v>
      </c>
      <c r="B16" s="23" t="s">
        <v>216</v>
      </c>
      <c r="C16" s="24" t="s">
        <v>215</v>
      </c>
      <c r="D16" s="23" t="s">
        <v>47</v>
      </c>
      <c r="E16" s="23" t="s">
        <v>66</v>
      </c>
      <c r="F16" s="23" t="s">
        <v>67</v>
      </c>
      <c r="G16" s="23" t="s">
        <v>162</v>
      </c>
      <c r="H16" s="23" t="s">
        <v>163</v>
      </c>
      <c r="I16" s="25">
        <v>4000</v>
      </c>
      <c r="J16" s="25">
        <v>4000</v>
      </c>
      <c r="K16" s="25">
        <v>4000</v>
      </c>
      <c r="L16" s="25"/>
      <c r="M16" s="25"/>
      <c r="N16" s="25"/>
      <c r="O16" s="25"/>
      <c r="P16" s="121"/>
      <c r="Q16" s="25"/>
      <c r="R16" s="25"/>
      <c r="S16" s="25"/>
      <c r="T16" s="25"/>
      <c r="U16" s="25"/>
      <c r="V16" s="25"/>
      <c r="W16" s="25"/>
    </row>
    <row r="17" s="116" customFormat="1" ht="24" customHeight="1" spans="1:23">
      <c r="A17" s="23" t="s">
        <v>213</v>
      </c>
      <c r="B17" s="23" t="s">
        <v>216</v>
      </c>
      <c r="C17" s="24" t="s">
        <v>215</v>
      </c>
      <c r="D17" s="23" t="s">
        <v>47</v>
      </c>
      <c r="E17" s="23" t="s">
        <v>66</v>
      </c>
      <c r="F17" s="23" t="s">
        <v>67</v>
      </c>
      <c r="G17" s="23" t="s">
        <v>162</v>
      </c>
      <c r="H17" s="23" t="s">
        <v>163</v>
      </c>
      <c r="I17" s="25">
        <v>8900</v>
      </c>
      <c r="J17" s="25">
        <v>8900</v>
      </c>
      <c r="K17" s="25">
        <v>8900</v>
      </c>
      <c r="L17" s="25"/>
      <c r="M17" s="25"/>
      <c r="N17" s="25"/>
      <c r="O17" s="25"/>
      <c r="P17" s="121"/>
      <c r="Q17" s="25"/>
      <c r="R17" s="25"/>
      <c r="S17" s="25"/>
      <c r="T17" s="25"/>
      <c r="U17" s="25"/>
      <c r="V17" s="25"/>
      <c r="W17" s="25"/>
    </row>
    <row r="18" s="116" customFormat="1" ht="24" customHeight="1" spans="1:23">
      <c r="A18" s="23" t="s">
        <v>213</v>
      </c>
      <c r="B18" s="23" t="s">
        <v>216</v>
      </c>
      <c r="C18" s="24" t="s">
        <v>215</v>
      </c>
      <c r="D18" s="23" t="s">
        <v>47</v>
      </c>
      <c r="E18" s="23" t="s">
        <v>66</v>
      </c>
      <c r="F18" s="23" t="s">
        <v>67</v>
      </c>
      <c r="G18" s="23" t="s">
        <v>166</v>
      </c>
      <c r="H18" s="23" t="s">
        <v>167</v>
      </c>
      <c r="I18" s="25">
        <v>10500</v>
      </c>
      <c r="J18" s="25">
        <v>10500</v>
      </c>
      <c r="K18" s="25">
        <v>10500</v>
      </c>
      <c r="L18" s="25"/>
      <c r="M18" s="25"/>
      <c r="N18" s="25"/>
      <c r="O18" s="25"/>
      <c r="P18" s="121"/>
      <c r="Q18" s="25"/>
      <c r="R18" s="25"/>
      <c r="S18" s="25"/>
      <c r="T18" s="25"/>
      <c r="U18" s="25"/>
      <c r="V18" s="25"/>
      <c r="W18" s="25"/>
    </row>
    <row r="19" s="116" customFormat="1" ht="24" customHeight="1" spans="1:23">
      <c r="A19" s="23" t="s">
        <v>213</v>
      </c>
      <c r="B19" s="23" t="s">
        <v>216</v>
      </c>
      <c r="C19" s="24" t="s">
        <v>215</v>
      </c>
      <c r="D19" s="23" t="s">
        <v>47</v>
      </c>
      <c r="E19" s="23" t="s">
        <v>66</v>
      </c>
      <c r="F19" s="23" t="s">
        <v>67</v>
      </c>
      <c r="G19" s="23" t="s">
        <v>217</v>
      </c>
      <c r="H19" s="23" t="s">
        <v>218</v>
      </c>
      <c r="I19" s="25">
        <v>2000</v>
      </c>
      <c r="J19" s="25">
        <v>2000</v>
      </c>
      <c r="K19" s="25">
        <v>2000</v>
      </c>
      <c r="L19" s="25"/>
      <c r="M19" s="25"/>
      <c r="N19" s="25"/>
      <c r="O19" s="25"/>
      <c r="P19" s="121"/>
      <c r="Q19" s="25"/>
      <c r="R19" s="25"/>
      <c r="S19" s="25"/>
      <c r="T19" s="25"/>
      <c r="U19" s="25"/>
      <c r="V19" s="25"/>
      <c r="W19" s="25"/>
    </row>
    <row r="20" s="116" customFormat="1" ht="24" customHeight="1" spans="1:23">
      <c r="A20" s="23" t="s">
        <v>213</v>
      </c>
      <c r="B20" s="23" t="s">
        <v>216</v>
      </c>
      <c r="C20" s="24" t="s">
        <v>215</v>
      </c>
      <c r="D20" s="23" t="s">
        <v>47</v>
      </c>
      <c r="E20" s="23" t="s">
        <v>66</v>
      </c>
      <c r="F20" s="23" t="s">
        <v>67</v>
      </c>
      <c r="G20" s="23" t="s">
        <v>175</v>
      </c>
      <c r="H20" s="23" t="s">
        <v>121</v>
      </c>
      <c r="I20" s="25">
        <v>4000</v>
      </c>
      <c r="J20" s="25">
        <v>4000</v>
      </c>
      <c r="K20" s="25">
        <v>4000</v>
      </c>
      <c r="L20" s="25"/>
      <c r="M20" s="25"/>
      <c r="N20" s="25"/>
      <c r="O20" s="25"/>
      <c r="P20" s="121"/>
      <c r="Q20" s="25"/>
      <c r="R20" s="25"/>
      <c r="S20" s="25"/>
      <c r="T20" s="25"/>
      <c r="U20" s="25"/>
      <c r="V20" s="25"/>
      <c r="W20" s="25"/>
    </row>
    <row r="21" s="116" customFormat="1" ht="24" customHeight="1" spans="1:23">
      <c r="A21" s="23" t="s">
        <v>213</v>
      </c>
      <c r="B21" s="23" t="s">
        <v>216</v>
      </c>
      <c r="C21" s="24" t="s">
        <v>215</v>
      </c>
      <c r="D21" s="23" t="s">
        <v>47</v>
      </c>
      <c r="E21" s="23" t="s">
        <v>66</v>
      </c>
      <c r="F21" s="23" t="s">
        <v>67</v>
      </c>
      <c r="G21" s="23" t="s">
        <v>219</v>
      </c>
      <c r="H21" s="23" t="s">
        <v>220</v>
      </c>
      <c r="I21" s="25">
        <v>12000</v>
      </c>
      <c r="J21" s="25">
        <v>12000</v>
      </c>
      <c r="K21" s="25">
        <v>12000</v>
      </c>
      <c r="L21" s="25"/>
      <c r="M21" s="25"/>
      <c r="N21" s="25"/>
      <c r="O21" s="25"/>
      <c r="P21" s="121"/>
      <c r="Q21" s="25"/>
      <c r="R21" s="25"/>
      <c r="S21" s="25"/>
      <c r="T21" s="25"/>
      <c r="U21" s="25"/>
      <c r="V21" s="25"/>
      <c r="W21" s="25"/>
    </row>
    <row r="22" s="116" customFormat="1" ht="24" customHeight="1" spans="1:23">
      <c r="A22" s="23" t="s">
        <v>213</v>
      </c>
      <c r="B22" s="23" t="s">
        <v>216</v>
      </c>
      <c r="C22" s="24" t="s">
        <v>215</v>
      </c>
      <c r="D22" s="23" t="s">
        <v>47</v>
      </c>
      <c r="E22" s="23" t="s">
        <v>66</v>
      </c>
      <c r="F22" s="23" t="s">
        <v>67</v>
      </c>
      <c r="G22" s="23" t="s">
        <v>221</v>
      </c>
      <c r="H22" s="23" t="s">
        <v>207</v>
      </c>
      <c r="I22" s="25">
        <v>8600</v>
      </c>
      <c r="J22" s="25">
        <v>8600</v>
      </c>
      <c r="K22" s="25">
        <v>8600</v>
      </c>
      <c r="L22" s="25"/>
      <c r="M22" s="25"/>
      <c r="N22" s="25"/>
      <c r="O22" s="25"/>
      <c r="P22" s="121"/>
      <c r="Q22" s="25"/>
      <c r="R22" s="25"/>
      <c r="S22" s="25"/>
      <c r="T22" s="25"/>
      <c r="U22" s="25"/>
      <c r="V22" s="25"/>
      <c r="W22" s="25"/>
    </row>
    <row r="23" s="116" customFormat="1" ht="24" customHeight="1" spans="1:23">
      <c r="A23" s="26" t="s">
        <v>32</v>
      </c>
      <c r="B23" s="26"/>
      <c r="C23" s="26"/>
      <c r="D23" s="26"/>
      <c r="E23" s="26"/>
      <c r="F23" s="26"/>
      <c r="G23" s="26"/>
      <c r="H23" s="26"/>
      <c r="I23" s="25">
        <v>95600</v>
      </c>
      <c r="J23" s="25">
        <v>95600</v>
      </c>
      <c r="K23" s="25">
        <v>95600</v>
      </c>
      <c r="L23" s="25"/>
      <c r="M23" s="25"/>
      <c r="N23" s="25"/>
      <c r="O23" s="25"/>
      <c r="P23" s="25"/>
      <c r="Q23" s="25"/>
      <c r="R23" s="25"/>
      <c r="S23" s="25"/>
      <c r="T23" s="25"/>
      <c r="U23" s="25"/>
      <c r="V23" s="25"/>
      <c r="W23" s="25"/>
    </row>
  </sheetData>
  <mergeCells count="28">
    <mergeCell ref="A3:W3"/>
    <mergeCell ref="A4:I4"/>
    <mergeCell ref="J5:M5"/>
    <mergeCell ref="N5:P5"/>
    <mergeCell ref="R5:W5"/>
    <mergeCell ref="J6:K6"/>
    <mergeCell ref="A23:H2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2"/>
  <sheetViews>
    <sheetView showZeros="0" workbookViewId="0">
      <pane ySplit="1" topLeftCell="A2" activePane="bottomLeft" state="frozen"/>
      <selection/>
      <selection pane="bottomLeft" activeCell="B37" sqref="B37"/>
    </sheetView>
  </sheetViews>
  <sheetFormatPr defaultColWidth="9.10833333333333" defaultRowHeight="11.95" customHeight="1"/>
  <cols>
    <col min="1" max="1" width="30" customWidth="1"/>
    <col min="2" max="2" width="55" customWidth="1"/>
    <col min="3" max="3" width="11" customWidth="1"/>
    <col min="4" max="4" width="17.5" customWidth="1"/>
    <col min="5" max="5" width="23.25" customWidth="1"/>
    <col min="6" max="6" width="11.2166666666667" customWidth="1"/>
    <col min="7" max="7" width="10.3333333333333" customWidth="1"/>
    <col min="8" max="8" width="9.33333333333333" customWidth="1"/>
    <col min="9" max="9" width="10.75" customWidth="1"/>
    <col min="10" max="10" width="49.6333333333333" customWidth="1"/>
  </cols>
  <sheetData>
    <row r="1" customHeight="1" spans="1:10">
      <c r="A1" s="28"/>
      <c r="B1" s="28"/>
      <c r="C1" s="28"/>
      <c r="D1" s="28"/>
      <c r="E1" s="28"/>
      <c r="F1" s="28"/>
      <c r="G1" s="28"/>
      <c r="H1" s="28"/>
      <c r="I1" s="28"/>
      <c r="J1" s="28"/>
    </row>
    <row r="2" customHeight="1" spans="10:10">
      <c r="J2" s="75" t="s">
        <v>222</v>
      </c>
    </row>
    <row r="3" ht="28.5" customHeight="1" spans="1:10">
      <c r="A3" s="66" t="s">
        <v>223</v>
      </c>
      <c r="B3" s="30"/>
      <c r="C3" s="30"/>
      <c r="D3" s="30"/>
      <c r="E3" s="30"/>
      <c r="F3" s="67"/>
      <c r="G3" s="30"/>
      <c r="H3" s="67"/>
      <c r="I3" s="67"/>
      <c r="J3" s="30"/>
    </row>
    <row r="4" ht="15.05" customHeight="1" spans="1:1">
      <c r="A4" s="31" t="str">
        <f>'部门财务收支预算总表01-1'!A4</f>
        <v>单位名称：新平彝族傣族自治县信访局</v>
      </c>
    </row>
    <row r="5" ht="14.25" customHeight="1" spans="1:10">
      <c r="A5" s="68" t="s">
        <v>224</v>
      </c>
      <c r="B5" s="68" t="s">
        <v>225</v>
      </c>
      <c r="C5" s="68" t="s">
        <v>226</v>
      </c>
      <c r="D5" s="68" t="s">
        <v>227</v>
      </c>
      <c r="E5" s="68" t="s">
        <v>228</v>
      </c>
      <c r="F5" s="69" t="s">
        <v>229</v>
      </c>
      <c r="G5" s="68" t="s">
        <v>230</v>
      </c>
      <c r="H5" s="69" t="s">
        <v>231</v>
      </c>
      <c r="I5" s="69" t="s">
        <v>232</v>
      </c>
      <c r="J5" s="68" t="s">
        <v>233</v>
      </c>
    </row>
    <row r="6" ht="14.25" customHeight="1" spans="1:10">
      <c r="A6" s="68">
        <v>1</v>
      </c>
      <c r="B6" s="68">
        <v>2</v>
      </c>
      <c r="C6" s="68">
        <v>3</v>
      </c>
      <c r="D6" s="68">
        <v>4</v>
      </c>
      <c r="E6" s="68">
        <v>5</v>
      </c>
      <c r="F6" s="69">
        <v>6</v>
      </c>
      <c r="G6" s="68">
        <v>7</v>
      </c>
      <c r="H6" s="69">
        <v>8</v>
      </c>
      <c r="I6" s="69">
        <v>9</v>
      </c>
      <c r="J6" s="68">
        <v>10</v>
      </c>
    </row>
    <row r="7" s="116" customFormat="1" ht="20.25" customHeight="1" spans="1:10">
      <c r="A7" s="121" t="s">
        <v>47</v>
      </c>
      <c r="B7" s="121"/>
      <c r="C7" s="121"/>
      <c r="E7" s="122"/>
      <c r="F7" s="122"/>
      <c r="G7" s="122"/>
      <c r="H7" s="122"/>
      <c r="I7" s="122"/>
      <c r="J7" s="122"/>
    </row>
    <row r="8" s="116" customFormat="1" ht="162" customHeight="1" spans="1:10">
      <c r="A8" s="133" t="s">
        <v>212</v>
      </c>
      <c r="B8" s="134" t="s">
        <v>234</v>
      </c>
      <c r="C8" s="124"/>
      <c r="D8" s="124"/>
      <c r="E8" s="122"/>
      <c r="F8" s="122"/>
      <c r="G8" s="122"/>
      <c r="H8" s="122"/>
      <c r="I8" s="122"/>
      <c r="J8" s="122"/>
    </row>
    <row r="9" s="116" customFormat="1" ht="39" customHeight="1" spans="1:10">
      <c r="A9" s="121"/>
      <c r="B9" s="121"/>
      <c r="C9" s="121" t="s">
        <v>235</v>
      </c>
      <c r="D9" s="135" t="s">
        <v>236</v>
      </c>
      <c r="E9" s="136" t="s">
        <v>237</v>
      </c>
      <c r="F9" s="123" t="s">
        <v>238</v>
      </c>
      <c r="G9" s="124" t="s">
        <v>239</v>
      </c>
      <c r="H9" s="123" t="s">
        <v>240</v>
      </c>
      <c r="I9" s="123" t="s">
        <v>241</v>
      </c>
      <c r="J9" s="136" t="s">
        <v>242</v>
      </c>
    </row>
    <row r="10" s="116" customFormat="1" ht="39" customHeight="1" spans="1:10">
      <c r="A10" s="121"/>
      <c r="B10" s="121"/>
      <c r="C10" s="121" t="s">
        <v>235</v>
      </c>
      <c r="D10" s="135" t="s">
        <v>236</v>
      </c>
      <c r="E10" s="136" t="s">
        <v>243</v>
      </c>
      <c r="F10" s="123" t="s">
        <v>238</v>
      </c>
      <c r="G10" s="124" t="s">
        <v>244</v>
      </c>
      <c r="H10" s="123" t="s">
        <v>245</v>
      </c>
      <c r="I10" s="123" t="s">
        <v>241</v>
      </c>
      <c r="J10" s="136" t="s">
        <v>246</v>
      </c>
    </row>
    <row r="11" s="116" customFormat="1" ht="39" customHeight="1" spans="1:10">
      <c r="A11" s="121"/>
      <c r="B11" s="121"/>
      <c r="C11" s="121" t="s">
        <v>235</v>
      </c>
      <c r="D11" s="135" t="s">
        <v>236</v>
      </c>
      <c r="E11" s="136" t="s">
        <v>247</v>
      </c>
      <c r="F11" s="123" t="s">
        <v>248</v>
      </c>
      <c r="G11" s="124" t="s">
        <v>113</v>
      </c>
      <c r="H11" s="123" t="s">
        <v>249</v>
      </c>
      <c r="I11" s="123" t="s">
        <v>241</v>
      </c>
      <c r="J11" s="136" t="s">
        <v>250</v>
      </c>
    </row>
    <row r="12" s="116" customFormat="1" ht="39" customHeight="1" spans="1:10">
      <c r="A12" s="121"/>
      <c r="B12" s="121"/>
      <c r="C12" s="121" t="s">
        <v>235</v>
      </c>
      <c r="D12" s="135" t="s">
        <v>236</v>
      </c>
      <c r="E12" s="136" t="s">
        <v>251</v>
      </c>
      <c r="F12" s="123" t="s">
        <v>248</v>
      </c>
      <c r="G12" s="124" t="s">
        <v>252</v>
      </c>
      <c r="H12" s="123" t="s">
        <v>253</v>
      </c>
      <c r="I12" s="123" t="s">
        <v>241</v>
      </c>
      <c r="J12" s="136" t="s">
        <v>254</v>
      </c>
    </row>
    <row r="13" s="116" customFormat="1" ht="39" customHeight="1" spans="1:10">
      <c r="A13" s="121"/>
      <c r="B13" s="121"/>
      <c r="C13" s="121" t="s">
        <v>235</v>
      </c>
      <c r="D13" s="135" t="s">
        <v>236</v>
      </c>
      <c r="E13" s="136" t="s">
        <v>255</v>
      </c>
      <c r="F13" s="123" t="s">
        <v>248</v>
      </c>
      <c r="G13" s="124" t="s">
        <v>113</v>
      </c>
      <c r="H13" s="123" t="s">
        <v>253</v>
      </c>
      <c r="I13" s="123" t="s">
        <v>241</v>
      </c>
      <c r="J13" s="136" t="s">
        <v>256</v>
      </c>
    </row>
    <row r="14" s="116" customFormat="1" ht="39" customHeight="1" spans="1:10">
      <c r="A14" s="121"/>
      <c r="B14" s="121"/>
      <c r="C14" s="121" t="s">
        <v>235</v>
      </c>
      <c r="D14" s="135" t="s">
        <v>236</v>
      </c>
      <c r="E14" s="136" t="s">
        <v>257</v>
      </c>
      <c r="F14" s="123" t="s">
        <v>248</v>
      </c>
      <c r="G14" s="124" t="s">
        <v>244</v>
      </c>
      <c r="H14" s="123" t="s">
        <v>253</v>
      </c>
      <c r="I14" s="123" t="s">
        <v>241</v>
      </c>
      <c r="J14" s="136" t="s">
        <v>258</v>
      </c>
    </row>
    <row r="15" s="116" customFormat="1" ht="39" customHeight="1" spans="1:10">
      <c r="A15" s="121"/>
      <c r="B15" s="121"/>
      <c r="C15" s="121" t="s">
        <v>235</v>
      </c>
      <c r="D15" s="135" t="s">
        <v>259</v>
      </c>
      <c r="E15" s="136" t="s">
        <v>260</v>
      </c>
      <c r="F15" s="123" t="s">
        <v>238</v>
      </c>
      <c r="G15" s="124" t="s">
        <v>261</v>
      </c>
      <c r="H15" s="123" t="s">
        <v>262</v>
      </c>
      <c r="I15" s="123" t="s">
        <v>241</v>
      </c>
      <c r="J15" s="136" t="s">
        <v>263</v>
      </c>
    </row>
    <row r="16" s="116" customFormat="1" ht="39" customHeight="1" spans="1:10">
      <c r="A16" s="121"/>
      <c r="B16" s="121"/>
      <c r="C16" s="121" t="s">
        <v>235</v>
      </c>
      <c r="D16" s="135" t="s">
        <v>259</v>
      </c>
      <c r="E16" s="136" t="s">
        <v>264</v>
      </c>
      <c r="F16" s="123" t="s">
        <v>238</v>
      </c>
      <c r="G16" s="124" t="s">
        <v>261</v>
      </c>
      <c r="H16" s="123" t="s">
        <v>262</v>
      </c>
      <c r="I16" s="123" t="s">
        <v>241</v>
      </c>
      <c r="J16" s="136" t="s">
        <v>265</v>
      </c>
    </row>
    <row r="17" s="116" customFormat="1" ht="39" customHeight="1" spans="1:10">
      <c r="A17" s="121"/>
      <c r="B17" s="121"/>
      <c r="C17" s="121" t="s">
        <v>266</v>
      </c>
      <c r="D17" s="135" t="s">
        <v>267</v>
      </c>
      <c r="E17" s="136" t="s">
        <v>268</v>
      </c>
      <c r="F17" s="123" t="s">
        <v>269</v>
      </c>
      <c r="G17" s="124" t="s">
        <v>270</v>
      </c>
      <c r="H17" s="123" t="s">
        <v>262</v>
      </c>
      <c r="I17" s="123" t="s">
        <v>271</v>
      </c>
      <c r="J17" s="136" t="s">
        <v>272</v>
      </c>
    </row>
    <row r="18" s="116" customFormat="1" ht="39" customHeight="1" spans="1:10">
      <c r="A18" s="121"/>
      <c r="B18" s="121"/>
      <c r="C18" s="121" t="s">
        <v>266</v>
      </c>
      <c r="D18" s="135" t="s">
        <v>267</v>
      </c>
      <c r="E18" s="136" t="s">
        <v>273</v>
      </c>
      <c r="F18" s="123" t="s">
        <v>269</v>
      </c>
      <c r="G18" s="124" t="s">
        <v>274</v>
      </c>
      <c r="H18" s="123" t="s">
        <v>262</v>
      </c>
      <c r="I18" s="123" t="s">
        <v>271</v>
      </c>
      <c r="J18" s="136" t="s">
        <v>275</v>
      </c>
    </row>
    <row r="19" s="116" customFormat="1" ht="39" customHeight="1" spans="1:10">
      <c r="A19" s="121"/>
      <c r="B19" s="121"/>
      <c r="C19" s="121" t="s">
        <v>276</v>
      </c>
      <c r="D19" s="135" t="s">
        <v>277</v>
      </c>
      <c r="E19" s="136" t="s">
        <v>278</v>
      </c>
      <c r="F19" s="123" t="s">
        <v>238</v>
      </c>
      <c r="G19" s="124" t="s">
        <v>261</v>
      </c>
      <c r="H19" s="123" t="s">
        <v>262</v>
      </c>
      <c r="I19" s="123" t="s">
        <v>241</v>
      </c>
      <c r="J19" s="136" t="s">
        <v>279</v>
      </c>
    </row>
    <row r="20" s="116" customFormat="1" ht="220" customHeight="1" spans="1:10">
      <c r="A20" s="133" t="s">
        <v>215</v>
      </c>
      <c r="B20" s="121" t="s">
        <v>280</v>
      </c>
      <c r="C20" s="121"/>
      <c r="D20" s="121"/>
      <c r="E20" s="121"/>
      <c r="F20" s="121"/>
      <c r="G20" s="121"/>
      <c r="H20" s="121"/>
      <c r="I20" s="121"/>
      <c r="J20" s="121"/>
    </row>
    <row r="21" s="116" customFormat="1" ht="47" customHeight="1" spans="1:10">
      <c r="A21" s="121"/>
      <c r="B21" s="121"/>
      <c r="C21" s="121" t="s">
        <v>235</v>
      </c>
      <c r="D21" s="135" t="s">
        <v>236</v>
      </c>
      <c r="E21" s="136" t="s">
        <v>281</v>
      </c>
      <c r="F21" s="123" t="s">
        <v>269</v>
      </c>
      <c r="G21" s="124" t="s">
        <v>110</v>
      </c>
      <c r="H21" s="123" t="s">
        <v>282</v>
      </c>
      <c r="I21" s="123" t="s">
        <v>241</v>
      </c>
      <c r="J21" s="136" t="s">
        <v>283</v>
      </c>
    </row>
    <row r="22" s="116" customFormat="1" ht="47" customHeight="1" spans="1:10">
      <c r="A22" s="121"/>
      <c r="B22" s="121"/>
      <c r="C22" s="121" t="s">
        <v>235</v>
      </c>
      <c r="D22" s="135" t="s">
        <v>236</v>
      </c>
      <c r="E22" s="136" t="s">
        <v>284</v>
      </c>
      <c r="F22" s="123" t="s">
        <v>248</v>
      </c>
      <c r="G22" s="124" t="s">
        <v>110</v>
      </c>
      <c r="H22" s="123" t="s">
        <v>285</v>
      </c>
      <c r="I22" s="123" t="s">
        <v>241</v>
      </c>
      <c r="J22" s="136" t="s">
        <v>286</v>
      </c>
    </row>
    <row r="23" s="116" customFormat="1" ht="47" customHeight="1" spans="1:10">
      <c r="A23" s="121"/>
      <c r="B23" s="121"/>
      <c r="C23" s="121" t="s">
        <v>235</v>
      </c>
      <c r="D23" s="135" t="s">
        <v>236</v>
      </c>
      <c r="E23" s="136" t="s">
        <v>287</v>
      </c>
      <c r="F23" s="123" t="s">
        <v>269</v>
      </c>
      <c r="G23" s="124" t="s">
        <v>109</v>
      </c>
      <c r="H23" s="123" t="s">
        <v>288</v>
      </c>
      <c r="I23" s="123" t="s">
        <v>241</v>
      </c>
      <c r="J23" s="136" t="s">
        <v>289</v>
      </c>
    </row>
    <row r="24" s="116" customFormat="1" ht="47" customHeight="1" spans="1:10">
      <c r="A24" s="121"/>
      <c r="B24" s="121"/>
      <c r="C24" s="121" t="s">
        <v>235</v>
      </c>
      <c r="D24" s="135" t="s">
        <v>236</v>
      </c>
      <c r="E24" s="136" t="s">
        <v>290</v>
      </c>
      <c r="F24" s="123" t="s">
        <v>269</v>
      </c>
      <c r="G24" s="124" t="s">
        <v>109</v>
      </c>
      <c r="H24" s="123" t="s">
        <v>288</v>
      </c>
      <c r="I24" s="123" t="s">
        <v>241</v>
      </c>
      <c r="J24" s="136" t="s">
        <v>291</v>
      </c>
    </row>
    <row r="25" s="116" customFormat="1" ht="47" customHeight="1" spans="1:10">
      <c r="A25" s="121"/>
      <c r="B25" s="121"/>
      <c r="C25" s="121" t="s">
        <v>235</v>
      </c>
      <c r="D25" s="135" t="s">
        <v>259</v>
      </c>
      <c r="E25" s="136" t="s">
        <v>292</v>
      </c>
      <c r="F25" s="123" t="s">
        <v>238</v>
      </c>
      <c r="G25" s="124" t="s">
        <v>261</v>
      </c>
      <c r="H25" s="123" t="s">
        <v>262</v>
      </c>
      <c r="I25" s="123" t="s">
        <v>241</v>
      </c>
      <c r="J25" s="136" t="s">
        <v>293</v>
      </c>
    </row>
    <row r="26" s="116" customFormat="1" ht="47" customHeight="1" spans="1:10">
      <c r="A26" s="121"/>
      <c r="B26" s="121"/>
      <c r="C26" s="121" t="s">
        <v>235</v>
      </c>
      <c r="D26" s="135" t="s">
        <v>294</v>
      </c>
      <c r="E26" s="136" t="s">
        <v>295</v>
      </c>
      <c r="F26" s="123" t="s">
        <v>269</v>
      </c>
      <c r="G26" s="124" t="s">
        <v>296</v>
      </c>
      <c r="H26" s="123" t="s">
        <v>297</v>
      </c>
      <c r="I26" s="123" t="s">
        <v>241</v>
      </c>
      <c r="J26" s="136" t="s">
        <v>298</v>
      </c>
    </row>
    <row r="27" s="116" customFormat="1" ht="47" customHeight="1" spans="1:10">
      <c r="A27" s="121"/>
      <c r="B27" s="121"/>
      <c r="C27" s="121" t="s">
        <v>266</v>
      </c>
      <c r="D27" s="135" t="s">
        <v>267</v>
      </c>
      <c r="E27" s="136" t="s">
        <v>299</v>
      </c>
      <c r="F27" s="123" t="s">
        <v>238</v>
      </c>
      <c r="G27" s="124" t="s">
        <v>300</v>
      </c>
      <c r="H27" s="123" t="s">
        <v>262</v>
      </c>
      <c r="I27" s="123" t="s">
        <v>241</v>
      </c>
      <c r="J27" s="136" t="s">
        <v>301</v>
      </c>
    </row>
    <row r="28" s="116" customFormat="1" ht="47" customHeight="1" spans="1:10">
      <c r="A28" s="121"/>
      <c r="B28" s="121"/>
      <c r="C28" s="121" t="s">
        <v>276</v>
      </c>
      <c r="D28" s="135" t="s">
        <v>277</v>
      </c>
      <c r="E28" s="136" t="s">
        <v>302</v>
      </c>
      <c r="F28" s="123" t="s">
        <v>238</v>
      </c>
      <c r="G28" s="124" t="s">
        <v>261</v>
      </c>
      <c r="H28" s="123" t="s">
        <v>262</v>
      </c>
      <c r="I28" s="123" t="s">
        <v>241</v>
      </c>
      <c r="J28" s="136" t="s">
        <v>303</v>
      </c>
    </row>
    <row r="29" s="116" customFormat="1" ht="123" customHeight="1" spans="1:10">
      <c r="A29" s="133" t="s">
        <v>208</v>
      </c>
      <c r="B29" s="134" t="s">
        <v>304</v>
      </c>
      <c r="C29" s="121"/>
      <c r="D29" s="121"/>
      <c r="E29" s="121"/>
      <c r="F29" s="121"/>
      <c r="G29" s="121"/>
      <c r="H29" s="121"/>
      <c r="I29" s="121"/>
      <c r="J29" s="121"/>
    </row>
    <row r="30" s="116" customFormat="1" ht="47" customHeight="1" spans="1:10">
      <c r="A30" s="121"/>
      <c r="B30" s="121"/>
      <c r="C30" s="121" t="s">
        <v>235</v>
      </c>
      <c r="D30" s="135" t="s">
        <v>236</v>
      </c>
      <c r="E30" s="136" t="s">
        <v>305</v>
      </c>
      <c r="F30" s="123" t="s">
        <v>269</v>
      </c>
      <c r="G30" s="124" t="s">
        <v>109</v>
      </c>
      <c r="H30" s="123" t="s">
        <v>306</v>
      </c>
      <c r="I30" s="123" t="s">
        <v>241</v>
      </c>
      <c r="J30" s="136" t="s">
        <v>307</v>
      </c>
    </row>
    <row r="31" s="116" customFormat="1" ht="47" customHeight="1" spans="1:10">
      <c r="A31" s="121"/>
      <c r="B31" s="121"/>
      <c r="C31" s="121" t="s">
        <v>235</v>
      </c>
      <c r="D31" s="135" t="s">
        <v>259</v>
      </c>
      <c r="E31" s="136" t="s">
        <v>308</v>
      </c>
      <c r="F31" s="123" t="s">
        <v>269</v>
      </c>
      <c r="G31" s="124" t="s">
        <v>309</v>
      </c>
      <c r="H31" s="123" t="s">
        <v>262</v>
      </c>
      <c r="I31" s="123" t="s">
        <v>271</v>
      </c>
      <c r="J31" s="136" t="s">
        <v>310</v>
      </c>
    </row>
    <row r="32" s="116" customFormat="1" ht="47" customHeight="1" spans="1:10">
      <c r="A32" s="121"/>
      <c r="B32" s="121"/>
      <c r="C32" s="121" t="s">
        <v>235</v>
      </c>
      <c r="D32" s="135" t="s">
        <v>294</v>
      </c>
      <c r="E32" s="136" t="s">
        <v>311</v>
      </c>
      <c r="F32" s="123" t="s">
        <v>269</v>
      </c>
      <c r="G32" s="124" t="s">
        <v>296</v>
      </c>
      <c r="H32" s="123" t="s">
        <v>297</v>
      </c>
      <c r="I32" s="123" t="s">
        <v>241</v>
      </c>
      <c r="J32" s="136" t="s">
        <v>312</v>
      </c>
    </row>
    <row r="33" s="116" customFormat="1" ht="47" customHeight="1" spans="1:10">
      <c r="A33" s="121"/>
      <c r="B33" s="121"/>
      <c r="C33" s="121" t="s">
        <v>266</v>
      </c>
      <c r="D33" s="135" t="s">
        <v>267</v>
      </c>
      <c r="E33" s="136" t="s">
        <v>313</v>
      </c>
      <c r="F33" s="123" t="s">
        <v>238</v>
      </c>
      <c r="G33" s="124" t="s">
        <v>314</v>
      </c>
      <c r="H33" s="123" t="s">
        <v>262</v>
      </c>
      <c r="I33" s="123" t="s">
        <v>271</v>
      </c>
      <c r="J33" s="136" t="s">
        <v>315</v>
      </c>
    </row>
    <row r="34" s="116" customFormat="1" ht="47" customHeight="1" spans="1:10">
      <c r="A34" s="121"/>
      <c r="B34" s="121"/>
      <c r="C34" s="121" t="s">
        <v>276</v>
      </c>
      <c r="D34" s="135" t="s">
        <v>277</v>
      </c>
      <c r="E34" s="136" t="s">
        <v>316</v>
      </c>
      <c r="F34" s="123" t="s">
        <v>317</v>
      </c>
      <c r="G34" s="124" t="s">
        <v>261</v>
      </c>
      <c r="H34" s="123" t="s">
        <v>262</v>
      </c>
      <c r="I34" s="123" t="s">
        <v>241</v>
      </c>
      <c r="J34" s="136" t="s">
        <v>318</v>
      </c>
    </row>
    <row r="35" s="116" customFormat="1" ht="47" customHeight="1" spans="1:10">
      <c r="A35" s="133" t="s">
        <v>203</v>
      </c>
      <c r="B35" s="121" t="s">
        <v>319</v>
      </c>
      <c r="C35" s="121"/>
      <c r="D35" s="121"/>
      <c r="E35" s="121"/>
      <c r="F35" s="121"/>
      <c r="G35" s="121"/>
      <c r="H35" s="121"/>
      <c r="I35" s="121"/>
      <c r="J35" s="121"/>
    </row>
    <row r="36" s="116" customFormat="1" ht="47" customHeight="1" spans="1:10">
      <c r="A36" s="121"/>
      <c r="B36" s="121"/>
      <c r="C36" s="121" t="s">
        <v>235</v>
      </c>
      <c r="D36" s="135" t="s">
        <v>236</v>
      </c>
      <c r="E36" s="136" t="s">
        <v>320</v>
      </c>
      <c r="F36" s="123" t="s">
        <v>269</v>
      </c>
      <c r="G36" s="124" t="s">
        <v>110</v>
      </c>
      <c r="H36" s="123" t="s">
        <v>321</v>
      </c>
      <c r="I36" s="123" t="s">
        <v>241</v>
      </c>
      <c r="J36" s="136" t="s">
        <v>322</v>
      </c>
    </row>
    <row r="37" s="116" customFormat="1" ht="47" customHeight="1" spans="1:10">
      <c r="A37" s="121"/>
      <c r="B37" s="121"/>
      <c r="C37" s="121" t="s">
        <v>235</v>
      </c>
      <c r="D37" s="135" t="s">
        <v>259</v>
      </c>
      <c r="E37" s="136" t="s">
        <v>323</v>
      </c>
      <c r="F37" s="123" t="s">
        <v>238</v>
      </c>
      <c r="G37" s="124" t="s">
        <v>324</v>
      </c>
      <c r="H37" s="123" t="s">
        <v>262</v>
      </c>
      <c r="I37" s="123" t="s">
        <v>241</v>
      </c>
      <c r="J37" s="136" t="s">
        <v>325</v>
      </c>
    </row>
    <row r="38" s="116" customFormat="1" ht="47" customHeight="1" spans="1:10">
      <c r="A38" s="121"/>
      <c r="B38" s="121"/>
      <c r="C38" s="121" t="s">
        <v>235</v>
      </c>
      <c r="D38" s="135" t="s">
        <v>259</v>
      </c>
      <c r="E38" s="136" t="s">
        <v>326</v>
      </c>
      <c r="F38" s="123" t="s">
        <v>238</v>
      </c>
      <c r="G38" s="124" t="s">
        <v>324</v>
      </c>
      <c r="H38" s="123" t="s">
        <v>262</v>
      </c>
      <c r="I38" s="123" t="s">
        <v>241</v>
      </c>
      <c r="J38" s="136" t="s">
        <v>327</v>
      </c>
    </row>
    <row r="39" s="116" customFormat="1" ht="47" customHeight="1" spans="1:10">
      <c r="A39" s="121"/>
      <c r="B39" s="121"/>
      <c r="C39" s="121" t="s">
        <v>235</v>
      </c>
      <c r="D39" s="135" t="s">
        <v>294</v>
      </c>
      <c r="E39" s="136" t="s">
        <v>328</v>
      </c>
      <c r="F39" s="123" t="s">
        <v>269</v>
      </c>
      <c r="G39" s="124" t="s">
        <v>261</v>
      </c>
      <c r="H39" s="123" t="s">
        <v>262</v>
      </c>
      <c r="I39" s="123" t="s">
        <v>241</v>
      </c>
      <c r="J39" s="136" t="s">
        <v>329</v>
      </c>
    </row>
    <row r="40" s="116" customFormat="1" ht="47" customHeight="1" spans="1:10">
      <c r="A40" s="121"/>
      <c r="B40" s="121"/>
      <c r="C40" s="121" t="s">
        <v>266</v>
      </c>
      <c r="D40" s="135" t="s">
        <v>330</v>
      </c>
      <c r="E40" s="136" t="s">
        <v>331</v>
      </c>
      <c r="F40" s="123" t="s">
        <v>269</v>
      </c>
      <c r="G40" s="124" t="s">
        <v>332</v>
      </c>
      <c r="H40" s="123" t="s">
        <v>333</v>
      </c>
      <c r="I40" s="123" t="s">
        <v>241</v>
      </c>
      <c r="J40" s="136" t="s">
        <v>334</v>
      </c>
    </row>
    <row r="41" s="116" customFormat="1" ht="47" customHeight="1" spans="1:10">
      <c r="A41" s="121"/>
      <c r="B41" s="121"/>
      <c r="C41" s="121" t="s">
        <v>266</v>
      </c>
      <c r="D41" s="135" t="s">
        <v>335</v>
      </c>
      <c r="E41" s="136" t="s">
        <v>336</v>
      </c>
      <c r="F41" s="123" t="s">
        <v>238</v>
      </c>
      <c r="G41" s="124" t="s">
        <v>337</v>
      </c>
      <c r="H41" s="123" t="s">
        <v>338</v>
      </c>
      <c r="I41" s="123" t="s">
        <v>241</v>
      </c>
      <c r="J41" s="136" t="s">
        <v>339</v>
      </c>
    </row>
    <row r="42" s="116" customFormat="1" ht="47" customHeight="1" spans="1:10">
      <c r="A42" s="121"/>
      <c r="B42" s="121"/>
      <c r="C42" s="121" t="s">
        <v>276</v>
      </c>
      <c r="D42" s="135" t="s">
        <v>277</v>
      </c>
      <c r="E42" s="136" t="s">
        <v>340</v>
      </c>
      <c r="F42" s="123" t="s">
        <v>238</v>
      </c>
      <c r="G42" s="124" t="s">
        <v>261</v>
      </c>
      <c r="H42" s="123" t="s">
        <v>262</v>
      </c>
      <c r="I42" s="123" t="s">
        <v>241</v>
      </c>
      <c r="J42" s="136" t="s">
        <v>341</v>
      </c>
    </row>
  </sheetData>
  <mergeCells count="2">
    <mergeCell ref="A3:J3"/>
    <mergeCell ref="A4:H4"/>
  </mergeCells>
  <pageMargins left="0.75" right="0.75" top="1" bottom="1" header="0.5" footer="0.5"/>
  <pageSetup paperSize="9" scale="3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随遇而安</cp:lastModifiedBy>
  <dcterms:created xsi:type="dcterms:W3CDTF">2025-01-21T02:50:00Z</dcterms:created>
  <cp:lastPrinted>2025-02-13T02:07:00Z</cp:lastPrinted>
  <dcterms:modified xsi:type="dcterms:W3CDTF">2025-02-19T02:52:50Z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1444F2FA8A524F3C9B8FFE682C64AA59_13</vt:lpwstr>
  </property>
  <property fmtid="{D5CDD505-2E9C-101B-9397-08002B2CF9AE}" pid="3" name="KSOProductBuildVer">
    <vt:lpwstr>2052-12.1.0.19302</vt:lpwstr>
  </property>
</Properties>
</file>