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7" hidden="1">'部门项目支出预算表05-1'!$A$8:$W$74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<sst xmlns="http://schemas.openxmlformats.org/spreadsheetml/2006/main" count="1925" uniqueCount="551">
  <si>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</si>
  <si>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</si>
  <si>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</si>
  <si>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</si>
  <si>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</si>
  <si>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</si>
  <si>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</si>
  <si>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</si>
  <si>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</si>
  <si>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</si>
  <si>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</si>
  <si>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</si>
  <si>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</si>
  <si>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</si>
  <si>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</si>
  <si>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</si>
  <si>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</si>
  <si>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</si>
  <si>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</si>
  <si>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</si>
  <si>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</si>
  <si>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</si>
  <si>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</si>
  <si>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</si>
  <si>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</si>
  <si>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</si>
  <si>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</si>
  <si>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</si>
  <si>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</si>
  <si>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</si>
  <si>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</si>
  <si>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</si>
  <si>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</si>
  <si>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</si>
  <si>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</si>
  <si>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</si>
  <si>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</si>
  <si>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</si>
  <si>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</si>
  <si>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</si>
  <si>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</si>
  <si>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</si>
  <si>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</si>
  <si>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</si>
  <si>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</si>
  <si>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</si>
  <si>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</si>
  <si>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</si>
  <si>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</si>
  <si>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</si>
  <si>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</si>
  <si>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</si>
  <si>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</si>
  <si>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</si>
  <si>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</si>
  <si>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113</t>
  </si>
  <si>
    <t>新平彝族傣族自治县司法局</t>
  </si>
  <si>
    <t>113001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</si>
  <si>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</si>
  <si>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</si>
  <si>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</si>
  <si>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</si>
  <si>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</si>
  <si>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</si>
  <si>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</si>
  <si>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</si>
  <si>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</si>
  <si>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</si>
  <si>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</si>
  <si>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</si>
  <si>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</si>
  <si>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</si>
  <si>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</si>
  <si>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</si>
  <si>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20136</t>
  </si>
  <si>
    <t>其他共产党事务支出</t>
  </si>
  <si>
    <t>2013699</t>
  </si>
  <si>
    <t>204</t>
  </si>
  <si>
    <t>公共安全支出</t>
  </si>
  <si>
    <t>20406</t>
  </si>
  <si>
    <t>司法</t>
  </si>
  <si>
    <t>2040601</t>
  </si>
  <si>
    <t>行政运行</t>
  </si>
  <si>
    <t>2040604</t>
  </si>
  <si>
    <t>基层司法业务</t>
  </si>
  <si>
    <t>2040605</t>
  </si>
  <si>
    <t>普法宣传</t>
  </si>
  <si>
    <t>2040607</t>
  </si>
  <si>
    <t>公共法律服务</t>
  </si>
  <si>
    <t>社区矫正</t>
  </si>
  <si>
    <t>2040612</t>
  </si>
  <si>
    <t>法治建设</t>
  </si>
  <si>
    <t>其他司法支出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</si>
  <si>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</si>
  <si>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</si>
  <si>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</si>
  <si>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</si>
  <si>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</si>
  <si>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</si>
  <si>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</si>
  <si>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</si>
  <si>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</si>
  <si>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</si>
  <si>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</si>
  <si>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</si>
  <si>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</si>
  <si>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</si>
  <si>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</si>
  <si>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</si>
  <si>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</si>
  <si>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</si>
  <si>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</si>
  <si>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</si>
  <si>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</si>
  <si>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</si>
  <si>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</si>
  <si>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</si>
  <si>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</si>
  <si>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</si>
  <si>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</si>
  <si>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</si>
  <si>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</si>
  <si>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</si>
  <si>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</si>
  <si>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</si>
  <si>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</si>
  <si>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</si>
  <si>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</si>
  <si>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</si>
  <si>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</si>
  <si>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</si>
  <si>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</si>
  <si>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</si>
  <si>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</si>
  <si>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</si>
  <si>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</si>
  <si>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</si>
  <si>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</si>
  <si>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</si>
  <si>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</si>
  <si>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</si>
  <si>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</si>
  <si>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</si>
  <si>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</si>
  <si>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</si>
  <si>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</si>
  <si>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</si>
  <si>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</si>
  <si>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</si>
  <si>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</si>
  <si>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</si>
  <si>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</si>
  <si>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</si>
  <si>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</si>
  <si>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</si>
  <si>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</si>
  <si>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总计</t>
  </si>
  <si>
    <t>一般公共预算资金</t>
  </si>
  <si>
    <t>全年数</t>
  </si>
  <si>
    <t>已提前安排</t>
  </si>
  <si>
    <t>抵扣上年垫付资金</t>
  </si>
  <si>
    <t>本次下达</t>
  </si>
  <si>
    <t>另文下达</t>
  </si>
  <si>
    <t>530427210000000014117</t>
  </si>
  <si>
    <t>行政人员工资支出</t>
  </si>
  <si>
    <t>30101</t>
  </si>
  <si>
    <t>基本工资</t>
  </si>
  <si>
    <t>30102</t>
  </si>
  <si>
    <t>津贴补贴</t>
  </si>
  <si>
    <t>530427210000000014118</t>
  </si>
  <si>
    <t>社会保障缴费</t>
  </si>
  <si>
    <t>30110</t>
  </si>
  <si>
    <t>职工基本医疗保险缴费</t>
  </si>
  <si>
    <t>530427210000000014119</t>
  </si>
  <si>
    <t>30113</t>
  </si>
  <si>
    <t>530427210000000014123</t>
  </si>
  <si>
    <t>行政人员公务交通补贴</t>
  </si>
  <si>
    <t>30239</t>
  </si>
  <si>
    <t>其他交通费用</t>
  </si>
  <si>
    <t>530427210000000014124</t>
  </si>
  <si>
    <t>工会经费</t>
  </si>
  <si>
    <t>30228</t>
  </si>
  <si>
    <t>530427210000000014125</t>
  </si>
  <si>
    <t>一般公用经费</t>
  </si>
  <si>
    <t>30201</t>
  </si>
  <si>
    <t>办公费</t>
  </si>
  <si>
    <t>30205</t>
  </si>
  <si>
    <t>水费</t>
  </si>
  <si>
    <t>30206</t>
  </si>
  <si>
    <t>电费</t>
  </si>
  <si>
    <t>30211</t>
  </si>
  <si>
    <t>差旅费</t>
  </si>
  <si>
    <t>30215</t>
  </si>
  <si>
    <t>会议费</t>
  </si>
  <si>
    <t>30216</t>
  </si>
  <si>
    <t>培训费</t>
  </si>
  <si>
    <t>30227</t>
  </si>
  <si>
    <t>委托业务费</t>
  </si>
  <si>
    <t>30229</t>
  </si>
  <si>
    <t>福利费</t>
  </si>
  <si>
    <t>530427221100000663122</t>
  </si>
  <si>
    <t>30217</t>
  </si>
  <si>
    <t>530427231100001414386</t>
  </si>
  <si>
    <t>公务员基础绩效奖</t>
  </si>
  <si>
    <t>30103</t>
  </si>
  <si>
    <t>奖金</t>
  </si>
  <si>
    <t>530427231100001434377</t>
  </si>
  <si>
    <t>退休干部公用经费</t>
  </si>
  <si>
    <t>530427241100002260045</t>
  </si>
  <si>
    <t>事业人员工资支出</t>
  </si>
  <si>
    <t>30107</t>
  </si>
  <si>
    <t>绩效工资</t>
  </si>
  <si>
    <t>530427241100002260054</t>
  </si>
  <si>
    <t>奖励性绩效工资(地方)</t>
  </si>
  <si>
    <t>530427241100002260055</t>
  </si>
  <si>
    <t>部门临聘人员支出</t>
  </si>
  <si>
    <t>30199</t>
  </si>
  <si>
    <t>其他工资福利支出</t>
  </si>
  <si>
    <t>530427241100002260056</t>
  </si>
  <si>
    <t>公车购置及运维费</t>
  </si>
  <si>
    <t>30231</t>
  </si>
  <si>
    <t>公务用车运行维护费</t>
  </si>
  <si>
    <t>530427241100002261610</t>
  </si>
  <si>
    <t>社会保障经费</t>
  </si>
  <si>
    <t>30112</t>
  </si>
  <si>
    <t>其他社会保障缴费</t>
  </si>
  <si>
    <t>30108</t>
  </si>
  <si>
    <t>机关事业单位基本养老保险缴费</t>
  </si>
  <si>
    <t>30111</t>
  </si>
  <si>
    <t>公务员医疗补助缴费</t>
  </si>
  <si>
    <t>530427210000000019847</t>
  </si>
  <si>
    <t>驻村工作队员生活补助</t>
  </si>
  <si>
    <t xml:space="preserve"> 行政运行</t>
  </si>
  <si>
    <t>30305</t>
  </si>
  <si>
    <t xml:space="preserve"> 生活补助</t>
  </si>
  <si>
    <t>预算05-1表</t>
  </si>
  <si>
    <t>2025年部门项目支出预算表</t>
  </si>
  <si>
    <t>项目分类</t>
  </si>
  <si>
    <t>项目单位</t>
  </si>
  <si>
    <t>本年拨款</t>
  </si>
  <si>
    <t>其中：本次下达</t>
  </si>
  <si>
    <t>2023年涉烟法治宣传和法律服务经费</t>
  </si>
  <si>
    <t>311 专项业务类</t>
  </si>
  <si>
    <t>530427251100004020118</t>
  </si>
  <si>
    <t>2023至2025年计算机更新项目经费</t>
  </si>
  <si>
    <t>530427241100003174721</t>
  </si>
  <si>
    <t>31002</t>
  </si>
  <si>
    <t>办公设备购置</t>
  </si>
  <si>
    <t>党建工作经费</t>
  </si>
  <si>
    <t>312 民生类</t>
  </si>
  <si>
    <t>530427241100002415564</t>
  </si>
  <si>
    <t>法治建设工作经费</t>
  </si>
  <si>
    <t>530427241100002409934</t>
  </si>
  <si>
    <t>30226</t>
  </si>
  <si>
    <t>劳务费</t>
  </si>
  <si>
    <t>司法行政专项工作经费</t>
  </si>
  <si>
    <t>530427241100002110514</t>
  </si>
  <si>
    <t>调整经济分类）2022年司法行政系统中央政法纪检监察转移支付资金</t>
  </si>
  <si>
    <t>530427231100002057603</t>
  </si>
  <si>
    <t xml:space="preserve"> 法治建设</t>
  </si>
  <si>
    <t>（新）提前下达2023年司法行政系统中央和省级政法纪检监察转移支付资金</t>
  </si>
  <si>
    <t>530427231100001784149</t>
  </si>
  <si>
    <t xml:space="preserve">30226 </t>
  </si>
  <si>
    <t xml:space="preserve">2040610 </t>
  </si>
  <si>
    <t xml:space="preserve">30227 </t>
  </si>
  <si>
    <t xml:space="preserve">30201 </t>
  </si>
  <si>
    <t xml:space="preserve"> 办公费</t>
  </si>
  <si>
    <t>2040610</t>
  </si>
  <si>
    <t xml:space="preserve">31002 </t>
  </si>
  <si>
    <t xml:space="preserve"> 培训费</t>
  </si>
  <si>
    <t xml:space="preserve">2040612 </t>
  </si>
  <si>
    <t>法律援助案件补贴经费</t>
  </si>
  <si>
    <t>313 事业发展类</t>
  </si>
  <si>
    <t>530427231100002004130</t>
  </si>
  <si>
    <t xml:space="preserve">2040607 </t>
  </si>
  <si>
    <t>基层司法业务经费</t>
  </si>
  <si>
    <t>530427231100002003453</t>
  </si>
  <si>
    <t xml:space="preserve"> 基层司法业务</t>
  </si>
  <si>
    <t xml:space="preserve">30213 </t>
  </si>
  <si>
    <t>维修（护）费</t>
  </si>
  <si>
    <t>人民调解“一案一补”市级补助经费</t>
  </si>
  <si>
    <t>530427221100001162431</t>
  </si>
  <si>
    <t xml:space="preserve">2040604 </t>
  </si>
  <si>
    <t>提前下达2024年中央和省级政法纪检监察转移支付资金</t>
  </si>
  <si>
    <t>530427241100002751149</t>
  </si>
  <si>
    <r>
      <rPr>
        <sz val="9"/>
        <rFont val="SimSun"/>
        <charset val="134"/>
      </rPr>
      <t xml:space="preserve"> </t>
    </r>
    <r>
      <rPr>
        <sz val="10"/>
        <rFont val="宋体"/>
        <charset val="134"/>
      </rPr>
      <t>基层司法业务</t>
    </r>
  </si>
  <si>
    <t xml:space="preserve"> 劳务费</t>
  </si>
  <si>
    <t xml:space="preserve">30216 </t>
  </si>
  <si>
    <t xml:space="preserve">30902 </t>
  </si>
  <si>
    <t xml:space="preserve"> 委托业务费</t>
  </si>
  <si>
    <t xml:space="preserve"> 公务用车运行维护费</t>
  </si>
  <si>
    <t xml:space="preserve"> 办公设备购置</t>
  </si>
  <si>
    <t>30202</t>
  </si>
  <si>
    <t xml:space="preserve"> 印刷费</t>
  </si>
  <si>
    <t xml:space="preserve">30231 </t>
  </si>
  <si>
    <t xml:space="preserve"> 差旅费</t>
  </si>
  <si>
    <t xml:space="preserve"> 会议费</t>
  </si>
  <si>
    <t xml:space="preserve">30202 </t>
  </si>
  <si>
    <t>印刷费</t>
  </si>
  <si>
    <t>2040699</t>
  </si>
  <si>
    <r>
      <rPr>
        <sz val="9"/>
        <rFont val="SimSun"/>
        <charset val="134"/>
      </rPr>
      <t xml:space="preserve"> </t>
    </r>
    <r>
      <rPr>
        <sz val="10"/>
        <rFont val="宋体"/>
        <charset val="134"/>
      </rPr>
      <t>其他司法支出</t>
    </r>
  </si>
  <si>
    <t>新平县行政执法协调监督经费</t>
  </si>
  <si>
    <t>530427221100000964941</t>
  </si>
  <si>
    <t xml:space="preserve">31003 </t>
  </si>
  <si>
    <t>专用设备购置</t>
  </si>
  <si>
    <t>行政复议工作场所标准化建设经费</t>
  </si>
  <si>
    <t>530427221100000675535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</si>
  <si>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</si>
  <si>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</si>
  <si>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</si>
  <si>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</si>
  <si>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</si>
  <si>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</si>
  <si>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</si>
  <si>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</si>
  <si>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</si>
  <si>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</si>
  <si>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</si>
  <si>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</si>
  <si>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结合正在开展的普法强基补短板专项行动，充分利用司法所工作人员和各村(社区)法律明白人人熟、地熟、事熟优势，通过在田间地头用广大群众听得懂的大白话，把涉烟法治宣传教育“触角”延伸到村组，引领群众养成办事依法、遇事找法、解决问题用法、化解矛盾靠法，进一步提高群众.的法律意识，转变法治观念，养成法治习惯。</t>
  </si>
  <si>
    <t>产出指标</t>
  </si>
  <si>
    <t>数量指标</t>
  </si>
  <si>
    <t>获补对象数</t>
  </si>
  <si>
    <t>=</t>
  </si>
  <si>
    <t>1.00</t>
  </si>
  <si>
    <t>人(人次、家)</t>
  </si>
  <si>
    <t>定量指标</t>
  </si>
  <si>
    <t>反映获补助人员、企业的数量情况，也适用补贴、资助等形式的补助。</t>
  </si>
  <si>
    <t>质量指标</t>
  </si>
  <si>
    <t>兑现准确率</t>
  </si>
  <si>
    <t>&gt;=</t>
  </si>
  <si>
    <t>95</t>
  </si>
  <si>
    <t>%</t>
  </si>
  <si>
    <t>反映补助准确发放的情况。
补助兑现准确率=补助兑付额/应付额*100%</t>
  </si>
  <si>
    <t>获补覆盖率</t>
  </si>
  <si>
    <t>获补覆盖率=实际获得补助人数（企业数）/申请符合标准人数（企业数）*100%</t>
  </si>
  <si>
    <t>时效指标</t>
  </si>
  <si>
    <t>发放及时率</t>
  </si>
  <si>
    <t>90</t>
  </si>
  <si>
    <t>反映发放单位及时发放补助资金的情况。
发放及时率=在时限内发放资金/应发放资金*100%</t>
  </si>
  <si>
    <t>效益指标</t>
  </si>
  <si>
    <t>社会效益</t>
  </si>
  <si>
    <t>生产生活能力提高</t>
  </si>
  <si>
    <t>反映补助促进受助对象生产生活能力提高的情况。</t>
  </si>
  <si>
    <t>满意度指标</t>
  </si>
  <si>
    <t>服务对象满意度</t>
  </si>
  <si>
    <t>受益对象满意度</t>
  </si>
  <si>
    <t>反映获补助受益对象的满意程度。</t>
  </si>
  <si>
    <t>为认真落实中央关于全面从严治党的战略部署，依据（新办通〔2020〕10号）中共新平县委办公室关于贯彻落实《中共玉溪市委关于加强和改进全市机关党的建设的实施意见》的通知；（玉发〔2019〕15号）《中共玉溪市委关于加强和改进全市机关党的建设的实施意见》等文件要求，为进一步加强对机关党建工作的领导和保障，完善机关党建工作经费保障制度。县委县直机关工委机关党支部的党建工作经费，纳入同级财政预算。该项目主要保障中共新平县司法局总支部委员会开展党员教育和党员活动室设施完善建设；中共新平县司法局离退休人员党支部委员会开展“三会一课”、主题党日工作。采取每季度召开一次支部党员大会、开展一次党课，开展1次主题党日活动，深入学习习近平新时代中国特色社会主义思想，学习宣传贯彻落实党的二十大和二十届三中全会精神。</t>
  </si>
  <si>
    <t>每周一组织党员开展1次集中整治理论学习</t>
  </si>
  <si>
    <t>次</t>
  </si>
  <si>
    <t>2025年基层党建的重要抓手，结合实际细化方案，加强资金使用监管，追踪绩效监控管理，狠抓落实，确保党的建设工作见到实效。</t>
  </si>
  <si>
    <t>每年至少开展1次组织生活会和民主评议党员。</t>
  </si>
  <si>
    <t>社会责任感的提升</t>
  </si>
  <si>
    <t>逐步提升</t>
  </si>
  <si>
    <t>定性指标</t>
  </si>
  <si>
    <t>来自主题党日活动</t>
  </si>
  <si>
    <t>提高先锋模范作用</t>
  </si>
  <si>
    <t>提升显著</t>
  </si>
  <si>
    <t>开展三会一课活动</t>
  </si>
  <si>
    <t>党员先锋模范作用达</t>
  </si>
  <si>
    <t>党组织党员受党纪处分情况、年度民主评议考核</t>
  </si>
  <si>
    <t>党组织、党员满意度</t>
  </si>
  <si>
    <t>开展走访慰问活动</t>
  </si>
  <si>
    <t>党员满意度</t>
  </si>
  <si>
    <t>此项目涉密</t>
  </si>
  <si>
    <t>计算机台数</t>
  </si>
  <si>
    <t>50</t>
  </si>
  <si>
    <t>台</t>
  </si>
  <si>
    <t>反应计算机数量</t>
  </si>
  <si>
    <t>支付时间</t>
  </si>
  <si>
    <t>一年</t>
  </si>
  <si>
    <t>年</t>
  </si>
  <si>
    <t>反应资金支付时间</t>
  </si>
  <si>
    <t>成本指标</t>
  </si>
  <si>
    <t>社会成本指标</t>
  </si>
  <si>
    <t>2300</t>
  </si>
  <si>
    <t>元</t>
  </si>
  <si>
    <t>反应计算机成本</t>
  </si>
  <si>
    <t>办公效率</t>
  </si>
  <si>
    <t>提升</t>
  </si>
  <si>
    <t>反应更换计算机后办公效率</t>
  </si>
  <si>
    <t>使用人员满意度</t>
  </si>
  <si>
    <t>98</t>
  </si>
  <si>
    <t>反应使用人员满意度</t>
  </si>
  <si>
    <t>统筹推进法治政府建设，加快构建职责明确、依法行政的政府治理体系，全面建设职能科学、权责法定、执法严明、公开公正、智能高效、廉洁诚信、人民满意的法治政府，努力实现法治政府建设在全面依法治县工作中率先突破，为推进新平高质量发展提供坚强有力的法治保障。全面建设职能科学、权责法定、执法严明、公开公正、智能高效、廉洁诚信、人民满意的法治政府。
（一）公共法律服务体系建设项目：2024年1月1日至2024年12月31日；
（二）新平县2024年普法项目：4月，计划制定年度普法与依法治理工作要点；6月开展“八五”普法规划中期督查；1月—12月，运行维护好“法治新平”微信公众号新媒体平台，重要节日和重要时间节点开展好各类法治宣传活动。
（三）2024年度《法治同期声》项目：签订《合作开办电视专栏节目&lt;法治同期声&gt;协议书》，委托新平县融媒体中心继续开办电视专栏节目《法治同期声》，每个月拍摄制作1期，每年制作12期，每期15分钟，并在新平电视台每天滚动播出。
（四）新平县法治政府建设工作项目：1至6月，拟定全县法治政府建设工作要点并组织实施，组织召开新平县法治政府建设工作推进会，法治专题培训，行政执法监督检查等活动；7至12月，组织召开法治政府建设会，执法人员培训，组织行政执法人员网上考试等活动；1至12月，办理全县行政复议案件，指导、监督县政府各部门、乡镇（街道）人民政府（办事处）依法行政工作，指导、监督全县行政执法工作，开展法治政府建设示范创建工作，为县政府重大行政决策进行合法性审查等。</t>
  </si>
  <si>
    <t>举办宣传活动次数</t>
  </si>
  <si>
    <t>100</t>
  </si>
  <si>
    <t>反应举办的普法宣传活动次数</t>
  </si>
  <si>
    <t>《法制同期声》栏目期数</t>
  </si>
  <si>
    <t>12</t>
  </si>
  <si>
    <t>期</t>
  </si>
  <si>
    <t>反应制作的《法制同期声》栏目期数</t>
  </si>
  <si>
    <t>获援助对象准确率</t>
  </si>
  <si>
    <t>反应获援助对象准确情况</t>
  </si>
  <si>
    <t>项目开展时间</t>
  </si>
  <si>
    <t>&lt;=</t>
  </si>
  <si>
    <t>反应法治乡村建设及巩固的持续时间</t>
  </si>
  <si>
    <t>广大群众的法治意识</t>
  </si>
  <si>
    <t>反应普法宣传对广大群众的宣传效果</t>
  </si>
  <si>
    <t>受益群众满意度</t>
  </si>
  <si>
    <t>反应各受益人群的满意度</t>
  </si>
  <si>
    <t>有利于推进覆盖城乡，便捷高效，均等普惠的现代化公共法律服务体系建设，促进法治新平，平安新平建设，保障和改善民生、促进基层依法治理、维护社会和谐。
（一）新平县社会矛盾纠纷调处以案定补项目：2025年1月至2025年12月30日，全县各级各类调解组织始终坚持矛盾纠纷的排查和化解工作。
1.村（居）调委会对本辖区内所调处的矛盾纠纷进行严格审核把关，经集体会议讨论核实所调矛盾纠纷是否真实后,每月将辖区内调解成功的人民调解口头协议登记表、调解卷宗上报司法所；司法所会同乡镇（街道）综治中心等单位进行初审，半年将初审结果上报县司法局，由县司法局在11月组织有关单位人员对案件进行检查分级评审。每年11月由县司法局兑付案件补贴资金。
（二）新平县社区矫正工作项目：2025年度全年每个月都实施，由司法局和12个司法所按照《社区矫正法》《社区矫正法实施办法》中确定的各项职责组织完成。司法局具体职责：负责主管本行政区域内社区矫正工作；对本行政区域内设置和撤销社区矫正机构提出意见；拟定社区矫正工作发展规划和管理制度，监督检查社区矫正法律法规和政策的执行情况；推动社会力量参与社区矫正工作；指导支持社区矫正机构提高信息化水平；对在社区矫正工作中作出突出贡献的组织、个人，按照国家有关规定给予表彰、奖励；协调推进高素质社区矫正工作队伍建设；其他依法应当履行的职责。
（三）新平县业务用房建设项目：2025年1月1日至2025年12月31日，项目资金全部用于新平县司法局业务用房装修、场地平整、绿化等支出。按照新平县司法局与新平县城镇建设投资有限公司的协议，经县司法局项目领导小组评审合格后一次性集中拨付。实施新平县司法局业务用房建设，司法行政系统法律服务提供能力和保障能力明显增强，社会化程度明显提升，公益性得到充分体现，力争实现法治保障无死角、无盲区、全覆盖，充分发挥司法行政机关的重要作用，为保障贫困弱势群体、特殊群体的合法权益做出贡献。</t>
  </si>
  <si>
    <t>业务知识培训</t>
  </si>
  <si>
    <t>社区矫正业务培训费6.8万元</t>
  </si>
  <si>
    <t>案件调解成功率</t>
  </si>
  <si>
    <t>反应社会矛盾纠纷调处的调解成功率</t>
  </si>
  <si>
    <t>资金支付时间</t>
  </si>
  <si>
    <t>30</t>
  </si>
  <si>
    <t>天</t>
  </si>
  <si>
    <t>反应社区矫正经费支付情况</t>
  </si>
  <si>
    <t>工作人员业务能力</t>
  </si>
  <si>
    <t>'提升显著</t>
  </si>
  <si>
    <t>反应社区矫正培训效果</t>
  </si>
  <si>
    <t>社会公众满意度</t>
  </si>
  <si>
    <t>反应群众对司法局司法行政工作的满意度</t>
  </si>
  <si>
    <t>司法部办公厅关于开展省市县乡四级行政执法协调监督工作体系建设试点工作的通知》，2021年10月，新平县戛洒镇被列为全国行政执法协调监督三个试点乡（镇）单位之一，在戛洒司法所设立戛洒镇行政执法协调监督办公室，主要负责对戛洒镇人民政府及县级派出机构行政执法活动（包括受委托事项）进行日常监督，建立工作机制，明确行政执法协调监督清单建立监督流程，在办公室悬挂行政执法协调监督清单、行政执法监督工作机制、行政执法监督流程图、行政执法协调监督人员工作规则等内容，做到制度上墙、职责入心、执行落地；面向戛洒镇域公开选聘5名行政执法社会监督员加强行政执法协调监督力量；将戛洒司法所行政执法协调监督工作打造成可推广、可复制的经验做法，并在全县推广。建立健全全县行政执法协调工作机制，做好每年的行政执法人员培训、执法证件管理和行政执法案卷评查等工作。</t>
  </si>
  <si>
    <t>行政执法协调监督工作体系建设试点</t>
  </si>
  <si>
    <t>个</t>
  </si>
  <si>
    <t>行政执法协调监督经费绩效目标表</t>
  </si>
  <si>
    <t>聘请法律顾问数量</t>
  </si>
  <si>
    <t>人</t>
  </si>
  <si>
    <t>参加执法人员网上考试人</t>
  </si>
  <si>
    <t>400</t>
  </si>
  <si>
    <t>行政执法人员网上考试合质量</t>
  </si>
  <si>
    <t>70</t>
  </si>
  <si>
    <t>法律咨询意见采纳率</t>
  </si>
  <si>
    <t>60</t>
  </si>
  <si>
    <t>社会效益指标</t>
  </si>
  <si>
    <t>提升行政执法人员履职能</t>
  </si>
  <si>
    <t>服务对象满意度指标</t>
  </si>
  <si>
    <t>培训考试对象满意度</t>
  </si>
  <si>
    <t>问卷调查</t>
  </si>
  <si>
    <t>根据《云南省司法厅关于印发&lt;全省规范化司法所建设三年行动方案（2022-2024）&gt;的通知》（云司通〔2022〕69号）要求，实现戛洒司法所规范化建设，各项指标完成。司法所的政治建设进一步强化，队伍建设进一步加强，保障能力进一步提升，在维护人民群众合法权益、促进社会安全稳定、服务经济社会发展、推进基层法治建设中的作用得到强化。通过合理使用社区矫正对象监管经费，加强社区矫正执法监管力度，规范社区矫正执法行为，防止社区矫正对象脱管失控，确保社区矫正工作安全稳定有序。全县各级政府行为全面纳入法治轨道，职责明确、依法行政的政府治理体系日益健全，行政执法体制机制基本完善，行政执法质量和效能大幅提升，突发事件应对能力显著增强，依法化解社会矛盾纠纷机制有效运转，依法行政能力普遍增强，市域社会治理能力现代化深入推进，全县法治政府建设示范创建取得突破，更好发挥法治政府建设对法治新平建设、法治社会建设的引领和带动作用。深化行政复议体制改革，充分发挥行政复议化解行政争议主渠道作用，在行政复议案件办理中充分发挥专家学者的咨询作用，切实提高行政复议案件办理质量，增强行政复议公信力。保障贫困弱势群体、特殊群体的合法权益，为县域内的贫困弱势群体、军人军属、大中型水库移民免费提供法律援助。 顺利推进新平县司法业务用房的建设提供了必不可少的条件，新平县司法业务用房的建成，有利于司法行政业务的顺利开展，提高司法行政业务水平，进而促进整个社会经济的稳定发展，服务群众能力明显提升。</t>
  </si>
  <si>
    <t>法律援助承办案件数量</t>
  </si>
  <si>
    <t>420</t>
  </si>
  <si>
    <t>件</t>
  </si>
  <si>
    <t>反映刑事案件、民事代理案件数</t>
  </si>
  <si>
    <t>司法所规范化建设</t>
  </si>
  <si>
    <t>每年选取2个司法所进行规范化建设</t>
  </si>
  <si>
    <t>待项目完成验收后30天内支付</t>
  </si>
  <si>
    <t>社区矫正人员和刑释解教人员重新违法犯罪率</t>
  </si>
  <si>
    <t>&lt;</t>
  </si>
  <si>
    <t>反映社区矫正人员和刑释解教人员重新违法犯罪情况</t>
  </si>
  <si>
    <t>反映社会公共的满意程度。</t>
  </si>
  <si>
    <t>加强司法行政促进依法治县，加强困难群众法律援助工作，完善法律援助制度。完善法律援助惠民政策，适时降低法律援助申请人经济困难审查标准，扩大援助事项范围。更好的为弱势群体服务。</t>
  </si>
  <si>
    <t>各阶段累计案件数</t>
  </si>
  <si>
    <t>99</t>
  </si>
  <si>
    <t>反映刑事案件、民事案件各阶段代表案件数。</t>
  </si>
  <si>
    <t>律师值班天数</t>
  </si>
  <si>
    <t>120</t>
  </si>
  <si>
    <t>反映安排律师在公共法律服务中心值班，提供法律方面咨询援助天数。</t>
  </si>
  <si>
    <t>法院指派的认罪认罚案件数</t>
  </si>
  <si>
    <t>反映法院指派的认罪认罚案件数</t>
  </si>
  <si>
    <t>反映获补助对象认定的准确性情况。
获援助对象准确率=抽检符合标准的援助对象数/抽检实际援助对象数*100%</t>
  </si>
  <si>
    <t>反映发放单位及时发放补助资金的情况。
发放及时率=在时限内发放资金/应发放资金*100%</t>
  </si>
  <si>
    <t>弱势群体、特殊群体受援率</t>
  </si>
  <si>
    <t>反映县域内的贫困弱势群体、军人军属、大中型水库移民免费提供有效的法律援助。
受援率=调查中应援助人数/调查总人数*100%</t>
  </si>
  <si>
    <t>法律援助案件当事人反馈意见表、电话回访统计</t>
  </si>
  <si>
    <t>按照全省规范司法所建设标准，对照建设内容的和指标要求建设，确保项目顺利完成，建成全省规范化司法所。加强漠沙司法所的硬件建设、氛围营造，更新18个村（社区）公共法律服务站标识牌制作，加强人民调解员培训。确保基础指标（55分）、工作绩指标（45分）完成，争取2项加分，确保不扣分。</t>
  </si>
  <si>
    <t>规范化司法所建设点</t>
  </si>
  <si>
    <t>所</t>
  </si>
  <si>
    <t>本项目涉密，无依据上传</t>
  </si>
  <si>
    <t>验收及格率</t>
  </si>
  <si>
    <t>资金支付率</t>
  </si>
  <si>
    <t>使用年限</t>
  </si>
  <si>
    <t>紧紧围绕县委、县政府的中心工作，深入开展社会矛盾纠纷化解工作，司法所半年一次对村（社区）人民调解员调解成功的简易纠纷登记表和调解卷宗进行评审，提出案件存在的问题，整改的意见和建议；提出案件补助等次建议；县司法局半年组织人民调解案件评查会议，提出12个乡镇（街道）村（社区）调委会案件存在的问题，整改的意见和建议；在司法所建议的基础上，最终审定人民调解案件的补助等次。</t>
  </si>
  <si>
    <t>调解的案件数</t>
  </si>
  <si>
    <t>1080</t>
  </si>
  <si>
    <t>反映获补助人员调解社会矛盾纠纷的数量</t>
  </si>
  <si>
    <t>反映社会矛盾纠纷调解成功的情况。</t>
  </si>
  <si>
    <t>反映获补助对象认定的准确性情况。
获补对象准确率=抽检符合标准的补助对象数/抽检实际补助对象数*100%</t>
  </si>
  <si>
    <t>纠纷受理率</t>
  </si>
  <si>
    <t>纠纷受理率=申请数/受理数*100%。</t>
  </si>
  <si>
    <t>反映发放单位及时发放补助资金的情况。</t>
  </si>
  <si>
    <t>维护社会稳定</t>
  </si>
  <si>
    <t>效果显著</t>
  </si>
  <si>
    <t>反映社会纠纷调解效果情况，减轻县人民法院、县信访局的工作压力。</t>
  </si>
  <si>
    <t>按照全省规范司法所建设标准，对照建设内容的和指标要求建设，确保项目顺利完成，建成全省规范化司法所。加强戛洒司法所的硬件建设、氛围营造，更新18个村（社区）公共法律服务站标识牌制作，加强人民调解员培训。确保基础指标（55分）、工作绩指标（45分）完成，争取2项加分，确保不扣分。保证在矫通和矫务通正常使用、开展对社区矫正对象监管、档案管理、装备购置和人员培训教育、县级开展社区矫正执法监督检查等，确保社区矫正对象重新违法犯罪率低于3%、社区矫正对象监管率达95%以上。全县各级政府行为全面纳入法治轨道，职责明确、依法行政的政府治理体系日益健全，行政执法体制机制基本完善，行政执法质量和效能大幅提升，突发事件应对能力显著增强，依法化解社会矛盾纠纷机制有效运转，依法行政能力普遍增强，市域社会治理能力现代化深入推进，全县法治政府建设示范创建取得突破，更好发挥法治政府建设对法治新平建设、法治社会建设的引领和带动作用。深化行政复议体制改革，充分发挥行政复议化解行政争议主渠道作用，在行政复议案件办理中充分发挥专家学者的咨询作用，切实提高行政复议案件办理质量，增强行政复议公信力。保障贫困弱势群体、特殊群体的合法权益，为县域内的贫困弱势群体、军人军属、大中型水库移民免费提供有效的法律援助，受援率达100%。顺利推进新平县司法业务用房的建设提供了必不可少的条件，新平县司法业务用房的建成，有利于司法行政业务的顺利开展，提高司法行政业务水平，进而促进整个社会经济的稳定发展，服务群众能力明显提升。</t>
  </si>
  <si>
    <t>反映刑事案件、民事代理案件数。</t>
  </si>
  <si>
    <t>业务用房设备购置数</t>
  </si>
  <si>
    <t>反应业务用房设备购置数</t>
  </si>
  <si>
    <t>按照《司法部办公厅关于开展省市县乡四级行政执法协调监督工作体系建设试点工作的通知》，2021年10月，新平县戛洒镇被列为全国行政执法协调监督三个试点乡（镇）单位之一，在戛洒司法所设立戛洒镇行政执法协调监督办公室，主要负责对戛洒镇人民政府及县级派出机构行政执法活动（包括受委托事项）进行日常监督，建立工作机制，明确行政执法协调监督清单建立监督流程，在办公室悬挂行政执法协调监督清单、行政执法监督工作机制、行政执法监督流程图、行政执法协调监督人员工作规则等内容，做到制度上墙、职责入心、执行落地；面向戛洒镇域公开选聘5名行政执法社会监督员加强行政执法协调监督力量；将戛洒司法所行政执法协调监督工作打造成可推广、可复制的经验做法，并在全县推广。建立健全全县行政执法协调工作机制，做好每年的行政执法人员培训、执法证件管理和行政执法案卷评查等工作。</t>
  </si>
  <si>
    <t>天（工作日）</t>
  </si>
  <si>
    <t>通过购买办公桌椅、会议桌椅、音响设备、投影仪、扫描仪、计算机等办公设备，制作制度上墙，加快推进行政复议工作场所标准化建设。</t>
  </si>
  <si>
    <t>万元</t>
  </si>
  <si>
    <t>此文件涉密</t>
  </si>
  <si>
    <t>音响设备</t>
  </si>
  <si>
    <t>套</t>
  </si>
  <si>
    <t>电视机显示屏</t>
  </si>
  <si>
    <t>听证室桌椅</t>
  </si>
  <si>
    <t>资金下达30天后支付</t>
  </si>
  <si>
    <t>行政复议公信力</t>
  </si>
  <si>
    <t>得到提高</t>
  </si>
  <si>
    <t>预算06表</t>
  </si>
  <si>
    <t>2025年部门政府性基金预算支出预算表</t>
  </si>
  <si>
    <t>政府性基金预算支出</t>
  </si>
  <si>
    <t>说明：我单位无此事项。</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</si>
  <si>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</si>
  <si>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</si>
  <si>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</si>
  <si>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</si>
  <si>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</si>
  <si>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</si>
  <si>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</si>
  <si>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</si>
  <si>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</si>
  <si>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</si>
  <si>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</si>
  <si>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</si>
  <si>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预算08表</t>
  </si>
  <si>
    <t>2025年部门政府购买服务预算表</t>
  </si>
  <si>
    <t>政府购买服务项目</t>
  </si>
  <si>
    <t>政府购买服务目录</t>
  </si>
  <si>
    <t>政府购买服务指导性目录代码</t>
  </si>
  <si>
    <t>预算09-1表</t>
  </si>
  <si>
    <t>2025年对下转移支付预算表</t>
  </si>
  <si>
    <t>单位名称：新平彝族傣族自治县司法局</t>
  </si>
  <si>
    <t>单位名称（项目）</t>
  </si>
  <si>
    <t>乡镇、街道</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</si>
  <si>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</si>
  <si>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</si>
  <si>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</si>
  <si>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</si>
  <si>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</si>
  <si>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</si>
  <si>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</si>
  <si>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</si>
  <si>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</si>
  <si>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</si>
  <si>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</si>
  <si>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</si>
  <si>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</si>
  <si>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</si>
  <si>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</si>
  <si>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</si>
  <si>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</si>
  <si>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</si>
  <si>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</si>
  <si>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</si>
  <si>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</si>
  <si>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</si>
  <si>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</si>
  <si>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</si>
  <si>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</si>
  <si>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</si>
  <si>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</si>
  <si>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</si>
  <si>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</si>
  <si>
    <t>（调整经济分类）2022年司法行政系统中央政法纪检监察转移支付资金</t>
  </si>
  <si>
    <t>上级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</si>
</sst>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9">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22"/>
      <name val="宋体"/>
      <charset val="134"/>
    </font>
    <font>
      <b/>
      <sz val="23"/>
      <name val="宋体"/>
      <charset val="134"/>
    </font>
    <font>
      <b/>
      <sz val="9"/>
      <name val="宋体"/>
      <charset val="134"/>
    </font>
    <font>
      <sz val="27"/>
      <name val="Times New Roman"/>
      <charset val="134"/>
    </font>
    <font>
      <sz val="11"/>
      <color rgb="FFFF0000"/>
      <name val="宋体"/>
      <charset val="134"/>
      <scheme val="minor"/>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3" borderId="17" applyNumberFormat="0" applyAlignment="0" applyProtection="0">
      <alignment vertical="center"/>
    </xf>
    <xf numFmtId="0" fontId="28" fillId="4" borderId="18" applyNumberFormat="0" applyAlignment="0" applyProtection="0">
      <alignment vertical="center"/>
    </xf>
    <xf numFmtId="0" fontId="29" fillId="4" borderId="17" applyNumberFormat="0" applyAlignment="0" applyProtection="0">
      <alignment vertical="center"/>
    </xf>
    <xf numFmtId="0" fontId="30" fillId="5"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0" fontId="3" fillId="0" borderId="0">
      <alignment vertical="top"/>
      <protection locked="0"/>
    </xf>
    <xf numFmtId="179" fontId="3" fillId="0" borderId="1">
      <alignment horizontal="right" vertical="center"/>
    </xf>
    <xf numFmtId="10" fontId="3" fillId="0" borderId="1">
      <alignment horizontal="right" vertical="center"/>
    </xf>
    <xf numFmtId="49" fontId="3" fillId="0" borderId="1">
      <alignment horizontal="left" vertical="center" wrapText="1"/>
    </xf>
    <xf numFmtId="180" fontId="3" fillId="0" borderId="1">
      <alignment horizontal="right" vertical="center"/>
    </xf>
    <xf numFmtId="0" fontId="38" fillId="0" borderId="0">
      <alignment vertical="center"/>
    </xf>
  </cellStyleXfs>
  <cellXfs count="136">
    <xf numFmtId="0" fontId="0" fillId="0" borderId="0" xfId="0" applyFont="1">
      <alignment vertical="top"/>
    </xf>
    <xf numFmtId="0" fontId="1" fillId="0" borderId="0" xfId="0" applyFont="1" applyFill="1">
      <alignment vertical="top"/>
    </xf>
    <xf numFmtId="0" fontId="1"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9" fontId="6" fillId="0" borderId="1" xfId="0" applyNumberFormat="1" applyFont="1" applyBorder="1" applyAlignment="1">
      <alignment horizontal="right" vertical="center"/>
    </xf>
    <xf numFmtId="179" fontId="6" fillId="0" borderId="1" xfId="0" applyNumberFormat="1" applyFont="1" applyFill="1" applyBorder="1" applyAlignment="1">
      <alignment horizontal="right" vertical="center"/>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9" fontId="3" fillId="0" borderId="1" xfId="52" applyNumberFormat="1" applyFont="1" applyBorder="1">
      <alignment horizontal="right" vertical="center"/>
    </xf>
    <xf numFmtId="0" fontId="3" fillId="0" borderId="1" xfId="0" applyFont="1" applyBorder="1" applyAlignment="1">
      <alignment horizontal="center" vertical="center"/>
    </xf>
    <xf numFmtId="0" fontId="2" fillId="0" borderId="0" xfId="53" applyFont="1" applyFill="1" applyBorder="1" applyAlignment="1" applyProtection="1"/>
    <xf numFmtId="49" fontId="3" fillId="0" borderId="0" xfId="56" applyNumberFormat="1" applyFont="1" applyBorder="1">
      <alignment horizontal="left" vertical="center" wrapText="1"/>
    </xf>
    <xf numFmtId="49" fontId="3" fillId="0" borderId="0" xfId="56"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6" applyNumberFormat="1" applyFont="1" applyBorder="1" applyAlignment="1">
      <alignment horizontal="center" vertical="center" wrapText="1"/>
    </xf>
    <xf numFmtId="49" fontId="3" fillId="0" borderId="1" xfId="56" applyNumberFormat="1" applyFont="1" applyBorder="1">
      <alignment horizontal="left" vertical="center" wrapText="1"/>
    </xf>
    <xf numFmtId="49" fontId="3" fillId="0" borderId="1" xfId="56" applyNumberFormat="1" applyFont="1" applyBorder="1" applyAlignment="1">
      <alignment horizontal="center" vertical="center" wrapText="1"/>
    </xf>
    <xf numFmtId="49" fontId="9" fillId="0" borderId="0" xfId="56"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6" applyNumberFormat="1" applyFont="1" applyBorder="1" applyAlignment="1">
      <alignment horizontal="center" vertical="center" wrapText="1"/>
    </xf>
    <xf numFmtId="0" fontId="1" fillId="0" borderId="0" xfId="0" applyFont="1" applyFill="1" applyAlignment="1"/>
    <xf numFmtId="0" fontId="1" fillId="0" borderId="0" xfId="0" applyFont="1" applyFill="1" applyAlignment="1">
      <alignment horizontal="center" vertical="center"/>
    </xf>
    <xf numFmtId="0" fontId="2" fillId="0" borderId="0" xfId="0" applyFont="1" applyFill="1" applyAlignment="1">
      <alignment horizontal="right"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xf>
    <xf numFmtId="0" fontId="3" fillId="0" borderId="0" xfId="0" applyFont="1" applyFill="1" applyAlignment="1">
      <alignment horizontal="left" vertical="center" wrapText="1"/>
    </xf>
    <xf numFmtId="0" fontId="8" fillId="0" borderId="0" xfId="0" applyFont="1" applyFill="1" applyAlignment="1">
      <alignment wrapText="1"/>
    </xf>
    <xf numFmtId="0" fontId="2" fillId="0" borderId="0" xfId="0" applyFont="1" applyFill="1" applyAlignment="1">
      <alignment horizontal="right"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 xfId="53" applyFont="1" applyFill="1" applyBorder="1" applyAlignment="1" applyProtection="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79" fontId="3" fillId="0" borderId="1" xfId="52" applyFont="1">
      <alignment horizontal="right" vertical="center"/>
    </xf>
    <xf numFmtId="0" fontId="3" fillId="0" borderId="0" xfId="0" applyFont="1" applyFill="1" applyAlignment="1" applyProtection="1">
      <alignment horizontal="right" vertical="center"/>
      <protection locked="0"/>
    </xf>
    <xf numFmtId="0" fontId="3" fillId="0" borderId="0" xfId="0" applyFont="1" applyFill="1" applyAlignment="1" applyProtection="1">
      <alignment horizontal="right"/>
      <protection locked="0"/>
    </xf>
    <xf numFmtId="0" fontId="8" fillId="0" borderId="9" xfId="0" applyFont="1" applyFill="1" applyBorder="1" applyAlignment="1">
      <alignment horizontal="center" vertical="center"/>
    </xf>
    <xf numFmtId="49" fontId="4" fillId="0" borderId="0" xfId="56" applyNumberFormat="1" applyFont="1" applyBorder="1" applyAlignment="1">
      <alignment horizontal="center" vertical="center" wrapText="1"/>
    </xf>
    <xf numFmtId="49" fontId="7" fillId="0" borderId="1" xfId="56" applyNumberFormat="1" applyFont="1" applyBorder="1" applyAlignment="1">
      <alignment horizontal="center" vertical="center" wrapText="1"/>
    </xf>
    <xf numFmtId="178" fontId="3" fillId="0" borderId="1" xfId="51" applyNumberFormat="1" applyFont="1" applyBorder="1" applyAlignment="1">
      <alignment horizontal="center" vertical="center" wrapText="1"/>
    </xf>
    <xf numFmtId="179" fontId="3" fillId="0" borderId="1" xfId="0" applyNumberFormat="1" applyFont="1" applyBorder="1" applyAlignment="1">
      <alignment horizontal="right" vertical="center" wrapText="1"/>
    </xf>
    <xf numFmtId="178" fontId="7" fillId="0" borderId="1" xfId="51" applyNumberFormat="1" applyFont="1" applyBorder="1" applyAlignment="1">
      <alignment horizontal="center" vertical="center" wrapText="1"/>
    </xf>
    <xf numFmtId="49" fontId="13" fillId="0" borderId="0" xfId="56" applyNumberFormat="1" applyFont="1" applyBorder="1" applyAlignment="1">
      <alignment horizontal="right" vertical="center" wrapText="1"/>
    </xf>
    <xf numFmtId="0" fontId="3" fillId="0" borderId="1" xfId="56" applyNumberFormat="1" applyFont="1" applyBorder="1">
      <alignment horizontal="left" vertical="center" wrapText="1"/>
    </xf>
    <xf numFmtId="179" fontId="3" fillId="0" borderId="1" xfId="56" applyNumberFormat="1" applyFont="1" applyBorder="1" applyAlignment="1">
      <alignment horizontal="right" vertical="center" wrapText="1"/>
    </xf>
    <xf numFmtId="179" fontId="3" fillId="0" borderId="1" xfId="56" applyNumberFormat="1" applyFont="1" applyBorder="1" applyAlignment="1">
      <alignment horizontal="center" vertical="center" wrapText="1"/>
    </xf>
    <xf numFmtId="49" fontId="14" fillId="0" borderId="0" xfId="56" applyNumberFormat="1" applyFont="1" applyBorder="1" applyAlignment="1">
      <alignment horizontal="center" vertical="center" wrapText="1"/>
    </xf>
    <xf numFmtId="178" fontId="5" fillId="0" borderId="1" xfId="51"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xf>
    <xf numFmtId="49" fontId="7" fillId="0" borderId="2" xfId="56" applyNumberFormat="1" applyFont="1" applyBorder="1" applyAlignment="1">
      <alignment horizontal="center" vertical="center" wrapText="1"/>
    </xf>
    <xf numFmtId="178" fontId="3" fillId="0" borderId="10" xfId="51" applyNumberFormat="1" applyFont="1" applyBorder="1" applyAlignment="1">
      <alignment horizontal="center" vertical="center" wrapText="1"/>
    </xf>
    <xf numFmtId="0" fontId="0" fillId="0" borderId="10" xfId="0" applyFont="1" applyBorder="1">
      <alignment vertical="top"/>
    </xf>
    <xf numFmtId="49" fontId="3" fillId="0" borderId="10" xfId="56" applyNumberFormat="1" applyFont="1" applyBorder="1">
      <alignment horizontal="left" vertical="center" wrapText="1"/>
    </xf>
    <xf numFmtId="179" fontId="3" fillId="0" borderId="10" xfId="56" applyNumberFormat="1" applyFont="1" applyBorder="1" applyAlignment="1">
      <alignment horizontal="right" vertical="center" wrapText="1"/>
    </xf>
    <xf numFmtId="49" fontId="3" fillId="0" borderId="10" xfId="56" applyNumberFormat="1" applyFont="1" applyBorder="1" applyAlignment="1">
      <alignment horizontal="left" vertical="center" wrapText="1" indent="1"/>
    </xf>
    <xf numFmtId="49" fontId="3" fillId="0" borderId="10" xfId="56" applyNumberFormat="1" applyFont="1" applyBorder="1" applyAlignment="1">
      <alignment horizontal="center" vertical="center" wrapText="1"/>
    </xf>
    <xf numFmtId="179" fontId="3" fillId="0" borderId="10" xfId="0" applyNumberFormat="1" applyFont="1" applyBorder="1" applyAlignment="1">
      <alignment horizontal="left" vertical="center" wrapText="1"/>
    </xf>
    <xf numFmtId="179" fontId="3" fillId="0" borderId="10" xfId="56" applyNumberFormat="1" applyFont="1" applyBorder="1">
      <alignment horizontal="left" vertical="center" wrapText="1"/>
    </xf>
    <xf numFmtId="179" fontId="3" fillId="0" borderId="10" xfId="56" applyNumberFormat="1" applyFont="1" applyBorder="1" applyAlignment="1">
      <alignment horizontal="center" vertical="center" wrapText="1"/>
    </xf>
    <xf numFmtId="49" fontId="3" fillId="0" borderId="10" xfId="56" applyNumberFormat="1" applyFont="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lignment vertical="top"/>
    </xf>
    <xf numFmtId="0" fontId="1" fillId="0" borderId="0" xfId="0" applyFont="1" applyFill="1" applyBorder="1" applyAlignment="1">
      <alignment horizontal="center" vertical="center"/>
    </xf>
    <xf numFmtId="0" fontId="2" fillId="0" borderId="0" xfId="0" applyFont="1" applyFill="1" applyBorder="1" applyAlignment="1"/>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0" fontId="7" fillId="0" borderId="10" xfId="0" applyFont="1" applyFill="1" applyBorder="1" applyAlignment="1">
      <alignment horizontal="center" vertical="center" wrapText="1"/>
    </xf>
    <xf numFmtId="0" fontId="8" fillId="0" borderId="10"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10" xfId="0" applyFont="1" applyFill="1" applyBorder="1" applyAlignment="1">
      <alignment horizontal="left" vertical="center" wrapText="1"/>
    </xf>
    <xf numFmtId="49" fontId="3" fillId="0" borderId="10" xfId="56" applyNumberFormat="1" applyFont="1" applyFill="1" applyBorder="1">
      <alignment horizontal="left" vertical="center" wrapText="1"/>
    </xf>
    <xf numFmtId="0" fontId="6" fillId="0" borderId="10" xfId="0" applyFont="1" applyFill="1" applyBorder="1" applyAlignment="1">
      <alignment vertical="center" wrapText="1"/>
    </xf>
    <xf numFmtId="0" fontId="3"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8" fillId="0" borderId="0" xfId="0" applyFont="1" applyFill="1" applyBorder="1" applyAlignment="1"/>
    <xf numFmtId="0" fontId="3" fillId="0" borderId="0" xfId="0" applyFont="1" applyFill="1" applyBorder="1" applyAlignment="1">
      <alignment horizontal="right"/>
    </xf>
    <xf numFmtId="0" fontId="7" fillId="0" borderId="10" xfId="0" applyFont="1" applyFill="1" applyBorder="1" applyAlignment="1">
      <alignment horizontal="center" vertical="center"/>
    </xf>
    <xf numFmtId="179" fontId="6" fillId="0" borderId="10" xfId="0" applyNumberFormat="1" applyFont="1" applyFill="1" applyBorder="1" applyAlignment="1">
      <alignment horizontal="right" vertical="center"/>
    </xf>
    <xf numFmtId="0" fontId="6" fillId="0" borderId="11" xfId="0" applyFont="1" applyFill="1" applyBorder="1" applyAlignment="1">
      <alignment horizontal="center" vertical="center"/>
    </xf>
    <xf numFmtId="179" fontId="6" fillId="0" borderId="11" xfId="0" applyNumberFormat="1" applyFont="1" applyFill="1" applyBorder="1" applyAlignment="1">
      <alignment horizontal="right" vertical="center"/>
    </xf>
    <xf numFmtId="0" fontId="15" fillId="0" borderId="0" xfId="0" applyFont="1">
      <alignment vertical="top"/>
    </xf>
    <xf numFmtId="0" fontId="8" fillId="0" borderId="0" xfId="0" applyFont="1" applyAlignment="1"/>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0" borderId="1" xfId="0" applyFont="1" applyBorder="1" applyAlignment="1">
      <alignment horizontal="left" vertical="center" indent="1"/>
    </xf>
    <xf numFmtId="0" fontId="6" fillId="0" borderId="5" xfId="0" applyFont="1" applyFill="1" applyBorder="1" applyAlignment="1">
      <alignment vertical="center" wrapText="1"/>
    </xf>
    <xf numFmtId="179" fontId="6" fillId="0" borderId="5" xfId="0" applyNumberFormat="1" applyFont="1" applyFill="1" applyBorder="1" applyAlignment="1">
      <alignment horizontal="right" vertical="center"/>
    </xf>
    <xf numFmtId="0" fontId="14" fillId="0" borderId="0" xfId="0" applyFont="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6" fillId="0" borderId="0" xfId="0" applyFont="1" applyAlignment="1">
      <alignment horizontal="center" vertical="center"/>
    </xf>
    <xf numFmtId="0" fontId="3" fillId="0" borderId="6" xfId="0" applyFont="1" applyBorder="1" applyAlignment="1">
      <alignment horizontal="left" vertical="center"/>
    </xf>
    <xf numFmtId="0" fontId="13" fillId="0" borderId="6" xfId="0" applyFont="1" applyBorder="1" applyAlignment="1">
      <alignment horizontal="center" vertical="center"/>
    </xf>
    <xf numFmtId="179"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3" xfId="0" applyFont="1" applyBorder="1" applyAlignment="1">
      <alignment horizontal="center" vertical="center"/>
    </xf>
    <xf numFmtId="0" fontId="17" fillId="0" borderId="12" xfId="0" applyFont="1" applyBorder="1" applyAlignment="1">
      <alignment horizontal="center" vertical="center" wrapText="1"/>
    </xf>
    <xf numFmtId="0" fontId="7" fillId="0" borderId="13"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left" vertical="center"/>
    </xf>
    <xf numFmtId="0" fontId="13" fillId="0" borderId="1" xfId="0" applyFont="1" applyBorder="1" applyAlignment="1">
      <alignment horizontal="left" vertical="center"/>
    </xf>
    <xf numFmtId="0" fontId="6" fillId="0" borderId="10" xfId="0" applyFont="1" applyFill="1" applyBorder="1" applyAlignment="1" quotePrefix="1">
      <alignment vertical="center" wrapText="1"/>
    </xf>
    <xf numFmtId="0" fontId="6" fillId="0" borderId="5" xfId="0" applyFont="1" applyFill="1" applyBorder="1" applyAlignment="1" quotePrefix="1">
      <alignmen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ormal" xfId="53"/>
    <cellStyle name="NumberStyle" xfId="54"/>
    <cellStyle name="PercentStyle" xfId="55"/>
    <cellStyle name="TextStyle" xfId="56"/>
    <cellStyle name="TimeStyle"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tabSelected="1" workbookViewId="0">
      <pane ySplit="1" topLeftCell="A2" activePane="bottomLeft" state="frozen"/>
      <selection/>
      <selection pane="bottomLeft" activeCell="C12" sqref="C12"/>
    </sheetView>
  </sheetViews>
  <sheetFormatPr defaultColWidth="8.88333333333333" defaultRowHeight="15" customHeight="1" outlineLevelCol="3"/>
  <cols>
    <col min="1" max="4" width="35.75" customWidth="1"/>
  </cols>
  <sheetData>
    <row r="1" customHeight="1" spans="1:4">
      <c r="A1" s="3"/>
      <c r="B1" s="3"/>
      <c r="C1" s="3"/>
      <c r="D1" s="3"/>
    </row>
    <row r="2" ht="18.75" customHeight="1" spans="1:4">
      <c r="A2" s="4"/>
      <c r="B2" s="4"/>
      <c r="C2" s="4"/>
      <c r="D2" s="8" t="s">
        <v>0</v>
      </c>
    </row>
    <row r="3" ht="33.95" customHeight="1" spans="1:4">
      <c r="A3" s="6" t="s">
        <v>1</v>
      </c>
      <c r="B3" s="6"/>
      <c r="C3" s="6"/>
      <c r="D3" s="6"/>
    </row>
    <row r="4" ht="18.75" customHeight="1" spans="1:4">
      <c r="A4" s="7" t="str">
        <f>"单位名称："&amp;"新平彝族傣族自治县司法局"</f>
        <v>单位名称：新平彝族傣族自治县司法局</v>
      </c>
      <c r="B4" s="7"/>
      <c r="C4" s="123"/>
      <c r="D4" s="8" t="s">
        <v>2</v>
      </c>
    </row>
    <row r="5" ht="22.5" customHeight="1" spans="1:4">
      <c r="A5" s="10" t="s">
        <v>3</v>
      </c>
      <c r="B5" s="10"/>
      <c r="C5" s="10" t="s">
        <v>4</v>
      </c>
      <c r="D5" s="10"/>
    </row>
    <row r="6" ht="18.75" customHeight="1" spans="1:4">
      <c r="A6" s="10" t="s">
        <v>5</v>
      </c>
      <c r="B6" s="10" t="s">
        <v>6</v>
      </c>
      <c r="C6" s="10" t="s">
        <v>7</v>
      </c>
      <c r="D6" s="10" t="s">
        <v>6</v>
      </c>
    </row>
    <row r="7" customHeight="1" spans="1:4">
      <c r="A7" s="10"/>
      <c r="B7" s="10"/>
      <c r="C7" s="10"/>
      <c r="D7" s="10"/>
    </row>
    <row r="8" ht="22.5" customHeight="1" spans="1:4">
      <c r="A8" s="20" t="s">
        <v>8</v>
      </c>
      <c r="B8" s="22">
        <v>12677529.78</v>
      </c>
      <c r="C8" s="20" t="str">
        <f>"一"&amp;"、"&amp;"一般公共服务支出"</f>
        <v>一、一般公共服务支出</v>
      </c>
      <c r="D8" s="22">
        <v>15120</v>
      </c>
    </row>
    <row r="9" ht="22.5" customHeight="1" spans="1:4">
      <c r="A9" s="20" t="s">
        <v>9</v>
      </c>
      <c r="B9" s="22"/>
      <c r="C9" s="20" t="str">
        <f>"二"&amp;"、"&amp;"公共安全支出"</f>
        <v>二、公共安全支出</v>
      </c>
      <c r="D9" s="22">
        <v>10053162.78</v>
      </c>
    </row>
    <row r="10" ht="22.5" customHeight="1" spans="1:4">
      <c r="A10" s="20" t="s">
        <v>10</v>
      </c>
      <c r="B10" s="22"/>
      <c r="C10" s="20" t="str">
        <f>"三"&amp;"、"&amp;"社会保障和就业支出"</f>
        <v>三、社会保障和就业支出</v>
      </c>
      <c r="D10" s="22">
        <v>967470</v>
      </c>
    </row>
    <row r="11" ht="22.5" customHeight="1" spans="1:4">
      <c r="A11" s="20" t="s">
        <v>11</v>
      </c>
      <c r="B11" s="22"/>
      <c r="C11" s="20" t="str">
        <f>"四"&amp;"、"&amp;"卫生健康支出"</f>
        <v>四、卫生健康支出</v>
      </c>
      <c r="D11" s="22">
        <v>672711</v>
      </c>
    </row>
    <row r="12" ht="22.5" customHeight="1" spans="1:4">
      <c r="A12" s="20" t="s">
        <v>12</v>
      </c>
      <c r="B12" s="22">
        <v>1980</v>
      </c>
      <c r="C12" s="20" t="str">
        <f>"五"&amp;"、"&amp;"住房保障支出"</f>
        <v>五、住房保障支出</v>
      </c>
      <c r="D12" s="22">
        <v>971046</v>
      </c>
    </row>
    <row r="13" ht="22.5" customHeight="1" spans="1:4">
      <c r="A13" s="20" t="s">
        <v>13</v>
      </c>
      <c r="B13" s="22"/>
      <c r="C13" s="20"/>
      <c r="D13" s="22"/>
    </row>
    <row r="14" ht="22.5" customHeight="1" spans="1:4">
      <c r="A14" s="20" t="s">
        <v>14</v>
      </c>
      <c r="B14" s="22"/>
      <c r="C14" s="20"/>
      <c r="D14" s="22"/>
    </row>
    <row r="15" ht="22.5" customHeight="1" spans="1:4">
      <c r="A15" s="20" t="s">
        <v>15</v>
      </c>
      <c r="B15" s="22"/>
      <c r="C15" s="20"/>
      <c r="D15" s="22"/>
    </row>
    <row r="16" ht="22.5" customHeight="1" spans="1:4">
      <c r="A16" s="124" t="s">
        <v>16</v>
      </c>
      <c r="B16" s="22"/>
      <c r="C16" s="127"/>
      <c r="D16" s="22"/>
    </row>
    <row r="17" ht="22.5" customHeight="1" spans="1:4">
      <c r="A17" s="124" t="s">
        <v>17</v>
      </c>
      <c r="B17" s="22">
        <v>1980</v>
      </c>
      <c r="C17" s="127"/>
      <c r="D17" s="22"/>
    </row>
    <row r="18" ht="22.5" customHeight="1" spans="1:4">
      <c r="A18" s="124"/>
      <c r="B18" s="22"/>
      <c r="C18" s="127"/>
      <c r="D18" s="22"/>
    </row>
    <row r="19" ht="22.5" customHeight="1" spans="1:4">
      <c r="A19" s="125" t="s">
        <v>18</v>
      </c>
      <c r="B19" s="126">
        <f>SUM(B8:B12)</f>
        <v>12679509.78</v>
      </c>
      <c r="C19" s="127" t="s">
        <v>19</v>
      </c>
      <c r="D19" s="126">
        <f>SUM(D8:D18)</f>
        <v>12679509.78</v>
      </c>
    </row>
    <row r="20" ht="22.5" customHeight="1" spans="1:4">
      <c r="A20" s="134" t="s">
        <v>20</v>
      </c>
      <c r="B20" s="22"/>
      <c r="C20" s="135" t="s">
        <v>21</v>
      </c>
      <c r="D20" s="74"/>
    </row>
    <row r="21" ht="22.5" customHeight="1" spans="1:4">
      <c r="A21" s="124" t="s">
        <v>22</v>
      </c>
      <c r="B21" s="126"/>
      <c r="C21" s="124" t="s">
        <v>22</v>
      </c>
      <c r="D21" s="126"/>
    </row>
    <row r="22" ht="22.5" customHeight="1" spans="1:4">
      <c r="A22" s="124" t="s">
        <v>23</v>
      </c>
      <c r="B22" s="126"/>
      <c r="C22" s="124" t="s">
        <v>24</v>
      </c>
      <c r="D22" s="126"/>
    </row>
    <row r="23" ht="22.5" customHeight="1" spans="1:4">
      <c r="A23" s="125" t="s">
        <v>25</v>
      </c>
      <c r="B23" s="126">
        <f>B19</f>
        <v>12679509.78</v>
      </c>
      <c r="C23" s="127" t="s">
        <v>26</v>
      </c>
      <c r="D23" s="126">
        <f>D19</f>
        <v>12679509.78</v>
      </c>
    </row>
  </sheetData>
  <mergeCells count="8">
    <mergeCell ref="A3:D3"/>
    <mergeCell ref="A4:B4"/>
    <mergeCell ref="A5:B5"/>
    <mergeCell ref="C5:D5"/>
    <mergeCell ref="A6:A7"/>
    <mergeCell ref="B6:B7"/>
    <mergeCell ref="C6:C7"/>
    <mergeCell ref="D6:D7"/>
  </mergeCells>
  <pageMargins left="0.75" right="0.75" top="1" bottom="1" header="0.5" footer="0.5"/>
  <pageSetup paperSize="9" scale="89"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E21" sqref="E21"/>
    </sheetView>
  </sheetViews>
  <sheetFormatPr defaultColWidth="8.88333333333333" defaultRowHeight="15" customHeight="1" outlineLevelCol="5"/>
  <cols>
    <col min="1" max="1" width="28.6333333333333" customWidth="1"/>
    <col min="2" max="2" width="17.1333333333333" customWidth="1"/>
    <col min="3" max="3" width="28.6333333333333" customWidth="1"/>
    <col min="4" max="6" width="21.3833333333333" customWidth="1"/>
  </cols>
  <sheetData>
    <row r="1" customHeight="1" spans="1:6">
      <c r="A1" s="3"/>
      <c r="B1" s="3"/>
      <c r="C1" s="3"/>
      <c r="D1" s="3"/>
      <c r="E1" s="3"/>
      <c r="F1" s="3"/>
    </row>
    <row r="2" ht="18.75" customHeight="1" spans="1:6">
      <c r="A2" s="4"/>
      <c r="B2" s="4"/>
      <c r="C2" s="4"/>
      <c r="D2" s="4"/>
      <c r="E2" s="4"/>
      <c r="F2" s="68" t="s">
        <v>494</v>
      </c>
    </row>
    <row r="3" ht="37.5" customHeight="1" spans="1:6">
      <c r="A3" s="6" t="s">
        <v>495</v>
      </c>
      <c r="B3" s="6"/>
      <c r="C3" s="6"/>
      <c r="D3" s="6"/>
      <c r="E3" s="6"/>
      <c r="F3" s="6"/>
    </row>
    <row r="4" ht="18.75" customHeight="1" spans="1:6">
      <c r="A4" s="69" t="str">
        <f>"单位名称："&amp;"新平彝族傣族自治县司法局"</f>
        <v>单位名称：新平彝族傣族自治县司法局</v>
      </c>
      <c r="B4" s="69"/>
      <c r="C4" s="69"/>
      <c r="D4" s="70"/>
      <c r="E4" s="70"/>
      <c r="F4" s="71" t="s">
        <v>29</v>
      </c>
    </row>
    <row r="5" ht="18.75" customHeight="1" spans="1:6">
      <c r="A5" s="18" t="s">
        <v>147</v>
      </c>
      <c r="B5" s="18" t="s">
        <v>60</v>
      </c>
      <c r="C5" s="18" t="s">
        <v>61</v>
      </c>
      <c r="D5" s="72" t="s">
        <v>496</v>
      </c>
      <c r="E5" s="72"/>
      <c r="F5" s="72"/>
    </row>
    <row r="6" ht="18.75" customHeight="1" spans="1:6">
      <c r="A6" s="18" t="s">
        <v>60</v>
      </c>
      <c r="B6" s="18" t="s">
        <v>60</v>
      </c>
      <c r="C6" s="18" t="s">
        <v>61</v>
      </c>
      <c r="D6" s="72" t="s">
        <v>34</v>
      </c>
      <c r="E6" s="72" t="s">
        <v>64</v>
      </c>
      <c r="F6" s="72" t="s">
        <v>65</v>
      </c>
    </row>
    <row r="7" ht="18.75" customHeight="1" spans="1:6">
      <c r="A7" s="19" t="s">
        <v>46</v>
      </c>
      <c r="B7" s="19"/>
      <c r="C7" s="19" t="s">
        <v>47</v>
      </c>
      <c r="D7" s="19" t="s">
        <v>49</v>
      </c>
      <c r="E7" s="19" t="s">
        <v>50</v>
      </c>
      <c r="F7" s="19" t="s">
        <v>51</v>
      </c>
    </row>
    <row r="8" ht="20.25" customHeight="1" spans="1:6">
      <c r="A8" s="21"/>
      <c r="B8" s="21"/>
      <c r="C8" s="21"/>
      <c r="D8" s="22"/>
      <c r="E8" s="22"/>
      <c r="F8" s="22"/>
    </row>
    <row r="9" ht="20.25" customHeight="1" spans="1:6">
      <c r="A9" s="73" t="s">
        <v>119</v>
      </c>
      <c r="B9" s="73"/>
      <c r="C9" s="73"/>
      <c r="D9" s="74"/>
      <c r="E9" s="74"/>
      <c r="F9" s="74"/>
    </row>
    <row r="10" customHeight="1" spans="1:1">
      <c r="A10" s="24" t="s">
        <v>497</v>
      </c>
    </row>
  </sheetData>
  <mergeCells count="7">
    <mergeCell ref="A3:F3"/>
    <mergeCell ref="A4:C4"/>
    <mergeCell ref="D5:F5"/>
    <mergeCell ref="A9:C9"/>
    <mergeCell ref="A5:A6"/>
    <mergeCell ref="B5:B6"/>
    <mergeCell ref="C5:C6"/>
  </mergeCells>
  <pageMargins left="0.75" right="0.75" top="1" bottom="1" header="0.5" footer="0.5"/>
  <pageSetup paperSize="1" scale="89" fitToHeight="0"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A1" sqref="$A1:$XFD1"/>
    </sheetView>
  </sheetViews>
  <sheetFormatPr defaultColWidth="8.88333333333333" defaultRowHeight="15" customHeight="1"/>
  <cols>
    <col min="1" max="1" width="33" customWidth="1"/>
    <col min="2" max="2" width="31.25" customWidth="1"/>
    <col min="3" max="3" width="31.3833333333333" customWidth="1"/>
    <col min="4" max="4" width="11.3833333333333" customWidth="1"/>
    <col min="5" max="7" width="16.25" customWidth="1"/>
    <col min="8" max="11" width="16.3833333333333" customWidth="1"/>
    <col min="12" max="17" width="16.25" customWidth="1"/>
  </cols>
  <sheetData>
    <row r="1" customHeight="1" spans="1:17">
      <c r="A1" s="62"/>
      <c r="B1" s="62"/>
      <c r="C1" s="62"/>
      <c r="D1" s="62"/>
      <c r="E1" s="62"/>
      <c r="F1" s="62"/>
      <c r="G1" s="62"/>
      <c r="H1" s="62"/>
      <c r="I1" s="62"/>
      <c r="J1" s="62"/>
      <c r="K1" s="62"/>
      <c r="L1" s="62"/>
      <c r="M1" s="62"/>
      <c r="N1" s="62"/>
      <c r="O1" s="62"/>
      <c r="P1" s="62"/>
      <c r="Q1" s="26" t="s">
        <v>498</v>
      </c>
    </row>
    <row r="2" ht="45" customHeight="1" spans="1:17">
      <c r="A2" s="57" t="s">
        <v>499</v>
      </c>
      <c r="B2" s="57"/>
      <c r="C2" s="57"/>
      <c r="D2" s="57"/>
      <c r="E2" s="57"/>
      <c r="F2" s="57"/>
      <c r="G2" s="57"/>
      <c r="H2" s="57"/>
      <c r="I2" s="57"/>
      <c r="J2" s="57"/>
      <c r="K2" s="57"/>
      <c r="L2" s="57"/>
      <c r="M2" s="57"/>
      <c r="N2" s="66"/>
      <c r="O2" s="66"/>
      <c r="P2" s="66"/>
      <c r="Q2" s="66"/>
    </row>
    <row r="3" ht="20.25" customHeight="1" spans="1:17">
      <c r="A3" s="25" t="str">
        <f>"单位名称："&amp;"新平彝族傣族自治县司法局"</f>
        <v>单位名称：新平彝族傣族自治县司法局</v>
      </c>
      <c r="B3" s="25"/>
      <c r="C3" s="25"/>
      <c r="D3" s="25"/>
      <c r="E3" s="25"/>
      <c r="F3" s="25"/>
      <c r="G3" s="25"/>
      <c r="H3" s="25"/>
      <c r="I3" s="25"/>
      <c r="J3" s="25"/>
      <c r="K3" s="25"/>
      <c r="L3" s="25"/>
      <c r="M3" s="25"/>
      <c r="N3" s="25"/>
      <c r="O3" s="25"/>
      <c r="P3" s="25"/>
      <c r="Q3" s="26" t="s">
        <v>29</v>
      </c>
    </row>
    <row r="4" ht="20.25" customHeight="1" spans="1:17">
      <c r="A4" s="28" t="s">
        <v>500</v>
      </c>
      <c r="B4" s="28" t="s">
        <v>501</v>
      </c>
      <c r="C4" s="28" t="s">
        <v>502</v>
      </c>
      <c r="D4" s="28" t="s">
        <v>503</v>
      </c>
      <c r="E4" s="28" t="s">
        <v>504</v>
      </c>
      <c r="F4" s="28" t="s">
        <v>505</v>
      </c>
      <c r="G4" s="28" t="s">
        <v>154</v>
      </c>
      <c r="H4" s="28"/>
      <c r="I4" s="28"/>
      <c r="J4" s="28"/>
      <c r="K4" s="28"/>
      <c r="L4" s="28"/>
      <c r="M4" s="28"/>
      <c r="N4" s="28"/>
      <c r="O4" s="28"/>
      <c r="P4" s="28"/>
      <c r="Q4" s="28"/>
    </row>
    <row r="5" ht="20.25" customHeight="1" spans="1:17">
      <c r="A5" s="28" t="s">
        <v>506</v>
      </c>
      <c r="B5" s="28" t="s">
        <v>501</v>
      </c>
      <c r="C5" s="28" t="s">
        <v>502</v>
      </c>
      <c r="D5" s="28" t="s">
        <v>503</v>
      </c>
      <c r="E5" s="28" t="s">
        <v>504</v>
      </c>
      <c r="F5" s="28" t="s">
        <v>505</v>
      </c>
      <c r="G5" s="28" t="s">
        <v>32</v>
      </c>
      <c r="H5" s="28" t="s">
        <v>35</v>
      </c>
      <c r="I5" s="28" t="s">
        <v>507</v>
      </c>
      <c r="J5" s="28" t="s">
        <v>508</v>
      </c>
      <c r="K5" s="28" t="s">
        <v>38</v>
      </c>
      <c r="L5" s="28" t="s">
        <v>509</v>
      </c>
      <c r="M5" s="28" t="s">
        <v>63</v>
      </c>
      <c r="N5" s="28"/>
      <c r="O5" s="28"/>
      <c r="P5" s="28"/>
      <c r="Q5" s="28"/>
    </row>
    <row r="6" ht="32.45" customHeight="1" spans="1:17">
      <c r="A6" s="28"/>
      <c r="B6" s="28"/>
      <c r="C6" s="28"/>
      <c r="D6" s="28"/>
      <c r="E6" s="28"/>
      <c r="F6" s="28"/>
      <c r="G6" s="28"/>
      <c r="H6" s="28" t="s">
        <v>34</v>
      </c>
      <c r="I6" s="28"/>
      <c r="J6" s="28"/>
      <c r="K6" s="28"/>
      <c r="L6" s="28" t="s">
        <v>34</v>
      </c>
      <c r="M6" s="28" t="s">
        <v>41</v>
      </c>
      <c r="N6" s="28" t="s">
        <v>42</v>
      </c>
      <c r="O6" s="67" t="s">
        <v>43</v>
      </c>
      <c r="P6" s="67" t="s">
        <v>44</v>
      </c>
      <c r="Q6" s="67" t="s">
        <v>45</v>
      </c>
    </row>
    <row r="7" ht="20.25" customHeight="1" spans="1:17">
      <c r="A7" s="59">
        <v>1</v>
      </c>
      <c r="B7" s="59">
        <v>2</v>
      </c>
      <c r="C7" s="59">
        <v>3</v>
      </c>
      <c r="D7" s="59">
        <v>4</v>
      </c>
      <c r="E7" s="59">
        <v>5</v>
      </c>
      <c r="F7" s="59">
        <v>6</v>
      </c>
      <c r="G7" s="59">
        <v>7</v>
      </c>
      <c r="H7" s="59">
        <v>8</v>
      </c>
      <c r="I7" s="59">
        <v>9</v>
      </c>
      <c r="J7" s="59">
        <v>10</v>
      </c>
      <c r="K7" s="59">
        <v>11</v>
      </c>
      <c r="L7" s="59">
        <v>12</v>
      </c>
      <c r="M7" s="59">
        <v>13</v>
      </c>
      <c r="N7" s="59">
        <v>14</v>
      </c>
      <c r="O7" s="59">
        <v>15</v>
      </c>
      <c r="P7" s="59">
        <v>16</v>
      </c>
      <c r="Q7" s="59">
        <v>17</v>
      </c>
    </row>
    <row r="8" ht="20.25" customHeight="1" spans="1:17">
      <c r="A8" s="63" t="s">
        <v>219</v>
      </c>
      <c r="B8" s="29"/>
      <c r="C8" s="29"/>
      <c r="D8" s="64"/>
      <c r="E8" s="64"/>
      <c r="F8" s="64">
        <v>30000</v>
      </c>
      <c r="G8" s="64">
        <v>30000</v>
      </c>
      <c r="H8" s="64">
        <v>30000</v>
      </c>
      <c r="I8" s="64"/>
      <c r="J8" s="60"/>
      <c r="K8" s="60"/>
      <c r="L8" s="64"/>
      <c r="M8" s="64"/>
      <c r="N8" s="64"/>
      <c r="O8" s="64"/>
      <c r="P8" s="64"/>
      <c r="Q8" s="64"/>
    </row>
    <row r="9" ht="20.25" customHeight="1" spans="1:17">
      <c r="A9" s="29"/>
      <c r="B9" s="29" t="s">
        <v>221</v>
      </c>
      <c r="C9" s="29" t="str">
        <f>"C23120301"&amp;"  "&amp;"车辆维修和保养服务"</f>
        <v>C23120301  车辆维修和保养服务</v>
      </c>
      <c r="D9" s="65" t="s">
        <v>377</v>
      </c>
      <c r="E9" s="30">
        <v>1</v>
      </c>
      <c r="F9" s="64">
        <v>30000</v>
      </c>
      <c r="G9" s="64">
        <v>30000</v>
      </c>
      <c r="H9" s="60">
        <v>30000</v>
      </c>
      <c r="I9" s="60"/>
      <c r="J9" s="60"/>
      <c r="K9" s="60"/>
      <c r="L9" s="64"/>
      <c r="M9" s="64"/>
      <c r="N9" s="64"/>
      <c r="O9" s="64"/>
      <c r="P9" s="64"/>
      <c r="Q9" s="64"/>
    </row>
    <row r="10" ht="20.25" customHeight="1" spans="1:17">
      <c r="A10" s="63" t="s">
        <v>244</v>
      </c>
      <c r="B10" s="29"/>
      <c r="C10" s="29"/>
      <c r="D10" s="29"/>
      <c r="E10" s="29"/>
      <c r="F10" s="64">
        <v>115000</v>
      </c>
      <c r="G10" s="64">
        <v>115000</v>
      </c>
      <c r="H10" s="64">
        <v>115000</v>
      </c>
      <c r="I10" s="64"/>
      <c r="J10" s="60"/>
      <c r="K10" s="60"/>
      <c r="L10" s="64"/>
      <c r="M10" s="64"/>
      <c r="N10" s="64"/>
      <c r="O10" s="64"/>
      <c r="P10" s="64"/>
      <c r="Q10" s="64"/>
    </row>
    <row r="11" ht="20.25" customHeight="1" spans="1:17">
      <c r="A11" s="29"/>
      <c r="B11" s="29" t="s">
        <v>244</v>
      </c>
      <c r="C11" s="29" t="str">
        <f>"A02010105"&amp;"  "&amp;"台式计算机"</f>
        <v>A02010105  台式计算机</v>
      </c>
      <c r="D11" s="65" t="s">
        <v>368</v>
      </c>
      <c r="E11" s="30">
        <v>50</v>
      </c>
      <c r="F11" s="64">
        <v>115000</v>
      </c>
      <c r="G11" s="64">
        <v>115000</v>
      </c>
      <c r="H11" s="60">
        <v>115000</v>
      </c>
      <c r="I11" s="60"/>
      <c r="J11" s="60"/>
      <c r="K11" s="60"/>
      <c r="L11" s="64"/>
      <c r="M11" s="64"/>
      <c r="N11" s="64"/>
      <c r="O11" s="64"/>
      <c r="P11" s="64"/>
      <c r="Q11" s="64"/>
    </row>
    <row r="12" ht="20.25" customHeight="1" spans="1:17">
      <c r="A12" s="30" t="s">
        <v>32</v>
      </c>
      <c r="B12" s="30"/>
      <c r="C12" s="30"/>
      <c r="D12" s="65"/>
      <c r="E12" s="65"/>
      <c r="F12" s="64">
        <v>145000</v>
      </c>
      <c r="G12" s="64">
        <v>145000</v>
      </c>
      <c r="H12" s="64">
        <v>145000</v>
      </c>
      <c r="I12" s="64"/>
      <c r="J12" s="64"/>
      <c r="K12" s="64"/>
      <c r="L12" s="64"/>
      <c r="M12" s="64"/>
      <c r="N12" s="64"/>
      <c r="O12" s="64"/>
      <c r="P12" s="64"/>
      <c r="Q12" s="64"/>
    </row>
  </sheetData>
  <mergeCells count="17">
    <mergeCell ref="A1:M1"/>
    <mergeCell ref="A2:Q2"/>
    <mergeCell ref="A3:M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1"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A3" sqref="A3:H3"/>
    </sheetView>
  </sheetViews>
  <sheetFormatPr defaultColWidth="8.88333333333333" defaultRowHeight="15" customHeight="1"/>
  <cols>
    <col min="1" max="1" width="35.1333333333333" customWidth="1"/>
    <col min="2" max="2" width="28.25" customWidth="1"/>
    <col min="3" max="3" width="28.3833333333333" customWidth="1"/>
    <col min="4" max="4" width="16.25" customWidth="1"/>
    <col min="5" max="9" width="16.3833333333333" customWidth="1"/>
    <col min="10" max="14" width="16.25" customWidth="1"/>
  </cols>
  <sheetData>
    <row r="1" customHeight="1" spans="1:14">
      <c r="A1" s="26"/>
      <c r="B1" s="26"/>
      <c r="C1" s="26"/>
      <c r="D1" s="26"/>
      <c r="E1" s="26"/>
      <c r="F1" s="26"/>
      <c r="G1" s="26"/>
      <c r="H1" s="26"/>
      <c r="I1" s="26"/>
      <c r="J1" s="26"/>
      <c r="K1" s="26"/>
      <c r="L1" s="26"/>
      <c r="M1" s="26"/>
      <c r="N1" s="26" t="s">
        <v>510</v>
      </c>
    </row>
    <row r="2" ht="45" customHeight="1" spans="1:14">
      <c r="A2" s="57" t="s">
        <v>511</v>
      </c>
      <c r="B2" s="57"/>
      <c r="C2" s="57"/>
      <c r="D2" s="57"/>
      <c r="E2" s="57"/>
      <c r="F2" s="57"/>
      <c r="G2" s="57"/>
      <c r="H2" s="57"/>
      <c r="I2" s="57"/>
      <c r="J2" s="57"/>
      <c r="K2" s="57"/>
      <c r="L2" s="57"/>
      <c r="M2" s="57"/>
      <c r="N2" s="57"/>
    </row>
    <row r="3" ht="20.25" customHeight="1" spans="1:14">
      <c r="A3" s="25" t="str">
        <f>"单位名称："&amp;"新平彝族傣族自治县司法局"</f>
        <v>单位名称：新平彝族傣族自治县司法局</v>
      </c>
      <c r="B3" s="25"/>
      <c r="C3" s="25"/>
      <c r="D3" s="25"/>
      <c r="E3" s="25"/>
      <c r="F3" s="25"/>
      <c r="G3" s="25"/>
      <c r="H3" s="25"/>
      <c r="I3" s="26"/>
      <c r="J3" s="26"/>
      <c r="K3" s="26"/>
      <c r="L3" s="26"/>
      <c r="M3" s="26"/>
      <c r="N3" s="26" t="s">
        <v>29</v>
      </c>
    </row>
    <row r="4" ht="27.2" customHeight="1" spans="1:14">
      <c r="A4" s="58" t="s">
        <v>500</v>
      </c>
      <c r="B4" s="58" t="s">
        <v>512</v>
      </c>
      <c r="C4" s="58" t="s">
        <v>513</v>
      </c>
      <c r="D4" s="58" t="s">
        <v>154</v>
      </c>
      <c r="E4" s="58"/>
      <c r="F4" s="58"/>
      <c r="G4" s="58"/>
      <c r="H4" s="58"/>
      <c r="I4" s="58"/>
      <c r="J4" s="58"/>
      <c r="K4" s="58"/>
      <c r="L4" s="58"/>
      <c r="M4" s="58"/>
      <c r="N4" s="58"/>
    </row>
    <row r="5" ht="23.45" customHeight="1" spans="1:14">
      <c r="A5" s="58" t="s">
        <v>506</v>
      </c>
      <c r="B5" s="58"/>
      <c r="C5" s="58" t="s">
        <v>514</v>
      </c>
      <c r="D5" s="58" t="s">
        <v>32</v>
      </c>
      <c r="E5" s="58" t="s">
        <v>35</v>
      </c>
      <c r="F5" s="58" t="s">
        <v>507</v>
      </c>
      <c r="G5" s="58" t="s">
        <v>508</v>
      </c>
      <c r="H5" s="58" t="s">
        <v>38</v>
      </c>
      <c r="I5" s="58" t="s">
        <v>509</v>
      </c>
      <c r="J5" s="58"/>
      <c r="K5" s="58"/>
      <c r="L5" s="58"/>
      <c r="M5" s="58"/>
      <c r="N5" s="58"/>
    </row>
    <row r="6" ht="28.7" customHeight="1" spans="1:14">
      <c r="A6" s="58"/>
      <c r="B6" s="58"/>
      <c r="C6" s="58"/>
      <c r="D6" s="58"/>
      <c r="E6" s="58" t="s">
        <v>34</v>
      </c>
      <c r="F6" s="58"/>
      <c r="G6" s="58"/>
      <c r="H6" s="58"/>
      <c r="I6" s="58" t="s">
        <v>34</v>
      </c>
      <c r="J6" s="58" t="s">
        <v>41</v>
      </c>
      <c r="K6" s="58" t="s">
        <v>42</v>
      </c>
      <c r="L6" s="61" t="s">
        <v>43</v>
      </c>
      <c r="M6" s="61" t="s">
        <v>44</v>
      </c>
      <c r="N6" s="61" t="s">
        <v>45</v>
      </c>
    </row>
    <row r="7" ht="20.25" customHeight="1" spans="1:14">
      <c r="A7" s="59">
        <v>1</v>
      </c>
      <c r="B7" s="59">
        <v>2</v>
      </c>
      <c r="C7" s="59">
        <v>3</v>
      </c>
      <c r="D7" s="59">
        <v>4</v>
      </c>
      <c r="E7" s="59">
        <v>5</v>
      </c>
      <c r="F7" s="59">
        <v>6</v>
      </c>
      <c r="G7" s="59">
        <v>7</v>
      </c>
      <c r="H7" s="59">
        <v>8</v>
      </c>
      <c r="I7" s="59">
        <v>9</v>
      </c>
      <c r="J7" s="59">
        <v>10</v>
      </c>
      <c r="K7" s="59">
        <v>11</v>
      </c>
      <c r="L7" s="59">
        <v>12</v>
      </c>
      <c r="M7" s="59">
        <v>13</v>
      </c>
      <c r="N7" s="59">
        <v>14</v>
      </c>
    </row>
    <row r="8" ht="20.25" customHeight="1" spans="1:14">
      <c r="A8" s="29"/>
      <c r="B8" s="29"/>
      <c r="C8" s="29"/>
      <c r="D8" s="60"/>
      <c r="E8" s="60"/>
      <c r="F8" s="60"/>
      <c r="G8" s="60"/>
      <c r="H8" s="60"/>
      <c r="I8" s="60"/>
      <c r="J8" s="60"/>
      <c r="K8" s="60"/>
      <c r="L8" s="60"/>
      <c r="M8" s="60"/>
      <c r="N8" s="60"/>
    </row>
    <row r="9" ht="20.25" customHeight="1" spans="1:14">
      <c r="A9" s="29"/>
      <c r="B9" s="29"/>
      <c r="C9" s="29"/>
      <c r="D9" s="60"/>
      <c r="E9" s="60"/>
      <c r="F9" s="60"/>
      <c r="G9" s="60"/>
      <c r="H9" s="60"/>
      <c r="I9" s="60"/>
      <c r="J9" s="60"/>
      <c r="K9" s="60"/>
      <c r="L9" s="60"/>
      <c r="M9" s="60"/>
      <c r="N9" s="60"/>
    </row>
    <row r="10" ht="20.25" customHeight="1" spans="1:14">
      <c r="A10" s="30" t="s">
        <v>32</v>
      </c>
      <c r="B10" s="30"/>
      <c r="C10" s="30"/>
      <c r="D10" s="60"/>
      <c r="E10" s="60"/>
      <c r="F10" s="60"/>
      <c r="G10" s="60"/>
      <c r="H10" s="60"/>
      <c r="I10" s="60"/>
      <c r="J10" s="60"/>
      <c r="K10" s="60"/>
      <c r="L10" s="60"/>
      <c r="M10" s="60"/>
      <c r="N10" s="60"/>
    </row>
    <row r="11" customHeight="1" spans="1:1">
      <c r="A11" s="24" t="s">
        <v>497</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48"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90" zoomScaleNormal="90" workbookViewId="0">
      <pane ySplit="1" topLeftCell="A2" activePane="bottomLeft" state="frozen"/>
      <selection/>
      <selection pane="bottomLeft" activeCell="G18" sqref="G18"/>
    </sheetView>
  </sheetViews>
  <sheetFormatPr defaultColWidth="9.10833333333333" defaultRowHeight="14.25" customHeight="1"/>
  <cols>
    <col min="1" max="1" width="42" style="34" customWidth="1"/>
    <col min="2" max="8" width="17.225" style="34" customWidth="1"/>
    <col min="9" max="16" width="17" style="34" customWidth="1"/>
    <col min="17" max="16384" width="9.10833333333333" style="34"/>
  </cols>
  <sheetData>
    <row r="1" s="34" customFormat="1" customHeight="1" spans="1:16">
      <c r="A1" s="35"/>
      <c r="B1" s="35"/>
      <c r="C1" s="35"/>
      <c r="D1" s="35"/>
      <c r="E1" s="35"/>
      <c r="F1" s="35"/>
      <c r="G1" s="35"/>
      <c r="H1" s="35"/>
      <c r="I1" s="35"/>
      <c r="J1" s="35"/>
      <c r="K1" s="35"/>
      <c r="L1" s="35"/>
      <c r="M1" s="35"/>
      <c r="N1" s="35"/>
      <c r="O1" s="35"/>
      <c r="P1" s="35"/>
    </row>
    <row r="2" s="34" customFormat="1" ht="13.6" customHeight="1" spans="4:16">
      <c r="D2" s="36"/>
      <c r="P2" s="54" t="s">
        <v>515</v>
      </c>
    </row>
    <row r="3" s="34" customFormat="1" ht="27.85" customHeight="1" spans="1:16">
      <c r="A3" s="37" t="s">
        <v>516</v>
      </c>
      <c r="B3" s="38"/>
      <c r="C3" s="38"/>
      <c r="D3" s="38"/>
      <c r="E3" s="38"/>
      <c r="F3" s="38"/>
      <c r="G3" s="38"/>
      <c r="H3" s="38"/>
      <c r="I3" s="38"/>
      <c r="J3" s="38"/>
      <c r="K3" s="38"/>
      <c r="L3" s="38"/>
      <c r="M3" s="38"/>
      <c r="N3" s="38"/>
      <c r="O3" s="38"/>
      <c r="P3" s="38"/>
    </row>
    <row r="4" s="34" customFormat="1" ht="18" customHeight="1" spans="1:16">
      <c r="A4" s="39" t="s">
        <v>517</v>
      </c>
      <c r="B4" s="40"/>
      <c r="C4" s="40"/>
      <c r="D4" s="41"/>
      <c r="P4" s="55" t="s">
        <v>29</v>
      </c>
    </row>
    <row r="5" s="34" customFormat="1" ht="19.5" customHeight="1" spans="1:16">
      <c r="A5" s="42" t="s">
        <v>518</v>
      </c>
      <c r="B5" s="43" t="s">
        <v>154</v>
      </c>
      <c r="C5" s="44"/>
      <c r="D5" s="44"/>
      <c r="E5" s="45" t="s">
        <v>519</v>
      </c>
      <c r="F5" s="45"/>
      <c r="G5" s="45"/>
      <c r="H5" s="45"/>
      <c r="I5" s="45"/>
      <c r="J5" s="45"/>
      <c r="K5" s="45"/>
      <c r="L5" s="45"/>
      <c r="M5" s="45"/>
      <c r="N5" s="45"/>
      <c r="O5" s="45"/>
      <c r="P5" s="45"/>
    </row>
    <row r="6" s="34" customFormat="1" ht="40.6" customHeight="1" spans="1:16">
      <c r="A6" s="46"/>
      <c r="B6" s="47" t="s">
        <v>32</v>
      </c>
      <c r="C6" s="48" t="s">
        <v>35</v>
      </c>
      <c r="D6" s="49" t="s">
        <v>507</v>
      </c>
      <c r="E6" s="50" t="s">
        <v>520</v>
      </c>
      <c r="F6" s="50" t="s">
        <v>521</v>
      </c>
      <c r="G6" s="50" t="s">
        <v>522</v>
      </c>
      <c r="H6" s="50" t="s">
        <v>523</v>
      </c>
      <c r="I6" s="50" t="s">
        <v>524</v>
      </c>
      <c r="J6" s="50" t="s">
        <v>525</v>
      </c>
      <c r="K6" s="50" t="s">
        <v>526</v>
      </c>
      <c r="L6" s="50" t="s">
        <v>527</v>
      </c>
      <c r="M6" s="50" t="s">
        <v>528</v>
      </c>
      <c r="N6" s="50" t="s">
        <v>529</v>
      </c>
      <c r="O6" s="50" t="s">
        <v>530</v>
      </c>
      <c r="P6" s="50" t="s">
        <v>531</v>
      </c>
    </row>
    <row r="7" s="34" customFormat="1" ht="19.5" customHeight="1" spans="1:16">
      <c r="A7" s="51">
        <v>1</v>
      </c>
      <c r="B7" s="51">
        <v>2</v>
      </c>
      <c r="C7" s="51">
        <v>3</v>
      </c>
      <c r="D7" s="43">
        <v>4</v>
      </c>
      <c r="E7" s="51">
        <v>5</v>
      </c>
      <c r="F7" s="43">
        <v>6</v>
      </c>
      <c r="G7" s="51">
        <v>7</v>
      </c>
      <c r="H7" s="43">
        <v>8</v>
      </c>
      <c r="I7" s="51">
        <v>9</v>
      </c>
      <c r="J7" s="43">
        <v>10</v>
      </c>
      <c r="K7" s="51">
        <v>11</v>
      </c>
      <c r="L7" s="43">
        <v>12</v>
      </c>
      <c r="M7" s="51">
        <v>13</v>
      </c>
      <c r="N7" s="43">
        <v>14</v>
      </c>
      <c r="O7" s="51">
        <v>15</v>
      </c>
      <c r="P7" s="56">
        <v>16</v>
      </c>
    </row>
    <row r="8" s="34" customFormat="1" ht="28.5" customHeight="1" spans="1:16">
      <c r="A8" s="52"/>
      <c r="B8" s="53"/>
      <c r="C8" s="53"/>
      <c r="D8" s="53"/>
      <c r="E8" s="53"/>
      <c r="F8" s="53"/>
      <c r="G8" s="53"/>
      <c r="H8" s="53"/>
      <c r="I8" s="53"/>
      <c r="J8" s="53"/>
      <c r="K8" s="53"/>
      <c r="L8" s="53"/>
      <c r="M8" s="53"/>
      <c r="N8" s="53"/>
      <c r="O8" s="53"/>
      <c r="P8" s="53"/>
    </row>
    <row r="9" s="34" customFormat="1" ht="29.95" customHeight="1" spans="1:16">
      <c r="A9" s="52"/>
      <c r="B9" s="53"/>
      <c r="C9" s="53"/>
      <c r="D9" s="53"/>
      <c r="E9" s="53"/>
      <c r="F9" s="53"/>
      <c r="G9" s="53"/>
      <c r="H9" s="53"/>
      <c r="I9" s="53"/>
      <c r="J9" s="53"/>
      <c r="K9" s="53"/>
      <c r="L9" s="53"/>
      <c r="M9" s="53"/>
      <c r="N9" s="53"/>
      <c r="O9" s="53"/>
      <c r="P9" s="53"/>
    </row>
    <row r="10" customHeight="1" spans="1:1">
      <c r="A10" s="24" t="s">
        <v>497</v>
      </c>
    </row>
  </sheetData>
  <mergeCells count="5">
    <mergeCell ref="A3:P3"/>
    <mergeCell ref="A4:D4"/>
    <mergeCell ref="B5:D5"/>
    <mergeCell ref="E5:P5"/>
    <mergeCell ref="A5:A6"/>
  </mergeCells>
  <pageMargins left="0.75" right="0.75" top="1" bottom="1" header="0.5" footer="0.5"/>
  <pageSetup paperSize="9" scale="44"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8.88333333333333" defaultRowHeight="15" customHeight="1"/>
  <cols>
    <col min="1" max="10" width="28.6333333333333" customWidth="1"/>
  </cols>
  <sheetData>
    <row r="1" customHeight="1" spans="1:10">
      <c r="A1" s="3"/>
      <c r="B1" s="3"/>
      <c r="C1" s="3"/>
      <c r="D1" s="3"/>
      <c r="E1" s="3"/>
      <c r="F1" s="3"/>
      <c r="G1" s="3"/>
      <c r="H1" s="3"/>
      <c r="I1" s="3"/>
      <c r="J1" s="3"/>
    </row>
    <row r="2" ht="18.75" customHeight="1" spans="1:10">
      <c r="A2" s="25"/>
      <c r="B2" s="25"/>
      <c r="C2" s="25"/>
      <c r="D2" s="25"/>
      <c r="E2" s="25"/>
      <c r="F2" s="25"/>
      <c r="G2" s="25"/>
      <c r="H2" s="25"/>
      <c r="I2" s="25"/>
      <c r="J2" s="26" t="s">
        <v>532</v>
      </c>
    </row>
    <row r="3" ht="52.15" customHeight="1" spans="1:10">
      <c r="A3" s="31" t="s">
        <v>533</v>
      </c>
      <c r="B3" s="32"/>
      <c r="C3" s="32"/>
      <c r="D3" s="32"/>
      <c r="E3" s="32"/>
      <c r="F3" s="32"/>
      <c r="G3" s="32"/>
      <c r="H3" s="32"/>
      <c r="I3" s="32"/>
      <c r="J3" s="32"/>
    </row>
    <row r="4" ht="21.4" customHeight="1" spans="1:10">
      <c r="A4" s="25" t="str">
        <f>"单位名称："&amp;"新平彝族傣族自治县司法局"</f>
        <v>单位名称：新平彝族傣族自治县司法局</v>
      </c>
      <c r="B4" s="25"/>
      <c r="C4" s="25"/>
      <c r="D4" s="33"/>
      <c r="E4" s="33"/>
      <c r="F4" s="33"/>
      <c r="G4" s="33"/>
      <c r="H4" s="33"/>
      <c r="I4" s="33"/>
      <c r="J4" s="33"/>
    </row>
    <row r="5" ht="27.2" customHeight="1" spans="1:10">
      <c r="A5" s="28" t="s">
        <v>309</v>
      </c>
      <c r="B5" s="28" t="s">
        <v>310</v>
      </c>
      <c r="C5" s="28" t="s">
        <v>311</v>
      </c>
      <c r="D5" s="28" t="s">
        <v>312</v>
      </c>
      <c r="E5" s="28" t="s">
        <v>313</v>
      </c>
      <c r="F5" s="28" t="s">
        <v>314</v>
      </c>
      <c r="G5" s="28" t="s">
        <v>315</v>
      </c>
      <c r="H5" s="28" t="s">
        <v>316</v>
      </c>
      <c r="I5" s="28" t="s">
        <v>317</v>
      </c>
      <c r="J5" s="28" t="s">
        <v>318</v>
      </c>
    </row>
    <row r="6" ht="18.75" customHeight="1" spans="1:10">
      <c r="A6" s="28" t="s">
        <v>46</v>
      </c>
      <c r="B6" s="28" t="s">
        <v>47</v>
      </c>
      <c r="C6" s="28" t="s">
        <v>48</v>
      </c>
      <c r="D6" s="28" t="s">
        <v>49</v>
      </c>
      <c r="E6" s="28" t="s">
        <v>50</v>
      </c>
      <c r="F6" s="28" t="s">
        <v>51</v>
      </c>
      <c r="G6" s="28" t="s">
        <v>52</v>
      </c>
      <c r="H6" s="28" t="s">
        <v>53</v>
      </c>
      <c r="I6" s="28" t="s">
        <v>54</v>
      </c>
      <c r="J6" s="28" t="s">
        <v>71</v>
      </c>
    </row>
    <row r="7" ht="18.75" customHeight="1" spans="1:10">
      <c r="A7" s="29"/>
      <c r="B7" s="29"/>
      <c r="C7" s="29"/>
      <c r="D7" s="29"/>
      <c r="E7" s="29"/>
      <c r="F7" s="29"/>
      <c r="G7" s="29"/>
      <c r="H7" s="29"/>
      <c r="I7" s="29"/>
      <c r="J7" s="29"/>
    </row>
    <row r="8" ht="18.75" customHeight="1" spans="1:10">
      <c r="A8" s="29"/>
      <c r="B8" s="29"/>
      <c r="C8" s="29"/>
      <c r="D8" s="29"/>
      <c r="E8" s="29"/>
      <c r="F8" s="29"/>
      <c r="G8" s="29"/>
      <c r="H8" s="29"/>
      <c r="I8" s="29"/>
      <c r="J8" s="29"/>
    </row>
    <row r="9" customHeight="1" spans="1:1">
      <c r="A9" s="24" t="s">
        <v>497</v>
      </c>
    </row>
  </sheetData>
  <mergeCells count="2">
    <mergeCell ref="A3:J3"/>
    <mergeCell ref="A4:C4"/>
  </mergeCells>
  <pageMargins left="0.75" right="0.75" top="1" bottom="1" header="0.5" footer="0.5"/>
  <pageSetup paperSize="9" scale="46" fitToHeight="0"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B12" sqref="B12"/>
    </sheetView>
  </sheetViews>
  <sheetFormatPr defaultColWidth="8.88333333333333" defaultRowHeight="15" customHeight="1" outlineLevelCol="7"/>
  <cols>
    <col min="1" max="8" width="28.6333333333333" customWidth="1"/>
  </cols>
  <sheetData>
    <row r="1" customHeight="1" spans="1:8">
      <c r="A1" s="3"/>
      <c r="B1" s="3"/>
      <c r="C1" s="3"/>
      <c r="D1" s="3"/>
      <c r="E1" s="3"/>
      <c r="F1" s="3"/>
      <c r="G1" s="3"/>
      <c r="H1" s="3"/>
    </row>
    <row r="2" ht="18.75" customHeight="1" spans="1:8">
      <c r="A2" s="25"/>
      <c r="B2" s="25"/>
      <c r="C2" s="25"/>
      <c r="D2" s="25"/>
      <c r="E2" s="25"/>
      <c r="F2" s="25"/>
      <c r="G2" s="25"/>
      <c r="H2" s="26" t="s">
        <v>534</v>
      </c>
    </row>
    <row r="3" ht="41.45" customHeight="1" spans="1:8">
      <c r="A3" s="27" t="s">
        <v>535</v>
      </c>
      <c r="B3" s="27"/>
      <c r="C3" s="27"/>
      <c r="D3" s="27"/>
      <c r="E3" s="27"/>
      <c r="F3" s="27"/>
      <c r="G3" s="27"/>
      <c r="H3" s="27"/>
    </row>
    <row r="4" ht="18.75" customHeight="1" spans="1:8">
      <c r="A4" s="25" t="str">
        <f>"单位名称："&amp;"新平彝族傣族自治县司法局"</f>
        <v>单位名称：新平彝族傣族自治县司法局</v>
      </c>
      <c r="B4" s="25"/>
      <c r="C4" s="25"/>
      <c r="D4" s="25"/>
      <c r="E4" s="25"/>
      <c r="F4" s="25"/>
      <c r="G4" s="25"/>
      <c r="H4" s="25"/>
    </row>
    <row r="5" ht="18.75" customHeight="1" spans="1:8">
      <c r="A5" s="28" t="s">
        <v>147</v>
      </c>
      <c r="B5" s="28" t="s">
        <v>536</v>
      </c>
      <c r="C5" s="28" t="s">
        <v>537</v>
      </c>
      <c r="D5" s="28" t="s">
        <v>538</v>
      </c>
      <c r="E5" s="28" t="s">
        <v>503</v>
      </c>
      <c r="F5" s="28" t="s">
        <v>539</v>
      </c>
      <c r="G5" s="28"/>
      <c r="H5" s="28"/>
    </row>
    <row r="6" ht="18.75" customHeight="1" spans="1:8">
      <c r="A6" s="28"/>
      <c r="B6" s="28"/>
      <c r="C6" s="28"/>
      <c r="D6" s="28"/>
      <c r="E6" s="28"/>
      <c r="F6" s="28" t="s">
        <v>504</v>
      </c>
      <c r="G6" s="28" t="s">
        <v>540</v>
      </c>
      <c r="H6" s="28" t="s">
        <v>541</v>
      </c>
    </row>
    <row r="7" ht="18.75" customHeight="1" spans="1:8">
      <c r="A7" s="28" t="s">
        <v>46</v>
      </c>
      <c r="B7" s="28" t="s">
        <v>47</v>
      </c>
      <c r="C7" s="28" t="s">
        <v>48</v>
      </c>
      <c r="D7" s="28" t="s">
        <v>49</v>
      </c>
      <c r="E7" s="28" t="s">
        <v>50</v>
      </c>
      <c r="F7" s="28" t="s">
        <v>51</v>
      </c>
      <c r="G7" s="28" t="s">
        <v>52</v>
      </c>
      <c r="H7" s="28" t="s">
        <v>53</v>
      </c>
    </row>
    <row r="8" ht="18.75" customHeight="1" spans="1:8">
      <c r="A8" s="29"/>
      <c r="B8" s="29"/>
      <c r="C8" s="29"/>
      <c r="D8" s="29"/>
      <c r="E8" s="30"/>
      <c r="F8" s="30"/>
      <c r="G8" s="22"/>
      <c r="H8" s="22"/>
    </row>
    <row r="9" customHeight="1" spans="1:1">
      <c r="A9" s="24" t="s">
        <v>497</v>
      </c>
    </row>
  </sheetData>
  <mergeCells count="8">
    <mergeCell ref="A3:H3"/>
    <mergeCell ref="A4:C4"/>
    <mergeCell ref="F5:H5"/>
    <mergeCell ref="A5:A6"/>
    <mergeCell ref="B5:B6"/>
    <mergeCell ref="C5:C6"/>
    <mergeCell ref="D5:D6"/>
    <mergeCell ref="E5:E6"/>
  </mergeCells>
  <pageMargins left="0.75" right="0.75" top="1" bottom="1" header="0.5" footer="0.5"/>
  <pageSetup paperSize="9" scale="57"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8" sqref="C18"/>
    </sheetView>
  </sheetViews>
  <sheetFormatPr defaultColWidth="8.88333333333333" defaultRowHeight="15" customHeight="1"/>
  <cols>
    <col min="1" max="1" width="21.3833333333333" customWidth="1"/>
    <col min="2" max="3" width="35.75" customWidth="1"/>
    <col min="4" max="4" width="17.1333333333333" customWidth="1"/>
    <col min="5" max="5" width="28.6333333333333" customWidth="1"/>
    <col min="6" max="6" width="17.1333333333333" customWidth="1"/>
    <col min="7" max="7" width="28.6333333333333" customWidth="1"/>
    <col min="8" max="11" width="14.25" customWidth="1"/>
  </cols>
  <sheetData>
    <row r="1" customHeight="1" spans="1:11">
      <c r="A1" s="3"/>
      <c r="B1" s="3"/>
      <c r="C1" s="3"/>
      <c r="D1" s="3"/>
      <c r="E1" s="3"/>
      <c r="F1" s="3"/>
      <c r="G1" s="3"/>
      <c r="H1" s="3"/>
      <c r="I1" s="3"/>
      <c r="J1" s="3"/>
      <c r="K1" s="3"/>
    </row>
    <row r="2" ht="18.75" customHeight="1" spans="1:11">
      <c r="A2" s="4"/>
      <c r="B2" s="4"/>
      <c r="C2" s="4"/>
      <c r="D2" s="4"/>
      <c r="E2" s="4"/>
      <c r="F2" s="4"/>
      <c r="G2" s="4"/>
      <c r="H2" s="5"/>
      <c r="I2" s="5"/>
      <c r="J2" s="5"/>
      <c r="K2" s="5" t="s">
        <v>542</v>
      </c>
    </row>
    <row r="3" ht="45" customHeight="1" spans="1:11">
      <c r="A3" s="6" t="s">
        <v>543</v>
      </c>
      <c r="B3" s="6"/>
      <c r="C3" s="6"/>
      <c r="D3" s="6"/>
      <c r="E3" s="6"/>
      <c r="F3" s="6"/>
      <c r="G3" s="6"/>
      <c r="H3" s="6"/>
      <c r="I3" s="6"/>
      <c r="J3" s="6"/>
      <c r="K3" s="6"/>
    </row>
    <row r="4" ht="18.75" customHeight="1" spans="1:11">
      <c r="A4" s="7" t="str">
        <f>"单位名称："&amp;"新平彝族傣族自治县司法局"</f>
        <v>单位名称：新平彝族傣族自治县司法局</v>
      </c>
      <c r="B4" s="7"/>
      <c r="C4" s="7"/>
      <c r="D4" s="7"/>
      <c r="E4" s="7"/>
      <c r="F4" s="7"/>
      <c r="G4" s="7"/>
      <c r="H4" s="8"/>
      <c r="I4" s="8"/>
      <c r="J4" s="8"/>
      <c r="K4" s="8" t="s">
        <v>29</v>
      </c>
    </row>
    <row r="5" ht="18.75" customHeight="1" spans="1:11">
      <c r="A5" s="18" t="s">
        <v>237</v>
      </c>
      <c r="B5" s="18" t="s">
        <v>149</v>
      </c>
      <c r="C5" s="18" t="s">
        <v>238</v>
      </c>
      <c r="D5" s="18" t="s">
        <v>150</v>
      </c>
      <c r="E5" s="18" t="s">
        <v>151</v>
      </c>
      <c r="F5" s="18" t="s">
        <v>152</v>
      </c>
      <c r="G5" s="18" t="s">
        <v>153</v>
      </c>
      <c r="H5" s="18" t="s">
        <v>32</v>
      </c>
      <c r="I5" s="18" t="s">
        <v>544</v>
      </c>
      <c r="J5" s="18"/>
      <c r="K5" s="18"/>
    </row>
    <row r="6" ht="18.75" customHeight="1" spans="1:11">
      <c r="A6" s="18"/>
      <c r="B6" s="18"/>
      <c r="C6" s="18"/>
      <c r="D6" s="18"/>
      <c r="E6" s="18"/>
      <c r="F6" s="18"/>
      <c r="G6" s="18"/>
      <c r="H6" s="18"/>
      <c r="I6" s="18" t="s">
        <v>35</v>
      </c>
      <c r="J6" s="18" t="s">
        <v>36</v>
      </c>
      <c r="K6" s="18" t="s">
        <v>37</v>
      </c>
    </row>
    <row r="7" ht="22.7" customHeight="1" spans="1:11">
      <c r="A7" s="18"/>
      <c r="B7" s="18"/>
      <c r="C7" s="18"/>
      <c r="D7" s="18"/>
      <c r="E7" s="18"/>
      <c r="F7" s="18"/>
      <c r="G7" s="18"/>
      <c r="H7" s="18"/>
      <c r="I7" s="18"/>
      <c r="J7" s="18"/>
      <c r="K7" s="18"/>
    </row>
    <row r="8" ht="18.75" customHeight="1" spans="1:11">
      <c r="A8" s="19" t="s">
        <v>46</v>
      </c>
      <c r="B8" s="19">
        <v>2</v>
      </c>
      <c r="C8" s="19">
        <v>3</v>
      </c>
      <c r="D8" s="19">
        <v>4</v>
      </c>
      <c r="E8" s="19">
        <v>5</v>
      </c>
      <c r="F8" s="19">
        <v>6</v>
      </c>
      <c r="G8" s="19">
        <v>7</v>
      </c>
      <c r="H8" s="19">
        <v>8</v>
      </c>
      <c r="I8" s="19">
        <v>9</v>
      </c>
      <c r="J8" s="19">
        <v>10</v>
      </c>
      <c r="K8" s="19">
        <v>11</v>
      </c>
    </row>
    <row r="9" ht="20.25" customHeight="1" spans="1:11">
      <c r="A9" s="20"/>
      <c r="B9" s="21"/>
      <c r="C9" s="20"/>
      <c r="D9" s="20"/>
      <c r="E9" s="20"/>
      <c r="F9" s="20"/>
      <c r="G9" s="20"/>
      <c r="H9" s="22"/>
      <c r="I9" s="22"/>
      <c r="J9" s="22"/>
      <c r="K9" s="22"/>
    </row>
    <row r="10" ht="20.25" customHeight="1" spans="1:11">
      <c r="A10" s="20"/>
      <c r="B10" s="21"/>
      <c r="C10" s="20"/>
      <c r="D10" s="20"/>
      <c r="E10" s="20"/>
      <c r="F10" s="20"/>
      <c r="G10" s="20"/>
      <c r="H10" s="22"/>
      <c r="I10" s="22"/>
      <c r="J10" s="22"/>
      <c r="K10" s="22"/>
    </row>
    <row r="11" ht="20.25" customHeight="1" spans="1:11">
      <c r="A11" s="23" t="s">
        <v>32</v>
      </c>
      <c r="B11" s="23"/>
      <c r="C11" s="23"/>
      <c r="D11" s="23"/>
      <c r="E11" s="23"/>
      <c r="F11" s="23"/>
      <c r="G11" s="23"/>
      <c r="H11" s="22"/>
      <c r="I11" s="22"/>
      <c r="J11" s="22"/>
      <c r="K11" s="22"/>
    </row>
    <row r="12" customHeight="1" spans="1:1">
      <c r="A12" s="24" t="s">
        <v>497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4" fitToHeight="0"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2" activePane="bottomLeft" state="frozen"/>
      <selection/>
      <selection pane="bottomLeft" activeCell="C17" sqref="C17"/>
    </sheetView>
  </sheetViews>
  <sheetFormatPr defaultColWidth="8.88333333333333" defaultRowHeight="15" customHeight="1" outlineLevelCol="6"/>
  <cols>
    <col min="1" max="1" width="35.75" style="2" customWidth="1"/>
    <col min="2" max="2" width="21.3833333333333" style="2" customWidth="1"/>
    <col min="3" max="3" width="35.75" style="2" customWidth="1"/>
    <col min="4" max="4" width="21.3833333333333" style="2" customWidth="1"/>
    <col min="5" max="7" width="17.1333333333333" style="2" customWidth="1"/>
    <col min="8" max="16384" width="8.88333333333333" style="2"/>
  </cols>
  <sheetData>
    <row r="1" customHeight="1" spans="1:7">
      <c r="A1" s="3"/>
      <c r="B1" s="3"/>
      <c r="C1" s="3"/>
      <c r="D1" s="3"/>
      <c r="E1" s="3"/>
      <c r="F1" s="3"/>
      <c r="G1" s="3"/>
    </row>
    <row r="2" ht="18.75" customHeight="1" spans="1:7">
      <c r="A2" s="4"/>
      <c r="B2" s="4"/>
      <c r="C2" s="4"/>
      <c r="D2" s="4"/>
      <c r="E2" s="5"/>
      <c r="F2" s="5"/>
      <c r="G2" s="5" t="s">
        <v>545</v>
      </c>
    </row>
    <row r="3" ht="45" customHeight="1" spans="1:7">
      <c r="A3" s="6" t="s">
        <v>546</v>
      </c>
      <c r="B3" s="6"/>
      <c r="C3" s="6"/>
      <c r="D3" s="6"/>
      <c r="E3" s="6"/>
      <c r="F3" s="6"/>
      <c r="G3" s="6"/>
    </row>
    <row r="4" ht="24.2" customHeight="1" spans="1:7">
      <c r="A4" s="7" t="str">
        <f>"单位名称："&amp;"新平彝族傣族自治县司法局"</f>
        <v>单位名称：新平彝族傣族自治县司法局</v>
      </c>
      <c r="B4" s="7"/>
      <c r="C4" s="7"/>
      <c r="D4" s="7"/>
      <c r="E4" s="8"/>
      <c r="F4" s="8"/>
      <c r="G4" s="8" t="s">
        <v>29</v>
      </c>
    </row>
    <row r="5" ht="18.75" customHeight="1" spans="1:7">
      <c r="A5" s="9" t="s">
        <v>238</v>
      </c>
      <c r="B5" s="9" t="s">
        <v>237</v>
      </c>
      <c r="C5" s="9" t="s">
        <v>149</v>
      </c>
      <c r="D5" s="9" t="s">
        <v>547</v>
      </c>
      <c r="E5" s="9" t="s">
        <v>35</v>
      </c>
      <c r="F5" s="9"/>
      <c r="G5" s="9"/>
    </row>
    <row r="6" ht="18.75" customHeight="1" spans="1:7">
      <c r="A6" s="9"/>
      <c r="B6" s="9"/>
      <c r="C6" s="9"/>
      <c r="D6" s="9"/>
      <c r="E6" s="9">
        <v>2025</v>
      </c>
      <c r="F6" s="9">
        <v>2026</v>
      </c>
      <c r="G6" s="9">
        <v>2027</v>
      </c>
    </row>
    <row r="7" ht="22.7" customHeight="1" spans="1:7">
      <c r="A7" s="9"/>
      <c r="B7" s="9"/>
      <c r="C7" s="9"/>
      <c r="D7" s="9"/>
      <c r="E7" s="9"/>
      <c r="F7" s="9"/>
      <c r="G7" s="9"/>
    </row>
    <row r="8" ht="18.75" customHeight="1" spans="1:7">
      <c r="A8" s="10" t="s">
        <v>46</v>
      </c>
      <c r="B8" s="10">
        <v>2</v>
      </c>
      <c r="C8" s="10">
        <v>3</v>
      </c>
      <c r="D8" s="10">
        <v>4</v>
      </c>
      <c r="E8" s="10">
        <v>5</v>
      </c>
      <c r="F8" s="10">
        <v>6</v>
      </c>
      <c r="G8" s="10">
        <v>7</v>
      </c>
    </row>
    <row r="9" ht="13.5" spans="1:7">
      <c r="A9" s="11" t="s">
        <v>56</v>
      </c>
      <c r="B9" s="11" t="s">
        <v>242</v>
      </c>
      <c r="C9" s="12" t="s">
        <v>241</v>
      </c>
      <c r="D9" s="11" t="s">
        <v>548</v>
      </c>
      <c r="E9" s="13"/>
      <c r="F9" s="13"/>
      <c r="G9" s="13"/>
    </row>
    <row r="10" ht="13.5" spans="1:7">
      <c r="A10" s="11" t="s">
        <v>56</v>
      </c>
      <c r="B10" s="11" t="s">
        <v>242</v>
      </c>
      <c r="C10" s="12" t="s">
        <v>244</v>
      </c>
      <c r="D10" s="11" t="s">
        <v>548</v>
      </c>
      <c r="E10" s="13">
        <v>115000</v>
      </c>
      <c r="F10" s="14"/>
      <c r="G10" s="14"/>
    </row>
    <row r="11" ht="13.5" spans="1:7">
      <c r="A11" s="11" t="s">
        <v>56</v>
      </c>
      <c r="B11" s="11" t="s">
        <v>249</v>
      </c>
      <c r="C11" s="12" t="s">
        <v>248</v>
      </c>
      <c r="D11" s="11" t="s">
        <v>548</v>
      </c>
      <c r="E11" s="13">
        <v>15120</v>
      </c>
      <c r="F11" s="14"/>
      <c r="G11" s="14"/>
    </row>
    <row r="12" ht="13.5" spans="1:7">
      <c r="A12" s="11" t="s">
        <v>56</v>
      </c>
      <c r="B12" s="11" t="s">
        <v>242</v>
      </c>
      <c r="C12" s="12" t="s">
        <v>251</v>
      </c>
      <c r="D12" s="11" t="s">
        <v>548</v>
      </c>
      <c r="E12" s="13">
        <v>980000</v>
      </c>
      <c r="F12" s="14"/>
      <c r="G12" s="14"/>
    </row>
    <row r="13" ht="13.5" spans="1:7">
      <c r="A13" s="11" t="s">
        <v>56</v>
      </c>
      <c r="B13" s="11" t="s">
        <v>242</v>
      </c>
      <c r="C13" s="12" t="s">
        <v>255</v>
      </c>
      <c r="D13" s="11" t="s">
        <v>548</v>
      </c>
      <c r="E13" s="13">
        <v>310000</v>
      </c>
      <c r="F13" s="14"/>
      <c r="G13" s="14"/>
    </row>
    <row r="14" s="1" customFormat="1" ht="32" customHeight="1" spans="1:7">
      <c r="A14" s="15" t="s">
        <v>56</v>
      </c>
      <c r="B14" s="15" t="s">
        <v>242</v>
      </c>
      <c r="C14" s="16" t="s">
        <v>549</v>
      </c>
      <c r="D14" s="11" t="s">
        <v>548</v>
      </c>
      <c r="E14" s="14">
        <v>623.17</v>
      </c>
      <c r="F14" s="14"/>
      <c r="G14" s="14"/>
    </row>
    <row r="15" s="1" customFormat="1" ht="30" customHeight="1" spans="1:7">
      <c r="A15" s="15" t="s">
        <v>56</v>
      </c>
      <c r="B15" s="15" t="s">
        <v>242</v>
      </c>
      <c r="C15" s="16" t="s">
        <v>260</v>
      </c>
      <c r="D15" s="15" t="s">
        <v>550</v>
      </c>
      <c r="E15" s="14">
        <v>132917.03</v>
      </c>
      <c r="F15" s="14"/>
      <c r="G15" s="14"/>
    </row>
    <row r="16" s="1" customFormat="1" ht="13.5" spans="1:7">
      <c r="A16" s="15" t="s">
        <v>56</v>
      </c>
      <c r="B16" s="16" t="s">
        <v>272</v>
      </c>
      <c r="C16" s="16" t="s">
        <v>271</v>
      </c>
      <c r="D16" s="15" t="s">
        <v>550</v>
      </c>
      <c r="E16" s="14">
        <v>6000</v>
      </c>
      <c r="F16" s="14"/>
      <c r="G16" s="14"/>
    </row>
    <row r="17" s="1" customFormat="1" ht="20" customHeight="1" spans="1:7">
      <c r="A17" s="15" t="s">
        <v>56</v>
      </c>
      <c r="B17" s="15" t="s">
        <v>242</v>
      </c>
      <c r="C17" s="16" t="s">
        <v>275</v>
      </c>
      <c r="D17" s="15" t="s">
        <v>550</v>
      </c>
      <c r="E17" s="14">
        <v>5147.1</v>
      </c>
      <c r="F17" s="14"/>
      <c r="G17" s="14"/>
    </row>
    <row r="18" s="1" customFormat="1" ht="18" customHeight="1" spans="1:7">
      <c r="A18" s="15" t="s">
        <v>56</v>
      </c>
      <c r="B18" s="15" t="s">
        <v>242</v>
      </c>
      <c r="C18" s="16" t="s">
        <v>280</v>
      </c>
      <c r="D18" s="15" t="s">
        <v>550</v>
      </c>
      <c r="E18" s="14">
        <v>184500</v>
      </c>
      <c r="F18" s="14"/>
      <c r="G18" s="14"/>
    </row>
    <row r="19" s="1" customFormat="1" ht="31" customHeight="1" spans="1:7">
      <c r="A19" s="15" t="s">
        <v>56</v>
      </c>
      <c r="B19" s="15" t="s">
        <v>242</v>
      </c>
      <c r="C19" s="16" t="s">
        <v>283</v>
      </c>
      <c r="D19" s="15" t="s">
        <v>550</v>
      </c>
      <c r="E19" s="14">
        <v>1155999.48</v>
      </c>
      <c r="F19" s="14"/>
      <c r="G19" s="14"/>
    </row>
    <row r="20" s="1" customFormat="1" ht="13.5" spans="1:7">
      <c r="A20" s="15" t="s">
        <v>56</v>
      </c>
      <c r="B20" s="15" t="s">
        <v>242</v>
      </c>
      <c r="C20" s="16" t="s">
        <v>301</v>
      </c>
      <c r="D20" s="15" t="s">
        <v>548</v>
      </c>
      <c r="E20" s="14">
        <v>58458</v>
      </c>
      <c r="F20" s="14"/>
      <c r="G20" s="14"/>
    </row>
    <row r="21" s="1" customFormat="1" ht="13.5" spans="1:7">
      <c r="A21" s="15" t="s">
        <v>56</v>
      </c>
      <c r="B21" s="16" t="s">
        <v>272</v>
      </c>
      <c r="C21" s="16" t="s">
        <v>305</v>
      </c>
      <c r="D21" s="15" t="s">
        <v>548</v>
      </c>
      <c r="E21" s="14">
        <v>48070</v>
      </c>
      <c r="F21" s="14"/>
      <c r="G21" s="14"/>
    </row>
    <row r="22" ht="13.5" spans="1:7">
      <c r="A22" s="17" t="s">
        <v>32</v>
      </c>
      <c r="B22" s="17"/>
      <c r="C22" s="17"/>
      <c r="D22" s="17"/>
      <c r="E22" s="13">
        <f>SUM(E9:E21)</f>
        <v>3011834.78</v>
      </c>
      <c r="F22" s="13">
        <f>SUM(F9:F21)</f>
        <v>0</v>
      </c>
      <c r="G22" s="13">
        <f>SUM(G9:G21)</f>
        <v>0</v>
      </c>
    </row>
    <row r="23" ht="13.5"/>
  </sheetData>
  <mergeCells count="11">
    <mergeCell ref="A3:G3"/>
    <mergeCell ref="A4:D4"/>
    <mergeCell ref="E5:G5"/>
    <mergeCell ref="A22:D22"/>
    <mergeCell ref="A5:A7"/>
    <mergeCell ref="B5:B7"/>
    <mergeCell ref="C5:C7"/>
    <mergeCell ref="D5:D7"/>
    <mergeCell ref="E6:E7"/>
    <mergeCell ref="F6:F7"/>
    <mergeCell ref="G6:G7"/>
  </mergeCells>
  <pageMargins left="0.75" right="0.75" top="1" bottom="1" header="0.5" footer="0.5"/>
  <pageSetup paperSize="9" scale="80" fitToHeight="0"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F21" sqref="F21"/>
    </sheetView>
  </sheetViews>
  <sheetFormatPr defaultColWidth="8.88333333333333" defaultRowHeight="15" customHeight="1"/>
  <cols>
    <col min="1" max="1" width="25.25" customWidth="1"/>
    <col min="2" max="2" width="30" customWidth="1"/>
    <col min="3" max="19" width="17.1333333333333" customWidth="1"/>
  </cols>
  <sheetData>
    <row r="1" customHeight="1" spans="1:19">
      <c r="A1" s="3"/>
      <c r="B1" s="3"/>
      <c r="C1" s="3"/>
      <c r="D1" s="3"/>
      <c r="E1" s="3"/>
      <c r="F1" s="3"/>
      <c r="G1" s="3"/>
      <c r="H1" s="3"/>
      <c r="I1" s="3"/>
      <c r="J1" s="3"/>
      <c r="K1" s="3"/>
      <c r="L1" s="3"/>
      <c r="M1" s="3"/>
      <c r="N1" s="3"/>
      <c r="O1" s="3"/>
      <c r="P1" s="3"/>
      <c r="Q1" s="3"/>
      <c r="R1" s="3"/>
      <c r="S1" s="3"/>
    </row>
    <row r="2" ht="18.75" customHeight="1" spans="1:19">
      <c r="A2" s="4"/>
      <c r="B2" s="4"/>
      <c r="C2" s="4"/>
      <c r="D2" s="4"/>
      <c r="E2" s="4"/>
      <c r="F2" s="4"/>
      <c r="G2" s="4"/>
      <c r="H2" s="4"/>
      <c r="I2" s="5"/>
      <c r="J2" s="5"/>
      <c r="K2" s="5"/>
      <c r="L2" s="5"/>
      <c r="M2" s="5"/>
      <c r="N2" s="5"/>
      <c r="O2" s="5"/>
      <c r="P2" s="5"/>
      <c r="Q2" s="5"/>
      <c r="R2" s="5"/>
      <c r="S2" s="5" t="s">
        <v>27</v>
      </c>
    </row>
    <row r="3" ht="37.5" customHeight="1" spans="1:19">
      <c r="A3" s="6" t="s">
        <v>28</v>
      </c>
      <c r="B3" s="6"/>
      <c r="C3" s="6"/>
      <c r="D3" s="6"/>
      <c r="E3" s="6"/>
      <c r="F3" s="6"/>
      <c r="G3" s="6"/>
      <c r="H3" s="6"/>
      <c r="I3" s="6"/>
      <c r="J3" s="6"/>
      <c r="K3" s="6"/>
      <c r="L3" s="6"/>
      <c r="M3" s="6"/>
      <c r="N3" s="6"/>
      <c r="O3" s="6"/>
      <c r="P3" s="6"/>
      <c r="Q3" s="6"/>
      <c r="R3" s="6"/>
      <c r="S3" s="6"/>
    </row>
    <row r="4" ht="18.75" customHeight="1" spans="1:19">
      <c r="A4" s="7" t="str">
        <f>"单位名称："&amp;"新平彝族傣族自治县司法局"</f>
        <v>单位名称：新平彝族傣族自治县司法局</v>
      </c>
      <c r="B4" s="7"/>
      <c r="C4" s="7"/>
      <c r="D4" s="7"/>
      <c r="E4" s="107"/>
      <c r="F4" s="107"/>
      <c r="G4" s="107"/>
      <c r="H4" s="107"/>
      <c r="I4" s="8"/>
      <c r="J4" s="8"/>
      <c r="K4" s="8"/>
      <c r="L4" s="8"/>
      <c r="M4" s="8"/>
      <c r="N4" s="8"/>
      <c r="O4" s="8"/>
      <c r="P4" s="8"/>
      <c r="Q4" s="8"/>
      <c r="R4" s="8"/>
      <c r="S4" s="8" t="s">
        <v>29</v>
      </c>
    </row>
    <row r="5" ht="18.75" customHeight="1" spans="1:19">
      <c r="A5" s="18" t="s">
        <v>30</v>
      </c>
      <c r="B5" s="128" t="s">
        <v>31</v>
      </c>
      <c r="C5" s="128" t="s">
        <v>32</v>
      </c>
      <c r="D5" s="128" t="s">
        <v>33</v>
      </c>
      <c r="E5" s="128"/>
      <c r="F5" s="128"/>
      <c r="G5" s="128"/>
      <c r="H5" s="128"/>
      <c r="I5" s="128"/>
      <c r="J5" s="131"/>
      <c r="K5" s="131"/>
      <c r="L5" s="131"/>
      <c r="M5" s="131"/>
      <c r="N5" s="131"/>
      <c r="O5" s="128" t="s">
        <v>20</v>
      </c>
      <c r="P5" s="128"/>
      <c r="Q5" s="128"/>
      <c r="R5" s="128"/>
      <c r="S5" s="128"/>
    </row>
    <row r="6" ht="18.75" customHeight="1" spans="1:19">
      <c r="A6" s="18"/>
      <c r="B6" s="128"/>
      <c r="C6" s="128"/>
      <c r="D6" s="129" t="s">
        <v>34</v>
      </c>
      <c r="E6" s="129" t="s">
        <v>35</v>
      </c>
      <c r="F6" s="129" t="s">
        <v>36</v>
      </c>
      <c r="G6" s="129" t="s">
        <v>37</v>
      </c>
      <c r="H6" s="129" t="s">
        <v>38</v>
      </c>
      <c r="I6" s="132" t="s">
        <v>39</v>
      </c>
      <c r="J6" s="133"/>
      <c r="K6" s="133"/>
      <c r="L6" s="133"/>
      <c r="M6" s="133"/>
      <c r="N6" s="133"/>
      <c r="O6" s="132" t="s">
        <v>34</v>
      </c>
      <c r="P6" s="132" t="s">
        <v>35</v>
      </c>
      <c r="Q6" s="132" t="s">
        <v>36</v>
      </c>
      <c r="R6" s="132" t="s">
        <v>37</v>
      </c>
      <c r="S6" s="129" t="s">
        <v>40</v>
      </c>
    </row>
    <row r="7" ht="18.75" customHeight="1" spans="1:19">
      <c r="A7" s="18"/>
      <c r="B7" s="128"/>
      <c r="C7" s="128"/>
      <c r="D7" s="129"/>
      <c r="E7" s="129"/>
      <c r="F7" s="129"/>
      <c r="G7" s="129"/>
      <c r="H7" s="129"/>
      <c r="I7" s="132" t="s">
        <v>34</v>
      </c>
      <c r="J7" s="132" t="s">
        <v>41</v>
      </c>
      <c r="K7" s="132" t="s">
        <v>42</v>
      </c>
      <c r="L7" s="132" t="s">
        <v>43</v>
      </c>
      <c r="M7" s="132" t="s">
        <v>44</v>
      </c>
      <c r="N7" s="132" t="s">
        <v>45</v>
      </c>
      <c r="O7" s="132"/>
      <c r="P7" s="132"/>
      <c r="Q7" s="132"/>
      <c r="R7" s="132"/>
      <c r="S7" s="129"/>
    </row>
    <row r="8" ht="18.75" customHeight="1" spans="1:19">
      <c r="A8" s="130" t="s">
        <v>46</v>
      </c>
      <c r="B8" s="19" t="s">
        <v>47</v>
      </c>
      <c r="C8" s="19" t="s">
        <v>48</v>
      </c>
      <c r="D8" s="19" t="s">
        <v>49</v>
      </c>
      <c r="E8" s="130" t="s">
        <v>50</v>
      </c>
      <c r="F8" s="19" t="s">
        <v>51</v>
      </c>
      <c r="G8" s="19" t="s">
        <v>52</v>
      </c>
      <c r="H8" s="130" t="s">
        <v>53</v>
      </c>
      <c r="I8" s="19" t="s">
        <v>54</v>
      </c>
      <c r="J8" s="19">
        <v>10</v>
      </c>
      <c r="K8" s="19">
        <v>11</v>
      </c>
      <c r="L8" s="19">
        <v>12</v>
      </c>
      <c r="M8" s="19">
        <v>13</v>
      </c>
      <c r="N8" s="19">
        <v>14</v>
      </c>
      <c r="O8" s="19">
        <v>15</v>
      </c>
      <c r="P8" s="19">
        <v>16</v>
      </c>
      <c r="Q8" s="19">
        <v>17</v>
      </c>
      <c r="R8" s="19">
        <v>18</v>
      </c>
      <c r="S8" s="19">
        <v>19</v>
      </c>
    </row>
    <row r="9" ht="20.25" customHeight="1" spans="1:19">
      <c r="A9" s="21" t="s">
        <v>55</v>
      </c>
      <c r="B9" s="21" t="s">
        <v>56</v>
      </c>
      <c r="C9" s="22">
        <f>C11</f>
        <v>12679509.78</v>
      </c>
      <c r="D9" s="22">
        <f>D11</f>
        <v>12677529.78</v>
      </c>
      <c r="E9" s="22">
        <f>E11</f>
        <v>12677529.78</v>
      </c>
      <c r="F9" s="22"/>
      <c r="G9" s="22"/>
      <c r="H9" s="22"/>
      <c r="I9" s="22">
        <v>1980</v>
      </c>
      <c r="J9" s="22"/>
      <c r="K9" s="22"/>
      <c r="L9" s="22"/>
      <c r="M9" s="22"/>
      <c r="N9" s="22">
        <v>1980</v>
      </c>
      <c r="O9" s="22"/>
      <c r="P9" s="22"/>
      <c r="Q9" s="22"/>
      <c r="R9" s="22"/>
      <c r="S9" s="22"/>
    </row>
    <row r="10" ht="20.25" customHeight="1" spans="1:19">
      <c r="A10" s="121" t="s">
        <v>57</v>
      </c>
      <c r="B10" s="121" t="s">
        <v>56</v>
      </c>
      <c r="C10" s="22">
        <f>I10+E10</f>
        <v>12679509.78</v>
      </c>
      <c r="D10" s="22">
        <f>SUM(E10:H10)</f>
        <v>12677529.78</v>
      </c>
      <c r="E10" s="22">
        <v>12677529.78</v>
      </c>
      <c r="F10" s="22"/>
      <c r="G10" s="22"/>
      <c r="H10" s="22"/>
      <c r="I10" s="22">
        <v>1980</v>
      </c>
      <c r="J10" s="22"/>
      <c r="K10" s="22"/>
      <c r="L10" s="22"/>
      <c r="M10" s="22"/>
      <c r="N10" s="22">
        <v>1980</v>
      </c>
      <c r="O10" s="29"/>
      <c r="P10" s="29"/>
      <c r="Q10" s="29"/>
      <c r="R10" s="29"/>
      <c r="S10" s="29"/>
    </row>
    <row r="11" ht="20.25" customHeight="1" spans="1:19">
      <c r="A11" s="73" t="s">
        <v>32</v>
      </c>
      <c r="B11" s="73"/>
      <c r="C11" s="22">
        <f>C10</f>
        <v>12679509.78</v>
      </c>
      <c r="D11" s="22">
        <f>D10</f>
        <v>12677529.78</v>
      </c>
      <c r="E11" s="22">
        <f>E10</f>
        <v>12677529.78</v>
      </c>
      <c r="F11" s="22"/>
      <c r="G11" s="22"/>
      <c r="H11" s="22"/>
      <c r="I11" s="22">
        <v>1980</v>
      </c>
      <c r="J11" s="22"/>
      <c r="K11" s="22"/>
      <c r="L11" s="22"/>
      <c r="M11" s="22"/>
      <c r="N11" s="22">
        <v>1980</v>
      </c>
      <c r="O11" s="22"/>
      <c r="P11" s="22"/>
      <c r="Q11" s="22"/>
      <c r="R11" s="22"/>
      <c r="S11" s="22"/>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8" fitToHeight="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Zeros="0" workbookViewId="0">
      <pane ySplit="1" topLeftCell="A9" activePane="bottomLeft" state="frozen"/>
      <selection/>
      <selection pane="bottomLeft" activeCell="B29" sqref="B29"/>
    </sheetView>
  </sheetViews>
  <sheetFormatPr defaultColWidth="8.88333333333333" defaultRowHeight="15" customHeight="1"/>
  <cols>
    <col min="1" max="1" width="21.5" customWidth="1"/>
    <col min="2" max="2" width="28.6333333333333" customWidth="1"/>
    <col min="3" max="6" width="17.1333333333333" customWidth="1"/>
    <col min="7" max="9" width="12.3333333333333" customWidth="1"/>
    <col min="10" max="10" width="17.1333333333333" customWidth="1"/>
    <col min="11" max="11" width="15.225" customWidth="1"/>
    <col min="12" max="12" width="17.1083333333333" customWidth="1"/>
    <col min="13" max="13" width="15.225" customWidth="1"/>
    <col min="14" max="14" width="17.775" customWidth="1"/>
    <col min="15" max="15" width="17.1333333333333" customWidth="1"/>
  </cols>
  <sheetData>
    <row r="1" customHeight="1" spans="1:15">
      <c r="A1" s="3"/>
      <c r="B1" s="3"/>
      <c r="C1" s="3"/>
      <c r="D1" s="3"/>
      <c r="E1" s="3"/>
      <c r="F1" s="3"/>
      <c r="G1" s="3"/>
      <c r="H1" s="3"/>
      <c r="I1" s="3"/>
      <c r="J1" s="3"/>
      <c r="K1" s="3"/>
      <c r="L1" s="3"/>
      <c r="M1" s="3"/>
      <c r="N1" s="3"/>
      <c r="O1" s="3"/>
    </row>
    <row r="2" ht="18.75" customHeight="1" spans="1:15">
      <c r="A2" s="4"/>
      <c r="B2" s="4"/>
      <c r="C2" s="4"/>
      <c r="D2" s="4"/>
      <c r="E2" s="4"/>
      <c r="F2" s="4"/>
      <c r="G2" s="4"/>
      <c r="H2" s="4"/>
      <c r="I2" s="4"/>
      <c r="J2" s="5"/>
      <c r="K2" s="5"/>
      <c r="L2" s="5"/>
      <c r="M2" s="5"/>
      <c r="N2" s="5"/>
      <c r="O2" s="5" t="s">
        <v>58</v>
      </c>
    </row>
    <row r="3" ht="37.5" customHeight="1" spans="1:15">
      <c r="A3" s="6" t="s">
        <v>59</v>
      </c>
      <c r="B3" s="6"/>
      <c r="C3" s="6"/>
      <c r="D3" s="6"/>
      <c r="E3" s="6"/>
      <c r="F3" s="6"/>
      <c r="G3" s="6"/>
      <c r="H3" s="6"/>
      <c r="I3" s="6"/>
      <c r="J3" s="6"/>
      <c r="K3" s="113"/>
      <c r="L3" s="113"/>
      <c r="M3" s="113"/>
      <c r="N3" s="113"/>
      <c r="O3" s="113"/>
    </row>
    <row r="4" ht="18.75" customHeight="1" spans="1:15">
      <c r="A4" s="69" t="str">
        <f>"单位名称："&amp;"新平彝族傣族自治县司法局"</f>
        <v>单位名称：新平彝族傣族自治县司法局</v>
      </c>
      <c r="B4" s="69"/>
      <c r="C4" s="69"/>
      <c r="D4" s="69"/>
      <c r="E4" s="69"/>
      <c r="F4" s="69"/>
      <c r="G4" s="69"/>
      <c r="H4" s="69"/>
      <c r="I4" s="69"/>
      <c r="J4" s="5"/>
      <c r="K4" s="5"/>
      <c r="L4" s="5"/>
      <c r="M4" s="5"/>
      <c r="N4" s="5"/>
      <c r="O4" s="5" t="s">
        <v>29</v>
      </c>
    </row>
    <row r="5" ht="18.75" customHeight="1" spans="1:15">
      <c r="A5" s="18" t="s">
        <v>60</v>
      </c>
      <c r="B5" s="18" t="s">
        <v>61</v>
      </c>
      <c r="C5" s="72" t="s">
        <v>32</v>
      </c>
      <c r="D5" s="72" t="s">
        <v>35</v>
      </c>
      <c r="E5" s="72"/>
      <c r="F5" s="72"/>
      <c r="G5" s="18" t="s">
        <v>36</v>
      </c>
      <c r="H5" s="72" t="s">
        <v>37</v>
      </c>
      <c r="I5" s="18" t="s">
        <v>62</v>
      </c>
      <c r="J5" s="72" t="s">
        <v>63</v>
      </c>
      <c r="K5" s="72"/>
      <c r="L5" s="72"/>
      <c r="M5" s="72"/>
      <c r="N5" s="72"/>
      <c r="O5" s="72"/>
    </row>
    <row r="6" ht="18.75" customHeight="1" spans="1:15">
      <c r="A6" s="18"/>
      <c r="B6" s="18"/>
      <c r="C6" s="72"/>
      <c r="D6" s="72" t="s">
        <v>34</v>
      </c>
      <c r="E6" s="72" t="s">
        <v>64</v>
      </c>
      <c r="F6" s="72" t="s">
        <v>65</v>
      </c>
      <c r="G6" s="18"/>
      <c r="H6" s="72"/>
      <c r="I6" s="18"/>
      <c r="J6" s="72" t="s">
        <v>34</v>
      </c>
      <c r="K6" s="72" t="s">
        <v>66</v>
      </c>
      <c r="L6" s="19" t="s">
        <v>67</v>
      </c>
      <c r="M6" s="19" t="s">
        <v>68</v>
      </c>
      <c r="N6" s="19" t="s">
        <v>69</v>
      </c>
      <c r="O6" s="19" t="s">
        <v>70</v>
      </c>
    </row>
    <row r="7" ht="18.75" customHeight="1" spans="1:15">
      <c r="A7" s="19" t="s">
        <v>46</v>
      </c>
      <c r="B7" s="19" t="s">
        <v>47</v>
      </c>
      <c r="C7" s="19" t="s">
        <v>48</v>
      </c>
      <c r="D7" s="19" t="s">
        <v>49</v>
      </c>
      <c r="E7" s="19" t="s">
        <v>50</v>
      </c>
      <c r="F7" s="19" t="s">
        <v>51</v>
      </c>
      <c r="G7" s="19" t="s">
        <v>52</v>
      </c>
      <c r="H7" s="19" t="s">
        <v>53</v>
      </c>
      <c r="I7" s="19" t="s">
        <v>54</v>
      </c>
      <c r="J7" s="19" t="s">
        <v>71</v>
      </c>
      <c r="K7" s="19">
        <v>11</v>
      </c>
      <c r="L7" s="19">
        <v>12</v>
      </c>
      <c r="M7" s="19">
        <v>13</v>
      </c>
      <c r="N7" s="19">
        <v>14</v>
      </c>
      <c r="O7" s="19">
        <v>15</v>
      </c>
    </row>
    <row r="8" ht="20.25" customHeight="1" spans="1:15">
      <c r="A8" s="21" t="s">
        <v>72</v>
      </c>
      <c r="B8" s="21" t="s">
        <v>73</v>
      </c>
      <c r="C8" s="22">
        <v>15120</v>
      </c>
      <c r="D8" s="22">
        <v>15120</v>
      </c>
      <c r="E8" s="22"/>
      <c r="F8" s="22">
        <v>15120</v>
      </c>
      <c r="G8" s="22"/>
      <c r="H8" s="22"/>
      <c r="I8" s="22"/>
      <c r="J8" s="22"/>
      <c r="K8" s="22"/>
      <c r="L8" s="22"/>
      <c r="M8" s="22"/>
      <c r="N8" s="22"/>
      <c r="O8" s="22"/>
    </row>
    <row r="9" ht="20.25" customHeight="1" spans="1:15">
      <c r="A9" s="121" t="s">
        <v>74</v>
      </c>
      <c r="B9" s="121" t="s">
        <v>75</v>
      </c>
      <c r="C9" s="22">
        <v>15120</v>
      </c>
      <c r="D9" s="22">
        <v>15120</v>
      </c>
      <c r="E9" s="22"/>
      <c r="F9" s="22">
        <v>15120</v>
      </c>
      <c r="G9" s="22"/>
      <c r="H9" s="22"/>
      <c r="I9" s="22"/>
      <c r="J9" s="22"/>
      <c r="K9" s="22"/>
      <c r="L9" s="22"/>
      <c r="M9" s="22"/>
      <c r="N9" s="22"/>
      <c r="O9" s="22"/>
    </row>
    <row r="10" ht="20.25" customHeight="1" spans="1:15">
      <c r="A10" s="122" t="s">
        <v>76</v>
      </c>
      <c r="B10" s="122" t="s">
        <v>75</v>
      </c>
      <c r="C10" s="22">
        <v>15120</v>
      </c>
      <c r="D10" s="22">
        <v>15120</v>
      </c>
      <c r="E10" s="22"/>
      <c r="F10" s="22">
        <v>15120</v>
      </c>
      <c r="G10" s="22"/>
      <c r="H10" s="22"/>
      <c r="I10" s="22"/>
      <c r="J10" s="22"/>
      <c r="K10" s="22"/>
      <c r="L10" s="22"/>
      <c r="M10" s="22"/>
      <c r="N10" s="22"/>
      <c r="O10" s="22"/>
    </row>
    <row r="11" ht="20.25" customHeight="1" spans="1:15">
      <c r="A11" s="21" t="s">
        <v>77</v>
      </c>
      <c r="B11" s="21" t="s">
        <v>78</v>
      </c>
      <c r="C11" s="22">
        <f>C12</f>
        <v>10053162.78</v>
      </c>
      <c r="D11" s="22">
        <f>D12</f>
        <v>10051182.78</v>
      </c>
      <c r="E11" s="22">
        <f>E12</f>
        <v>7054468</v>
      </c>
      <c r="F11" s="22">
        <f>F12</f>
        <v>2996714.78</v>
      </c>
      <c r="G11" s="22"/>
      <c r="H11" s="22"/>
      <c r="I11" s="22"/>
      <c r="J11" s="22">
        <v>1980</v>
      </c>
      <c r="K11" s="22"/>
      <c r="L11" s="22"/>
      <c r="M11" s="22"/>
      <c r="N11" s="22"/>
      <c r="O11" s="22">
        <v>1980</v>
      </c>
    </row>
    <row r="12" ht="20.25" customHeight="1" spans="1:15">
      <c r="A12" s="121" t="s">
        <v>79</v>
      </c>
      <c r="B12" s="121" t="s">
        <v>80</v>
      </c>
      <c r="C12" s="22">
        <f>D12+J12</f>
        <v>10053162.78</v>
      </c>
      <c r="D12" s="22">
        <f>SUM(E12:F12)</f>
        <v>10051182.78</v>
      </c>
      <c r="E12" s="22">
        <f>SUM(E13:E19)</f>
        <v>7054468</v>
      </c>
      <c r="F12" s="22">
        <f>SUM(F13:F19)</f>
        <v>2996714.78</v>
      </c>
      <c r="G12" s="22"/>
      <c r="H12" s="22"/>
      <c r="I12" s="22"/>
      <c r="J12" s="22">
        <v>1980</v>
      </c>
      <c r="K12" s="22"/>
      <c r="L12" s="22"/>
      <c r="M12" s="22"/>
      <c r="N12" s="22"/>
      <c r="O12" s="22">
        <v>1980</v>
      </c>
    </row>
    <row r="13" s="106" customFormat="1" ht="20.25" customHeight="1" spans="1:15">
      <c r="A13" s="122" t="s">
        <v>81</v>
      </c>
      <c r="B13" s="122" t="s">
        <v>82</v>
      </c>
      <c r="C13" s="22">
        <f t="shared" ref="C12:C19" si="0">D13+J13</f>
        <v>7169468</v>
      </c>
      <c r="D13" s="22">
        <f t="shared" ref="D12:D19" si="1">E13+F13</f>
        <v>7169468</v>
      </c>
      <c r="E13" s="22">
        <f>7007428+47040</f>
        <v>7054468</v>
      </c>
      <c r="F13" s="22">
        <v>115000</v>
      </c>
      <c r="G13" s="22"/>
      <c r="H13" s="22"/>
      <c r="I13" s="22"/>
      <c r="J13" s="22"/>
      <c r="K13" s="22"/>
      <c r="L13" s="22"/>
      <c r="M13" s="22"/>
      <c r="N13" s="22"/>
      <c r="O13" s="22"/>
    </row>
    <row r="14" s="2" customFormat="1" ht="20.25" customHeight="1" spans="1:15">
      <c r="A14" s="122" t="s">
        <v>83</v>
      </c>
      <c r="B14" s="122" t="s">
        <v>84</v>
      </c>
      <c r="C14" s="22">
        <f t="shared" si="0"/>
        <v>549647.1</v>
      </c>
      <c r="D14" s="22">
        <f t="shared" si="1"/>
        <v>549647.1</v>
      </c>
      <c r="E14" s="22"/>
      <c r="F14" s="22">
        <v>549647.1</v>
      </c>
      <c r="G14" s="22"/>
      <c r="H14" s="22"/>
      <c r="I14" s="22"/>
      <c r="J14" s="22"/>
      <c r="K14" s="22"/>
      <c r="L14" s="22"/>
      <c r="M14" s="22"/>
      <c r="N14" s="22"/>
      <c r="O14" s="22"/>
    </row>
    <row r="15" ht="20.25" customHeight="1" spans="1:15">
      <c r="A15" s="122" t="s">
        <v>85</v>
      </c>
      <c r="B15" s="122" t="s">
        <v>86</v>
      </c>
      <c r="C15" s="22">
        <f t="shared" si="0"/>
        <v>101980</v>
      </c>
      <c r="D15" s="22">
        <f t="shared" si="1"/>
        <v>100000</v>
      </c>
      <c r="E15" s="22"/>
      <c r="F15" s="22">
        <v>100000</v>
      </c>
      <c r="G15" s="22"/>
      <c r="H15" s="22"/>
      <c r="I15" s="22"/>
      <c r="J15" s="22">
        <v>1980</v>
      </c>
      <c r="K15" s="22"/>
      <c r="L15" s="22"/>
      <c r="M15" s="22"/>
      <c r="N15" s="22"/>
      <c r="O15" s="22">
        <v>1980</v>
      </c>
    </row>
    <row r="16" ht="20.25" customHeight="1" spans="1:15">
      <c r="A16" s="122" t="s">
        <v>87</v>
      </c>
      <c r="B16" s="122" t="s">
        <v>88</v>
      </c>
      <c r="C16" s="22">
        <f t="shared" si="0"/>
        <v>1206300</v>
      </c>
      <c r="D16" s="22">
        <f t="shared" si="1"/>
        <v>1206300</v>
      </c>
      <c r="E16" s="22"/>
      <c r="F16" s="22">
        <v>1206300</v>
      </c>
      <c r="G16" s="22"/>
      <c r="H16" s="22"/>
      <c r="I16" s="22"/>
      <c r="J16" s="22"/>
      <c r="K16" s="22"/>
      <c r="L16" s="22"/>
      <c r="M16" s="22"/>
      <c r="N16" s="22"/>
      <c r="O16" s="22"/>
    </row>
    <row r="17" ht="20.25" customHeight="1" spans="1:15">
      <c r="A17" s="122">
        <v>2040610</v>
      </c>
      <c r="B17" s="122" t="s">
        <v>89</v>
      </c>
      <c r="C17" s="22">
        <f t="shared" si="0"/>
        <v>229507.03</v>
      </c>
      <c r="D17" s="22">
        <f t="shared" si="1"/>
        <v>229507.03</v>
      </c>
      <c r="E17" s="22"/>
      <c r="F17" s="22">
        <v>229507.03</v>
      </c>
      <c r="G17" s="22"/>
      <c r="H17" s="22"/>
      <c r="I17" s="22"/>
      <c r="J17" s="22"/>
      <c r="K17" s="22"/>
      <c r="L17" s="22"/>
      <c r="M17" s="22"/>
      <c r="N17" s="22"/>
      <c r="O17" s="22"/>
    </row>
    <row r="18" ht="20.25" customHeight="1" spans="1:15">
      <c r="A18" s="122" t="s">
        <v>90</v>
      </c>
      <c r="B18" s="122" t="s">
        <v>91</v>
      </c>
      <c r="C18" s="22">
        <f t="shared" si="0"/>
        <v>603149.85</v>
      </c>
      <c r="D18" s="22">
        <f t="shared" si="1"/>
        <v>603149.85</v>
      </c>
      <c r="E18" s="22"/>
      <c r="F18" s="22">
        <v>603149.85</v>
      </c>
      <c r="G18" s="22"/>
      <c r="H18" s="22"/>
      <c r="I18" s="22"/>
      <c r="J18" s="22"/>
      <c r="K18" s="22"/>
      <c r="L18" s="22"/>
      <c r="M18" s="22"/>
      <c r="N18" s="22"/>
      <c r="O18" s="22"/>
    </row>
    <row r="19" ht="20.25" customHeight="1" spans="1:15">
      <c r="A19" s="122">
        <v>2040699</v>
      </c>
      <c r="B19" s="122" t="s">
        <v>92</v>
      </c>
      <c r="C19" s="22">
        <f t="shared" si="0"/>
        <v>193110.8</v>
      </c>
      <c r="D19" s="22">
        <f t="shared" si="1"/>
        <v>193110.8</v>
      </c>
      <c r="E19" s="22"/>
      <c r="F19" s="22">
        <v>193110.8</v>
      </c>
      <c r="G19" s="22"/>
      <c r="H19" s="22"/>
      <c r="I19" s="22"/>
      <c r="J19" s="22"/>
      <c r="K19" s="22"/>
      <c r="L19" s="22"/>
      <c r="M19" s="22"/>
      <c r="N19" s="22"/>
      <c r="O19" s="22"/>
    </row>
    <row r="20" ht="20.25" customHeight="1" spans="1:15">
      <c r="A20" s="21" t="s">
        <v>93</v>
      </c>
      <c r="B20" s="21" t="s">
        <v>94</v>
      </c>
      <c r="C20" s="22">
        <v>967470</v>
      </c>
      <c r="D20" s="22">
        <v>967470</v>
      </c>
      <c r="E20" s="22">
        <v>967470</v>
      </c>
      <c r="F20" s="22"/>
      <c r="G20" s="22"/>
      <c r="H20" s="22"/>
      <c r="I20" s="22"/>
      <c r="J20" s="22"/>
      <c r="K20" s="22"/>
      <c r="L20" s="22"/>
      <c r="M20" s="22"/>
      <c r="N20" s="22"/>
      <c r="O20" s="22"/>
    </row>
    <row r="21" ht="20.25" customHeight="1" spans="1:15">
      <c r="A21" s="121" t="s">
        <v>95</v>
      </c>
      <c r="B21" s="121" t="s">
        <v>96</v>
      </c>
      <c r="C21" s="22">
        <v>967470</v>
      </c>
      <c r="D21" s="22">
        <v>967470</v>
      </c>
      <c r="E21" s="22">
        <v>967470</v>
      </c>
      <c r="F21" s="22"/>
      <c r="G21" s="22"/>
      <c r="H21" s="22"/>
      <c r="I21" s="22"/>
      <c r="J21" s="22"/>
      <c r="K21" s="22"/>
      <c r="L21" s="22"/>
      <c r="M21" s="22"/>
      <c r="N21" s="22"/>
      <c r="O21" s="22"/>
    </row>
    <row r="22" ht="20.25" customHeight="1" spans="1:15">
      <c r="A22" s="122" t="s">
        <v>97</v>
      </c>
      <c r="B22" s="122" t="s">
        <v>98</v>
      </c>
      <c r="C22" s="22">
        <v>4500</v>
      </c>
      <c r="D22" s="22">
        <v>4500</v>
      </c>
      <c r="E22" s="22">
        <v>4500</v>
      </c>
      <c r="F22" s="22"/>
      <c r="G22" s="22"/>
      <c r="H22" s="22"/>
      <c r="I22" s="22"/>
      <c r="J22" s="22"/>
      <c r="K22" s="22"/>
      <c r="L22" s="22"/>
      <c r="M22" s="22"/>
      <c r="N22" s="22"/>
      <c r="O22" s="22"/>
    </row>
    <row r="23" ht="27" customHeight="1" spans="1:15">
      <c r="A23" s="122" t="s">
        <v>99</v>
      </c>
      <c r="B23" s="122" t="s">
        <v>100</v>
      </c>
      <c r="C23" s="22">
        <v>962970</v>
      </c>
      <c r="D23" s="22">
        <v>962970</v>
      </c>
      <c r="E23" s="22">
        <v>962970</v>
      </c>
      <c r="F23" s="22"/>
      <c r="G23" s="22"/>
      <c r="H23" s="22"/>
      <c r="I23" s="22"/>
      <c r="J23" s="22"/>
      <c r="K23" s="22"/>
      <c r="L23" s="22"/>
      <c r="M23" s="22"/>
      <c r="N23" s="22"/>
      <c r="O23" s="22"/>
    </row>
    <row r="24" ht="20.25" customHeight="1" spans="1:15">
      <c r="A24" s="21" t="s">
        <v>101</v>
      </c>
      <c r="B24" s="21" t="s">
        <v>102</v>
      </c>
      <c r="C24" s="22">
        <v>672711</v>
      </c>
      <c r="D24" s="22">
        <v>672711</v>
      </c>
      <c r="E24" s="22">
        <v>672711</v>
      </c>
      <c r="F24" s="22"/>
      <c r="G24" s="22"/>
      <c r="H24" s="22"/>
      <c r="I24" s="22"/>
      <c r="J24" s="22"/>
      <c r="K24" s="22"/>
      <c r="L24" s="22"/>
      <c r="M24" s="22"/>
      <c r="N24" s="22"/>
      <c r="O24" s="22"/>
    </row>
    <row r="25" ht="20.25" customHeight="1" spans="1:15">
      <c r="A25" s="121" t="s">
        <v>103</v>
      </c>
      <c r="B25" s="121" t="s">
        <v>104</v>
      </c>
      <c r="C25" s="22">
        <v>672711</v>
      </c>
      <c r="D25" s="22">
        <v>672711</v>
      </c>
      <c r="E25" s="22">
        <v>672711</v>
      </c>
      <c r="F25" s="22"/>
      <c r="G25" s="22"/>
      <c r="H25" s="22"/>
      <c r="I25" s="22"/>
      <c r="J25" s="22"/>
      <c r="K25" s="22"/>
      <c r="L25" s="22"/>
      <c r="M25" s="22"/>
      <c r="N25" s="22"/>
      <c r="O25" s="22"/>
    </row>
    <row r="26" ht="20.25" customHeight="1" spans="1:15">
      <c r="A26" s="122" t="s">
        <v>105</v>
      </c>
      <c r="B26" s="122" t="s">
        <v>106</v>
      </c>
      <c r="C26" s="22">
        <v>416580</v>
      </c>
      <c r="D26" s="22">
        <v>416580</v>
      </c>
      <c r="E26" s="22">
        <v>416580</v>
      </c>
      <c r="F26" s="22"/>
      <c r="G26" s="22"/>
      <c r="H26" s="22"/>
      <c r="I26" s="22"/>
      <c r="J26" s="22"/>
      <c r="K26" s="22"/>
      <c r="L26" s="22"/>
      <c r="M26" s="22"/>
      <c r="N26" s="22"/>
      <c r="O26" s="22"/>
    </row>
    <row r="27" ht="20.25" customHeight="1" spans="1:15">
      <c r="A27" s="122" t="s">
        <v>107</v>
      </c>
      <c r="B27" s="122" t="s">
        <v>108</v>
      </c>
      <c r="C27" s="22">
        <v>1059</v>
      </c>
      <c r="D27" s="22">
        <v>1059</v>
      </c>
      <c r="E27" s="22">
        <v>1059</v>
      </c>
      <c r="F27" s="22"/>
      <c r="G27" s="22"/>
      <c r="H27" s="22"/>
      <c r="I27" s="22"/>
      <c r="J27" s="22"/>
      <c r="K27" s="22"/>
      <c r="L27" s="22"/>
      <c r="M27" s="22"/>
      <c r="N27" s="22"/>
      <c r="O27" s="22"/>
    </row>
    <row r="28" ht="20.25" customHeight="1" spans="1:15">
      <c r="A28" s="122" t="s">
        <v>109</v>
      </c>
      <c r="B28" s="122" t="s">
        <v>110</v>
      </c>
      <c r="C28" s="22">
        <v>245448</v>
      </c>
      <c r="D28" s="22">
        <v>245448</v>
      </c>
      <c r="E28" s="22">
        <v>245448</v>
      </c>
      <c r="F28" s="22"/>
      <c r="G28" s="22"/>
      <c r="H28" s="22"/>
      <c r="I28" s="22"/>
      <c r="J28" s="22"/>
      <c r="K28" s="22"/>
      <c r="L28" s="22"/>
      <c r="M28" s="22"/>
      <c r="N28" s="22"/>
      <c r="O28" s="22"/>
    </row>
    <row r="29" ht="20.25" customHeight="1" spans="1:15">
      <c r="A29" s="122" t="s">
        <v>111</v>
      </c>
      <c r="B29" s="122" t="s">
        <v>112</v>
      </c>
      <c r="C29" s="22">
        <v>9624</v>
      </c>
      <c r="D29" s="22">
        <v>9624</v>
      </c>
      <c r="E29" s="22">
        <v>9624</v>
      </c>
      <c r="F29" s="22"/>
      <c r="G29" s="22"/>
      <c r="H29" s="22"/>
      <c r="I29" s="22"/>
      <c r="J29" s="22"/>
      <c r="K29" s="22"/>
      <c r="L29" s="22"/>
      <c r="M29" s="22"/>
      <c r="N29" s="22"/>
      <c r="O29" s="22"/>
    </row>
    <row r="30" ht="20.25" customHeight="1" spans="1:15">
      <c r="A30" s="21" t="s">
        <v>113</v>
      </c>
      <c r="B30" s="21" t="s">
        <v>114</v>
      </c>
      <c r="C30" s="22">
        <v>971046</v>
      </c>
      <c r="D30" s="22">
        <v>971046</v>
      </c>
      <c r="E30" s="22">
        <v>971046</v>
      </c>
      <c r="F30" s="22"/>
      <c r="G30" s="22"/>
      <c r="H30" s="22"/>
      <c r="I30" s="22"/>
      <c r="J30" s="22"/>
      <c r="K30" s="22"/>
      <c r="L30" s="22"/>
      <c r="M30" s="22"/>
      <c r="N30" s="22"/>
      <c r="O30" s="22"/>
    </row>
    <row r="31" ht="20.25" customHeight="1" spans="1:15">
      <c r="A31" s="121" t="s">
        <v>115</v>
      </c>
      <c r="B31" s="121" t="s">
        <v>116</v>
      </c>
      <c r="C31" s="22">
        <v>971046</v>
      </c>
      <c r="D31" s="22">
        <v>971046</v>
      </c>
      <c r="E31" s="22">
        <v>971046</v>
      </c>
      <c r="F31" s="22"/>
      <c r="G31" s="22"/>
      <c r="H31" s="22"/>
      <c r="I31" s="22"/>
      <c r="J31" s="22"/>
      <c r="K31" s="22"/>
      <c r="L31" s="22"/>
      <c r="M31" s="22"/>
      <c r="N31" s="22"/>
      <c r="O31" s="22"/>
    </row>
    <row r="32" ht="20.25" customHeight="1" spans="1:15">
      <c r="A32" s="122" t="s">
        <v>117</v>
      </c>
      <c r="B32" s="122" t="s">
        <v>118</v>
      </c>
      <c r="C32" s="22">
        <v>971046</v>
      </c>
      <c r="D32" s="22">
        <v>971046</v>
      </c>
      <c r="E32" s="22">
        <v>971046</v>
      </c>
      <c r="F32" s="22"/>
      <c r="G32" s="22"/>
      <c r="H32" s="22"/>
      <c r="I32" s="22"/>
      <c r="J32" s="22"/>
      <c r="K32" s="22"/>
      <c r="L32" s="22"/>
      <c r="M32" s="22"/>
      <c r="N32" s="22"/>
      <c r="O32" s="22"/>
    </row>
    <row r="33" ht="20.25" customHeight="1" spans="1:15">
      <c r="A33" s="73" t="s">
        <v>119</v>
      </c>
      <c r="B33" s="73"/>
      <c r="C33" s="22">
        <f>C8+C11+C20+C24+C30</f>
        <v>12679509.78</v>
      </c>
      <c r="D33" s="22">
        <f>D8+D11+D20+D24+D30</f>
        <v>12677529.78</v>
      </c>
      <c r="E33" s="22">
        <f>E8+E11+E20+E24+E30</f>
        <v>9665695</v>
      </c>
      <c r="F33" s="22">
        <f>F8+F11+F20+F24+F30</f>
        <v>3011834.78</v>
      </c>
      <c r="G33" s="22"/>
      <c r="H33" s="22"/>
      <c r="I33" s="22"/>
      <c r="J33" s="22">
        <v>1980</v>
      </c>
      <c r="K33" s="22"/>
      <c r="L33" s="22"/>
      <c r="M33" s="22"/>
      <c r="N33" s="22"/>
      <c r="O33" s="22">
        <v>1980</v>
      </c>
    </row>
  </sheetData>
  <mergeCells count="11">
    <mergeCell ref="A3:O3"/>
    <mergeCell ref="A4:I4"/>
    <mergeCell ref="D5:F5"/>
    <mergeCell ref="J5:O5"/>
    <mergeCell ref="A33:B33"/>
    <mergeCell ref="A5:A6"/>
    <mergeCell ref="B5:B6"/>
    <mergeCell ref="C5:C6"/>
    <mergeCell ref="G5:G6"/>
    <mergeCell ref="H5:H6"/>
    <mergeCell ref="I5:I6"/>
  </mergeCells>
  <pageMargins left="0.75" right="0.75" top="1" bottom="1" header="0.5" footer="0.5"/>
  <pageSetup paperSize="1" scale="48"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B31" sqref="B31"/>
    </sheetView>
  </sheetViews>
  <sheetFormatPr defaultColWidth="8.88333333333333" defaultRowHeight="15" customHeight="1" outlineLevelCol="3"/>
  <cols>
    <col min="1" max="4" width="35.75" customWidth="1"/>
  </cols>
  <sheetData>
    <row r="1" customHeight="1" spans="1:4">
      <c r="A1" s="3"/>
      <c r="B1" s="3"/>
      <c r="C1" s="3"/>
      <c r="D1" s="3"/>
    </row>
    <row r="2" ht="18.75" customHeight="1" spans="1:4">
      <c r="A2" s="4"/>
      <c r="B2" s="4"/>
      <c r="C2" s="4"/>
      <c r="D2" s="8" t="s">
        <v>120</v>
      </c>
    </row>
    <row r="3" ht="45" customHeight="1" spans="1:4">
      <c r="A3" s="6" t="s">
        <v>121</v>
      </c>
      <c r="B3" s="6"/>
      <c r="C3" s="6"/>
      <c r="D3" s="6"/>
    </row>
    <row r="4" ht="18.75" customHeight="1" spans="1:4">
      <c r="A4" s="7" t="str">
        <f>"单位名称："&amp;"新平彝族傣族自治县司法局"</f>
        <v>单位名称：新平彝族傣族自治县司法局</v>
      </c>
      <c r="B4" s="7"/>
      <c r="C4" s="123"/>
      <c r="D4" s="8" t="s">
        <v>2</v>
      </c>
    </row>
    <row r="5" ht="22.5" customHeight="1" spans="1:4">
      <c r="A5" s="10" t="s">
        <v>3</v>
      </c>
      <c r="B5" s="10"/>
      <c r="C5" s="10" t="s">
        <v>4</v>
      </c>
      <c r="D5" s="10"/>
    </row>
    <row r="6" ht="18.75" customHeight="1" spans="1:4">
      <c r="A6" s="10" t="s">
        <v>5</v>
      </c>
      <c r="B6" s="10" t="s">
        <v>6</v>
      </c>
      <c r="C6" s="10" t="s">
        <v>122</v>
      </c>
      <c r="D6" s="10" t="s">
        <v>6</v>
      </c>
    </row>
    <row r="7" ht="18.75" customHeight="1" spans="1:4">
      <c r="A7" s="10"/>
      <c r="B7" s="10"/>
      <c r="C7" s="10"/>
      <c r="D7" s="10"/>
    </row>
    <row r="8" ht="22.5" customHeight="1" spans="1:4">
      <c r="A8" s="20" t="s">
        <v>123</v>
      </c>
      <c r="B8" s="22">
        <f>SUM(B9:B11)</f>
        <v>12677529.78</v>
      </c>
      <c r="C8" s="20" t="s">
        <v>124</v>
      </c>
      <c r="D8" s="22">
        <f>SUM(D9:D13)</f>
        <v>12677529.78</v>
      </c>
    </row>
    <row r="9" ht="22.5" customHeight="1" spans="1:4">
      <c r="A9" s="20" t="s">
        <v>125</v>
      </c>
      <c r="B9" s="22">
        <v>12677529.78</v>
      </c>
      <c r="C9" s="20" t="str">
        <f>"（"&amp;"一"&amp;"）"&amp;"一般公共服务支出"</f>
        <v>（一）一般公共服务支出</v>
      </c>
      <c r="D9" s="22">
        <v>15120</v>
      </c>
    </row>
    <row r="10" ht="22.5" customHeight="1" spans="1:4">
      <c r="A10" s="20" t="s">
        <v>126</v>
      </c>
      <c r="B10" s="22"/>
      <c r="C10" s="20" t="str">
        <f>"（"&amp;"二"&amp;"）"&amp;"公共安全支出"</f>
        <v>（二）公共安全支出</v>
      </c>
      <c r="D10" s="22">
        <v>10051182.78</v>
      </c>
    </row>
    <row r="11" ht="22.5" customHeight="1" spans="1:4">
      <c r="A11" s="20" t="s">
        <v>127</v>
      </c>
      <c r="B11" s="22"/>
      <c r="C11" s="20" t="str">
        <f>"（"&amp;"三"&amp;"）"&amp;"社会保障和就业支出"</f>
        <v>（三）社会保障和就业支出</v>
      </c>
      <c r="D11" s="22">
        <v>967470</v>
      </c>
    </row>
    <row r="12" ht="22.5" customHeight="1" spans="1:4">
      <c r="A12" s="20" t="s">
        <v>128</v>
      </c>
      <c r="B12" s="22"/>
      <c r="C12" s="20" t="str">
        <f>"（"&amp;"四"&amp;"）"&amp;"卫生健康支出"</f>
        <v>（四）卫生健康支出</v>
      </c>
      <c r="D12" s="22">
        <v>672711</v>
      </c>
    </row>
    <row r="13" ht="22.5" customHeight="1" spans="1:4">
      <c r="A13" s="20" t="s">
        <v>125</v>
      </c>
      <c r="B13" s="22"/>
      <c r="C13" s="20" t="str">
        <f>"（"&amp;"五"&amp;"）"&amp;"住房保障支出"</f>
        <v>（五）住房保障支出</v>
      </c>
      <c r="D13" s="22">
        <v>971046</v>
      </c>
    </row>
    <row r="14" ht="22.5" customHeight="1" spans="1:4">
      <c r="A14" s="20" t="s">
        <v>126</v>
      </c>
      <c r="B14" s="22"/>
      <c r="C14" s="20"/>
      <c r="D14" s="22"/>
    </row>
    <row r="15" ht="22.5" customHeight="1" spans="1:4">
      <c r="A15" s="20" t="s">
        <v>127</v>
      </c>
      <c r="B15" s="22"/>
      <c r="C15" s="20"/>
      <c r="D15" s="22"/>
    </row>
    <row r="16" ht="22.5" customHeight="1" spans="1:4">
      <c r="A16" s="124"/>
      <c r="B16" s="22"/>
      <c r="C16" s="20" t="s">
        <v>129</v>
      </c>
      <c r="D16" s="22"/>
    </row>
    <row r="17" ht="22.5" customHeight="1" spans="1:4">
      <c r="A17" s="125" t="s">
        <v>130</v>
      </c>
      <c r="B17" s="126">
        <f>B8+B12</f>
        <v>12677529.78</v>
      </c>
      <c r="C17" s="127" t="s">
        <v>131</v>
      </c>
      <c r="D17" s="126">
        <f>D8+D16</f>
        <v>12677529.78</v>
      </c>
    </row>
  </sheetData>
  <mergeCells count="8">
    <mergeCell ref="A3:D3"/>
    <mergeCell ref="A4:B4"/>
    <mergeCell ref="A5:B5"/>
    <mergeCell ref="C5:D5"/>
    <mergeCell ref="A6:A7"/>
    <mergeCell ref="B6:B7"/>
    <mergeCell ref="C6:C7"/>
    <mergeCell ref="D6:D7"/>
  </mergeCells>
  <pageMargins left="0.75" right="0.75" top="1" bottom="1" header="0.5" footer="0.5"/>
  <pageSetup paperSize="9" scale="92" fitToHeight="0"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6" topLeftCell="A21" activePane="bottomLeft" state="frozen"/>
      <selection/>
      <selection pane="bottomLeft" activeCell="F14" sqref="F14"/>
    </sheetView>
  </sheetViews>
  <sheetFormatPr defaultColWidth="8.88333333333333" defaultRowHeight="15" customHeight="1" outlineLevelCol="6"/>
  <cols>
    <col min="1" max="1" width="21.3833333333333" style="2" customWidth="1"/>
    <col min="2" max="2" width="28.6333333333333" style="2" customWidth="1"/>
    <col min="3" max="7" width="21.3833333333333" style="2" customWidth="1"/>
    <col min="8" max="16384" width="8.88333333333333" style="2"/>
  </cols>
  <sheetData>
    <row r="1" customHeight="1" spans="1:7">
      <c r="A1" s="3"/>
      <c r="B1" s="3"/>
      <c r="C1" s="3"/>
      <c r="D1" s="3"/>
      <c r="E1" s="3"/>
      <c r="F1" s="3"/>
      <c r="G1" s="3"/>
    </row>
    <row r="2" ht="18.75" customHeight="1" spans="1:7">
      <c r="A2" s="4"/>
      <c r="B2" s="4"/>
      <c r="C2" s="4"/>
      <c r="D2" s="4"/>
      <c r="E2" s="4"/>
      <c r="F2" s="4"/>
      <c r="G2" s="68" t="s">
        <v>132</v>
      </c>
    </row>
    <row r="3" ht="37.5" customHeight="1" spans="1:7">
      <c r="A3" s="6" t="s">
        <v>133</v>
      </c>
      <c r="B3" s="6"/>
      <c r="C3" s="6"/>
      <c r="D3" s="6"/>
      <c r="E3" s="6"/>
      <c r="F3" s="6"/>
      <c r="G3" s="6"/>
    </row>
    <row r="4" ht="18.75" customHeight="1" spans="1:7">
      <c r="A4" s="69" t="str">
        <f>"单位名称："&amp;"新平彝族傣族自治县司法局"</f>
        <v>单位名称：新平彝族傣族自治县司法局</v>
      </c>
      <c r="B4" s="69"/>
      <c r="C4" s="69"/>
      <c r="D4" s="70"/>
      <c r="E4" s="70"/>
      <c r="F4" s="70"/>
      <c r="G4" s="71" t="s">
        <v>29</v>
      </c>
    </row>
    <row r="5" ht="18.75" customHeight="1" spans="1:7">
      <c r="A5" s="18" t="s">
        <v>134</v>
      </c>
      <c r="B5" s="18" t="s">
        <v>61</v>
      </c>
      <c r="C5" s="72" t="s">
        <v>32</v>
      </c>
      <c r="D5" s="72" t="s">
        <v>64</v>
      </c>
      <c r="E5" s="72"/>
      <c r="F5" s="72"/>
      <c r="G5" s="18" t="s">
        <v>65</v>
      </c>
    </row>
    <row r="6" ht="18.75" customHeight="1" spans="1:7">
      <c r="A6" s="18" t="s">
        <v>60</v>
      </c>
      <c r="B6" s="18" t="s">
        <v>61</v>
      </c>
      <c r="C6" s="72"/>
      <c r="D6" s="72" t="s">
        <v>34</v>
      </c>
      <c r="E6" s="72" t="s">
        <v>135</v>
      </c>
      <c r="F6" s="72" t="s">
        <v>136</v>
      </c>
      <c r="G6" s="18"/>
    </row>
    <row r="7" ht="18.75" customHeight="1" spans="1:7">
      <c r="A7" s="19" t="s">
        <v>46</v>
      </c>
      <c r="B7" s="19" t="s">
        <v>47</v>
      </c>
      <c r="C7" s="19" t="s">
        <v>48</v>
      </c>
      <c r="D7" s="19" t="s">
        <v>49</v>
      </c>
      <c r="E7" s="19" t="s">
        <v>50</v>
      </c>
      <c r="F7" s="19" t="s">
        <v>51</v>
      </c>
      <c r="G7" s="19" t="s">
        <v>52</v>
      </c>
    </row>
    <row r="8" ht="20.25" customHeight="1" spans="1:7">
      <c r="A8" s="21" t="s">
        <v>72</v>
      </c>
      <c r="B8" s="21" t="s">
        <v>73</v>
      </c>
      <c r="C8" s="22">
        <v>15120</v>
      </c>
      <c r="D8" s="22"/>
      <c r="E8" s="22"/>
      <c r="F8" s="22"/>
      <c r="G8" s="22">
        <v>15120</v>
      </c>
    </row>
    <row r="9" ht="20.25" customHeight="1" spans="1:7">
      <c r="A9" s="121" t="s">
        <v>74</v>
      </c>
      <c r="B9" s="121" t="s">
        <v>75</v>
      </c>
      <c r="C9" s="22">
        <v>15120</v>
      </c>
      <c r="D9" s="22"/>
      <c r="E9" s="22"/>
      <c r="F9" s="22"/>
      <c r="G9" s="22">
        <v>15120</v>
      </c>
    </row>
    <row r="10" ht="20.25" customHeight="1" spans="1:7">
      <c r="A10" s="122" t="s">
        <v>76</v>
      </c>
      <c r="B10" s="122" t="s">
        <v>75</v>
      </c>
      <c r="C10" s="22">
        <v>15120</v>
      </c>
      <c r="D10" s="22"/>
      <c r="E10" s="22"/>
      <c r="F10" s="22"/>
      <c r="G10" s="22">
        <v>15120</v>
      </c>
    </row>
    <row r="11" ht="20.25" customHeight="1" spans="1:7">
      <c r="A11" s="21" t="s">
        <v>77</v>
      </c>
      <c r="B11" s="21" t="s">
        <v>78</v>
      </c>
      <c r="C11" s="22">
        <f>C12</f>
        <v>10051182.78</v>
      </c>
      <c r="D11" s="22">
        <f>D12</f>
        <v>7054468</v>
      </c>
      <c r="E11" s="22">
        <f>E12</f>
        <v>6529668</v>
      </c>
      <c r="F11" s="22">
        <f>F12</f>
        <v>524800</v>
      </c>
      <c r="G11" s="22">
        <f>G12</f>
        <v>2996714.78</v>
      </c>
    </row>
    <row r="12" ht="20.25" customHeight="1" spans="1:7">
      <c r="A12" s="121" t="s">
        <v>79</v>
      </c>
      <c r="B12" s="121" t="s">
        <v>80</v>
      </c>
      <c r="C12" s="22">
        <f>SUM(C13:C19)</f>
        <v>10051182.78</v>
      </c>
      <c r="D12" s="22">
        <f>SUM(D13:D19)</f>
        <v>7054468</v>
      </c>
      <c r="E12" s="22">
        <f>SUM(E13:E19)</f>
        <v>6529668</v>
      </c>
      <c r="F12" s="22">
        <f>SUM(F13:F19)</f>
        <v>524800</v>
      </c>
      <c r="G12" s="22">
        <f>SUM(G13:G19)</f>
        <v>2996714.78</v>
      </c>
    </row>
    <row r="13" ht="20.25" customHeight="1" spans="1:7">
      <c r="A13" s="122" t="s">
        <v>81</v>
      </c>
      <c r="B13" s="122" t="s">
        <v>82</v>
      </c>
      <c r="C13" s="22">
        <f>D13+G13</f>
        <v>7169468</v>
      </c>
      <c r="D13" s="22">
        <f>SUM(E13:F13)</f>
        <v>7054468</v>
      </c>
      <c r="E13" s="22">
        <f>6482628+47040</f>
        <v>6529668</v>
      </c>
      <c r="F13" s="22">
        <v>524800</v>
      </c>
      <c r="G13" s="22">
        <v>115000</v>
      </c>
    </row>
    <row r="14" ht="20.25" customHeight="1" spans="1:7">
      <c r="A14" s="122" t="s">
        <v>83</v>
      </c>
      <c r="B14" s="122" t="s">
        <v>84</v>
      </c>
      <c r="C14" s="22">
        <f t="shared" ref="C14:C19" si="0">D14+G14</f>
        <v>549647.1</v>
      </c>
      <c r="D14" s="22"/>
      <c r="E14" s="22"/>
      <c r="F14" s="22"/>
      <c r="G14" s="22">
        <v>549647.1</v>
      </c>
    </row>
    <row r="15" ht="20.25" customHeight="1" spans="1:7">
      <c r="A15" s="122" t="s">
        <v>85</v>
      </c>
      <c r="B15" s="122" t="s">
        <v>86</v>
      </c>
      <c r="C15" s="22">
        <f t="shared" si="0"/>
        <v>100000</v>
      </c>
      <c r="D15" s="22"/>
      <c r="E15" s="22"/>
      <c r="F15" s="22"/>
      <c r="G15" s="22">
        <v>100000</v>
      </c>
    </row>
    <row r="16" ht="20.25" customHeight="1" spans="1:7">
      <c r="A16" s="122" t="s">
        <v>87</v>
      </c>
      <c r="B16" s="122" t="s">
        <v>88</v>
      </c>
      <c r="C16" s="22">
        <f t="shared" si="0"/>
        <v>1206300</v>
      </c>
      <c r="D16" s="22"/>
      <c r="E16" s="22"/>
      <c r="F16" s="22"/>
      <c r="G16" s="22">
        <v>1206300</v>
      </c>
    </row>
    <row r="17" ht="20.25" customHeight="1" spans="1:7">
      <c r="A17" s="122">
        <v>2040610</v>
      </c>
      <c r="B17" s="122" t="s">
        <v>89</v>
      </c>
      <c r="C17" s="22">
        <f t="shared" si="0"/>
        <v>229507.03</v>
      </c>
      <c r="D17" s="22"/>
      <c r="E17" s="22"/>
      <c r="F17" s="22"/>
      <c r="G17" s="22">
        <v>229507.03</v>
      </c>
    </row>
    <row r="18" ht="20.25" customHeight="1" spans="1:7">
      <c r="A18" s="122" t="s">
        <v>90</v>
      </c>
      <c r="B18" s="122" t="s">
        <v>91</v>
      </c>
      <c r="C18" s="22">
        <f t="shared" si="0"/>
        <v>603149.85</v>
      </c>
      <c r="D18" s="22"/>
      <c r="E18" s="22"/>
      <c r="F18" s="22"/>
      <c r="G18" s="22">
        <v>603149.85</v>
      </c>
    </row>
    <row r="19" ht="20.25" customHeight="1" spans="1:7">
      <c r="A19" s="122">
        <v>2040699</v>
      </c>
      <c r="B19" s="122" t="s">
        <v>92</v>
      </c>
      <c r="C19" s="22">
        <f t="shared" si="0"/>
        <v>193110.8</v>
      </c>
      <c r="D19" s="22"/>
      <c r="E19" s="22"/>
      <c r="F19" s="22"/>
      <c r="G19" s="22">
        <v>193110.8</v>
      </c>
    </row>
    <row r="20" ht="20.25" customHeight="1" spans="1:7">
      <c r="A20" s="21" t="s">
        <v>93</v>
      </c>
      <c r="B20" s="21" t="s">
        <v>94</v>
      </c>
      <c r="C20" s="22">
        <v>967470</v>
      </c>
      <c r="D20" s="22">
        <v>967470</v>
      </c>
      <c r="E20" s="22">
        <v>962970</v>
      </c>
      <c r="F20" s="22">
        <v>4500</v>
      </c>
      <c r="G20" s="22"/>
    </row>
    <row r="21" ht="20.25" customHeight="1" spans="1:7">
      <c r="A21" s="121" t="s">
        <v>95</v>
      </c>
      <c r="B21" s="121" t="s">
        <v>96</v>
      </c>
      <c r="C21" s="22">
        <v>967470</v>
      </c>
      <c r="D21" s="22">
        <v>967470</v>
      </c>
      <c r="E21" s="22">
        <v>962970</v>
      </c>
      <c r="F21" s="22">
        <v>4500</v>
      </c>
      <c r="G21" s="22"/>
    </row>
    <row r="22" ht="20.25" customHeight="1" spans="1:7">
      <c r="A22" s="122" t="s">
        <v>97</v>
      </c>
      <c r="B22" s="122" t="s">
        <v>98</v>
      </c>
      <c r="C22" s="22">
        <v>4500</v>
      </c>
      <c r="D22" s="22">
        <v>4500</v>
      </c>
      <c r="E22" s="22"/>
      <c r="F22" s="22">
        <v>4500</v>
      </c>
      <c r="G22" s="22"/>
    </row>
    <row r="23" ht="27" customHeight="1" spans="1:7">
      <c r="A23" s="122" t="s">
        <v>99</v>
      </c>
      <c r="B23" s="122" t="s">
        <v>100</v>
      </c>
      <c r="C23" s="22">
        <v>962970</v>
      </c>
      <c r="D23" s="22">
        <v>962970</v>
      </c>
      <c r="E23" s="22">
        <v>962970</v>
      </c>
      <c r="F23" s="22"/>
      <c r="G23" s="22"/>
    </row>
    <row r="24" ht="20.25" customHeight="1" spans="1:7">
      <c r="A24" s="21" t="s">
        <v>101</v>
      </c>
      <c r="B24" s="21" t="s">
        <v>102</v>
      </c>
      <c r="C24" s="22">
        <v>672711</v>
      </c>
      <c r="D24" s="22">
        <v>672711</v>
      </c>
      <c r="E24" s="22">
        <v>672711</v>
      </c>
      <c r="F24" s="22"/>
      <c r="G24" s="22"/>
    </row>
    <row r="25" ht="20.25" customHeight="1" spans="1:7">
      <c r="A25" s="121" t="s">
        <v>103</v>
      </c>
      <c r="B25" s="121" t="s">
        <v>104</v>
      </c>
      <c r="C25" s="22">
        <v>672711</v>
      </c>
      <c r="D25" s="22">
        <v>672711</v>
      </c>
      <c r="E25" s="22">
        <v>672711</v>
      </c>
      <c r="F25" s="22"/>
      <c r="G25" s="22"/>
    </row>
    <row r="26" ht="20.25" customHeight="1" spans="1:7">
      <c r="A26" s="122" t="s">
        <v>105</v>
      </c>
      <c r="B26" s="122" t="s">
        <v>106</v>
      </c>
      <c r="C26" s="22">
        <v>416580</v>
      </c>
      <c r="D26" s="22">
        <v>416580</v>
      </c>
      <c r="E26" s="22">
        <v>416580</v>
      </c>
      <c r="F26" s="22"/>
      <c r="G26" s="22"/>
    </row>
    <row r="27" ht="20.25" customHeight="1" spans="1:7">
      <c r="A27" s="122" t="s">
        <v>107</v>
      </c>
      <c r="B27" s="122" t="s">
        <v>108</v>
      </c>
      <c r="C27" s="22">
        <v>1059</v>
      </c>
      <c r="D27" s="22">
        <v>1059</v>
      </c>
      <c r="E27" s="22">
        <v>1059</v>
      </c>
      <c r="F27" s="22"/>
      <c r="G27" s="22"/>
    </row>
    <row r="28" ht="20.25" customHeight="1" spans="1:7">
      <c r="A28" s="122" t="s">
        <v>109</v>
      </c>
      <c r="B28" s="122" t="s">
        <v>110</v>
      </c>
      <c r="C28" s="22">
        <v>245448</v>
      </c>
      <c r="D28" s="22">
        <v>245448</v>
      </c>
      <c r="E28" s="22">
        <v>245448</v>
      </c>
      <c r="F28" s="22"/>
      <c r="G28" s="22"/>
    </row>
    <row r="29" ht="20.25" customHeight="1" spans="1:7">
      <c r="A29" s="122" t="s">
        <v>111</v>
      </c>
      <c r="B29" s="122" t="s">
        <v>112</v>
      </c>
      <c r="C29" s="22">
        <v>9624</v>
      </c>
      <c r="D29" s="22">
        <v>9624</v>
      </c>
      <c r="E29" s="22">
        <v>9624</v>
      </c>
      <c r="F29" s="22"/>
      <c r="G29" s="22"/>
    </row>
    <row r="30" ht="20.25" customHeight="1" spans="1:7">
      <c r="A30" s="21" t="s">
        <v>113</v>
      </c>
      <c r="B30" s="21" t="s">
        <v>114</v>
      </c>
      <c r="C30" s="22">
        <v>971046</v>
      </c>
      <c r="D30" s="22">
        <v>971046</v>
      </c>
      <c r="E30" s="22">
        <v>971046</v>
      </c>
      <c r="F30" s="22"/>
      <c r="G30" s="22"/>
    </row>
    <row r="31" ht="20.25" customHeight="1" spans="1:7">
      <c r="A31" s="121" t="s">
        <v>115</v>
      </c>
      <c r="B31" s="121" t="s">
        <v>116</v>
      </c>
      <c r="C31" s="22">
        <v>971046</v>
      </c>
      <c r="D31" s="22">
        <v>971046</v>
      </c>
      <c r="E31" s="22">
        <v>971046</v>
      </c>
      <c r="F31" s="22"/>
      <c r="G31" s="22"/>
    </row>
    <row r="32" ht="20.25" customHeight="1" spans="1:7">
      <c r="A32" s="122" t="s">
        <v>117</v>
      </c>
      <c r="B32" s="122" t="s">
        <v>118</v>
      </c>
      <c r="C32" s="22">
        <v>971046</v>
      </c>
      <c r="D32" s="22">
        <v>971046</v>
      </c>
      <c r="E32" s="22">
        <v>971046</v>
      </c>
      <c r="F32" s="22"/>
      <c r="G32" s="22"/>
    </row>
    <row r="33" ht="20.25" customHeight="1" spans="1:7">
      <c r="A33" s="73" t="s">
        <v>119</v>
      </c>
      <c r="B33" s="73"/>
      <c r="C33" s="74">
        <f>C8+C11+C20+C24+C30</f>
        <v>12677529.78</v>
      </c>
      <c r="D33" s="74">
        <f>D8+D11+D20+D24+D30</f>
        <v>9665695</v>
      </c>
      <c r="E33" s="74">
        <f>E8+E11+E20+E24+E30</f>
        <v>9136395</v>
      </c>
      <c r="F33" s="74">
        <f>F8+F11+F20+F24+F30</f>
        <v>529300</v>
      </c>
      <c r="G33" s="74">
        <f>G8+G11+G20+G24+G30</f>
        <v>3011834.78</v>
      </c>
    </row>
  </sheetData>
  <mergeCells count="7">
    <mergeCell ref="A3:G3"/>
    <mergeCell ref="A4:C4"/>
    <mergeCell ref="A5:B5"/>
    <mergeCell ref="D5:F5"/>
    <mergeCell ref="A33:B33"/>
    <mergeCell ref="C5:C6"/>
    <mergeCell ref="G5:G6"/>
  </mergeCells>
  <pageMargins left="0.75" right="0.75" top="1" bottom="1" header="0.5" footer="0.5"/>
  <pageSetup paperSize="9" scale="84" fitToHeight="0"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5" sqref="D15"/>
    </sheetView>
  </sheetViews>
  <sheetFormatPr defaultColWidth="8.88333333333333" defaultRowHeight="15" customHeight="1" outlineLevelRow="7" outlineLevelCol="5"/>
  <cols>
    <col min="1" max="6" width="28.6333333333333" style="2" customWidth="1"/>
    <col min="7" max="16384" width="8.88333333333333" style="2"/>
  </cols>
  <sheetData>
    <row r="1" customHeight="1" spans="1:6">
      <c r="A1" s="3"/>
      <c r="B1" s="3"/>
      <c r="C1" s="3"/>
      <c r="D1" s="3"/>
      <c r="E1" s="3"/>
      <c r="F1" s="3"/>
    </row>
    <row r="2" ht="18.75" customHeight="1" spans="1:6">
      <c r="A2" s="114"/>
      <c r="B2" s="114"/>
      <c r="C2" s="115"/>
      <c r="D2" s="4"/>
      <c r="E2" s="4"/>
      <c r="F2" s="116" t="s">
        <v>137</v>
      </c>
    </row>
    <row r="3" ht="41.25" customHeight="1" spans="1:6">
      <c r="A3" s="117" t="s">
        <v>138</v>
      </c>
      <c r="B3" s="117"/>
      <c r="C3" s="117"/>
      <c r="D3" s="117"/>
      <c r="E3" s="117"/>
      <c r="F3" s="117"/>
    </row>
    <row r="4" ht="18.75" customHeight="1" spans="1:6">
      <c r="A4" s="7" t="str">
        <f>"单位名称："&amp;"新平彝族傣族自治县司法局"</f>
        <v>单位名称：新平彝族傣族自治县司法局</v>
      </c>
      <c r="B4" s="7"/>
      <c r="C4" s="7"/>
      <c r="D4" s="118"/>
      <c r="E4" s="4"/>
      <c r="F4" s="116" t="s">
        <v>29</v>
      </c>
    </row>
    <row r="5" ht="18.75" customHeight="1" spans="1:6">
      <c r="A5" s="18" t="s">
        <v>139</v>
      </c>
      <c r="B5" s="72" t="s">
        <v>140</v>
      </c>
      <c r="C5" s="72" t="s">
        <v>141</v>
      </c>
      <c r="D5" s="72"/>
      <c r="E5" s="72"/>
      <c r="F5" s="72" t="s">
        <v>142</v>
      </c>
    </row>
    <row r="6" ht="18.75" customHeight="1" spans="1:6">
      <c r="A6" s="18"/>
      <c r="B6" s="72"/>
      <c r="C6" s="72" t="s">
        <v>34</v>
      </c>
      <c r="D6" s="72" t="s">
        <v>143</v>
      </c>
      <c r="E6" s="72" t="s">
        <v>144</v>
      </c>
      <c r="F6" s="72"/>
    </row>
    <row r="7" ht="18.75" customHeight="1" spans="1:6">
      <c r="A7" s="119">
        <v>1</v>
      </c>
      <c r="B7" s="120">
        <v>2</v>
      </c>
      <c r="C7" s="119">
        <v>3</v>
      </c>
      <c r="D7" s="119">
        <v>4</v>
      </c>
      <c r="E7" s="119">
        <v>5</v>
      </c>
      <c r="F7" s="119">
        <v>6</v>
      </c>
    </row>
    <row r="8" ht="20.25" customHeight="1" spans="1:6">
      <c r="A8" s="22">
        <f>B8+C8+F8</f>
        <v>90772.68</v>
      </c>
      <c r="B8" s="22"/>
      <c r="C8" s="22">
        <f>SUM(D8:E8)</f>
        <v>65772.68</v>
      </c>
      <c r="D8" s="22"/>
      <c r="E8" s="22">
        <f>30000+35772.68</f>
        <v>65772.68</v>
      </c>
      <c r="F8" s="22">
        <v>25000</v>
      </c>
    </row>
  </sheetData>
  <mergeCells count="6">
    <mergeCell ref="A3:F3"/>
    <mergeCell ref="A4:C4"/>
    <mergeCell ref="C5:E5"/>
    <mergeCell ref="A5:A6"/>
    <mergeCell ref="B5:B6"/>
    <mergeCell ref="F5:F6"/>
  </mergeCells>
  <pageMargins left="0.75" right="0.75" top="1" bottom="1" header="0.5" footer="0.5"/>
  <pageSetup paperSize="9" scale="77"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7"/>
  <sheetViews>
    <sheetView showZeros="0" workbookViewId="0">
      <pane ySplit="1" topLeftCell="A21" activePane="bottomLeft" state="frozen"/>
      <selection/>
      <selection pane="bottomLeft" activeCell="F41" sqref="F41"/>
    </sheetView>
  </sheetViews>
  <sheetFormatPr defaultColWidth="8.88333333333333" defaultRowHeight="15" customHeight="1"/>
  <cols>
    <col min="1" max="1" width="28.6333333333333" customWidth="1"/>
    <col min="2" max="2" width="21.4416666666667" customWidth="1"/>
    <col min="3" max="3" width="18.6666666666667" customWidth="1"/>
    <col min="4" max="4" width="9.44166666666667" customWidth="1"/>
    <col min="5" max="5" width="27.5" customWidth="1"/>
    <col min="6" max="6" width="7.44166666666667" customWidth="1"/>
    <col min="7" max="7" width="28.6333333333333" customWidth="1"/>
    <col min="8" max="23" width="14.25" customWidth="1"/>
  </cols>
  <sheetData>
    <row r="1" customHeight="1" spans="1:23">
      <c r="A1" s="3"/>
      <c r="B1" s="3"/>
      <c r="C1" s="3"/>
      <c r="D1" s="3"/>
      <c r="E1" s="3"/>
      <c r="F1" s="3"/>
      <c r="G1" s="3"/>
      <c r="H1" s="3"/>
      <c r="I1" s="3"/>
      <c r="J1" s="3"/>
      <c r="K1" s="3"/>
      <c r="L1" s="3"/>
      <c r="M1" s="3"/>
      <c r="N1" s="3"/>
      <c r="O1" s="3"/>
      <c r="P1" s="3"/>
      <c r="Q1" s="3"/>
      <c r="R1" s="3"/>
      <c r="S1" s="3"/>
      <c r="T1" s="3"/>
      <c r="U1" s="3"/>
      <c r="V1" s="3"/>
      <c r="W1" s="3"/>
    </row>
    <row r="2" ht="18.75" customHeight="1" spans="1:23">
      <c r="A2" s="4"/>
      <c r="B2" s="4"/>
      <c r="C2" s="4"/>
      <c r="D2" s="4"/>
      <c r="E2" s="4"/>
      <c r="F2" s="4"/>
      <c r="G2" s="4"/>
      <c r="H2" s="4"/>
      <c r="I2" s="4"/>
      <c r="J2" s="4"/>
      <c r="K2" s="4"/>
      <c r="L2" s="5"/>
      <c r="M2" s="5"/>
      <c r="N2" s="5"/>
      <c r="O2" s="5"/>
      <c r="P2" s="5"/>
      <c r="Q2" s="5"/>
      <c r="R2" s="5"/>
      <c r="S2" s="5"/>
      <c r="T2" s="5"/>
      <c r="U2" s="5"/>
      <c r="V2" s="5"/>
      <c r="W2" s="5" t="s">
        <v>145</v>
      </c>
    </row>
    <row r="3" ht="45" customHeight="1" spans="1:23">
      <c r="A3" s="6" t="s">
        <v>146</v>
      </c>
      <c r="B3" s="6"/>
      <c r="C3" s="6"/>
      <c r="D3" s="6"/>
      <c r="E3" s="6"/>
      <c r="F3" s="6"/>
      <c r="G3" s="6"/>
      <c r="H3" s="6"/>
      <c r="I3" s="6"/>
      <c r="J3" s="6"/>
      <c r="K3" s="6"/>
      <c r="L3" s="113"/>
      <c r="M3" s="113"/>
      <c r="N3" s="113"/>
      <c r="O3" s="113"/>
      <c r="P3" s="113"/>
      <c r="Q3" s="113"/>
      <c r="R3" s="113"/>
      <c r="S3" s="113"/>
      <c r="T3" s="113"/>
      <c r="U3" s="113"/>
      <c r="V3" s="113"/>
      <c r="W3" s="113"/>
    </row>
    <row r="4" ht="18.75" customHeight="1" spans="1:23">
      <c r="A4" s="7" t="str">
        <f>"单位名称："&amp;"新平彝族傣族自治县司法局"</f>
        <v>单位名称：新平彝族傣族自治县司法局</v>
      </c>
      <c r="B4" s="7"/>
      <c r="C4" s="7"/>
      <c r="D4" s="7"/>
      <c r="E4" s="7"/>
      <c r="F4" s="7"/>
      <c r="G4" s="7"/>
      <c r="H4" s="107"/>
      <c r="I4" s="107"/>
      <c r="J4" s="107"/>
      <c r="K4" s="107"/>
      <c r="L4" s="8"/>
      <c r="M4" s="8"/>
      <c r="N4" s="8"/>
      <c r="O4" s="8"/>
      <c r="P4" s="8"/>
      <c r="Q4" s="8"/>
      <c r="R4" s="8"/>
      <c r="S4" s="8"/>
      <c r="T4" s="8"/>
      <c r="U4" s="8"/>
      <c r="V4" s="8"/>
      <c r="W4" s="8" t="s">
        <v>29</v>
      </c>
    </row>
    <row r="5" ht="18.75" customHeight="1" spans="1:23">
      <c r="A5" s="9" t="s">
        <v>147</v>
      </c>
      <c r="B5" s="9" t="s">
        <v>148</v>
      </c>
      <c r="C5" s="9" t="s">
        <v>149</v>
      </c>
      <c r="D5" s="9" t="s">
        <v>150</v>
      </c>
      <c r="E5" s="9" t="s">
        <v>151</v>
      </c>
      <c r="F5" s="48" t="s">
        <v>152</v>
      </c>
      <c r="G5" s="48" t="s">
        <v>153</v>
      </c>
      <c r="H5" s="10" t="s">
        <v>32</v>
      </c>
      <c r="I5" s="10" t="s">
        <v>154</v>
      </c>
      <c r="J5" s="9"/>
      <c r="K5" s="9"/>
      <c r="L5" s="9"/>
      <c r="M5" s="9"/>
      <c r="N5" s="9" t="s">
        <v>155</v>
      </c>
      <c r="O5" s="9"/>
      <c r="P5" s="9"/>
      <c r="Q5" s="9" t="s">
        <v>38</v>
      </c>
      <c r="R5" s="9" t="s">
        <v>63</v>
      </c>
      <c r="S5" s="9"/>
      <c r="T5" s="9"/>
      <c r="U5" s="9"/>
      <c r="V5" s="9"/>
      <c r="W5" s="9"/>
    </row>
    <row r="6" ht="18.75" customHeight="1" spans="1:23">
      <c r="A6" s="9"/>
      <c r="B6" s="9"/>
      <c r="C6" s="9"/>
      <c r="D6" s="9"/>
      <c r="E6" s="9"/>
      <c r="F6" s="108"/>
      <c r="G6" s="108"/>
      <c r="H6" s="10" t="s">
        <v>156</v>
      </c>
      <c r="I6" s="10" t="s">
        <v>157</v>
      </c>
      <c r="J6" s="9" t="s">
        <v>36</v>
      </c>
      <c r="K6" s="9" t="s">
        <v>37</v>
      </c>
      <c r="L6" s="9"/>
      <c r="M6" s="9"/>
      <c r="N6" s="9" t="s">
        <v>155</v>
      </c>
      <c r="O6" s="9" t="s">
        <v>36</v>
      </c>
      <c r="P6" s="9" t="s">
        <v>37</v>
      </c>
      <c r="Q6" s="9" t="s">
        <v>38</v>
      </c>
      <c r="R6" s="9" t="s">
        <v>63</v>
      </c>
      <c r="S6" s="9" t="s">
        <v>41</v>
      </c>
      <c r="T6" s="9" t="s">
        <v>42</v>
      </c>
      <c r="U6" s="9" t="s">
        <v>43</v>
      </c>
      <c r="V6" s="9" t="s">
        <v>44</v>
      </c>
      <c r="W6" s="9" t="s">
        <v>45</v>
      </c>
    </row>
    <row r="7" ht="18.75" customHeight="1" spans="1:23">
      <c r="A7" s="9"/>
      <c r="B7" s="9"/>
      <c r="C7" s="9"/>
      <c r="D7" s="9"/>
      <c r="E7" s="9"/>
      <c r="F7" s="109"/>
      <c r="G7" s="109"/>
      <c r="H7" s="10"/>
      <c r="I7" s="10" t="s">
        <v>158</v>
      </c>
      <c r="J7" s="9" t="s">
        <v>159</v>
      </c>
      <c r="K7" s="9" t="s">
        <v>160</v>
      </c>
      <c r="L7" s="9" t="s">
        <v>161</v>
      </c>
      <c r="M7" s="9" t="s">
        <v>162</v>
      </c>
      <c r="N7" s="9" t="s">
        <v>35</v>
      </c>
      <c r="O7" s="9" t="s">
        <v>36</v>
      </c>
      <c r="P7" s="9" t="s">
        <v>37</v>
      </c>
      <c r="Q7" s="9"/>
      <c r="R7" s="9" t="s">
        <v>34</v>
      </c>
      <c r="S7" s="9" t="s">
        <v>41</v>
      </c>
      <c r="T7" s="9" t="s">
        <v>42</v>
      </c>
      <c r="U7" s="9" t="s">
        <v>43</v>
      </c>
      <c r="V7" s="9" t="s">
        <v>44</v>
      </c>
      <c r="W7" s="9" t="s">
        <v>45</v>
      </c>
    </row>
    <row r="8" ht="22.7" customHeight="1" spans="1:23">
      <c r="A8" s="9"/>
      <c r="B8" s="9"/>
      <c r="C8" s="9"/>
      <c r="D8" s="9"/>
      <c r="E8" s="9"/>
      <c r="F8" s="109"/>
      <c r="G8" s="109"/>
      <c r="H8" s="10"/>
      <c r="I8" s="10" t="s">
        <v>34</v>
      </c>
      <c r="J8" s="9"/>
      <c r="K8" s="9"/>
      <c r="L8" s="9"/>
      <c r="M8" s="9"/>
      <c r="N8" s="9"/>
      <c r="O8" s="9"/>
      <c r="P8" s="9"/>
      <c r="Q8" s="9"/>
      <c r="R8" s="9"/>
      <c r="S8" s="9"/>
      <c r="T8" s="9"/>
      <c r="U8" s="9"/>
      <c r="V8" s="9"/>
      <c r="W8" s="9"/>
    </row>
    <row r="9" ht="18.75" customHeight="1" spans="1:23">
      <c r="A9" s="10" t="s">
        <v>46</v>
      </c>
      <c r="B9" s="10">
        <v>2</v>
      </c>
      <c r="C9" s="10">
        <v>3</v>
      </c>
      <c r="D9" s="10">
        <v>4</v>
      </c>
      <c r="E9" s="10">
        <v>5</v>
      </c>
      <c r="F9" s="10">
        <v>6</v>
      </c>
      <c r="G9" s="10">
        <v>7</v>
      </c>
      <c r="H9" s="10">
        <v>8</v>
      </c>
      <c r="I9" s="10">
        <v>9</v>
      </c>
      <c r="J9" s="10">
        <v>10</v>
      </c>
      <c r="K9" s="10">
        <v>11</v>
      </c>
      <c r="L9" s="10">
        <v>12</v>
      </c>
      <c r="M9" s="10">
        <v>13</v>
      </c>
      <c r="N9" s="10">
        <v>14</v>
      </c>
      <c r="O9" s="10">
        <v>15</v>
      </c>
      <c r="P9" s="10">
        <v>16</v>
      </c>
      <c r="Q9" s="10">
        <v>17</v>
      </c>
      <c r="R9" s="10">
        <v>18</v>
      </c>
      <c r="S9" s="10">
        <v>19</v>
      </c>
      <c r="T9" s="10">
        <v>20</v>
      </c>
      <c r="U9" s="10">
        <v>21</v>
      </c>
      <c r="V9" s="10">
        <v>22</v>
      </c>
      <c r="W9" s="10">
        <v>23</v>
      </c>
    </row>
    <row r="10" ht="18.75" customHeight="1" spans="1:23">
      <c r="A10" s="11" t="s">
        <v>56</v>
      </c>
      <c r="B10" s="11"/>
      <c r="C10" s="12"/>
      <c r="D10" s="11"/>
      <c r="E10" s="11"/>
      <c r="F10" s="11"/>
      <c r="G10" s="11"/>
      <c r="H10" s="22">
        <f>SUM(H11:H46)</f>
        <v>9665695</v>
      </c>
      <c r="I10" s="22">
        <f>SUM(I11:I46)</f>
        <v>9665695</v>
      </c>
      <c r="J10" s="22">
        <f>SUM(J11:J46)</f>
        <v>0</v>
      </c>
      <c r="K10" s="22">
        <f>SUM(K11:K46)</f>
        <v>0</v>
      </c>
      <c r="L10" s="22">
        <f>SUM(L11:L46)</f>
        <v>9665695</v>
      </c>
      <c r="M10" s="22"/>
      <c r="N10" s="22"/>
      <c r="O10" s="22"/>
      <c r="P10" s="22"/>
      <c r="Q10" s="22"/>
      <c r="R10" s="22"/>
      <c r="S10" s="22"/>
      <c r="T10" s="22"/>
      <c r="U10" s="22"/>
      <c r="V10" s="22"/>
      <c r="W10" s="22"/>
    </row>
    <row r="11" ht="18.75" customHeight="1" spans="1:23">
      <c r="A11" s="110" t="s">
        <v>56</v>
      </c>
      <c r="B11" s="11" t="s">
        <v>163</v>
      </c>
      <c r="C11" s="12" t="s">
        <v>164</v>
      </c>
      <c r="D11" s="11" t="s">
        <v>81</v>
      </c>
      <c r="E11" s="11" t="s">
        <v>82</v>
      </c>
      <c r="F11" s="11" t="s">
        <v>165</v>
      </c>
      <c r="G11" s="11" t="s">
        <v>166</v>
      </c>
      <c r="H11" s="22">
        <v>1470300</v>
      </c>
      <c r="I11" s="22">
        <v>1470300</v>
      </c>
      <c r="J11" s="22"/>
      <c r="K11" s="22"/>
      <c r="L11" s="22">
        <v>1470300</v>
      </c>
      <c r="M11" s="22"/>
      <c r="N11" s="22"/>
      <c r="O11" s="22"/>
      <c r="P11" s="29"/>
      <c r="Q11" s="22"/>
      <c r="R11" s="22"/>
      <c r="S11" s="22"/>
      <c r="T11" s="22"/>
      <c r="U11" s="22"/>
      <c r="V11" s="22"/>
      <c r="W11" s="22"/>
    </row>
    <row r="12" ht="18.75" customHeight="1" spans="1:23">
      <c r="A12" s="110" t="s">
        <v>56</v>
      </c>
      <c r="B12" s="11" t="s">
        <v>163</v>
      </c>
      <c r="C12" s="12" t="s">
        <v>164</v>
      </c>
      <c r="D12" s="11" t="s">
        <v>81</v>
      </c>
      <c r="E12" s="11" t="s">
        <v>82</v>
      </c>
      <c r="F12" s="11" t="s">
        <v>167</v>
      </c>
      <c r="G12" s="11" t="s">
        <v>168</v>
      </c>
      <c r="H12" s="22">
        <v>102000</v>
      </c>
      <c r="I12" s="22">
        <v>102000</v>
      </c>
      <c r="J12" s="22"/>
      <c r="K12" s="22"/>
      <c r="L12" s="22">
        <v>102000</v>
      </c>
      <c r="M12" s="22"/>
      <c r="N12" s="22"/>
      <c r="O12" s="22"/>
      <c r="P12" s="29"/>
      <c r="Q12" s="22"/>
      <c r="R12" s="22"/>
      <c r="S12" s="22"/>
      <c r="T12" s="22"/>
      <c r="U12" s="22"/>
      <c r="V12" s="22"/>
      <c r="W12" s="22"/>
    </row>
    <row r="13" ht="18.75" customHeight="1" spans="1:23">
      <c r="A13" s="110" t="s">
        <v>56</v>
      </c>
      <c r="B13" s="11" t="s">
        <v>163</v>
      </c>
      <c r="C13" s="12" t="s">
        <v>164</v>
      </c>
      <c r="D13" s="11" t="s">
        <v>81</v>
      </c>
      <c r="E13" s="11" t="s">
        <v>82</v>
      </c>
      <c r="F13" s="11" t="s">
        <v>167</v>
      </c>
      <c r="G13" s="11" t="s">
        <v>168</v>
      </c>
      <c r="H13" s="22">
        <v>2471052</v>
      </c>
      <c r="I13" s="22">
        <v>2471052</v>
      </c>
      <c r="J13" s="22"/>
      <c r="K13" s="22"/>
      <c r="L13" s="22">
        <v>2471052</v>
      </c>
      <c r="M13" s="22"/>
      <c r="N13" s="22"/>
      <c r="O13" s="22"/>
      <c r="P13" s="29"/>
      <c r="Q13" s="22"/>
      <c r="R13" s="22"/>
      <c r="S13" s="22"/>
      <c r="T13" s="22"/>
      <c r="U13" s="22"/>
      <c r="V13" s="22"/>
      <c r="W13" s="22"/>
    </row>
    <row r="14" ht="18.75" customHeight="1" spans="1:23">
      <c r="A14" s="110" t="s">
        <v>56</v>
      </c>
      <c r="B14" s="11" t="s">
        <v>169</v>
      </c>
      <c r="C14" s="12" t="s">
        <v>170</v>
      </c>
      <c r="D14" s="11" t="s">
        <v>105</v>
      </c>
      <c r="E14" s="11" t="s">
        <v>106</v>
      </c>
      <c r="F14" s="11" t="s">
        <v>171</v>
      </c>
      <c r="G14" s="11" t="s">
        <v>172</v>
      </c>
      <c r="H14" s="22">
        <v>16944</v>
      </c>
      <c r="I14" s="22">
        <v>16944</v>
      </c>
      <c r="J14" s="22"/>
      <c r="K14" s="22"/>
      <c r="L14" s="22">
        <v>16944</v>
      </c>
      <c r="M14" s="22"/>
      <c r="N14" s="22"/>
      <c r="O14" s="22"/>
      <c r="P14" s="29"/>
      <c r="Q14" s="22"/>
      <c r="R14" s="22"/>
      <c r="S14" s="22"/>
      <c r="T14" s="22"/>
      <c r="U14" s="22"/>
      <c r="V14" s="22"/>
      <c r="W14" s="22"/>
    </row>
    <row r="15" ht="18.75" customHeight="1" spans="1:23">
      <c r="A15" s="110" t="s">
        <v>56</v>
      </c>
      <c r="B15" s="11" t="s">
        <v>169</v>
      </c>
      <c r="C15" s="12" t="s">
        <v>170</v>
      </c>
      <c r="D15" s="11" t="s">
        <v>107</v>
      </c>
      <c r="E15" s="11" t="s">
        <v>108</v>
      </c>
      <c r="F15" s="11" t="s">
        <v>171</v>
      </c>
      <c r="G15" s="11" t="s">
        <v>172</v>
      </c>
      <c r="H15" s="22">
        <v>1059</v>
      </c>
      <c r="I15" s="22">
        <v>1059</v>
      </c>
      <c r="J15" s="22"/>
      <c r="K15" s="22"/>
      <c r="L15" s="22">
        <v>1059</v>
      </c>
      <c r="M15" s="22"/>
      <c r="N15" s="22"/>
      <c r="O15" s="22"/>
      <c r="P15" s="29"/>
      <c r="Q15" s="22"/>
      <c r="R15" s="22"/>
      <c r="S15" s="22"/>
      <c r="T15" s="22"/>
      <c r="U15" s="22"/>
      <c r="V15" s="22"/>
      <c r="W15" s="22"/>
    </row>
    <row r="16" ht="18.75" customHeight="1" spans="1:23">
      <c r="A16" s="110" t="s">
        <v>56</v>
      </c>
      <c r="B16" s="11" t="s">
        <v>173</v>
      </c>
      <c r="C16" s="12" t="s">
        <v>118</v>
      </c>
      <c r="D16" s="11" t="s">
        <v>117</v>
      </c>
      <c r="E16" s="11" t="s">
        <v>118</v>
      </c>
      <c r="F16" s="11" t="s">
        <v>174</v>
      </c>
      <c r="G16" s="11" t="s">
        <v>118</v>
      </c>
      <c r="H16" s="22">
        <v>971046</v>
      </c>
      <c r="I16" s="22">
        <v>971046</v>
      </c>
      <c r="J16" s="22"/>
      <c r="K16" s="22"/>
      <c r="L16" s="22">
        <v>971046</v>
      </c>
      <c r="M16" s="22"/>
      <c r="N16" s="22"/>
      <c r="O16" s="22"/>
      <c r="P16" s="29"/>
      <c r="Q16" s="22"/>
      <c r="R16" s="22"/>
      <c r="S16" s="22"/>
      <c r="T16" s="22"/>
      <c r="U16" s="22"/>
      <c r="V16" s="22"/>
      <c r="W16" s="22"/>
    </row>
    <row r="17" ht="18.75" customHeight="1" spans="1:23">
      <c r="A17" s="110" t="s">
        <v>56</v>
      </c>
      <c r="B17" s="11" t="s">
        <v>175</v>
      </c>
      <c r="C17" s="12" t="s">
        <v>176</v>
      </c>
      <c r="D17" s="11" t="s">
        <v>81</v>
      </c>
      <c r="E17" s="11" t="s">
        <v>82</v>
      </c>
      <c r="F17" s="11" t="s">
        <v>177</v>
      </c>
      <c r="G17" s="15" t="s">
        <v>178</v>
      </c>
      <c r="H17" s="22">
        <v>286800</v>
      </c>
      <c r="I17" s="22">
        <v>286800</v>
      </c>
      <c r="J17" s="22"/>
      <c r="K17" s="22"/>
      <c r="L17" s="22">
        <v>286800</v>
      </c>
      <c r="M17" s="22"/>
      <c r="N17" s="22"/>
      <c r="O17" s="22"/>
      <c r="P17" s="29"/>
      <c r="Q17" s="22"/>
      <c r="R17" s="22"/>
      <c r="S17" s="22"/>
      <c r="T17" s="22"/>
      <c r="U17" s="22"/>
      <c r="V17" s="22"/>
      <c r="W17" s="22"/>
    </row>
    <row r="18" ht="18.75" customHeight="1" spans="1:23">
      <c r="A18" s="110" t="s">
        <v>56</v>
      </c>
      <c r="B18" s="11" t="s">
        <v>179</v>
      </c>
      <c r="C18" s="12" t="s">
        <v>180</v>
      </c>
      <c r="D18" s="11" t="s">
        <v>81</v>
      </c>
      <c r="E18" s="11" t="s">
        <v>82</v>
      </c>
      <c r="F18" s="11" t="s">
        <v>181</v>
      </c>
      <c r="G18" s="15" t="s">
        <v>180</v>
      </c>
      <c r="H18" s="22">
        <v>56000</v>
      </c>
      <c r="I18" s="22">
        <v>56000</v>
      </c>
      <c r="J18" s="22"/>
      <c r="K18" s="22"/>
      <c r="L18" s="22">
        <v>56000</v>
      </c>
      <c r="M18" s="22"/>
      <c r="N18" s="22"/>
      <c r="O18" s="22"/>
      <c r="P18" s="29"/>
      <c r="Q18" s="22"/>
      <c r="R18" s="22"/>
      <c r="S18" s="22"/>
      <c r="T18" s="22"/>
      <c r="U18" s="22"/>
      <c r="V18" s="22"/>
      <c r="W18" s="22"/>
    </row>
    <row r="19" ht="18.75" customHeight="1" spans="1:23">
      <c r="A19" s="110" t="s">
        <v>56</v>
      </c>
      <c r="B19" s="11" t="s">
        <v>182</v>
      </c>
      <c r="C19" s="12" t="s">
        <v>183</v>
      </c>
      <c r="D19" s="11" t="s">
        <v>81</v>
      </c>
      <c r="E19" s="11" t="s">
        <v>82</v>
      </c>
      <c r="F19" s="11" t="s">
        <v>184</v>
      </c>
      <c r="G19" s="15" t="s">
        <v>185</v>
      </c>
      <c r="H19" s="22">
        <v>20000</v>
      </c>
      <c r="I19" s="22">
        <v>20000</v>
      </c>
      <c r="J19" s="22"/>
      <c r="K19" s="22"/>
      <c r="L19" s="22">
        <v>20000</v>
      </c>
      <c r="M19" s="22"/>
      <c r="N19" s="22"/>
      <c r="O19" s="22"/>
      <c r="P19" s="29"/>
      <c r="Q19" s="22"/>
      <c r="R19" s="22"/>
      <c r="S19" s="22"/>
      <c r="T19" s="22"/>
      <c r="U19" s="22"/>
      <c r="V19" s="22"/>
      <c r="W19" s="22"/>
    </row>
    <row r="20" ht="18.75" customHeight="1" spans="1:23">
      <c r="A20" s="110" t="s">
        <v>56</v>
      </c>
      <c r="B20" s="11" t="s">
        <v>182</v>
      </c>
      <c r="C20" s="12" t="s">
        <v>183</v>
      </c>
      <c r="D20" s="11" t="s">
        <v>81</v>
      </c>
      <c r="E20" s="11" t="s">
        <v>82</v>
      </c>
      <c r="F20" s="11" t="s">
        <v>186</v>
      </c>
      <c r="G20" s="15" t="s">
        <v>187</v>
      </c>
      <c r="H20" s="22">
        <v>17000</v>
      </c>
      <c r="I20" s="22">
        <v>17000</v>
      </c>
      <c r="J20" s="22"/>
      <c r="K20" s="22"/>
      <c r="L20" s="22">
        <v>17000</v>
      </c>
      <c r="M20" s="22"/>
      <c r="N20" s="22"/>
      <c r="O20" s="22"/>
      <c r="P20" s="29"/>
      <c r="Q20" s="22"/>
      <c r="R20" s="22"/>
      <c r="S20" s="22"/>
      <c r="T20" s="22"/>
      <c r="U20" s="22"/>
      <c r="V20" s="22"/>
      <c r="W20" s="22"/>
    </row>
    <row r="21" ht="18.75" customHeight="1" spans="1:23">
      <c r="A21" s="110" t="s">
        <v>56</v>
      </c>
      <c r="B21" s="11" t="s">
        <v>182</v>
      </c>
      <c r="C21" s="12" t="s">
        <v>183</v>
      </c>
      <c r="D21" s="11" t="s">
        <v>81</v>
      </c>
      <c r="E21" s="11" t="s">
        <v>82</v>
      </c>
      <c r="F21" s="11" t="s">
        <v>188</v>
      </c>
      <c r="G21" s="15" t="s">
        <v>189</v>
      </c>
      <c r="H21" s="22">
        <v>35000</v>
      </c>
      <c r="I21" s="22">
        <v>35000</v>
      </c>
      <c r="J21" s="22"/>
      <c r="K21" s="22"/>
      <c r="L21" s="22">
        <v>35000</v>
      </c>
      <c r="M21" s="22"/>
      <c r="N21" s="22"/>
      <c r="O21" s="22"/>
      <c r="P21" s="29"/>
      <c r="Q21" s="22"/>
      <c r="R21" s="22"/>
      <c r="S21" s="22"/>
      <c r="T21" s="22"/>
      <c r="U21" s="22"/>
      <c r="V21" s="22"/>
      <c r="W21" s="22"/>
    </row>
    <row r="22" ht="18.75" customHeight="1" spans="1:23">
      <c r="A22" s="110" t="s">
        <v>56</v>
      </c>
      <c r="B22" s="11" t="s">
        <v>182</v>
      </c>
      <c r="C22" s="12" t="s">
        <v>183</v>
      </c>
      <c r="D22" s="11" t="s">
        <v>81</v>
      </c>
      <c r="E22" s="11" t="s">
        <v>82</v>
      </c>
      <c r="F22" s="11" t="s">
        <v>190</v>
      </c>
      <c r="G22" s="15" t="s">
        <v>191</v>
      </c>
      <c r="H22" s="22">
        <v>10000</v>
      </c>
      <c r="I22" s="22">
        <v>10000</v>
      </c>
      <c r="J22" s="22"/>
      <c r="K22" s="22"/>
      <c r="L22" s="22">
        <v>10000</v>
      </c>
      <c r="M22" s="22"/>
      <c r="N22" s="22"/>
      <c r="O22" s="22"/>
      <c r="P22" s="29"/>
      <c r="Q22" s="22"/>
      <c r="R22" s="22"/>
      <c r="S22" s="22"/>
      <c r="T22" s="22"/>
      <c r="U22" s="22"/>
      <c r="V22" s="22"/>
      <c r="W22" s="22"/>
    </row>
    <row r="23" ht="18.75" customHeight="1" spans="1:23">
      <c r="A23" s="110" t="s">
        <v>56</v>
      </c>
      <c r="B23" s="11" t="s">
        <v>182</v>
      </c>
      <c r="C23" s="12" t="s">
        <v>183</v>
      </c>
      <c r="D23" s="11" t="s">
        <v>81</v>
      </c>
      <c r="E23" s="11" t="s">
        <v>82</v>
      </c>
      <c r="F23" s="11" t="s">
        <v>192</v>
      </c>
      <c r="G23" s="15" t="s">
        <v>193</v>
      </c>
      <c r="H23" s="22">
        <v>5000</v>
      </c>
      <c r="I23" s="22">
        <v>5000</v>
      </c>
      <c r="J23" s="22"/>
      <c r="K23" s="22"/>
      <c r="L23" s="22">
        <v>5000</v>
      </c>
      <c r="M23" s="22"/>
      <c r="N23" s="22"/>
      <c r="O23" s="22"/>
      <c r="P23" s="29"/>
      <c r="Q23" s="22"/>
      <c r="R23" s="22"/>
      <c r="S23" s="22"/>
      <c r="T23" s="22"/>
      <c r="U23" s="22"/>
      <c r="V23" s="22"/>
      <c r="W23" s="22"/>
    </row>
    <row r="24" ht="18.75" customHeight="1" spans="1:23">
      <c r="A24" s="110" t="s">
        <v>56</v>
      </c>
      <c r="B24" s="11" t="s">
        <v>182</v>
      </c>
      <c r="C24" s="12" t="s">
        <v>183</v>
      </c>
      <c r="D24" s="11" t="s">
        <v>81</v>
      </c>
      <c r="E24" s="11" t="s">
        <v>82</v>
      </c>
      <c r="F24" s="11" t="s">
        <v>194</v>
      </c>
      <c r="G24" s="15" t="s">
        <v>195</v>
      </c>
      <c r="H24" s="22">
        <v>5000</v>
      </c>
      <c r="I24" s="22">
        <v>5000</v>
      </c>
      <c r="J24" s="22"/>
      <c r="K24" s="22"/>
      <c r="L24" s="22">
        <v>5000</v>
      </c>
      <c r="M24" s="22"/>
      <c r="N24" s="22"/>
      <c r="O24" s="22"/>
      <c r="P24" s="29"/>
      <c r="Q24" s="22"/>
      <c r="R24" s="22"/>
      <c r="S24" s="22"/>
      <c r="T24" s="22"/>
      <c r="U24" s="22"/>
      <c r="V24" s="22"/>
      <c r="W24" s="22"/>
    </row>
    <row r="25" ht="18.75" customHeight="1" spans="1:23">
      <c r="A25" s="110" t="s">
        <v>56</v>
      </c>
      <c r="B25" s="11" t="s">
        <v>182</v>
      </c>
      <c r="C25" s="12" t="s">
        <v>183</v>
      </c>
      <c r="D25" s="11" t="s">
        <v>81</v>
      </c>
      <c r="E25" s="11" t="s">
        <v>82</v>
      </c>
      <c r="F25" s="11" t="s">
        <v>194</v>
      </c>
      <c r="G25" s="15" t="s">
        <v>195</v>
      </c>
      <c r="H25" s="22">
        <v>5000</v>
      </c>
      <c r="I25" s="22">
        <v>5000</v>
      </c>
      <c r="J25" s="22"/>
      <c r="K25" s="22"/>
      <c r="L25" s="22">
        <v>5000</v>
      </c>
      <c r="M25" s="22"/>
      <c r="N25" s="22"/>
      <c r="O25" s="22"/>
      <c r="P25" s="29"/>
      <c r="Q25" s="22"/>
      <c r="R25" s="22"/>
      <c r="S25" s="22"/>
      <c r="T25" s="22"/>
      <c r="U25" s="22"/>
      <c r="V25" s="22"/>
      <c r="W25" s="22"/>
    </row>
    <row r="26" ht="18.75" customHeight="1" spans="1:23">
      <c r="A26" s="110" t="s">
        <v>56</v>
      </c>
      <c r="B26" s="11" t="s">
        <v>182</v>
      </c>
      <c r="C26" s="12" t="s">
        <v>183</v>
      </c>
      <c r="D26" s="11" t="s">
        <v>81</v>
      </c>
      <c r="E26" s="11" t="s">
        <v>82</v>
      </c>
      <c r="F26" s="11" t="s">
        <v>196</v>
      </c>
      <c r="G26" s="15" t="s">
        <v>197</v>
      </c>
      <c r="H26" s="22">
        <v>5500</v>
      </c>
      <c r="I26" s="22">
        <v>5500</v>
      </c>
      <c r="J26" s="22"/>
      <c r="K26" s="22"/>
      <c r="L26" s="22">
        <v>5500</v>
      </c>
      <c r="M26" s="22"/>
      <c r="N26" s="22"/>
      <c r="O26" s="22"/>
      <c r="P26" s="29"/>
      <c r="Q26" s="22"/>
      <c r="R26" s="22"/>
      <c r="S26" s="22"/>
      <c r="T26" s="22"/>
      <c r="U26" s="22"/>
      <c r="V26" s="22"/>
      <c r="W26" s="22"/>
    </row>
    <row r="27" ht="18.75" customHeight="1" spans="1:23">
      <c r="A27" s="110" t="s">
        <v>56</v>
      </c>
      <c r="B27" s="11" t="s">
        <v>182</v>
      </c>
      <c r="C27" s="12" t="s">
        <v>183</v>
      </c>
      <c r="D27" s="11" t="s">
        <v>81</v>
      </c>
      <c r="E27" s="11" t="s">
        <v>82</v>
      </c>
      <c r="F27" s="11" t="s">
        <v>198</v>
      </c>
      <c r="G27" s="15" t="s">
        <v>199</v>
      </c>
      <c r="H27" s="22">
        <v>24500</v>
      </c>
      <c r="I27" s="22">
        <v>24500</v>
      </c>
      <c r="J27" s="22"/>
      <c r="K27" s="22"/>
      <c r="L27" s="22">
        <v>24500</v>
      </c>
      <c r="M27" s="22"/>
      <c r="N27" s="22"/>
      <c r="O27" s="22"/>
      <c r="P27" s="29"/>
      <c r="Q27" s="22"/>
      <c r="R27" s="22"/>
      <c r="S27" s="22"/>
      <c r="T27" s="22"/>
      <c r="U27" s="22"/>
      <c r="V27" s="22"/>
      <c r="W27" s="22"/>
    </row>
    <row r="28" ht="18.75" customHeight="1" spans="1:23">
      <c r="A28" s="110" t="s">
        <v>56</v>
      </c>
      <c r="B28" s="11" t="s">
        <v>200</v>
      </c>
      <c r="C28" s="12" t="s">
        <v>142</v>
      </c>
      <c r="D28" s="11" t="s">
        <v>81</v>
      </c>
      <c r="E28" s="11" t="s">
        <v>82</v>
      </c>
      <c r="F28" s="11" t="s">
        <v>201</v>
      </c>
      <c r="G28" s="15" t="s">
        <v>142</v>
      </c>
      <c r="H28" s="22">
        <v>25000</v>
      </c>
      <c r="I28" s="22">
        <v>25000</v>
      </c>
      <c r="J28" s="22"/>
      <c r="K28" s="22"/>
      <c r="L28" s="22">
        <v>25000</v>
      </c>
      <c r="M28" s="22"/>
      <c r="N28" s="22"/>
      <c r="O28" s="22"/>
      <c r="P28" s="29"/>
      <c r="Q28" s="22"/>
      <c r="R28" s="22"/>
      <c r="S28" s="22"/>
      <c r="T28" s="22"/>
      <c r="U28" s="22"/>
      <c r="V28" s="22"/>
      <c r="W28" s="22"/>
    </row>
    <row r="29" ht="18.75" customHeight="1" spans="1:23">
      <c r="A29" s="110" t="s">
        <v>56</v>
      </c>
      <c r="B29" s="11" t="s">
        <v>202</v>
      </c>
      <c r="C29" s="12" t="s">
        <v>203</v>
      </c>
      <c r="D29" s="11" t="s">
        <v>81</v>
      </c>
      <c r="E29" s="11" t="s">
        <v>82</v>
      </c>
      <c r="F29" s="11" t="s">
        <v>204</v>
      </c>
      <c r="G29" s="15" t="s">
        <v>205</v>
      </c>
      <c r="H29" s="22">
        <v>583104</v>
      </c>
      <c r="I29" s="22">
        <v>583104</v>
      </c>
      <c r="J29" s="22"/>
      <c r="K29" s="22"/>
      <c r="L29" s="22">
        <v>583104</v>
      </c>
      <c r="M29" s="22"/>
      <c r="N29" s="22"/>
      <c r="O29" s="22"/>
      <c r="P29" s="29"/>
      <c r="Q29" s="22"/>
      <c r="R29" s="22"/>
      <c r="S29" s="22"/>
      <c r="T29" s="22"/>
      <c r="U29" s="22"/>
      <c r="V29" s="22"/>
      <c r="W29" s="22"/>
    </row>
    <row r="30" ht="18.75" customHeight="1" spans="1:23">
      <c r="A30" s="110" t="s">
        <v>56</v>
      </c>
      <c r="B30" s="11" t="s">
        <v>206</v>
      </c>
      <c r="C30" s="12" t="s">
        <v>207</v>
      </c>
      <c r="D30" s="11" t="s">
        <v>97</v>
      </c>
      <c r="E30" s="11" t="s">
        <v>98</v>
      </c>
      <c r="F30" s="11" t="s">
        <v>184</v>
      </c>
      <c r="G30" s="15" t="s">
        <v>185</v>
      </c>
      <c r="H30" s="22">
        <v>4500</v>
      </c>
      <c r="I30" s="22">
        <v>4500</v>
      </c>
      <c r="J30" s="22"/>
      <c r="K30" s="22"/>
      <c r="L30" s="22">
        <v>4500</v>
      </c>
      <c r="M30" s="22"/>
      <c r="N30" s="22"/>
      <c r="O30" s="22"/>
      <c r="P30" s="29"/>
      <c r="Q30" s="22"/>
      <c r="R30" s="22"/>
      <c r="S30" s="22"/>
      <c r="T30" s="22"/>
      <c r="U30" s="22"/>
      <c r="V30" s="22"/>
      <c r="W30" s="22"/>
    </row>
    <row r="31" ht="18.75" customHeight="1" spans="1:23">
      <c r="A31" s="110" t="s">
        <v>56</v>
      </c>
      <c r="B31" s="11" t="s">
        <v>208</v>
      </c>
      <c r="C31" s="12" t="s">
        <v>209</v>
      </c>
      <c r="D31" s="11" t="s">
        <v>81</v>
      </c>
      <c r="E31" s="11" t="s">
        <v>82</v>
      </c>
      <c r="F31" s="11" t="s">
        <v>165</v>
      </c>
      <c r="G31" s="15" t="s">
        <v>166</v>
      </c>
      <c r="H31" s="22">
        <v>90480</v>
      </c>
      <c r="I31" s="22">
        <v>90480</v>
      </c>
      <c r="J31" s="22"/>
      <c r="K31" s="22"/>
      <c r="L31" s="22">
        <v>90480</v>
      </c>
      <c r="M31" s="22"/>
      <c r="N31" s="22"/>
      <c r="O31" s="22"/>
      <c r="P31" s="29"/>
      <c r="Q31" s="22"/>
      <c r="R31" s="22"/>
      <c r="S31" s="22"/>
      <c r="T31" s="22"/>
      <c r="U31" s="22"/>
      <c r="V31" s="22"/>
      <c r="W31" s="22"/>
    </row>
    <row r="32" ht="18.75" customHeight="1" spans="1:23">
      <c r="A32" s="110" t="s">
        <v>56</v>
      </c>
      <c r="B32" s="11" t="s">
        <v>208</v>
      </c>
      <c r="C32" s="12" t="s">
        <v>209</v>
      </c>
      <c r="D32" s="11" t="s">
        <v>81</v>
      </c>
      <c r="E32" s="11" t="s">
        <v>82</v>
      </c>
      <c r="F32" s="11" t="s">
        <v>167</v>
      </c>
      <c r="G32" s="15" t="s">
        <v>168</v>
      </c>
      <c r="H32" s="22">
        <v>13500</v>
      </c>
      <c r="I32" s="22">
        <v>13500</v>
      </c>
      <c r="J32" s="22"/>
      <c r="K32" s="22"/>
      <c r="L32" s="22">
        <v>13500</v>
      </c>
      <c r="M32" s="22"/>
      <c r="N32" s="22"/>
      <c r="O32" s="22"/>
      <c r="P32" s="29"/>
      <c r="Q32" s="22"/>
      <c r="R32" s="22"/>
      <c r="S32" s="22"/>
      <c r="T32" s="22"/>
      <c r="U32" s="22"/>
      <c r="V32" s="22"/>
      <c r="W32" s="22"/>
    </row>
    <row r="33" ht="18.75" customHeight="1" spans="1:23">
      <c r="A33" s="110" t="s">
        <v>56</v>
      </c>
      <c r="B33" s="11" t="s">
        <v>208</v>
      </c>
      <c r="C33" s="12" t="s">
        <v>209</v>
      </c>
      <c r="D33" s="11" t="s">
        <v>81</v>
      </c>
      <c r="E33" s="11" t="s">
        <v>82</v>
      </c>
      <c r="F33" s="11" t="s">
        <v>210</v>
      </c>
      <c r="G33" s="15" t="s">
        <v>211</v>
      </c>
      <c r="H33" s="22">
        <v>90000</v>
      </c>
      <c r="I33" s="22">
        <v>90000</v>
      </c>
      <c r="J33" s="22"/>
      <c r="K33" s="22"/>
      <c r="L33" s="22">
        <v>90000</v>
      </c>
      <c r="M33" s="22"/>
      <c r="N33" s="22"/>
      <c r="O33" s="22"/>
      <c r="P33" s="29"/>
      <c r="Q33" s="22"/>
      <c r="R33" s="22"/>
      <c r="S33" s="22"/>
      <c r="T33" s="22"/>
      <c r="U33" s="22"/>
      <c r="V33" s="22"/>
      <c r="W33" s="22"/>
    </row>
    <row r="34" ht="18.75" customHeight="1" spans="1:23">
      <c r="A34" s="110" t="s">
        <v>56</v>
      </c>
      <c r="B34" s="11" t="s">
        <v>208</v>
      </c>
      <c r="C34" s="12" t="s">
        <v>209</v>
      </c>
      <c r="D34" s="11" t="s">
        <v>81</v>
      </c>
      <c r="E34" s="11" t="s">
        <v>82</v>
      </c>
      <c r="F34" s="11" t="s">
        <v>210</v>
      </c>
      <c r="G34" s="15" t="s">
        <v>211</v>
      </c>
      <c r="H34" s="22">
        <v>45000</v>
      </c>
      <c r="I34" s="22">
        <v>45000</v>
      </c>
      <c r="J34" s="22"/>
      <c r="K34" s="22"/>
      <c r="L34" s="22">
        <v>45000</v>
      </c>
      <c r="M34" s="22"/>
      <c r="N34" s="22"/>
      <c r="O34" s="22"/>
      <c r="P34" s="29"/>
      <c r="Q34" s="22"/>
      <c r="R34" s="22"/>
      <c r="S34" s="22"/>
      <c r="T34" s="22"/>
      <c r="U34" s="22"/>
      <c r="V34" s="22"/>
      <c r="W34" s="22"/>
    </row>
    <row r="35" ht="18.75" customHeight="1" spans="1:23">
      <c r="A35" s="110" t="s">
        <v>56</v>
      </c>
      <c r="B35" s="11" t="s">
        <v>212</v>
      </c>
      <c r="C35" s="12" t="s">
        <v>213</v>
      </c>
      <c r="D35" s="11" t="s">
        <v>81</v>
      </c>
      <c r="E35" s="11" t="s">
        <v>82</v>
      </c>
      <c r="F35" s="11" t="s">
        <v>210</v>
      </c>
      <c r="G35" s="15" t="s">
        <v>211</v>
      </c>
      <c r="H35" s="22">
        <v>18000</v>
      </c>
      <c r="I35" s="22">
        <v>18000</v>
      </c>
      <c r="J35" s="22"/>
      <c r="K35" s="22"/>
      <c r="L35" s="22">
        <v>18000</v>
      </c>
      <c r="M35" s="22"/>
      <c r="N35" s="22"/>
      <c r="O35" s="22"/>
      <c r="P35" s="29"/>
      <c r="Q35" s="22"/>
      <c r="R35" s="22"/>
      <c r="S35" s="22"/>
      <c r="T35" s="22"/>
      <c r="U35" s="22"/>
      <c r="V35" s="22"/>
      <c r="W35" s="22"/>
    </row>
    <row r="36" ht="18.75" customHeight="1" spans="1:23">
      <c r="A36" s="110" t="s">
        <v>56</v>
      </c>
      <c r="B36" s="11" t="s">
        <v>212</v>
      </c>
      <c r="C36" s="12" t="s">
        <v>213</v>
      </c>
      <c r="D36" s="11" t="s">
        <v>81</v>
      </c>
      <c r="E36" s="11" t="s">
        <v>82</v>
      </c>
      <c r="F36" s="11" t="s">
        <v>210</v>
      </c>
      <c r="G36" s="15" t="s">
        <v>211</v>
      </c>
      <c r="H36" s="22">
        <v>36000</v>
      </c>
      <c r="I36" s="22">
        <v>36000</v>
      </c>
      <c r="J36" s="22"/>
      <c r="K36" s="22"/>
      <c r="L36" s="22">
        <v>36000</v>
      </c>
      <c r="M36" s="22"/>
      <c r="N36" s="22"/>
      <c r="O36" s="22"/>
      <c r="P36" s="29"/>
      <c r="Q36" s="22"/>
      <c r="R36" s="22"/>
      <c r="S36" s="22"/>
      <c r="T36" s="22"/>
      <c r="U36" s="22"/>
      <c r="V36" s="22"/>
      <c r="W36" s="22"/>
    </row>
    <row r="37" ht="18.75" customHeight="1" spans="1:23">
      <c r="A37" s="110" t="s">
        <v>56</v>
      </c>
      <c r="B37" s="11" t="s">
        <v>214</v>
      </c>
      <c r="C37" s="12" t="s">
        <v>215</v>
      </c>
      <c r="D37" s="11" t="s">
        <v>81</v>
      </c>
      <c r="E37" s="11" t="s">
        <v>82</v>
      </c>
      <c r="F37" s="11" t="s">
        <v>216</v>
      </c>
      <c r="G37" s="15" t="s">
        <v>217</v>
      </c>
      <c r="H37" s="22">
        <v>1560600</v>
      </c>
      <c r="I37" s="22">
        <v>1560600</v>
      </c>
      <c r="J37" s="22"/>
      <c r="K37" s="22"/>
      <c r="L37" s="22">
        <v>1560600</v>
      </c>
      <c r="M37" s="22"/>
      <c r="N37" s="22"/>
      <c r="O37" s="22"/>
      <c r="P37" s="29"/>
      <c r="Q37" s="22"/>
      <c r="R37" s="22"/>
      <c r="S37" s="22"/>
      <c r="T37" s="22"/>
      <c r="U37" s="22"/>
      <c r="V37" s="22"/>
      <c r="W37" s="22"/>
    </row>
    <row r="38" ht="18.75" customHeight="1" spans="1:23">
      <c r="A38" s="110" t="s">
        <v>56</v>
      </c>
      <c r="B38" s="11" t="s">
        <v>218</v>
      </c>
      <c r="C38" s="12" t="s">
        <v>219</v>
      </c>
      <c r="D38" s="11" t="s">
        <v>81</v>
      </c>
      <c r="E38" s="11" t="s">
        <v>82</v>
      </c>
      <c r="F38" s="11" t="s">
        <v>220</v>
      </c>
      <c r="G38" s="15" t="s">
        <v>221</v>
      </c>
      <c r="H38" s="22">
        <v>30000</v>
      </c>
      <c r="I38" s="22">
        <v>30000</v>
      </c>
      <c r="J38" s="22"/>
      <c r="K38" s="22"/>
      <c r="L38" s="22">
        <v>30000</v>
      </c>
      <c r="M38" s="22"/>
      <c r="N38" s="22"/>
      <c r="O38" s="22"/>
      <c r="P38" s="29"/>
      <c r="Q38" s="22"/>
      <c r="R38" s="22"/>
      <c r="S38" s="22"/>
      <c r="T38" s="22"/>
      <c r="U38" s="22"/>
      <c r="V38" s="22"/>
      <c r="W38" s="22"/>
    </row>
    <row r="39" ht="18.75" customHeight="1" spans="1:23">
      <c r="A39" s="110" t="s">
        <v>56</v>
      </c>
      <c r="B39" s="11" t="s">
        <v>222</v>
      </c>
      <c r="C39" s="12" t="s">
        <v>223</v>
      </c>
      <c r="D39" s="11" t="s">
        <v>81</v>
      </c>
      <c r="E39" s="11" t="s">
        <v>82</v>
      </c>
      <c r="F39" s="11" t="s">
        <v>224</v>
      </c>
      <c r="G39" s="15" t="s">
        <v>225</v>
      </c>
      <c r="H39" s="22">
        <v>2592</v>
      </c>
      <c r="I39" s="22">
        <v>2592</v>
      </c>
      <c r="J39" s="22"/>
      <c r="K39" s="22"/>
      <c r="L39" s="22">
        <v>2592</v>
      </c>
      <c r="M39" s="22"/>
      <c r="N39" s="22"/>
      <c r="O39" s="22"/>
      <c r="P39" s="29"/>
      <c r="Q39" s="22"/>
      <c r="R39" s="22"/>
      <c r="S39" s="22"/>
      <c r="T39" s="22"/>
      <c r="U39" s="22"/>
      <c r="V39" s="22"/>
      <c r="W39" s="22"/>
    </row>
    <row r="40" ht="18.75" customHeight="1" spans="1:23">
      <c r="A40" s="110" t="s">
        <v>56</v>
      </c>
      <c r="B40" s="11" t="s">
        <v>222</v>
      </c>
      <c r="C40" s="12" t="s">
        <v>223</v>
      </c>
      <c r="D40" s="11" t="s">
        <v>99</v>
      </c>
      <c r="E40" s="11" t="s">
        <v>100</v>
      </c>
      <c r="F40" s="11" t="s">
        <v>226</v>
      </c>
      <c r="G40" s="11" t="s">
        <v>227</v>
      </c>
      <c r="H40" s="22">
        <v>962970</v>
      </c>
      <c r="I40" s="22">
        <v>962970</v>
      </c>
      <c r="J40" s="22"/>
      <c r="K40" s="22"/>
      <c r="L40" s="22">
        <v>962970</v>
      </c>
      <c r="M40" s="22"/>
      <c r="N40" s="22"/>
      <c r="O40" s="22"/>
      <c r="P40" s="29"/>
      <c r="Q40" s="22"/>
      <c r="R40" s="22"/>
      <c r="S40" s="22"/>
      <c r="T40" s="22"/>
      <c r="U40" s="22"/>
      <c r="V40" s="22"/>
      <c r="W40" s="22"/>
    </row>
    <row r="41" ht="18.75" customHeight="1" spans="1:23">
      <c r="A41" s="110" t="s">
        <v>56</v>
      </c>
      <c r="B41" s="11" t="s">
        <v>222</v>
      </c>
      <c r="C41" s="12" t="s">
        <v>223</v>
      </c>
      <c r="D41" s="11" t="s">
        <v>105</v>
      </c>
      <c r="E41" s="11" t="s">
        <v>106</v>
      </c>
      <c r="F41" s="11" t="s">
        <v>171</v>
      </c>
      <c r="G41" s="11" t="s">
        <v>172</v>
      </c>
      <c r="H41" s="22">
        <v>399636</v>
      </c>
      <c r="I41" s="22">
        <v>399636</v>
      </c>
      <c r="J41" s="22"/>
      <c r="K41" s="22"/>
      <c r="L41" s="22">
        <v>399636</v>
      </c>
      <c r="M41" s="22"/>
      <c r="N41" s="22"/>
      <c r="O41" s="22"/>
      <c r="P41" s="29"/>
      <c r="Q41" s="22"/>
      <c r="R41" s="22"/>
      <c r="S41" s="22"/>
      <c r="T41" s="22"/>
      <c r="U41" s="22"/>
      <c r="V41" s="22"/>
      <c r="W41" s="22"/>
    </row>
    <row r="42" ht="18.75" customHeight="1" spans="1:23">
      <c r="A42" s="110" t="s">
        <v>56</v>
      </c>
      <c r="B42" s="11" t="s">
        <v>222</v>
      </c>
      <c r="C42" s="12" t="s">
        <v>223</v>
      </c>
      <c r="D42" s="11" t="s">
        <v>109</v>
      </c>
      <c r="E42" s="11" t="s">
        <v>110</v>
      </c>
      <c r="F42" s="11" t="s">
        <v>228</v>
      </c>
      <c r="G42" s="11" t="s">
        <v>229</v>
      </c>
      <c r="H42" s="22">
        <v>245448</v>
      </c>
      <c r="I42" s="22">
        <v>245448</v>
      </c>
      <c r="J42" s="22"/>
      <c r="K42" s="22"/>
      <c r="L42" s="22">
        <v>245448</v>
      </c>
      <c r="M42" s="22"/>
      <c r="N42" s="22"/>
      <c r="O42" s="22"/>
      <c r="P42" s="29"/>
      <c r="Q42" s="22"/>
      <c r="R42" s="22"/>
      <c r="S42" s="22"/>
      <c r="T42" s="22"/>
      <c r="U42" s="22"/>
      <c r="V42" s="22"/>
      <c r="W42" s="22"/>
    </row>
    <row r="43" ht="18.75" customHeight="1" spans="1:23">
      <c r="A43" s="110" t="s">
        <v>56</v>
      </c>
      <c r="B43" s="11" t="s">
        <v>222</v>
      </c>
      <c r="C43" s="12" t="s">
        <v>223</v>
      </c>
      <c r="D43" s="11" t="s">
        <v>111</v>
      </c>
      <c r="E43" s="11" t="s">
        <v>112</v>
      </c>
      <c r="F43" s="11" t="s">
        <v>224</v>
      </c>
      <c r="G43" s="11" t="s">
        <v>225</v>
      </c>
      <c r="H43" s="22">
        <v>9624</v>
      </c>
      <c r="I43" s="22">
        <v>9624</v>
      </c>
      <c r="J43" s="22"/>
      <c r="K43" s="22"/>
      <c r="L43" s="22">
        <v>9624</v>
      </c>
      <c r="M43" s="22"/>
      <c r="N43" s="22"/>
      <c r="O43" s="22"/>
      <c r="P43" s="29"/>
      <c r="Q43" s="22"/>
      <c r="R43" s="22"/>
      <c r="S43" s="22"/>
      <c r="T43" s="22"/>
      <c r="U43" s="22"/>
      <c r="V43" s="22"/>
      <c r="W43" s="22"/>
    </row>
    <row r="44" s="106" customFormat="1" ht="18.75" customHeight="1" spans="1:23">
      <c r="A44" s="110" t="s">
        <v>56</v>
      </c>
      <c r="B44" s="136" t="s">
        <v>230</v>
      </c>
      <c r="C44" s="97" t="s">
        <v>231</v>
      </c>
      <c r="D44" s="97" t="s">
        <v>81</v>
      </c>
      <c r="E44" s="97" t="s">
        <v>232</v>
      </c>
      <c r="F44" s="97" t="s">
        <v>233</v>
      </c>
      <c r="G44" s="97" t="s">
        <v>234</v>
      </c>
      <c r="H44" s="103">
        <v>10140</v>
      </c>
      <c r="I44" s="103">
        <v>10140</v>
      </c>
      <c r="J44" s="22"/>
      <c r="K44" s="22"/>
      <c r="L44" s="103">
        <v>10140</v>
      </c>
      <c r="M44" s="22"/>
      <c r="N44" s="22"/>
      <c r="O44" s="22"/>
      <c r="P44" s="29"/>
      <c r="Q44" s="22"/>
      <c r="R44" s="22"/>
      <c r="S44" s="22"/>
      <c r="T44" s="22"/>
      <c r="U44" s="22"/>
      <c r="V44" s="22"/>
      <c r="W44" s="22"/>
    </row>
    <row r="45" s="106" customFormat="1" ht="18.75" customHeight="1" spans="1:23">
      <c r="A45" s="110" t="s">
        <v>56</v>
      </c>
      <c r="B45" s="136" t="s">
        <v>230</v>
      </c>
      <c r="C45" s="97" t="s">
        <v>231</v>
      </c>
      <c r="D45" s="97" t="s">
        <v>81</v>
      </c>
      <c r="E45" s="97" t="s">
        <v>232</v>
      </c>
      <c r="F45" s="97" t="s">
        <v>233</v>
      </c>
      <c r="G45" s="97" t="s">
        <v>234</v>
      </c>
      <c r="H45" s="103">
        <v>21540</v>
      </c>
      <c r="I45" s="103">
        <v>21540</v>
      </c>
      <c r="J45" s="22"/>
      <c r="K45" s="22"/>
      <c r="L45" s="103">
        <v>21540</v>
      </c>
      <c r="M45" s="22"/>
      <c r="N45" s="22"/>
      <c r="O45" s="22"/>
      <c r="P45" s="29"/>
      <c r="Q45" s="22"/>
      <c r="R45" s="22"/>
      <c r="S45" s="22"/>
      <c r="T45" s="22"/>
      <c r="U45" s="22"/>
      <c r="V45" s="22"/>
      <c r="W45" s="22"/>
    </row>
    <row r="46" s="106" customFormat="1" ht="18.75" customHeight="1" spans="1:23">
      <c r="A46" s="110" t="s">
        <v>56</v>
      </c>
      <c r="B46" s="137" t="s">
        <v>230</v>
      </c>
      <c r="C46" s="111" t="s">
        <v>231</v>
      </c>
      <c r="D46" s="111" t="s">
        <v>81</v>
      </c>
      <c r="E46" s="111" t="s">
        <v>232</v>
      </c>
      <c r="F46" s="111" t="s">
        <v>233</v>
      </c>
      <c r="G46" s="111" t="s">
        <v>234</v>
      </c>
      <c r="H46" s="112">
        <v>15360</v>
      </c>
      <c r="I46" s="112">
        <v>15360</v>
      </c>
      <c r="J46" s="22"/>
      <c r="K46" s="22"/>
      <c r="L46" s="112">
        <v>15360</v>
      </c>
      <c r="M46" s="22"/>
      <c r="N46" s="22"/>
      <c r="O46" s="22"/>
      <c r="P46" s="29"/>
      <c r="Q46" s="22"/>
      <c r="R46" s="22"/>
      <c r="S46" s="22"/>
      <c r="T46" s="22"/>
      <c r="U46" s="22"/>
      <c r="V46" s="22"/>
      <c r="W46" s="22"/>
    </row>
    <row r="47" s="106" customFormat="1" ht="18.75" customHeight="1" spans="1:23">
      <c r="A47" s="17" t="s">
        <v>32</v>
      </c>
      <c r="B47" s="17"/>
      <c r="C47" s="17"/>
      <c r="D47" s="17"/>
      <c r="E47" s="17"/>
      <c r="F47" s="17"/>
      <c r="G47" s="17"/>
      <c r="H47" s="22">
        <f>SUM(H11:H46)</f>
        <v>9665695</v>
      </c>
      <c r="I47" s="22">
        <f>SUM(I11:I46)</f>
        <v>9665695</v>
      </c>
      <c r="J47" s="22">
        <f>SUM(J11:J46)</f>
        <v>0</v>
      </c>
      <c r="K47" s="22">
        <f>SUM(K11:K46)</f>
        <v>0</v>
      </c>
      <c r="L47" s="22">
        <f>SUM(L11:L46)</f>
        <v>9665695</v>
      </c>
      <c r="M47" s="22"/>
      <c r="N47" s="22"/>
      <c r="O47" s="22"/>
      <c r="P47" s="22"/>
      <c r="Q47" s="22"/>
      <c r="R47" s="22"/>
      <c r="S47" s="22"/>
      <c r="T47" s="22"/>
      <c r="U47" s="22"/>
      <c r="V47" s="22"/>
      <c r="W47" s="22"/>
    </row>
  </sheetData>
  <mergeCells count="30">
    <mergeCell ref="A3:W3"/>
    <mergeCell ref="A4:G4"/>
    <mergeCell ref="I5:W5"/>
    <mergeCell ref="I6:M6"/>
    <mergeCell ref="N6:P6"/>
    <mergeCell ref="R6:W6"/>
    <mergeCell ref="A47:G4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7"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4"/>
  <sheetViews>
    <sheetView showZeros="0" workbookViewId="0">
      <pane ySplit="1" topLeftCell="A2" activePane="bottomLeft" state="frozen"/>
      <selection/>
      <selection pane="bottomLeft" activeCell="J43" sqref="J43"/>
    </sheetView>
  </sheetViews>
  <sheetFormatPr defaultColWidth="8.88333333333333" defaultRowHeight="15" customHeight="1"/>
  <cols>
    <col min="1" max="3" width="28.6333333333333" style="87" customWidth="1"/>
    <col min="4" max="4" width="21.775" style="87" customWidth="1"/>
    <col min="5" max="5" width="7.33333333333333" style="87" customWidth="1"/>
    <col min="6" max="6" width="15.875" style="87" customWidth="1"/>
    <col min="7" max="7" width="7.33333333333333" style="87" customWidth="1"/>
    <col min="8" max="8" width="16.25" style="87" customWidth="1"/>
    <col min="9" max="23" width="14.25" style="87" customWidth="1"/>
    <col min="24" max="16384" width="8.88333333333333" style="87"/>
  </cols>
  <sheetData>
    <row r="1" customHeight="1" spans="1:23">
      <c r="A1" s="88"/>
      <c r="B1" s="88"/>
      <c r="C1" s="88"/>
      <c r="D1" s="88"/>
      <c r="E1" s="88"/>
      <c r="F1" s="88"/>
      <c r="G1" s="88"/>
      <c r="H1" s="88"/>
      <c r="I1" s="88"/>
      <c r="J1" s="88"/>
      <c r="K1" s="88"/>
      <c r="L1" s="88"/>
      <c r="M1" s="88"/>
      <c r="N1" s="88"/>
      <c r="O1" s="88"/>
      <c r="P1" s="88"/>
      <c r="Q1" s="88"/>
      <c r="R1" s="88"/>
      <c r="S1" s="88"/>
      <c r="T1" s="88"/>
      <c r="U1" s="88"/>
      <c r="V1" s="88"/>
      <c r="W1" s="88"/>
    </row>
    <row r="2" ht="18.75" customHeight="1" spans="1:23">
      <c r="A2" s="89"/>
      <c r="B2" s="89"/>
      <c r="C2" s="89"/>
      <c r="D2" s="89"/>
      <c r="E2" s="89"/>
      <c r="F2" s="89"/>
      <c r="G2" s="89"/>
      <c r="H2" s="89"/>
      <c r="I2" s="89"/>
      <c r="J2" s="89"/>
      <c r="K2" s="89"/>
      <c r="L2" s="89"/>
      <c r="M2" s="89"/>
      <c r="N2" s="98"/>
      <c r="O2" s="98"/>
      <c r="P2" s="98"/>
      <c r="Q2" s="98"/>
      <c r="R2" s="98"/>
      <c r="S2" s="98"/>
      <c r="T2" s="98"/>
      <c r="U2" s="98"/>
      <c r="V2" s="98"/>
      <c r="W2" s="98" t="s">
        <v>235</v>
      </c>
    </row>
    <row r="3" ht="45" customHeight="1" spans="1:23">
      <c r="A3" s="90" t="s">
        <v>236</v>
      </c>
      <c r="B3" s="90"/>
      <c r="C3" s="90"/>
      <c r="D3" s="90"/>
      <c r="E3" s="90"/>
      <c r="F3" s="90"/>
      <c r="G3" s="90"/>
      <c r="H3" s="90"/>
      <c r="I3" s="90"/>
      <c r="J3" s="90"/>
      <c r="K3" s="90"/>
      <c r="L3" s="90"/>
      <c r="M3" s="90"/>
      <c r="N3" s="99"/>
      <c r="O3" s="99"/>
      <c r="P3" s="99"/>
      <c r="Q3" s="99"/>
      <c r="R3" s="99"/>
      <c r="S3" s="99"/>
      <c r="T3" s="99"/>
      <c r="U3" s="99"/>
      <c r="V3" s="99"/>
      <c r="W3" s="99"/>
    </row>
    <row r="4" ht="18.75" customHeight="1" spans="1:23">
      <c r="A4" s="91" t="str">
        <f>"单位名称："&amp;"新平彝族傣族自治县司法局"</f>
        <v>单位名称：新平彝族傣族自治县司法局</v>
      </c>
      <c r="B4" s="91"/>
      <c r="C4" s="91"/>
      <c r="D4" s="91"/>
      <c r="E4" s="91"/>
      <c r="F4" s="91"/>
      <c r="G4" s="91"/>
      <c r="H4" s="91"/>
      <c r="I4" s="100"/>
      <c r="J4" s="100"/>
      <c r="K4" s="100"/>
      <c r="L4" s="100"/>
      <c r="M4" s="100"/>
      <c r="N4" s="101"/>
      <c r="O4" s="101"/>
      <c r="P4" s="101"/>
      <c r="Q4" s="101"/>
      <c r="R4" s="101"/>
      <c r="S4" s="101"/>
      <c r="T4" s="101"/>
      <c r="U4" s="101"/>
      <c r="V4" s="101"/>
      <c r="W4" s="101" t="s">
        <v>29</v>
      </c>
    </row>
    <row r="5" ht="18.75" customHeight="1" spans="1:23">
      <c r="A5" s="92" t="s">
        <v>237</v>
      </c>
      <c r="B5" s="92" t="s">
        <v>148</v>
      </c>
      <c r="C5" s="92" t="s">
        <v>149</v>
      </c>
      <c r="D5" s="92" t="s">
        <v>238</v>
      </c>
      <c r="E5" s="92" t="s">
        <v>150</v>
      </c>
      <c r="F5" s="92" t="s">
        <v>151</v>
      </c>
      <c r="G5" s="92" t="s">
        <v>152</v>
      </c>
      <c r="H5" s="92" t="s">
        <v>153</v>
      </c>
      <c r="I5" s="102" t="s">
        <v>32</v>
      </c>
      <c r="J5" s="102" t="s">
        <v>239</v>
      </c>
      <c r="K5" s="92"/>
      <c r="L5" s="92"/>
      <c r="M5" s="92"/>
      <c r="N5" s="92" t="s">
        <v>155</v>
      </c>
      <c r="O5" s="92"/>
      <c r="P5" s="92"/>
      <c r="Q5" s="92" t="s">
        <v>38</v>
      </c>
      <c r="R5" s="92" t="s">
        <v>63</v>
      </c>
      <c r="S5" s="92"/>
      <c r="T5" s="92"/>
      <c r="U5" s="92"/>
      <c r="V5" s="92"/>
      <c r="W5" s="92"/>
    </row>
    <row r="6" ht="18.75" customHeight="1" spans="1:23">
      <c r="A6" s="92"/>
      <c r="B6" s="92"/>
      <c r="C6" s="92"/>
      <c r="D6" s="92"/>
      <c r="E6" s="92"/>
      <c r="F6" s="92"/>
      <c r="G6" s="92"/>
      <c r="H6" s="92"/>
      <c r="I6" s="102" t="s">
        <v>156</v>
      </c>
      <c r="J6" s="102" t="s">
        <v>35</v>
      </c>
      <c r="K6" s="92"/>
      <c r="L6" s="92" t="s">
        <v>36</v>
      </c>
      <c r="M6" s="92" t="s">
        <v>37</v>
      </c>
      <c r="N6" s="92" t="s">
        <v>35</v>
      </c>
      <c r="O6" s="92" t="s">
        <v>36</v>
      </c>
      <c r="P6" s="92" t="s">
        <v>37</v>
      </c>
      <c r="Q6" s="92" t="s">
        <v>38</v>
      </c>
      <c r="R6" s="92" t="s">
        <v>34</v>
      </c>
      <c r="S6" s="92" t="s">
        <v>41</v>
      </c>
      <c r="T6" s="92" t="s">
        <v>42</v>
      </c>
      <c r="U6" s="92" t="s">
        <v>43</v>
      </c>
      <c r="V6" s="92" t="s">
        <v>44</v>
      </c>
      <c r="W6" s="92" t="s">
        <v>45</v>
      </c>
    </row>
    <row r="7" ht="18.75" customHeight="1" spans="1:23">
      <c r="A7" s="92"/>
      <c r="B7" s="92"/>
      <c r="C7" s="92"/>
      <c r="D7" s="92"/>
      <c r="E7" s="92"/>
      <c r="F7" s="92"/>
      <c r="G7" s="92"/>
      <c r="H7" s="92"/>
      <c r="I7" s="102"/>
      <c r="J7" s="102" t="s">
        <v>35</v>
      </c>
      <c r="K7" s="92"/>
      <c r="L7" s="92" t="s">
        <v>36</v>
      </c>
      <c r="M7" s="92" t="s">
        <v>37</v>
      </c>
      <c r="N7" s="92" t="s">
        <v>35</v>
      </c>
      <c r="O7" s="92" t="s">
        <v>36</v>
      </c>
      <c r="P7" s="92" t="s">
        <v>37</v>
      </c>
      <c r="Q7" s="92"/>
      <c r="R7" s="92" t="s">
        <v>34</v>
      </c>
      <c r="S7" s="92" t="s">
        <v>41</v>
      </c>
      <c r="T7" s="92" t="s">
        <v>42</v>
      </c>
      <c r="U7" s="92" t="s">
        <v>43</v>
      </c>
      <c r="V7" s="92" t="s">
        <v>44</v>
      </c>
      <c r="W7" s="92" t="s">
        <v>45</v>
      </c>
    </row>
    <row r="8" ht="22.7" customHeight="1" spans="1:23">
      <c r="A8" s="92"/>
      <c r="B8" s="92"/>
      <c r="C8" s="92"/>
      <c r="D8" s="92"/>
      <c r="E8" s="92"/>
      <c r="F8" s="92"/>
      <c r="G8" s="92"/>
      <c r="H8" s="92"/>
      <c r="I8" s="102"/>
      <c r="J8" s="102" t="s">
        <v>34</v>
      </c>
      <c r="K8" s="92" t="s">
        <v>240</v>
      </c>
      <c r="L8" s="92"/>
      <c r="M8" s="92"/>
      <c r="N8" s="92"/>
      <c r="O8" s="92"/>
      <c r="P8" s="92"/>
      <c r="Q8" s="92"/>
      <c r="R8" s="92"/>
      <c r="S8" s="92"/>
      <c r="T8" s="92"/>
      <c r="U8" s="92"/>
      <c r="V8" s="92"/>
      <c r="W8" s="92"/>
    </row>
    <row r="9" ht="18.75" customHeight="1" spans="1:23">
      <c r="A9" s="93" t="s">
        <v>46</v>
      </c>
      <c r="B9" s="93">
        <v>2</v>
      </c>
      <c r="C9" s="93">
        <v>3</v>
      </c>
      <c r="D9" s="93">
        <v>4</v>
      </c>
      <c r="E9" s="93">
        <v>5</v>
      </c>
      <c r="F9" s="93">
        <v>6</v>
      </c>
      <c r="G9" s="93">
        <v>7</v>
      </c>
      <c r="H9" s="93">
        <v>8</v>
      </c>
      <c r="I9" s="93">
        <v>9</v>
      </c>
      <c r="J9" s="93">
        <v>10</v>
      </c>
      <c r="K9" s="93">
        <v>11</v>
      </c>
      <c r="L9" s="93">
        <v>12</v>
      </c>
      <c r="M9" s="93">
        <v>13</v>
      </c>
      <c r="N9" s="93">
        <v>14</v>
      </c>
      <c r="O9" s="93">
        <v>15</v>
      </c>
      <c r="P9" s="93">
        <v>16</v>
      </c>
      <c r="Q9" s="93">
        <v>17</v>
      </c>
      <c r="R9" s="93">
        <v>18</v>
      </c>
      <c r="S9" s="93">
        <v>19</v>
      </c>
      <c r="T9" s="93">
        <v>20</v>
      </c>
      <c r="U9" s="93">
        <v>21</v>
      </c>
      <c r="V9" s="93">
        <v>22</v>
      </c>
      <c r="W9" s="93">
        <v>23</v>
      </c>
    </row>
    <row r="10" ht="18.75" customHeight="1" spans="1:23">
      <c r="A10" s="94"/>
      <c r="B10" s="94"/>
      <c r="C10" s="95" t="s">
        <v>241</v>
      </c>
      <c r="D10" s="94"/>
      <c r="E10" s="94"/>
      <c r="F10" s="94"/>
      <c r="G10" s="94"/>
      <c r="H10" s="94"/>
      <c r="I10" s="103">
        <v>1980</v>
      </c>
      <c r="J10" s="103">
        <v>1980</v>
      </c>
      <c r="K10" s="103">
        <v>1980</v>
      </c>
      <c r="L10" s="103"/>
      <c r="M10" s="103"/>
      <c r="N10" s="103"/>
      <c r="O10" s="103"/>
      <c r="P10" s="103"/>
      <c r="Q10" s="103"/>
      <c r="R10" s="103">
        <v>1980</v>
      </c>
      <c r="S10" s="103"/>
      <c r="T10" s="103"/>
      <c r="U10" s="103"/>
      <c r="V10" s="103"/>
      <c r="W10" s="103">
        <v>1980</v>
      </c>
    </row>
    <row r="11" ht="18.75" customHeight="1" spans="1:23">
      <c r="A11" s="94" t="s">
        <v>242</v>
      </c>
      <c r="B11" s="94" t="s">
        <v>243</v>
      </c>
      <c r="C11" s="95" t="s">
        <v>241</v>
      </c>
      <c r="D11" s="94" t="s">
        <v>56</v>
      </c>
      <c r="E11" s="94" t="s">
        <v>85</v>
      </c>
      <c r="F11" s="94" t="s">
        <v>86</v>
      </c>
      <c r="G11" s="94" t="s">
        <v>184</v>
      </c>
      <c r="H11" s="94" t="s">
        <v>185</v>
      </c>
      <c r="I11" s="103">
        <v>1980</v>
      </c>
      <c r="J11" s="103">
        <v>1980</v>
      </c>
      <c r="K11" s="103">
        <v>1980</v>
      </c>
      <c r="L11" s="103"/>
      <c r="M11" s="103"/>
      <c r="N11" s="103"/>
      <c r="O11" s="103"/>
      <c r="P11" s="103"/>
      <c r="Q11" s="103"/>
      <c r="R11" s="103">
        <v>1980</v>
      </c>
      <c r="S11" s="103"/>
      <c r="T11" s="103"/>
      <c r="U11" s="103"/>
      <c r="V11" s="103"/>
      <c r="W11" s="103">
        <v>1980</v>
      </c>
    </row>
    <row r="12" ht="18.75" customHeight="1" spans="1:23">
      <c r="A12" s="96"/>
      <c r="B12" s="96"/>
      <c r="C12" s="95" t="s">
        <v>244</v>
      </c>
      <c r="D12" s="96"/>
      <c r="E12" s="96"/>
      <c r="F12" s="96"/>
      <c r="G12" s="96"/>
      <c r="H12" s="96"/>
      <c r="I12" s="103">
        <v>115000</v>
      </c>
      <c r="J12" s="103">
        <v>115000</v>
      </c>
      <c r="K12" s="103">
        <v>115000</v>
      </c>
      <c r="L12" s="103"/>
      <c r="M12" s="103"/>
      <c r="N12" s="103"/>
      <c r="O12" s="103"/>
      <c r="P12" s="96"/>
      <c r="Q12" s="103"/>
      <c r="R12" s="103"/>
      <c r="S12" s="103"/>
      <c r="T12" s="103"/>
      <c r="U12" s="103"/>
      <c r="V12" s="103"/>
      <c r="W12" s="103"/>
    </row>
    <row r="13" ht="18.75" customHeight="1" spans="1:23">
      <c r="A13" s="94" t="s">
        <v>242</v>
      </c>
      <c r="B13" s="94" t="s">
        <v>245</v>
      </c>
      <c r="C13" s="95" t="s">
        <v>244</v>
      </c>
      <c r="D13" s="94" t="s">
        <v>56</v>
      </c>
      <c r="E13" s="94" t="s">
        <v>81</v>
      </c>
      <c r="F13" s="94" t="s">
        <v>82</v>
      </c>
      <c r="G13" s="94" t="s">
        <v>246</v>
      </c>
      <c r="H13" s="94" t="s">
        <v>247</v>
      </c>
      <c r="I13" s="103">
        <v>115000</v>
      </c>
      <c r="J13" s="103">
        <v>115000</v>
      </c>
      <c r="K13" s="103">
        <v>115000</v>
      </c>
      <c r="L13" s="103"/>
      <c r="M13" s="103"/>
      <c r="N13" s="103"/>
      <c r="O13" s="103"/>
      <c r="P13" s="96"/>
      <c r="Q13" s="103"/>
      <c r="R13" s="103"/>
      <c r="S13" s="103"/>
      <c r="T13" s="103"/>
      <c r="U13" s="103"/>
      <c r="V13" s="103"/>
      <c r="W13" s="103"/>
    </row>
    <row r="14" ht="18.75" customHeight="1" spans="1:23">
      <c r="A14" s="96"/>
      <c r="B14" s="96"/>
      <c r="C14" s="95" t="s">
        <v>248</v>
      </c>
      <c r="D14" s="96"/>
      <c r="E14" s="96"/>
      <c r="F14" s="96"/>
      <c r="G14" s="96"/>
      <c r="H14" s="96"/>
      <c r="I14" s="103">
        <v>15120</v>
      </c>
      <c r="J14" s="103">
        <v>15120</v>
      </c>
      <c r="K14" s="103">
        <v>15120</v>
      </c>
      <c r="L14" s="103"/>
      <c r="M14" s="103"/>
      <c r="N14" s="103"/>
      <c r="O14" s="103"/>
      <c r="P14" s="96"/>
      <c r="Q14" s="103"/>
      <c r="R14" s="103"/>
      <c r="S14" s="103"/>
      <c r="T14" s="103"/>
      <c r="U14" s="103"/>
      <c r="V14" s="103"/>
      <c r="W14" s="103"/>
    </row>
    <row r="15" ht="18.75" customHeight="1" spans="1:23">
      <c r="A15" s="94" t="s">
        <v>249</v>
      </c>
      <c r="B15" s="94" t="s">
        <v>250</v>
      </c>
      <c r="C15" s="95" t="s">
        <v>248</v>
      </c>
      <c r="D15" s="94" t="s">
        <v>56</v>
      </c>
      <c r="E15" s="94" t="s">
        <v>76</v>
      </c>
      <c r="F15" s="94" t="s">
        <v>75</v>
      </c>
      <c r="G15" s="94" t="s">
        <v>184</v>
      </c>
      <c r="H15" s="94" t="s">
        <v>185</v>
      </c>
      <c r="I15" s="103">
        <v>1200</v>
      </c>
      <c r="J15" s="103">
        <v>1200</v>
      </c>
      <c r="K15" s="103">
        <v>1200</v>
      </c>
      <c r="L15" s="103"/>
      <c r="M15" s="103"/>
      <c r="N15" s="103"/>
      <c r="O15" s="103"/>
      <c r="P15" s="96"/>
      <c r="Q15" s="103"/>
      <c r="R15" s="103"/>
      <c r="S15" s="103"/>
      <c r="T15" s="103"/>
      <c r="U15" s="103"/>
      <c r="V15" s="103"/>
      <c r="W15" s="103"/>
    </row>
    <row r="16" ht="18.75" customHeight="1" spans="1:23">
      <c r="A16" s="94" t="s">
        <v>249</v>
      </c>
      <c r="B16" s="94" t="s">
        <v>250</v>
      </c>
      <c r="C16" s="95" t="s">
        <v>248</v>
      </c>
      <c r="D16" s="94" t="s">
        <v>56</v>
      </c>
      <c r="E16" s="94" t="s">
        <v>76</v>
      </c>
      <c r="F16" s="94" t="s">
        <v>75</v>
      </c>
      <c r="G16" s="94" t="s">
        <v>184</v>
      </c>
      <c r="H16" s="94" t="s">
        <v>185</v>
      </c>
      <c r="I16" s="103">
        <v>1920</v>
      </c>
      <c r="J16" s="103">
        <v>1920</v>
      </c>
      <c r="K16" s="103">
        <v>1920</v>
      </c>
      <c r="L16" s="103"/>
      <c r="M16" s="103"/>
      <c r="N16" s="103"/>
      <c r="O16" s="103"/>
      <c r="P16" s="96"/>
      <c r="Q16" s="103"/>
      <c r="R16" s="103"/>
      <c r="S16" s="103"/>
      <c r="T16" s="103"/>
      <c r="U16" s="103"/>
      <c r="V16" s="103"/>
      <c r="W16" s="103"/>
    </row>
    <row r="17" ht="18.75" customHeight="1" spans="1:23">
      <c r="A17" s="94" t="s">
        <v>249</v>
      </c>
      <c r="B17" s="94" t="s">
        <v>250</v>
      </c>
      <c r="C17" s="95" t="s">
        <v>248</v>
      </c>
      <c r="D17" s="94" t="s">
        <v>56</v>
      </c>
      <c r="E17" s="94" t="s">
        <v>76</v>
      </c>
      <c r="F17" s="94" t="s">
        <v>75</v>
      </c>
      <c r="G17" s="94" t="s">
        <v>184</v>
      </c>
      <c r="H17" s="94" t="s">
        <v>185</v>
      </c>
      <c r="I17" s="103">
        <v>2000</v>
      </c>
      <c r="J17" s="103">
        <v>2000</v>
      </c>
      <c r="K17" s="103">
        <v>2000</v>
      </c>
      <c r="L17" s="103"/>
      <c r="M17" s="103"/>
      <c r="N17" s="103"/>
      <c r="O17" s="103"/>
      <c r="P17" s="96"/>
      <c r="Q17" s="103"/>
      <c r="R17" s="103"/>
      <c r="S17" s="103"/>
      <c r="T17" s="103"/>
      <c r="U17" s="103"/>
      <c r="V17" s="103"/>
      <c r="W17" s="103"/>
    </row>
    <row r="18" ht="18.75" customHeight="1" spans="1:23">
      <c r="A18" s="94" t="s">
        <v>249</v>
      </c>
      <c r="B18" s="94" t="s">
        <v>250</v>
      </c>
      <c r="C18" s="95" t="s">
        <v>248</v>
      </c>
      <c r="D18" s="94" t="s">
        <v>56</v>
      </c>
      <c r="E18" s="94" t="s">
        <v>76</v>
      </c>
      <c r="F18" s="94" t="s">
        <v>75</v>
      </c>
      <c r="G18" s="94" t="s">
        <v>184</v>
      </c>
      <c r="H18" s="94" t="s">
        <v>185</v>
      </c>
      <c r="I18" s="103">
        <v>10000</v>
      </c>
      <c r="J18" s="103">
        <v>10000</v>
      </c>
      <c r="K18" s="103">
        <v>10000</v>
      </c>
      <c r="L18" s="103"/>
      <c r="M18" s="103"/>
      <c r="N18" s="103"/>
      <c r="O18" s="103"/>
      <c r="P18" s="96"/>
      <c r="Q18" s="103"/>
      <c r="R18" s="103"/>
      <c r="S18" s="103"/>
      <c r="T18" s="103"/>
      <c r="U18" s="103"/>
      <c r="V18" s="103"/>
      <c r="W18" s="103"/>
    </row>
    <row r="19" ht="18.75" customHeight="1" spans="1:23">
      <c r="A19" s="96"/>
      <c r="B19" s="96"/>
      <c r="C19" s="95" t="s">
        <v>251</v>
      </c>
      <c r="D19" s="96"/>
      <c r="E19" s="96"/>
      <c r="F19" s="96"/>
      <c r="G19" s="96"/>
      <c r="H19" s="96"/>
      <c r="I19" s="103">
        <v>980000</v>
      </c>
      <c r="J19" s="103">
        <v>980000</v>
      </c>
      <c r="K19" s="103">
        <v>980000</v>
      </c>
      <c r="L19" s="103"/>
      <c r="M19" s="103"/>
      <c r="N19" s="103"/>
      <c r="O19" s="103"/>
      <c r="P19" s="96"/>
      <c r="Q19" s="103"/>
      <c r="R19" s="103"/>
      <c r="S19" s="103"/>
      <c r="T19" s="103"/>
      <c r="U19" s="103"/>
      <c r="V19" s="103"/>
      <c r="W19" s="103"/>
    </row>
    <row r="20" ht="18.75" customHeight="1" spans="1:23">
      <c r="A20" s="94" t="s">
        <v>242</v>
      </c>
      <c r="B20" s="94" t="s">
        <v>252</v>
      </c>
      <c r="C20" s="95" t="s">
        <v>251</v>
      </c>
      <c r="D20" s="94" t="s">
        <v>56</v>
      </c>
      <c r="E20" s="94" t="s">
        <v>85</v>
      </c>
      <c r="F20" s="94" t="s">
        <v>86</v>
      </c>
      <c r="G20" s="94" t="s">
        <v>196</v>
      </c>
      <c r="H20" s="94" t="s">
        <v>197</v>
      </c>
      <c r="I20" s="103">
        <v>100000</v>
      </c>
      <c r="J20" s="103">
        <v>100000</v>
      </c>
      <c r="K20" s="103">
        <v>100000</v>
      </c>
      <c r="L20" s="103"/>
      <c r="M20" s="103"/>
      <c r="N20" s="103"/>
      <c r="O20" s="103"/>
      <c r="P20" s="96"/>
      <c r="Q20" s="103"/>
      <c r="R20" s="103"/>
      <c r="S20" s="103"/>
      <c r="T20" s="103"/>
      <c r="U20" s="103"/>
      <c r="V20" s="103"/>
      <c r="W20" s="103"/>
    </row>
    <row r="21" ht="18.75" customHeight="1" spans="1:23">
      <c r="A21" s="94" t="s">
        <v>242</v>
      </c>
      <c r="B21" s="94" t="s">
        <v>252</v>
      </c>
      <c r="C21" s="95" t="s">
        <v>251</v>
      </c>
      <c r="D21" s="94" t="s">
        <v>56</v>
      </c>
      <c r="E21" s="94" t="s">
        <v>87</v>
      </c>
      <c r="F21" s="94" t="s">
        <v>88</v>
      </c>
      <c r="G21" s="94" t="s">
        <v>253</v>
      </c>
      <c r="H21" s="94" t="s">
        <v>254</v>
      </c>
      <c r="I21" s="103">
        <v>780000</v>
      </c>
      <c r="J21" s="103">
        <v>780000</v>
      </c>
      <c r="K21" s="103">
        <v>780000</v>
      </c>
      <c r="L21" s="103"/>
      <c r="M21" s="103"/>
      <c r="N21" s="103"/>
      <c r="O21" s="103"/>
      <c r="P21" s="96"/>
      <c r="Q21" s="103"/>
      <c r="R21" s="103"/>
      <c r="S21" s="103"/>
      <c r="T21" s="103"/>
      <c r="U21" s="103"/>
      <c r="V21" s="103"/>
      <c r="W21" s="103"/>
    </row>
    <row r="22" ht="18.75" customHeight="1" spans="1:23">
      <c r="A22" s="94" t="s">
        <v>242</v>
      </c>
      <c r="B22" s="94" t="s">
        <v>252</v>
      </c>
      <c r="C22" s="95" t="s">
        <v>251</v>
      </c>
      <c r="D22" s="94" t="s">
        <v>56</v>
      </c>
      <c r="E22" s="94">
        <v>2040612</v>
      </c>
      <c r="F22" s="94" t="s">
        <v>91</v>
      </c>
      <c r="G22" s="94" t="s">
        <v>253</v>
      </c>
      <c r="H22" s="94" t="s">
        <v>254</v>
      </c>
      <c r="I22" s="103">
        <v>100000</v>
      </c>
      <c r="J22" s="103">
        <v>100000</v>
      </c>
      <c r="K22" s="103">
        <v>100000</v>
      </c>
      <c r="L22" s="103"/>
      <c r="M22" s="103"/>
      <c r="N22" s="103"/>
      <c r="O22" s="103"/>
      <c r="P22" s="96"/>
      <c r="Q22" s="103"/>
      <c r="R22" s="103"/>
      <c r="S22" s="103"/>
      <c r="T22" s="103"/>
      <c r="U22" s="103"/>
      <c r="V22" s="103"/>
      <c r="W22" s="103"/>
    </row>
    <row r="23" ht="18.75" customHeight="1" spans="1:23">
      <c r="A23" s="96"/>
      <c r="B23" s="96"/>
      <c r="C23" s="95" t="s">
        <v>255</v>
      </c>
      <c r="D23" s="96"/>
      <c r="E23" s="96"/>
      <c r="F23" s="96"/>
      <c r="G23" s="96"/>
      <c r="H23" s="96"/>
      <c r="I23" s="103">
        <v>310000</v>
      </c>
      <c r="J23" s="103">
        <v>310000</v>
      </c>
      <c r="K23" s="103">
        <v>310000</v>
      </c>
      <c r="L23" s="103"/>
      <c r="M23" s="103"/>
      <c r="N23" s="103"/>
      <c r="O23" s="103"/>
      <c r="P23" s="96"/>
      <c r="Q23" s="103"/>
      <c r="R23" s="103"/>
      <c r="S23" s="103"/>
      <c r="T23" s="103"/>
      <c r="U23" s="103"/>
      <c r="V23" s="103"/>
      <c r="W23" s="103"/>
    </row>
    <row r="24" s="86" customFormat="1" ht="18.75" customHeight="1" spans="1:23">
      <c r="A24" s="97" t="s">
        <v>242</v>
      </c>
      <c r="B24" s="97" t="s">
        <v>256</v>
      </c>
      <c r="C24" s="97" t="s">
        <v>255</v>
      </c>
      <c r="D24" s="97" t="s">
        <v>56</v>
      </c>
      <c r="E24" s="97" t="s">
        <v>83</v>
      </c>
      <c r="F24" s="97" t="s">
        <v>84</v>
      </c>
      <c r="G24" s="97" t="s">
        <v>253</v>
      </c>
      <c r="H24" s="97" t="s">
        <v>254</v>
      </c>
      <c r="I24" s="103">
        <v>310000</v>
      </c>
      <c r="J24" s="103">
        <v>310000</v>
      </c>
      <c r="K24" s="103">
        <v>310000</v>
      </c>
      <c r="L24" s="97"/>
      <c r="M24" s="97"/>
      <c r="N24" s="97"/>
      <c r="O24" s="97"/>
      <c r="P24" s="97"/>
      <c r="Q24" s="97"/>
      <c r="R24" s="97"/>
      <c r="S24" s="97"/>
      <c r="T24" s="97"/>
      <c r="U24" s="97"/>
      <c r="V24" s="97"/>
      <c r="W24" s="97"/>
    </row>
    <row r="25" s="86" customFormat="1" ht="22.5" spans="1:23">
      <c r="A25" s="97"/>
      <c r="B25" s="97"/>
      <c r="C25" s="97" t="s">
        <v>257</v>
      </c>
      <c r="D25" s="97"/>
      <c r="E25" s="97"/>
      <c r="F25" s="97"/>
      <c r="G25" s="97"/>
      <c r="H25" s="97"/>
      <c r="I25" s="97">
        <v>623.17</v>
      </c>
      <c r="J25" s="97">
        <v>623.17</v>
      </c>
      <c r="K25" s="97">
        <v>623.17</v>
      </c>
      <c r="L25" s="97"/>
      <c r="M25" s="97"/>
      <c r="N25" s="97"/>
      <c r="O25" s="97"/>
      <c r="P25" s="97"/>
      <c r="Q25" s="97"/>
      <c r="R25" s="97"/>
      <c r="S25" s="97"/>
      <c r="T25" s="97"/>
      <c r="U25" s="97"/>
      <c r="V25" s="97"/>
      <c r="W25" s="97"/>
    </row>
    <row r="26" s="86" customFormat="1" ht="22.5" spans="1:23">
      <c r="A26" s="97" t="s">
        <v>242</v>
      </c>
      <c r="B26" s="136" t="s">
        <v>258</v>
      </c>
      <c r="C26" s="97" t="s">
        <v>257</v>
      </c>
      <c r="D26" s="97" t="s">
        <v>56</v>
      </c>
      <c r="E26" s="97" t="s">
        <v>90</v>
      </c>
      <c r="F26" s="97" t="s">
        <v>259</v>
      </c>
      <c r="G26" s="97">
        <v>30227</v>
      </c>
      <c r="H26" s="97" t="s">
        <v>197</v>
      </c>
      <c r="I26" s="97">
        <v>623.17</v>
      </c>
      <c r="J26" s="97">
        <v>623.17</v>
      </c>
      <c r="K26" s="97">
        <v>623.17</v>
      </c>
      <c r="L26" s="97"/>
      <c r="M26" s="97"/>
      <c r="N26" s="97"/>
      <c r="O26" s="97"/>
      <c r="P26" s="97"/>
      <c r="Q26" s="97"/>
      <c r="R26" s="97"/>
      <c r="S26" s="97"/>
      <c r="T26" s="97"/>
      <c r="U26" s="97"/>
      <c r="V26" s="97"/>
      <c r="W26" s="97"/>
    </row>
    <row r="27" s="86" customFormat="1" ht="22.5" spans="1:23">
      <c r="A27" s="97"/>
      <c r="B27" s="97"/>
      <c r="C27" s="97" t="s">
        <v>260</v>
      </c>
      <c r="D27" s="97"/>
      <c r="E27" s="97"/>
      <c r="F27" s="97"/>
      <c r="G27" s="97"/>
      <c r="H27" s="97"/>
      <c r="I27" s="103">
        <f>J27</f>
        <v>132917.03</v>
      </c>
      <c r="J27" s="103">
        <f>SUM(J28:J33)</f>
        <v>132917.03</v>
      </c>
      <c r="K27" s="103">
        <f>SUM(K28:K33)</f>
        <v>132917.03</v>
      </c>
      <c r="L27" s="97"/>
      <c r="M27" s="97"/>
      <c r="N27" s="97"/>
      <c r="O27" s="97"/>
      <c r="P27" s="97"/>
      <c r="Q27" s="97"/>
      <c r="R27" s="97"/>
      <c r="S27" s="97"/>
      <c r="T27" s="97"/>
      <c r="U27" s="97"/>
      <c r="V27" s="97"/>
      <c r="W27" s="97"/>
    </row>
    <row r="28" s="86" customFormat="1" ht="22.5" spans="1:23">
      <c r="A28" s="97" t="s">
        <v>242</v>
      </c>
      <c r="B28" s="136" t="s">
        <v>261</v>
      </c>
      <c r="C28" s="97" t="s">
        <v>260</v>
      </c>
      <c r="D28" s="97" t="s">
        <v>56</v>
      </c>
      <c r="E28" s="97" t="s">
        <v>87</v>
      </c>
      <c r="F28" s="97" t="s">
        <v>88</v>
      </c>
      <c r="G28" s="97" t="s">
        <v>262</v>
      </c>
      <c r="H28" s="97" t="s">
        <v>254</v>
      </c>
      <c r="I28" s="103">
        <v>100000</v>
      </c>
      <c r="J28" s="103">
        <v>100000</v>
      </c>
      <c r="K28" s="103">
        <v>100000</v>
      </c>
      <c r="L28" s="97"/>
      <c r="M28" s="97"/>
      <c r="N28" s="97"/>
      <c r="O28" s="97"/>
      <c r="P28" s="97"/>
      <c r="Q28" s="97"/>
      <c r="R28" s="97"/>
      <c r="S28" s="97"/>
      <c r="T28" s="97"/>
      <c r="U28" s="97"/>
      <c r="V28" s="97"/>
      <c r="W28" s="97"/>
    </row>
    <row r="29" s="86" customFormat="1" ht="22.5" spans="1:23">
      <c r="A29" s="97" t="s">
        <v>242</v>
      </c>
      <c r="B29" s="136" t="s">
        <v>261</v>
      </c>
      <c r="C29" s="97" t="s">
        <v>260</v>
      </c>
      <c r="D29" s="97" t="s">
        <v>56</v>
      </c>
      <c r="E29" s="97" t="s">
        <v>263</v>
      </c>
      <c r="F29" s="97" t="s">
        <v>89</v>
      </c>
      <c r="G29" s="97" t="s">
        <v>264</v>
      </c>
      <c r="H29" s="97" t="s">
        <v>197</v>
      </c>
      <c r="I29" s="103">
        <v>4245.83</v>
      </c>
      <c r="J29" s="103">
        <v>4245.83</v>
      </c>
      <c r="K29" s="103">
        <v>4245.83</v>
      </c>
      <c r="L29" s="97"/>
      <c r="M29" s="97"/>
      <c r="N29" s="97"/>
      <c r="O29" s="97"/>
      <c r="P29" s="97"/>
      <c r="Q29" s="97"/>
      <c r="R29" s="97"/>
      <c r="S29" s="97"/>
      <c r="T29" s="97"/>
      <c r="U29" s="97"/>
      <c r="V29" s="97"/>
      <c r="W29" s="97"/>
    </row>
    <row r="30" s="86" customFormat="1" ht="22.5" spans="1:23">
      <c r="A30" s="97" t="s">
        <v>242</v>
      </c>
      <c r="B30" s="136" t="s">
        <v>261</v>
      </c>
      <c r="C30" s="97" t="s">
        <v>260</v>
      </c>
      <c r="D30" s="97" t="s">
        <v>56</v>
      </c>
      <c r="E30" s="97" t="s">
        <v>263</v>
      </c>
      <c r="F30" s="97" t="s">
        <v>89</v>
      </c>
      <c r="G30" s="97" t="s">
        <v>265</v>
      </c>
      <c r="H30" s="97" t="s">
        <v>266</v>
      </c>
      <c r="I30" s="103">
        <v>2549.2</v>
      </c>
      <c r="J30" s="103">
        <v>2549.2</v>
      </c>
      <c r="K30" s="103">
        <v>2549.2</v>
      </c>
      <c r="L30" s="97"/>
      <c r="M30" s="97"/>
      <c r="N30" s="97"/>
      <c r="O30" s="97"/>
      <c r="P30" s="97"/>
      <c r="Q30" s="97"/>
      <c r="R30" s="97"/>
      <c r="S30" s="97"/>
      <c r="T30" s="97"/>
      <c r="U30" s="97"/>
      <c r="V30" s="97"/>
      <c r="W30" s="97"/>
    </row>
    <row r="31" s="86" customFormat="1" ht="22.5" spans="1:23">
      <c r="A31" s="97" t="s">
        <v>242</v>
      </c>
      <c r="B31" s="136" t="s">
        <v>261</v>
      </c>
      <c r="C31" s="97" t="s">
        <v>260</v>
      </c>
      <c r="D31" s="97" t="s">
        <v>56</v>
      </c>
      <c r="E31" s="97" t="s">
        <v>267</v>
      </c>
      <c r="F31" s="97" t="s">
        <v>89</v>
      </c>
      <c r="G31" s="97" t="s">
        <v>268</v>
      </c>
      <c r="H31" s="97" t="s">
        <v>247</v>
      </c>
      <c r="I31" s="103">
        <v>3612</v>
      </c>
      <c r="J31" s="103">
        <v>3612</v>
      </c>
      <c r="K31" s="103">
        <v>3612</v>
      </c>
      <c r="L31" s="97"/>
      <c r="M31" s="97"/>
      <c r="N31" s="97"/>
      <c r="O31" s="97"/>
      <c r="P31" s="97"/>
      <c r="Q31" s="97"/>
      <c r="R31" s="97"/>
      <c r="S31" s="97"/>
      <c r="T31" s="97"/>
      <c r="U31" s="97"/>
      <c r="V31" s="97"/>
      <c r="W31" s="97"/>
    </row>
    <row r="32" s="86" customFormat="1" ht="22.5" spans="1:23">
      <c r="A32" s="97" t="s">
        <v>242</v>
      </c>
      <c r="B32" s="136" t="s">
        <v>261</v>
      </c>
      <c r="C32" s="97" t="s">
        <v>260</v>
      </c>
      <c r="D32" s="97" t="s">
        <v>56</v>
      </c>
      <c r="E32" s="97" t="s">
        <v>263</v>
      </c>
      <c r="F32" s="97" t="s">
        <v>89</v>
      </c>
      <c r="G32" s="97" t="s">
        <v>194</v>
      </c>
      <c r="H32" s="97" t="s">
        <v>269</v>
      </c>
      <c r="I32" s="103">
        <v>12510</v>
      </c>
      <c r="J32" s="103">
        <v>12510</v>
      </c>
      <c r="K32" s="103">
        <v>12510</v>
      </c>
      <c r="L32" s="97"/>
      <c r="M32" s="97"/>
      <c r="N32" s="97"/>
      <c r="O32" s="97"/>
      <c r="P32" s="97"/>
      <c r="Q32" s="97"/>
      <c r="R32" s="97"/>
      <c r="S32" s="97"/>
      <c r="T32" s="97"/>
      <c r="U32" s="97"/>
      <c r="V32" s="97"/>
      <c r="W32" s="97"/>
    </row>
    <row r="33" s="86" customFormat="1" ht="22.5" spans="1:23">
      <c r="A33" s="97" t="s">
        <v>242</v>
      </c>
      <c r="B33" s="136" t="s">
        <v>261</v>
      </c>
      <c r="C33" s="97" t="s">
        <v>260</v>
      </c>
      <c r="D33" s="97" t="s">
        <v>56</v>
      </c>
      <c r="E33" s="97" t="s">
        <v>270</v>
      </c>
      <c r="F33" s="97" t="s">
        <v>91</v>
      </c>
      <c r="G33" s="97" t="s">
        <v>264</v>
      </c>
      <c r="H33" s="97" t="s">
        <v>197</v>
      </c>
      <c r="I33" s="103">
        <v>10000</v>
      </c>
      <c r="J33" s="103">
        <v>10000</v>
      </c>
      <c r="K33" s="103">
        <v>10000</v>
      </c>
      <c r="L33" s="97"/>
      <c r="M33" s="97"/>
      <c r="N33" s="97"/>
      <c r="O33" s="97"/>
      <c r="P33" s="97"/>
      <c r="Q33" s="97"/>
      <c r="R33" s="97"/>
      <c r="S33" s="97"/>
      <c r="T33" s="97"/>
      <c r="U33" s="97"/>
      <c r="V33" s="97"/>
      <c r="W33" s="97"/>
    </row>
    <row r="34" s="86" customFormat="1" ht="18.75" customHeight="1" spans="1:23">
      <c r="A34" s="97"/>
      <c r="B34" s="97"/>
      <c r="C34" s="97" t="s">
        <v>271</v>
      </c>
      <c r="D34" s="97"/>
      <c r="E34" s="97"/>
      <c r="F34" s="97"/>
      <c r="G34" s="97"/>
      <c r="H34" s="97"/>
      <c r="I34" s="103">
        <v>6000</v>
      </c>
      <c r="J34" s="103">
        <v>6000</v>
      </c>
      <c r="K34" s="103">
        <v>6000</v>
      </c>
      <c r="L34" s="97"/>
      <c r="M34" s="97"/>
      <c r="N34" s="97"/>
      <c r="O34" s="97"/>
      <c r="P34" s="97"/>
      <c r="Q34" s="97"/>
      <c r="R34" s="97"/>
      <c r="S34" s="97"/>
      <c r="T34" s="97"/>
      <c r="U34" s="97"/>
      <c r="V34" s="97"/>
      <c r="W34" s="97"/>
    </row>
    <row r="35" s="86" customFormat="1" ht="18.75" customHeight="1" spans="1:23">
      <c r="A35" s="97" t="s">
        <v>272</v>
      </c>
      <c r="B35" s="136" t="s">
        <v>273</v>
      </c>
      <c r="C35" s="97" t="s">
        <v>271</v>
      </c>
      <c r="D35" s="97" t="s">
        <v>56</v>
      </c>
      <c r="E35" s="97" t="s">
        <v>274</v>
      </c>
      <c r="F35" s="97" t="s">
        <v>88</v>
      </c>
      <c r="G35" s="97" t="s">
        <v>262</v>
      </c>
      <c r="H35" s="97" t="s">
        <v>254</v>
      </c>
      <c r="I35" s="103">
        <v>6000</v>
      </c>
      <c r="J35" s="103">
        <v>6000</v>
      </c>
      <c r="K35" s="103">
        <v>6000</v>
      </c>
      <c r="L35" s="103"/>
      <c r="M35" s="97"/>
      <c r="N35" s="97"/>
      <c r="O35" s="97"/>
      <c r="P35" s="97"/>
      <c r="Q35" s="97"/>
      <c r="R35" s="97"/>
      <c r="S35" s="97"/>
      <c r="T35" s="97"/>
      <c r="U35" s="97"/>
      <c r="V35" s="97"/>
      <c r="W35" s="97"/>
    </row>
    <row r="36" s="86" customFormat="1" ht="18.75" customHeight="1" spans="1:23">
      <c r="A36" s="97"/>
      <c r="B36" s="97"/>
      <c r="C36" s="97" t="s">
        <v>275</v>
      </c>
      <c r="D36" s="97"/>
      <c r="E36" s="97"/>
      <c r="F36" s="97"/>
      <c r="G36" s="97"/>
      <c r="H36" s="97"/>
      <c r="I36" s="103">
        <v>5147.1</v>
      </c>
      <c r="J36" s="103">
        <v>5147.1</v>
      </c>
      <c r="K36" s="103">
        <v>5147.1</v>
      </c>
      <c r="L36" s="103"/>
      <c r="M36" s="97"/>
      <c r="N36" s="97"/>
      <c r="O36" s="97"/>
      <c r="P36" s="97"/>
      <c r="Q36" s="97"/>
      <c r="R36" s="97"/>
      <c r="S36" s="97"/>
      <c r="T36" s="97"/>
      <c r="U36" s="97"/>
      <c r="V36" s="97"/>
      <c r="W36" s="97"/>
    </row>
    <row r="37" s="86" customFormat="1" ht="18.75" customHeight="1" spans="1:23">
      <c r="A37" s="97" t="s">
        <v>242</v>
      </c>
      <c r="B37" s="136" t="s">
        <v>276</v>
      </c>
      <c r="C37" s="97" t="s">
        <v>275</v>
      </c>
      <c r="D37" s="97" t="s">
        <v>56</v>
      </c>
      <c r="E37" s="97" t="s">
        <v>83</v>
      </c>
      <c r="F37" s="97" t="s">
        <v>277</v>
      </c>
      <c r="G37" s="97" t="s">
        <v>278</v>
      </c>
      <c r="H37" s="97" t="s">
        <v>279</v>
      </c>
      <c r="I37" s="103">
        <v>5147.1</v>
      </c>
      <c r="J37" s="103">
        <v>5147.1</v>
      </c>
      <c r="K37" s="103">
        <v>5147.1</v>
      </c>
      <c r="L37" s="103"/>
      <c r="M37" s="97"/>
      <c r="N37" s="97"/>
      <c r="O37" s="97"/>
      <c r="P37" s="97"/>
      <c r="Q37" s="97"/>
      <c r="R37" s="97"/>
      <c r="S37" s="97"/>
      <c r="T37" s="97"/>
      <c r="U37" s="97"/>
      <c r="V37" s="97"/>
      <c r="W37" s="97"/>
    </row>
    <row r="38" s="86" customFormat="1" ht="18.75" customHeight="1" spans="1:23">
      <c r="A38" s="97"/>
      <c r="B38" s="97"/>
      <c r="C38" s="97" t="s">
        <v>280</v>
      </c>
      <c r="D38" s="97"/>
      <c r="E38" s="97"/>
      <c r="F38" s="97"/>
      <c r="G38" s="97"/>
      <c r="H38" s="97"/>
      <c r="I38" s="103">
        <f>J38</f>
        <v>184500</v>
      </c>
      <c r="J38" s="103">
        <f>SUM(J39:J42)</f>
        <v>184500</v>
      </c>
      <c r="K38" s="103">
        <f>J38</f>
        <v>184500</v>
      </c>
      <c r="L38" s="103"/>
      <c r="M38" s="97"/>
      <c r="N38" s="97"/>
      <c r="O38" s="97"/>
      <c r="P38" s="97"/>
      <c r="Q38" s="97"/>
      <c r="R38" s="97"/>
      <c r="S38" s="97"/>
      <c r="T38" s="97"/>
      <c r="U38" s="97"/>
      <c r="V38" s="97"/>
      <c r="W38" s="97"/>
    </row>
    <row r="39" s="86" customFormat="1" ht="18.75" customHeight="1" spans="1:23">
      <c r="A39" s="97" t="s">
        <v>242</v>
      </c>
      <c r="B39" s="136" t="s">
        <v>281</v>
      </c>
      <c r="C39" s="97" t="s">
        <v>280</v>
      </c>
      <c r="D39" s="97" t="s">
        <v>56</v>
      </c>
      <c r="E39" s="97" t="s">
        <v>282</v>
      </c>
      <c r="F39" s="97" t="s">
        <v>84</v>
      </c>
      <c r="G39" s="97" t="s">
        <v>262</v>
      </c>
      <c r="H39" s="97" t="s">
        <v>254</v>
      </c>
      <c r="I39" s="103">
        <v>2000</v>
      </c>
      <c r="J39" s="103">
        <v>2000</v>
      </c>
      <c r="K39" s="103">
        <v>2000</v>
      </c>
      <c r="L39" s="103"/>
      <c r="M39" s="97"/>
      <c r="N39" s="97"/>
      <c r="O39" s="97"/>
      <c r="P39" s="97"/>
      <c r="Q39" s="97"/>
      <c r="R39" s="97"/>
      <c r="S39" s="97"/>
      <c r="T39" s="97"/>
      <c r="U39" s="97"/>
      <c r="V39" s="97"/>
      <c r="W39" s="97"/>
    </row>
    <row r="40" s="86" customFormat="1" ht="18.75" customHeight="1" spans="1:23">
      <c r="A40" s="97" t="s">
        <v>242</v>
      </c>
      <c r="B40" s="136" t="s">
        <v>281</v>
      </c>
      <c r="C40" s="97" t="s">
        <v>280</v>
      </c>
      <c r="D40" s="97" t="s">
        <v>56</v>
      </c>
      <c r="E40" s="97" t="s">
        <v>282</v>
      </c>
      <c r="F40" s="97" t="s">
        <v>84</v>
      </c>
      <c r="G40" s="97" t="s">
        <v>262</v>
      </c>
      <c r="H40" s="97" t="s">
        <v>254</v>
      </c>
      <c r="I40" s="103">
        <v>14000</v>
      </c>
      <c r="J40" s="103">
        <v>14000</v>
      </c>
      <c r="K40" s="103">
        <v>14000</v>
      </c>
      <c r="L40" s="103"/>
      <c r="M40" s="97"/>
      <c r="N40" s="97"/>
      <c r="O40" s="97"/>
      <c r="P40" s="97"/>
      <c r="Q40" s="97"/>
      <c r="R40" s="97"/>
      <c r="S40" s="97"/>
      <c r="T40" s="97"/>
      <c r="U40" s="97"/>
      <c r="V40" s="97"/>
      <c r="W40" s="97"/>
    </row>
    <row r="41" s="86" customFormat="1" ht="18.75" customHeight="1" spans="1:23">
      <c r="A41" s="97" t="s">
        <v>242</v>
      </c>
      <c r="B41" s="136" t="s">
        <v>281</v>
      </c>
      <c r="C41" s="97" t="s">
        <v>280</v>
      </c>
      <c r="D41" s="97" t="s">
        <v>56</v>
      </c>
      <c r="E41" s="97" t="s">
        <v>282</v>
      </c>
      <c r="F41" s="97" t="s">
        <v>84</v>
      </c>
      <c r="G41" s="97" t="s">
        <v>262</v>
      </c>
      <c r="H41" s="97" t="s">
        <v>254</v>
      </c>
      <c r="I41" s="103">
        <v>123000</v>
      </c>
      <c r="J41" s="103">
        <v>123000</v>
      </c>
      <c r="K41" s="103">
        <v>123000</v>
      </c>
      <c r="L41" s="103"/>
      <c r="M41" s="97"/>
      <c r="N41" s="97"/>
      <c r="O41" s="97"/>
      <c r="P41" s="97"/>
      <c r="Q41" s="97"/>
      <c r="R41" s="97"/>
      <c r="S41" s="97"/>
      <c r="T41" s="97"/>
      <c r="U41" s="97"/>
      <c r="V41" s="97"/>
      <c r="W41" s="97"/>
    </row>
    <row r="42" s="86" customFormat="1" ht="18.75" customHeight="1" spans="1:23">
      <c r="A42" s="97" t="s">
        <v>242</v>
      </c>
      <c r="B42" s="136" t="s">
        <v>281</v>
      </c>
      <c r="C42" s="97" t="s">
        <v>280</v>
      </c>
      <c r="D42" s="97" t="s">
        <v>56</v>
      </c>
      <c r="E42" s="97" t="s">
        <v>282</v>
      </c>
      <c r="F42" s="97" t="s">
        <v>84</v>
      </c>
      <c r="G42" s="97" t="s">
        <v>262</v>
      </c>
      <c r="H42" s="97" t="s">
        <v>254</v>
      </c>
      <c r="I42" s="103">
        <v>45500</v>
      </c>
      <c r="J42" s="103">
        <v>45500</v>
      </c>
      <c r="K42" s="103">
        <v>45500</v>
      </c>
      <c r="L42" s="103"/>
      <c r="M42" s="97"/>
      <c r="N42" s="97"/>
      <c r="O42" s="97"/>
      <c r="P42" s="97"/>
      <c r="Q42" s="97"/>
      <c r="R42" s="97"/>
      <c r="S42" s="97"/>
      <c r="T42" s="97"/>
      <c r="U42" s="97"/>
      <c r="V42" s="97"/>
      <c r="W42" s="97"/>
    </row>
    <row r="43" s="86" customFormat="1" ht="22.5" spans="1:23">
      <c r="A43" s="97"/>
      <c r="B43" s="97"/>
      <c r="C43" s="97" t="s">
        <v>283</v>
      </c>
      <c r="D43" s="97"/>
      <c r="E43" s="97"/>
      <c r="F43" s="97"/>
      <c r="G43" s="97"/>
      <c r="H43" s="97"/>
      <c r="I43" s="103">
        <f>J43</f>
        <v>1155999.48</v>
      </c>
      <c r="J43" s="103">
        <f>SUM(J44:J63)</f>
        <v>1155999.48</v>
      </c>
      <c r="K43" s="103">
        <f>J43</f>
        <v>1155999.48</v>
      </c>
      <c r="L43" s="103"/>
      <c r="M43" s="97"/>
      <c r="N43" s="97"/>
      <c r="O43" s="97"/>
      <c r="P43" s="97"/>
      <c r="Q43" s="97"/>
      <c r="R43" s="97"/>
      <c r="S43" s="97"/>
      <c r="T43" s="97"/>
      <c r="U43" s="97"/>
      <c r="V43" s="97"/>
      <c r="W43" s="97"/>
    </row>
    <row r="44" s="86" customFormat="1" ht="22.5" spans="1:23">
      <c r="A44" s="97" t="s">
        <v>242</v>
      </c>
      <c r="B44" s="136" t="s">
        <v>284</v>
      </c>
      <c r="C44" s="97" t="s">
        <v>283</v>
      </c>
      <c r="D44" s="97" t="s">
        <v>56</v>
      </c>
      <c r="E44" s="97" t="s">
        <v>83</v>
      </c>
      <c r="F44" s="97" t="s">
        <v>285</v>
      </c>
      <c r="G44" s="97" t="s">
        <v>264</v>
      </c>
      <c r="H44" s="97" t="s">
        <v>197</v>
      </c>
      <c r="I44" s="103">
        <v>50000</v>
      </c>
      <c r="J44" s="103">
        <v>50000</v>
      </c>
      <c r="K44" s="103">
        <v>50000</v>
      </c>
      <c r="L44" s="103"/>
      <c r="M44" s="97"/>
      <c r="N44" s="97"/>
      <c r="O44" s="97"/>
      <c r="P44" s="97"/>
      <c r="Q44" s="97"/>
      <c r="R44" s="97"/>
      <c r="S44" s="97"/>
      <c r="T44" s="97"/>
      <c r="U44" s="97"/>
      <c r="V44" s="97"/>
      <c r="W44" s="97"/>
    </row>
    <row r="45" s="86" customFormat="1" ht="22.5" spans="1:23">
      <c r="A45" s="97" t="s">
        <v>242</v>
      </c>
      <c r="B45" s="136" t="s">
        <v>284</v>
      </c>
      <c r="C45" s="97" t="s">
        <v>283</v>
      </c>
      <c r="D45" s="97" t="s">
        <v>56</v>
      </c>
      <c r="E45" s="97" t="s">
        <v>274</v>
      </c>
      <c r="F45" s="97" t="s">
        <v>88</v>
      </c>
      <c r="G45" s="97" t="s">
        <v>262</v>
      </c>
      <c r="H45" s="97" t="s">
        <v>286</v>
      </c>
      <c r="I45" s="103">
        <v>203300</v>
      </c>
      <c r="J45" s="103">
        <v>203300</v>
      </c>
      <c r="K45" s="103">
        <v>203300</v>
      </c>
      <c r="L45" s="103"/>
      <c r="M45" s="97"/>
      <c r="N45" s="97"/>
      <c r="O45" s="97"/>
      <c r="P45" s="97"/>
      <c r="Q45" s="97"/>
      <c r="R45" s="97"/>
      <c r="S45" s="97"/>
      <c r="T45" s="97"/>
      <c r="U45" s="97"/>
      <c r="V45" s="97"/>
      <c r="W45" s="97"/>
    </row>
    <row r="46" s="86" customFormat="1" ht="22.5" spans="1:23">
      <c r="A46" s="97" t="s">
        <v>242</v>
      </c>
      <c r="B46" s="136" t="s">
        <v>284</v>
      </c>
      <c r="C46" s="97" t="s">
        <v>283</v>
      </c>
      <c r="D46" s="97" t="s">
        <v>56</v>
      </c>
      <c r="E46" s="97" t="s">
        <v>274</v>
      </c>
      <c r="F46" s="97" t="s">
        <v>88</v>
      </c>
      <c r="G46" s="97" t="s">
        <v>264</v>
      </c>
      <c r="H46" s="97" t="s">
        <v>197</v>
      </c>
      <c r="I46" s="103">
        <v>17000</v>
      </c>
      <c r="J46" s="103">
        <v>17000</v>
      </c>
      <c r="K46" s="103">
        <v>17000</v>
      </c>
      <c r="L46" s="103"/>
      <c r="M46" s="97"/>
      <c r="N46" s="97"/>
      <c r="O46" s="97"/>
      <c r="P46" s="97"/>
      <c r="Q46" s="97"/>
      <c r="R46" s="97"/>
      <c r="S46" s="97"/>
      <c r="T46" s="97"/>
      <c r="U46" s="97"/>
      <c r="V46" s="97"/>
      <c r="W46" s="97"/>
    </row>
    <row r="47" s="86" customFormat="1" ht="22.5" spans="1:23">
      <c r="A47" s="97" t="s">
        <v>242</v>
      </c>
      <c r="B47" s="136" t="s">
        <v>284</v>
      </c>
      <c r="C47" s="97" t="s">
        <v>283</v>
      </c>
      <c r="D47" s="97" t="s">
        <v>56</v>
      </c>
      <c r="E47" s="97" t="s">
        <v>274</v>
      </c>
      <c r="F47" s="97" t="s">
        <v>88</v>
      </c>
      <c r="G47" s="97" t="s">
        <v>253</v>
      </c>
      <c r="H47" s="97" t="s">
        <v>286</v>
      </c>
      <c r="I47" s="103">
        <v>100000</v>
      </c>
      <c r="J47" s="103">
        <v>100000</v>
      </c>
      <c r="K47" s="103">
        <v>100000</v>
      </c>
      <c r="L47" s="103"/>
      <c r="M47" s="97"/>
      <c r="N47" s="97"/>
      <c r="O47" s="97"/>
      <c r="P47" s="97"/>
      <c r="Q47" s="97"/>
      <c r="R47" s="97"/>
      <c r="S47" s="97"/>
      <c r="T47" s="97"/>
      <c r="U47" s="97"/>
      <c r="V47" s="97"/>
      <c r="W47" s="97"/>
    </row>
    <row r="48" s="86" customFormat="1" ht="22.5" spans="1:23">
      <c r="A48" s="97" t="s">
        <v>242</v>
      </c>
      <c r="B48" s="136" t="s">
        <v>284</v>
      </c>
      <c r="C48" s="97" t="s">
        <v>283</v>
      </c>
      <c r="D48" s="97" t="s">
        <v>56</v>
      </c>
      <c r="E48" s="97" t="s">
        <v>263</v>
      </c>
      <c r="F48" s="97" t="s">
        <v>89</v>
      </c>
      <c r="G48" s="97" t="s">
        <v>264</v>
      </c>
      <c r="H48" s="97" t="s">
        <v>197</v>
      </c>
      <c r="I48" s="103">
        <v>102140</v>
      </c>
      <c r="J48" s="103">
        <v>102140</v>
      </c>
      <c r="K48" s="103">
        <v>102140</v>
      </c>
      <c r="L48" s="103"/>
      <c r="M48" s="97"/>
      <c r="N48" s="97"/>
      <c r="O48" s="97"/>
      <c r="P48" s="97"/>
      <c r="Q48" s="97"/>
      <c r="R48" s="97"/>
      <c r="S48" s="97"/>
      <c r="T48" s="97"/>
      <c r="U48" s="97"/>
      <c r="V48" s="97"/>
      <c r="W48" s="97"/>
    </row>
    <row r="49" s="86" customFormat="1" ht="22.5" spans="1:23">
      <c r="A49" s="97" t="s">
        <v>242</v>
      </c>
      <c r="B49" s="136" t="s">
        <v>284</v>
      </c>
      <c r="C49" s="97" t="s">
        <v>283</v>
      </c>
      <c r="D49" s="97" t="s">
        <v>56</v>
      </c>
      <c r="E49" s="97" t="s">
        <v>263</v>
      </c>
      <c r="F49" s="97" t="s">
        <v>89</v>
      </c>
      <c r="G49" s="97" t="s">
        <v>287</v>
      </c>
      <c r="H49" s="97" t="s">
        <v>195</v>
      </c>
      <c r="I49" s="103">
        <v>4170</v>
      </c>
      <c r="J49" s="103">
        <v>4170</v>
      </c>
      <c r="K49" s="103">
        <v>4170</v>
      </c>
      <c r="L49" s="103"/>
      <c r="M49" s="97"/>
      <c r="N49" s="97"/>
      <c r="O49" s="97"/>
      <c r="P49" s="97"/>
      <c r="Q49" s="97"/>
      <c r="R49" s="97"/>
      <c r="S49" s="97"/>
      <c r="T49" s="97"/>
      <c r="U49" s="97"/>
      <c r="V49" s="97"/>
      <c r="W49" s="97"/>
    </row>
    <row r="50" s="86" customFormat="1" ht="22.5" spans="1:23">
      <c r="A50" s="97" t="s">
        <v>242</v>
      </c>
      <c r="B50" s="136" t="s">
        <v>284</v>
      </c>
      <c r="C50" s="97" t="s">
        <v>283</v>
      </c>
      <c r="D50" s="97" t="s">
        <v>56</v>
      </c>
      <c r="E50" s="97" t="s">
        <v>263</v>
      </c>
      <c r="F50" s="97" t="s">
        <v>89</v>
      </c>
      <c r="G50" s="97" t="s">
        <v>288</v>
      </c>
      <c r="H50" s="97" t="s">
        <v>247</v>
      </c>
      <c r="I50" s="103">
        <v>7000</v>
      </c>
      <c r="J50" s="103">
        <v>7000</v>
      </c>
      <c r="K50" s="103">
        <v>7000</v>
      </c>
      <c r="L50" s="103"/>
      <c r="M50" s="97"/>
      <c r="N50" s="97"/>
      <c r="O50" s="97"/>
      <c r="P50" s="97"/>
      <c r="Q50" s="97"/>
      <c r="R50" s="97"/>
      <c r="S50" s="97"/>
      <c r="T50" s="97"/>
      <c r="U50" s="97"/>
      <c r="V50" s="97"/>
      <c r="W50" s="97"/>
    </row>
    <row r="51" s="86" customFormat="1" ht="22.5" spans="1:23">
      <c r="A51" s="97" t="s">
        <v>242</v>
      </c>
      <c r="B51" s="136" t="s">
        <v>284</v>
      </c>
      <c r="C51" s="97" t="s">
        <v>283</v>
      </c>
      <c r="D51" s="97" t="s">
        <v>56</v>
      </c>
      <c r="E51" s="97" t="s">
        <v>263</v>
      </c>
      <c r="F51" s="97" t="s">
        <v>89</v>
      </c>
      <c r="G51" s="97" t="s">
        <v>196</v>
      </c>
      <c r="H51" s="97" t="s">
        <v>289</v>
      </c>
      <c r="I51" s="103">
        <v>93280</v>
      </c>
      <c r="J51" s="103">
        <v>93280</v>
      </c>
      <c r="K51" s="103">
        <v>93280</v>
      </c>
      <c r="L51" s="103"/>
      <c r="M51" s="97"/>
      <c r="N51" s="97"/>
      <c r="O51" s="97"/>
      <c r="P51" s="97"/>
      <c r="Q51" s="97"/>
      <c r="R51" s="97"/>
      <c r="S51" s="97"/>
      <c r="T51" s="97"/>
      <c r="U51" s="97"/>
      <c r="V51" s="97"/>
      <c r="W51" s="97"/>
    </row>
    <row r="52" s="86" customFormat="1" ht="22.5" spans="1:23">
      <c r="A52" s="97" t="s">
        <v>242</v>
      </c>
      <c r="B52" s="136" t="s">
        <v>284</v>
      </c>
      <c r="C52" s="97" t="s">
        <v>283</v>
      </c>
      <c r="D52" s="97" t="s">
        <v>56</v>
      </c>
      <c r="E52" s="97" t="s">
        <v>270</v>
      </c>
      <c r="F52" s="97" t="s">
        <v>91</v>
      </c>
      <c r="G52" s="97" t="s">
        <v>220</v>
      </c>
      <c r="H52" s="97" t="s">
        <v>290</v>
      </c>
      <c r="I52" s="103">
        <v>6255</v>
      </c>
      <c r="J52" s="103">
        <v>6255</v>
      </c>
      <c r="K52" s="103">
        <v>6255</v>
      </c>
      <c r="L52" s="103"/>
      <c r="M52" s="97"/>
      <c r="N52" s="97"/>
      <c r="O52" s="97"/>
      <c r="P52" s="97"/>
      <c r="Q52" s="97"/>
      <c r="R52" s="97"/>
      <c r="S52" s="97"/>
      <c r="T52" s="97"/>
      <c r="U52" s="97"/>
      <c r="V52" s="97"/>
      <c r="W52" s="97"/>
    </row>
    <row r="53" s="86" customFormat="1" ht="22.5" spans="1:23">
      <c r="A53" s="97" t="s">
        <v>242</v>
      </c>
      <c r="B53" s="136" t="s">
        <v>284</v>
      </c>
      <c r="C53" s="97" t="s">
        <v>283</v>
      </c>
      <c r="D53" s="97" t="s">
        <v>56</v>
      </c>
      <c r="E53" s="97" t="s">
        <v>270</v>
      </c>
      <c r="F53" s="97" t="s">
        <v>91</v>
      </c>
      <c r="G53" s="97" t="s">
        <v>288</v>
      </c>
      <c r="H53" s="97" t="s">
        <v>291</v>
      </c>
      <c r="I53" s="103">
        <v>191700</v>
      </c>
      <c r="J53" s="103">
        <v>191700</v>
      </c>
      <c r="K53" s="103">
        <v>191700</v>
      </c>
      <c r="L53" s="103"/>
      <c r="M53" s="97"/>
      <c r="N53" s="97"/>
      <c r="O53" s="97"/>
      <c r="P53" s="97"/>
      <c r="Q53" s="97"/>
      <c r="R53" s="97"/>
      <c r="S53" s="97"/>
      <c r="T53" s="97"/>
      <c r="U53" s="97"/>
      <c r="V53" s="97"/>
      <c r="W53" s="97"/>
    </row>
    <row r="54" s="86" customFormat="1" ht="22.5" spans="1:23">
      <c r="A54" s="97" t="s">
        <v>242</v>
      </c>
      <c r="B54" s="136" t="s">
        <v>284</v>
      </c>
      <c r="C54" s="97" t="s">
        <v>283</v>
      </c>
      <c r="D54" s="97" t="s">
        <v>56</v>
      </c>
      <c r="E54" s="97" t="s">
        <v>270</v>
      </c>
      <c r="F54" s="97" t="s">
        <v>91</v>
      </c>
      <c r="G54" s="97" t="s">
        <v>292</v>
      </c>
      <c r="H54" s="97" t="s">
        <v>293</v>
      </c>
      <c r="I54" s="103">
        <v>6530</v>
      </c>
      <c r="J54" s="103">
        <v>6530</v>
      </c>
      <c r="K54" s="103">
        <v>6530</v>
      </c>
      <c r="L54" s="103"/>
      <c r="M54" s="97"/>
      <c r="N54" s="97"/>
      <c r="O54" s="97"/>
      <c r="P54" s="97"/>
      <c r="Q54" s="97"/>
      <c r="R54" s="97"/>
      <c r="S54" s="97"/>
      <c r="T54" s="97"/>
      <c r="U54" s="97"/>
      <c r="V54" s="97"/>
      <c r="W54" s="97"/>
    </row>
    <row r="55" s="86" customFormat="1" ht="22.5" spans="1:23">
      <c r="A55" s="97" t="s">
        <v>242</v>
      </c>
      <c r="B55" s="136" t="s">
        <v>284</v>
      </c>
      <c r="C55" s="97" t="s">
        <v>283</v>
      </c>
      <c r="D55" s="97" t="s">
        <v>56</v>
      </c>
      <c r="E55" s="97" t="s">
        <v>270</v>
      </c>
      <c r="F55" s="97" t="s">
        <v>91</v>
      </c>
      <c r="G55" s="97" t="s">
        <v>294</v>
      </c>
      <c r="H55" s="97" t="s">
        <v>221</v>
      </c>
      <c r="I55" s="103">
        <v>29517.68</v>
      </c>
      <c r="J55" s="103">
        <v>29517.68</v>
      </c>
      <c r="K55" s="103">
        <v>29517.68</v>
      </c>
      <c r="L55" s="103"/>
      <c r="M55" s="97"/>
      <c r="N55" s="97"/>
      <c r="O55" s="97"/>
      <c r="P55" s="97"/>
      <c r="Q55" s="97"/>
      <c r="R55" s="97"/>
      <c r="S55" s="97"/>
      <c r="T55" s="97"/>
      <c r="U55" s="97"/>
      <c r="V55" s="97"/>
      <c r="W55" s="97"/>
    </row>
    <row r="56" s="86" customFormat="1" ht="22.5" spans="1:23">
      <c r="A56" s="97" t="s">
        <v>242</v>
      </c>
      <c r="B56" s="136" t="s">
        <v>284</v>
      </c>
      <c r="C56" s="97" t="s">
        <v>283</v>
      </c>
      <c r="D56" s="97" t="s">
        <v>56</v>
      </c>
      <c r="E56" s="97" t="s">
        <v>270</v>
      </c>
      <c r="F56" s="97" t="s">
        <v>91</v>
      </c>
      <c r="G56" s="97" t="s">
        <v>190</v>
      </c>
      <c r="H56" s="97" t="s">
        <v>295</v>
      </c>
      <c r="I56" s="103">
        <v>32720</v>
      </c>
      <c r="J56" s="103">
        <v>32720</v>
      </c>
      <c r="K56" s="103">
        <v>32720</v>
      </c>
      <c r="L56" s="103"/>
      <c r="M56" s="97"/>
      <c r="N56" s="97"/>
      <c r="O56" s="97"/>
      <c r="P56" s="97"/>
      <c r="Q56" s="97"/>
      <c r="R56" s="97"/>
      <c r="S56" s="97"/>
      <c r="T56" s="97"/>
      <c r="U56" s="97"/>
      <c r="V56" s="97"/>
      <c r="W56" s="97"/>
    </row>
    <row r="57" s="86" customFormat="1" ht="22.5" spans="1:23">
      <c r="A57" s="97" t="s">
        <v>242</v>
      </c>
      <c r="B57" s="136" t="s">
        <v>284</v>
      </c>
      <c r="C57" s="97" t="s">
        <v>283</v>
      </c>
      <c r="D57" s="97" t="s">
        <v>56</v>
      </c>
      <c r="E57" s="97" t="s">
        <v>270</v>
      </c>
      <c r="F57" s="97" t="s">
        <v>91</v>
      </c>
      <c r="G57" s="97" t="s">
        <v>196</v>
      </c>
      <c r="H57" s="97" t="s">
        <v>289</v>
      </c>
      <c r="I57" s="103">
        <v>80000</v>
      </c>
      <c r="J57" s="103">
        <v>80000</v>
      </c>
      <c r="K57" s="103">
        <v>80000</v>
      </c>
      <c r="L57" s="103"/>
      <c r="M57" s="97"/>
      <c r="N57" s="97"/>
      <c r="O57" s="97"/>
      <c r="P57" s="97"/>
      <c r="Q57" s="97"/>
      <c r="R57" s="97"/>
      <c r="S57" s="97"/>
      <c r="T57" s="97"/>
      <c r="U57" s="97"/>
      <c r="V57" s="97"/>
      <c r="W57" s="97"/>
    </row>
    <row r="58" s="86" customFormat="1" ht="22.5" spans="1:23">
      <c r="A58" s="97" t="s">
        <v>242</v>
      </c>
      <c r="B58" s="136" t="s">
        <v>284</v>
      </c>
      <c r="C58" s="97" t="s">
        <v>283</v>
      </c>
      <c r="D58" s="97" t="s">
        <v>56</v>
      </c>
      <c r="E58" s="97" t="s">
        <v>270</v>
      </c>
      <c r="F58" s="97" t="s">
        <v>91</v>
      </c>
      <c r="G58" s="97" t="s">
        <v>192</v>
      </c>
      <c r="H58" s="97" t="s">
        <v>296</v>
      </c>
      <c r="I58" s="103">
        <v>8570</v>
      </c>
      <c r="J58" s="103">
        <v>8570</v>
      </c>
      <c r="K58" s="103">
        <v>8570</v>
      </c>
      <c r="L58" s="103"/>
      <c r="M58" s="97"/>
      <c r="N58" s="97"/>
      <c r="O58" s="97"/>
      <c r="P58" s="97"/>
      <c r="Q58" s="97"/>
      <c r="R58" s="97"/>
      <c r="S58" s="97"/>
      <c r="T58" s="97"/>
      <c r="U58" s="97"/>
      <c r="V58" s="97"/>
      <c r="W58" s="97"/>
    </row>
    <row r="59" s="86" customFormat="1" ht="22.5" spans="1:23">
      <c r="A59" s="97" t="s">
        <v>242</v>
      </c>
      <c r="B59" s="136" t="s">
        <v>284</v>
      </c>
      <c r="C59" s="97" t="s">
        <v>283</v>
      </c>
      <c r="D59" s="97" t="s">
        <v>56</v>
      </c>
      <c r="E59" s="97" t="s">
        <v>270</v>
      </c>
      <c r="F59" s="97" t="s">
        <v>91</v>
      </c>
      <c r="G59" s="97" t="s">
        <v>194</v>
      </c>
      <c r="H59" s="97" t="s">
        <v>269</v>
      </c>
      <c r="I59" s="103">
        <v>10706</v>
      </c>
      <c r="J59" s="103">
        <v>10706</v>
      </c>
      <c r="K59" s="103">
        <v>10706</v>
      </c>
      <c r="L59" s="103"/>
      <c r="M59" s="97"/>
      <c r="N59" s="97"/>
      <c r="O59" s="97"/>
      <c r="P59" s="97"/>
      <c r="Q59" s="97"/>
      <c r="R59" s="97"/>
      <c r="S59" s="97"/>
      <c r="T59" s="97"/>
      <c r="U59" s="97"/>
      <c r="V59" s="97"/>
      <c r="W59" s="97"/>
    </row>
    <row r="60" s="86" customFormat="1" ht="22.5" spans="1:23">
      <c r="A60" s="97" t="s">
        <v>242</v>
      </c>
      <c r="B60" s="136" t="s">
        <v>284</v>
      </c>
      <c r="C60" s="97" t="s">
        <v>283</v>
      </c>
      <c r="D60" s="97" t="s">
        <v>56</v>
      </c>
      <c r="E60" s="97" t="s">
        <v>270</v>
      </c>
      <c r="F60" s="97" t="s">
        <v>91</v>
      </c>
      <c r="G60" s="97" t="s">
        <v>264</v>
      </c>
      <c r="H60" s="97" t="s">
        <v>197</v>
      </c>
      <c r="I60" s="103">
        <v>15000</v>
      </c>
      <c r="J60" s="103">
        <v>15000</v>
      </c>
      <c r="K60" s="103">
        <v>15000</v>
      </c>
      <c r="L60" s="103"/>
      <c r="M60" s="97"/>
      <c r="N60" s="97"/>
      <c r="O60" s="97"/>
      <c r="P60" s="97"/>
      <c r="Q60" s="97"/>
      <c r="R60" s="97"/>
      <c r="S60" s="97"/>
      <c r="T60" s="97"/>
      <c r="U60" s="97"/>
      <c r="V60" s="97"/>
      <c r="W60" s="97"/>
    </row>
    <row r="61" s="86" customFormat="1" ht="22.5" spans="1:23">
      <c r="A61" s="97" t="s">
        <v>242</v>
      </c>
      <c r="B61" s="136" t="s">
        <v>284</v>
      </c>
      <c r="C61" s="97" t="s">
        <v>283</v>
      </c>
      <c r="D61" s="97" t="s">
        <v>56</v>
      </c>
      <c r="E61" s="97" t="s">
        <v>270</v>
      </c>
      <c r="F61" s="97" t="s">
        <v>91</v>
      </c>
      <c r="G61" s="97" t="s">
        <v>297</v>
      </c>
      <c r="H61" s="97" t="s">
        <v>298</v>
      </c>
      <c r="I61" s="103">
        <v>5000</v>
      </c>
      <c r="J61" s="103">
        <v>5000</v>
      </c>
      <c r="K61" s="103">
        <v>5000</v>
      </c>
      <c r="L61" s="103"/>
      <c r="M61" s="97"/>
      <c r="N61" s="97"/>
      <c r="O61" s="97"/>
      <c r="P61" s="97"/>
      <c r="Q61" s="97"/>
      <c r="R61" s="97"/>
      <c r="S61" s="97"/>
      <c r="T61" s="97"/>
      <c r="U61" s="97"/>
      <c r="V61" s="97"/>
      <c r="W61" s="97"/>
    </row>
    <row r="62" s="86" customFormat="1" ht="22.5" spans="1:23">
      <c r="A62" s="97" t="s">
        <v>242</v>
      </c>
      <c r="B62" s="136" t="s">
        <v>284</v>
      </c>
      <c r="C62" s="97" t="s">
        <v>283</v>
      </c>
      <c r="D62" s="97" t="s">
        <v>56</v>
      </c>
      <c r="E62" s="97" t="s">
        <v>299</v>
      </c>
      <c r="F62" s="97" t="s">
        <v>300</v>
      </c>
      <c r="G62" s="97" t="s">
        <v>196</v>
      </c>
      <c r="H62" s="97" t="s">
        <v>289</v>
      </c>
      <c r="I62" s="103">
        <v>89910.8</v>
      </c>
      <c r="J62" s="103">
        <v>89910.8</v>
      </c>
      <c r="K62" s="103">
        <v>89910.8</v>
      </c>
      <c r="L62" s="103"/>
      <c r="M62" s="97"/>
      <c r="N62" s="97"/>
      <c r="O62" s="97"/>
      <c r="P62" s="97"/>
      <c r="Q62" s="97"/>
      <c r="R62" s="97"/>
      <c r="S62" s="97"/>
      <c r="T62" s="97"/>
      <c r="U62" s="97"/>
      <c r="V62" s="97"/>
      <c r="W62" s="97"/>
    </row>
    <row r="63" s="86" customFormat="1" ht="22.5" spans="1:23">
      <c r="A63" s="97" t="s">
        <v>242</v>
      </c>
      <c r="B63" s="136" t="s">
        <v>284</v>
      </c>
      <c r="C63" s="97" t="s">
        <v>283</v>
      </c>
      <c r="D63" s="97" t="s">
        <v>56</v>
      </c>
      <c r="E63" s="97" t="s">
        <v>299</v>
      </c>
      <c r="F63" s="97" t="s">
        <v>300</v>
      </c>
      <c r="G63" s="97" t="s">
        <v>288</v>
      </c>
      <c r="H63" s="97" t="s">
        <v>247</v>
      </c>
      <c r="I63" s="103">
        <v>103200</v>
      </c>
      <c r="J63" s="103">
        <v>103200</v>
      </c>
      <c r="K63" s="103">
        <v>103200</v>
      </c>
      <c r="L63" s="103"/>
      <c r="M63" s="97"/>
      <c r="N63" s="97"/>
      <c r="O63" s="97"/>
      <c r="P63" s="97"/>
      <c r="Q63" s="97"/>
      <c r="R63" s="97"/>
      <c r="S63" s="97"/>
      <c r="T63" s="97"/>
      <c r="U63" s="97"/>
      <c r="V63" s="97"/>
      <c r="W63" s="97"/>
    </row>
    <row r="64" s="86" customFormat="1" ht="18.75" customHeight="1" spans="1:23">
      <c r="A64" s="97"/>
      <c r="B64" s="97"/>
      <c r="C64" s="97" t="s">
        <v>301</v>
      </c>
      <c r="D64" s="97"/>
      <c r="E64" s="97"/>
      <c r="F64" s="97"/>
      <c r="G64" s="97"/>
      <c r="H64" s="97"/>
      <c r="I64" s="103">
        <f>J64</f>
        <v>58458</v>
      </c>
      <c r="J64" s="103">
        <f>SUM(J65:J68)</f>
        <v>58458</v>
      </c>
      <c r="K64" s="103">
        <f>J64</f>
        <v>58458</v>
      </c>
      <c r="L64" s="103"/>
      <c r="M64" s="97"/>
      <c r="N64" s="97"/>
      <c r="O64" s="97"/>
      <c r="P64" s="97"/>
      <c r="Q64" s="97"/>
      <c r="R64" s="97"/>
      <c r="S64" s="97"/>
      <c r="T64" s="97"/>
      <c r="U64" s="97"/>
      <c r="V64" s="97"/>
      <c r="W64" s="97"/>
    </row>
    <row r="65" s="86" customFormat="1" ht="18.75" customHeight="1" spans="1:23">
      <c r="A65" s="97" t="s">
        <v>242</v>
      </c>
      <c r="B65" s="136" t="s">
        <v>302</v>
      </c>
      <c r="C65" s="97" t="s">
        <v>301</v>
      </c>
      <c r="D65" s="97" t="s">
        <v>56</v>
      </c>
      <c r="E65" s="97" t="s">
        <v>90</v>
      </c>
      <c r="F65" s="97" t="s">
        <v>259</v>
      </c>
      <c r="G65" s="97" t="s">
        <v>246</v>
      </c>
      <c r="H65" s="97" t="s">
        <v>291</v>
      </c>
      <c r="I65" s="103">
        <v>19300</v>
      </c>
      <c r="J65" s="103">
        <v>19300</v>
      </c>
      <c r="K65" s="103">
        <v>19300</v>
      </c>
      <c r="L65" s="103"/>
      <c r="M65" s="97"/>
      <c r="N65" s="97"/>
      <c r="O65" s="97"/>
      <c r="P65" s="97"/>
      <c r="Q65" s="97"/>
      <c r="R65" s="97"/>
      <c r="S65" s="97"/>
      <c r="T65" s="97"/>
      <c r="U65" s="97"/>
      <c r="V65" s="97"/>
      <c r="W65" s="97"/>
    </row>
    <row r="66" s="86" customFormat="1" ht="18.75" customHeight="1" spans="1:23">
      <c r="A66" s="97" t="s">
        <v>242</v>
      </c>
      <c r="B66" s="136" t="s">
        <v>302</v>
      </c>
      <c r="C66" s="97" t="s">
        <v>301</v>
      </c>
      <c r="D66" s="97" t="s">
        <v>56</v>
      </c>
      <c r="E66" s="97" t="s">
        <v>90</v>
      </c>
      <c r="F66" s="97" t="s">
        <v>259</v>
      </c>
      <c r="G66" s="97" t="s">
        <v>268</v>
      </c>
      <c r="H66" s="97" t="s">
        <v>291</v>
      </c>
      <c r="I66" s="103">
        <v>27900</v>
      </c>
      <c r="J66" s="103">
        <v>27900</v>
      </c>
      <c r="K66" s="103">
        <v>27900</v>
      </c>
      <c r="L66" s="103"/>
      <c r="M66" s="97"/>
      <c r="N66" s="97"/>
      <c r="O66" s="97"/>
      <c r="P66" s="97"/>
      <c r="Q66" s="97"/>
      <c r="R66" s="97"/>
      <c r="S66" s="97"/>
      <c r="T66" s="97"/>
      <c r="U66" s="97"/>
      <c r="V66" s="97"/>
      <c r="W66" s="97"/>
    </row>
    <row r="67" s="86" customFormat="1" ht="18.75" customHeight="1" spans="1:23">
      <c r="A67" s="97" t="s">
        <v>242</v>
      </c>
      <c r="B67" s="136" t="s">
        <v>302</v>
      </c>
      <c r="C67" s="97" t="s">
        <v>301</v>
      </c>
      <c r="D67" s="97" t="s">
        <v>56</v>
      </c>
      <c r="E67" s="97" t="s">
        <v>90</v>
      </c>
      <c r="F67" s="97" t="s">
        <v>259</v>
      </c>
      <c r="G67" s="97" t="s">
        <v>303</v>
      </c>
      <c r="H67" s="97" t="s">
        <v>304</v>
      </c>
      <c r="I67" s="103">
        <v>5200</v>
      </c>
      <c r="J67" s="103">
        <v>5200</v>
      </c>
      <c r="K67" s="103">
        <v>5200</v>
      </c>
      <c r="L67" s="103"/>
      <c r="M67" s="97"/>
      <c r="N67" s="97"/>
      <c r="O67" s="97"/>
      <c r="P67" s="97"/>
      <c r="Q67" s="97"/>
      <c r="R67" s="97"/>
      <c r="S67" s="97"/>
      <c r="T67" s="97"/>
      <c r="U67" s="97"/>
      <c r="V67" s="97"/>
      <c r="W67" s="97"/>
    </row>
    <row r="68" s="86" customFormat="1" ht="18.75" customHeight="1" spans="1:23">
      <c r="A68" s="97" t="s">
        <v>242</v>
      </c>
      <c r="B68" s="136" t="s">
        <v>302</v>
      </c>
      <c r="C68" s="97" t="s">
        <v>301</v>
      </c>
      <c r="D68" s="97" t="s">
        <v>56</v>
      </c>
      <c r="E68" s="97" t="s">
        <v>90</v>
      </c>
      <c r="F68" s="97" t="s">
        <v>259</v>
      </c>
      <c r="G68" s="97" t="s">
        <v>268</v>
      </c>
      <c r="H68" s="97" t="s">
        <v>291</v>
      </c>
      <c r="I68" s="103">
        <v>6058</v>
      </c>
      <c r="J68" s="103">
        <v>6058</v>
      </c>
      <c r="K68" s="103">
        <v>6058</v>
      </c>
      <c r="L68" s="103"/>
      <c r="M68" s="97"/>
      <c r="N68" s="97"/>
      <c r="O68" s="97"/>
      <c r="P68" s="97"/>
      <c r="Q68" s="97"/>
      <c r="R68" s="97"/>
      <c r="S68" s="97"/>
      <c r="T68" s="97"/>
      <c r="U68" s="97"/>
      <c r="V68" s="97"/>
      <c r="W68" s="97"/>
    </row>
    <row r="69" s="86" customFormat="1" ht="18.75" customHeight="1" spans="1:23">
      <c r="A69" s="97"/>
      <c r="B69" s="97"/>
      <c r="C69" s="97" t="s">
        <v>305</v>
      </c>
      <c r="D69" s="97"/>
      <c r="E69" s="97"/>
      <c r="F69" s="97"/>
      <c r="G69" s="97"/>
      <c r="H69" s="97"/>
      <c r="I69" s="103">
        <f>J69</f>
        <v>48070</v>
      </c>
      <c r="J69" s="103">
        <f>SUM(J70:J73)</f>
        <v>48070</v>
      </c>
      <c r="K69" s="103">
        <f>J69</f>
        <v>48070</v>
      </c>
      <c r="L69" s="103"/>
      <c r="M69" s="97"/>
      <c r="N69" s="97"/>
      <c r="O69" s="97"/>
      <c r="P69" s="97"/>
      <c r="Q69" s="97"/>
      <c r="R69" s="97"/>
      <c r="S69" s="97"/>
      <c r="T69" s="97"/>
      <c r="U69" s="97"/>
      <c r="V69" s="97"/>
      <c r="W69" s="97"/>
    </row>
    <row r="70" s="86" customFormat="1" ht="18.75" customHeight="1" spans="1:23">
      <c r="A70" s="97" t="s">
        <v>272</v>
      </c>
      <c r="B70" s="136" t="s">
        <v>306</v>
      </c>
      <c r="C70" s="97" t="s">
        <v>305</v>
      </c>
      <c r="D70" s="97" t="s">
        <v>56</v>
      </c>
      <c r="E70" s="97" t="s">
        <v>90</v>
      </c>
      <c r="F70" s="97" t="s">
        <v>259</v>
      </c>
      <c r="G70" s="97" t="s">
        <v>303</v>
      </c>
      <c r="H70" s="97" t="s">
        <v>304</v>
      </c>
      <c r="I70" s="103">
        <v>10000</v>
      </c>
      <c r="J70" s="103">
        <v>10000</v>
      </c>
      <c r="K70" s="103">
        <v>10000</v>
      </c>
      <c r="L70" s="103"/>
      <c r="M70" s="97"/>
      <c r="N70" s="97"/>
      <c r="O70" s="97"/>
      <c r="P70" s="97"/>
      <c r="Q70" s="97"/>
      <c r="R70" s="97"/>
      <c r="S70" s="97"/>
      <c r="T70" s="97"/>
      <c r="U70" s="97"/>
      <c r="V70" s="97"/>
      <c r="W70" s="97"/>
    </row>
    <row r="71" s="86" customFormat="1" ht="18.75" customHeight="1" spans="1:23">
      <c r="A71" s="97" t="s">
        <v>272</v>
      </c>
      <c r="B71" s="136" t="s">
        <v>306</v>
      </c>
      <c r="C71" s="97" t="s">
        <v>305</v>
      </c>
      <c r="D71" s="97" t="s">
        <v>56</v>
      </c>
      <c r="E71" s="97" t="s">
        <v>90</v>
      </c>
      <c r="F71" s="97" t="s">
        <v>259</v>
      </c>
      <c r="G71" s="97" t="s">
        <v>246</v>
      </c>
      <c r="H71" s="97" t="s">
        <v>291</v>
      </c>
      <c r="I71" s="103">
        <v>5000</v>
      </c>
      <c r="J71" s="103">
        <v>5000</v>
      </c>
      <c r="K71" s="103">
        <v>5000</v>
      </c>
      <c r="L71" s="103"/>
      <c r="M71" s="97"/>
      <c r="N71" s="97"/>
      <c r="O71" s="97"/>
      <c r="P71" s="97"/>
      <c r="Q71" s="97"/>
      <c r="R71" s="97"/>
      <c r="S71" s="97"/>
      <c r="T71" s="97"/>
      <c r="U71" s="97"/>
      <c r="V71" s="97"/>
      <c r="W71" s="97"/>
    </row>
    <row r="72" s="86" customFormat="1" ht="18.75" customHeight="1" spans="1:23">
      <c r="A72" s="97" t="s">
        <v>272</v>
      </c>
      <c r="B72" s="136" t="s">
        <v>306</v>
      </c>
      <c r="C72" s="97" t="s">
        <v>305</v>
      </c>
      <c r="D72" s="97" t="s">
        <v>56</v>
      </c>
      <c r="E72" s="97" t="s">
        <v>90</v>
      </c>
      <c r="F72" s="97" t="s">
        <v>259</v>
      </c>
      <c r="G72" s="97" t="s">
        <v>265</v>
      </c>
      <c r="H72" s="97" t="s">
        <v>185</v>
      </c>
      <c r="I72" s="103">
        <v>8070</v>
      </c>
      <c r="J72" s="103">
        <v>8070</v>
      </c>
      <c r="K72" s="103">
        <v>8070</v>
      </c>
      <c r="L72" s="103"/>
      <c r="M72" s="97"/>
      <c r="N72" s="97"/>
      <c r="O72" s="97"/>
      <c r="P72" s="97"/>
      <c r="Q72" s="97"/>
      <c r="R72" s="97"/>
      <c r="S72" s="97"/>
      <c r="T72" s="97"/>
      <c r="U72" s="97"/>
      <c r="V72" s="97"/>
      <c r="W72" s="97"/>
    </row>
    <row r="73" s="86" customFormat="1" ht="18.75" customHeight="1" spans="1:23">
      <c r="A73" s="97" t="s">
        <v>272</v>
      </c>
      <c r="B73" s="136" t="s">
        <v>306</v>
      </c>
      <c r="C73" s="97" t="s">
        <v>305</v>
      </c>
      <c r="D73" s="97" t="s">
        <v>56</v>
      </c>
      <c r="E73" s="97" t="s">
        <v>90</v>
      </c>
      <c r="F73" s="97" t="s">
        <v>259</v>
      </c>
      <c r="G73" s="97" t="s">
        <v>303</v>
      </c>
      <c r="H73" s="97" t="s">
        <v>304</v>
      </c>
      <c r="I73" s="103">
        <v>25000</v>
      </c>
      <c r="J73" s="103">
        <v>25000</v>
      </c>
      <c r="K73" s="103">
        <v>25000</v>
      </c>
      <c r="L73" s="103"/>
      <c r="M73" s="97"/>
      <c r="N73" s="97"/>
      <c r="O73" s="97"/>
      <c r="P73" s="97"/>
      <c r="Q73" s="97"/>
      <c r="R73" s="97"/>
      <c r="S73" s="97"/>
      <c r="T73" s="97"/>
      <c r="U73" s="97"/>
      <c r="V73" s="97"/>
      <c r="W73" s="97"/>
    </row>
    <row r="74" ht="18.75" customHeight="1" spans="1:23">
      <c r="A74" s="104" t="s">
        <v>32</v>
      </c>
      <c r="B74" s="104"/>
      <c r="C74" s="104"/>
      <c r="D74" s="104"/>
      <c r="E74" s="104"/>
      <c r="F74" s="104"/>
      <c r="G74" s="104"/>
      <c r="H74" s="104"/>
      <c r="I74" s="105">
        <f>I10+I14+I19+I23+I25+I27+I34+I36+I38+I43+I64+I69+I12</f>
        <v>3013814.78</v>
      </c>
      <c r="J74" s="105">
        <f>J10+J14+J19+J23+J25+J27+J34+J36+J38+J43+J64+J69+J12</f>
        <v>3013814.78</v>
      </c>
      <c r="K74" s="105">
        <f>K10+K14+K19+K23+K25+K27+K34+K36+K38+K43+K64+K69+K12</f>
        <v>3013814.78</v>
      </c>
      <c r="L74" s="105"/>
      <c r="M74" s="105"/>
      <c r="N74" s="105"/>
      <c r="O74" s="105"/>
      <c r="P74" s="105"/>
      <c r="Q74" s="105"/>
      <c r="R74" s="105">
        <v>1980</v>
      </c>
      <c r="S74" s="105"/>
      <c r="T74" s="105"/>
      <c r="U74" s="105"/>
      <c r="V74" s="105"/>
      <c r="W74" s="105">
        <v>1980</v>
      </c>
    </row>
  </sheetData>
  <mergeCells count="28">
    <mergeCell ref="A3:W3"/>
    <mergeCell ref="A4:H4"/>
    <mergeCell ref="J5:M5"/>
    <mergeCell ref="N5:P5"/>
    <mergeCell ref="R5:W5"/>
    <mergeCell ref="A74:H7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9" scale="37"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1"/>
  <sheetViews>
    <sheetView showZeros="0" workbookViewId="0">
      <pane ySplit="1" topLeftCell="A2" activePane="bottomLeft" state="frozen"/>
      <selection/>
      <selection pane="bottomLeft" activeCell="B79" sqref="B79"/>
    </sheetView>
  </sheetViews>
  <sheetFormatPr defaultColWidth="8.88333333333333" defaultRowHeight="15" customHeight="1"/>
  <cols>
    <col min="1" max="1" width="44.3833333333333" customWidth="1"/>
    <col min="2" max="2" width="44.1333333333333" customWidth="1"/>
    <col min="3" max="4" width="13.8833333333333" customWidth="1"/>
    <col min="5" max="5" width="26.8833333333333" customWidth="1"/>
    <col min="6" max="8" width="10" customWidth="1"/>
    <col min="9" max="9" width="13.75" customWidth="1"/>
    <col min="10" max="10" width="28" customWidth="1"/>
  </cols>
  <sheetData>
    <row r="1" customHeight="1" spans="1:10">
      <c r="A1" s="26" t="s">
        <v>307</v>
      </c>
      <c r="B1" s="26"/>
      <c r="C1" s="26"/>
      <c r="D1" s="26"/>
      <c r="E1" s="26"/>
      <c r="F1" s="26"/>
      <c r="G1" s="26"/>
      <c r="H1" s="26"/>
      <c r="I1" s="26"/>
      <c r="J1" s="26"/>
    </row>
    <row r="2" ht="45" customHeight="1" spans="1:10">
      <c r="A2" s="57" t="s">
        <v>308</v>
      </c>
      <c r="B2" s="57"/>
      <c r="C2" s="57"/>
      <c r="D2" s="57"/>
      <c r="E2" s="57"/>
      <c r="F2" s="57"/>
      <c r="G2" s="57"/>
      <c r="H2" s="57"/>
      <c r="I2" s="57"/>
      <c r="J2" s="57"/>
    </row>
    <row r="3" ht="20.25" customHeight="1" spans="1:10">
      <c r="A3" s="25" t="str">
        <f>"单位名称："&amp;"新平彝族傣族自治县司法局"</f>
        <v>单位名称：新平彝族傣族自治县司法局</v>
      </c>
      <c r="B3" s="25"/>
      <c r="C3" s="25"/>
      <c r="D3" s="25"/>
      <c r="E3" s="25"/>
      <c r="F3" s="25"/>
      <c r="G3" s="25"/>
      <c r="H3" s="25"/>
      <c r="I3" s="25"/>
      <c r="J3" s="25"/>
    </row>
    <row r="4" ht="20.25" customHeight="1" spans="1:10">
      <c r="A4" s="58" t="s">
        <v>309</v>
      </c>
      <c r="B4" s="58" t="s">
        <v>310</v>
      </c>
      <c r="C4" s="58" t="s">
        <v>311</v>
      </c>
      <c r="D4" s="58" t="s">
        <v>312</v>
      </c>
      <c r="E4" s="58" t="s">
        <v>313</v>
      </c>
      <c r="F4" s="58" t="s">
        <v>314</v>
      </c>
      <c r="G4" s="58" t="s">
        <v>315</v>
      </c>
      <c r="H4" s="58" t="s">
        <v>316</v>
      </c>
      <c r="I4" s="58" t="s">
        <v>317</v>
      </c>
      <c r="J4" s="58" t="s">
        <v>318</v>
      </c>
    </row>
    <row r="5" ht="46.5" customHeight="1" spans="1:10">
      <c r="A5" s="75"/>
      <c r="B5" s="75"/>
      <c r="C5" s="75"/>
      <c r="D5" s="75"/>
      <c r="E5" s="75"/>
      <c r="F5" s="75"/>
      <c r="G5" s="75"/>
      <c r="H5" s="75"/>
      <c r="I5" s="75"/>
      <c r="J5" s="75"/>
    </row>
    <row r="6" ht="20.25" customHeight="1" spans="1:10">
      <c r="A6" s="76">
        <v>1</v>
      </c>
      <c r="B6" s="76">
        <v>2</v>
      </c>
      <c r="C6" s="76">
        <v>3</v>
      </c>
      <c r="D6" s="76">
        <v>4</v>
      </c>
      <c r="E6" s="76">
        <v>5</v>
      </c>
      <c r="F6" s="76">
        <v>6</v>
      </c>
      <c r="G6" s="76">
        <v>7</v>
      </c>
      <c r="H6" s="76">
        <v>8</v>
      </c>
      <c r="I6" s="76">
        <v>9</v>
      </c>
      <c r="J6" s="76">
        <v>10</v>
      </c>
    </row>
    <row r="7" ht="20.25" customHeight="1" spans="1:10">
      <c r="A7" s="77" t="s">
        <v>56</v>
      </c>
      <c r="B7" s="78"/>
      <c r="C7" s="78"/>
      <c r="D7" s="77"/>
      <c r="E7" s="79"/>
      <c r="F7" s="79"/>
      <c r="G7" s="79"/>
      <c r="H7" s="79"/>
      <c r="I7" s="79"/>
      <c r="J7" s="79"/>
    </row>
    <row r="8" ht="72.75" customHeight="1" spans="1:10">
      <c r="A8" s="80" t="s">
        <v>241</v>
      </c>
      <c r="B8" s="78" t="s">
        <v>319</v>
      </c>
      <c r="C8" s="81"/>
      <c r="D8" s="81"/>
      <c r="E8" s="79"/>
      <c r="F8" s="79"/>
      <c r="G8" s="79"/>
      <c r="H8" s="79"/>
      <c r="I8" s="79"/>
      <c r="J8" s="79"/>
    </row>
    <row r="9" ht="22.5" spans="1:10">
      <c r="A9" s="78"/>
      <c r="B9" s="78"/>
      <c r="C9" s="78" t="s">
        <v>320</v>
      </c>
      <c r="D9" s="82" t="s">
        <v>321</v>
      </c>
      <c r="E9" s="83" t="s">
        <v>322</v>
      </c>
      <c r="F9" s="84" t="s">
        <v>323</v>
      </c>
      <c r="G9" s="81" t="s">
        <v>324</v>
      </c>
      <c r="H9" s="84" t="s">
        <v>325</v>
      </c>
      <c r="I9" s="84" t="s">
        <v>326</v>
      </c>
      <c r="J9" s="83" t="s">
        <v>327</v>
      </c>
    </row>
    <row r="10" ht="33.75" spans="1:10">
      <c r="A10" s="78"/>
      <c r="B10" s="78"/>
      <c r="C10" s="78" t="s">
        <v>320</v>
      </c>
      <c r="D10" s="82" t="s">
        <v>328</v>
      </c>
      <c r="E10" s="83" t="s">
        <v>329</v>
      </c>
      <c r="F10" s="84" t="s">
        <v>330</v>
      </c>
      <c r="G10" s="81" t="s">
        <v>331</v>
      </c>
      <c r="H10" s="84" t="s">
        <v>332</v>
      </c>
      <c r="I10" s="84" t="s">
        <v>326</v>
      </c>
      <c r="J10" s="83" t="s">
        <v>333</v>
      </c>
    </row>
    <row r="11" ht="22.5" spans="1:10">
      <c r="A11" s="78"/>
      <c r="B11" s="78"/>
      <c r="C11" s="78" t="s">
        <v>320</v>
      </c>
      <c r="D11" s="82" t="s">
        <v>328</v>
      </c>
      <c r="E11" s="83" t="s">
        <v>334</v>
      </c>
      <c r="F11" s="84" t="s">
        <v>330</v>
      </c>
      <c r="G11" s="81" t="s">
        <v>331</v>
      </c>
      <c r="H11" s="84" t="s">
        <v>332</v>
      </c>
      <c r="I11" s="84" t="s">
        <v>326</v>
      </c>
      <c r="J11" s="83" t="s">
        <v>335</v>
      </c>
    </row>
    <row r="12" ht="33.75" spans="1:10">
      <c r="A12" s="78"/>
      <c r="B12" s="78"/>
      <c r="C12" s="78" t="s">
        <v>320</v>
      </c>
      <c r="D12" s="82" t="s">
        <v>336</v>
      </c>
      <c r="E12" s="83" t="s">
        <v>337</v>
      </c>
      <c r="F12" s="84" t="s">
        <v>323</v>
      </c>
      <c r="G12" s="81" t="s">
        <v>338</v>
      </c>
      <c r="H12" s="84" t="s">
        <v>332</v>
      </c>
      <c r="I12" s="84" t="s">
        <v>326</v>
      </c>
      <c r="J12" s="83" t="s">
        <v>339</v>
      </c>
    </row>
    <row r="13" ht="22.5" spans="1:10">
      <c r="A13" s="78"/>
      <c r="B13" s="78"/>
      <c r="C13" s="78" t="s">
        <v>340</v>
      </c>
      <c r="D13" s="82" t="s">
        <v>341</v>
      </c>
      <c r="E13" s="83" t="s">
        <v>342</v>
      </c>
      <c r="F13" s="84" t="s">
        <v>330</v>
      </c>
      <c r="G13" s="81" t="s">
        <v>338</v>
      </c>
      <c r="H13" s="84" t="s">
        <v>332</v>
      </c>
      <c r="I13" s="84" t="s">
        <v>326</v>
      </c>
      <c r="J13" s="83" t="s">
        <v>343</v>
      </c>
    </row>
    <row r="14" ht="13.5" spans="1:10">
      <c r="A14" s="78"/>
      <c r="B14" s="78"/>
      <c r="C14" s="78" t="s">
        <v>344</v>
      </c>
      <c r="D14" s="82" t="s">
        <v>345</v>
      </c>
      <c r="E14" s="83" t="s">
        <v>346</v>
      </c>
      <c r="F14" s="84" t="s">
        <v>330</v>
      </c>
      <c r="G14" s="81" t="s">
        <v>331</v>
      </c>
      <c r="H14" s="84" t="s">
        <v>332</v>
      </c>
      <c r="I14" s="84" t="s">
        <v>326</v>
      </c>
      <c r="J14" s="83" t="s">
        <v>347</v>
      </c>
    </row>
    <row r="15" ht="135" spans="1:10">
      <c r="A15" s="80" t="s">
        <v>248</v>
      </c>
      <c r="B15" s="78" t="s">
        <v>348</v>
      </c>
      <c r="C15" s="78"/>
      <c r="D15" s="78"/>
      <c r="E15" s="78"/>
      <c r="F15" s="78"/>
      <c r="G15" s="78"/>
      <c r="H15" s="78"/>
      <c r="I15" s="78"/>
      <c r="J15" s="78"/>
    </row>
    <row r="16" ht="45" spans="1:10">
      <c r="A16" s="78"/>
      <c r="B16" s="78"/>
      <c r="C16" s="78" t="s">
        <v>320</v>
      </c>
      <c r="D16" s="82" t="s">
        <v>321</v>
      </c>
      <c r="E16" s="83" t="s">
        <v>349</v>
      </c>
      <c r="F16" s="84" t="s">
        <v>330</v>
      </c>
      <c r="G16" s="81" t="s">
        <v>324</v>
      </c>
      <c r="H16" s="84" t="s">
        <v>350</v>
      </c>
      <c r="I16" s="84" t="s">
        <v>326</v>
      </c>
      <c r="J16" s="83" t="s">
        <v>351</v>
      </c>
    </row>
    <row r="17" ht="22.5" spans="1:10">
      <c r="A17" s="78"/>
      <c r="B17" s="78"/>
      <c r="C17" s="78" t="s">
        <v>320</v>
      </c>
      <c r="D17" s="82" t="s">
        <v>336</v>
      </c>
      <c r="E17" s="83" t="s">
        <v>352</v>
      </c>
      <c r="F17" s="84" t="s">
        <v>323</v>
      </c>
      <c r="G17" s="81" t="s">
        <v>324</v>
      </c>
      <c r="H17" s="84" t="s">
        <v>350</v>
      </c>
      <c r="I17" s="84" t="s">
        <v>326</v>
      </c>
      <c r="J17" s="83" t="s">
        <v>352</v>
      </c>
    </row>
    <row r="18" ht="13.5" spans="1:10">
      <c r="A18" s="78"/>
      <c r="B18" s="78"/>
      <c r="C18" s="78" t="s">
        <v>340</v>
      </c>
      <c r="D18" s="82" t="s">
        <v>341</v>
      </c>
      <c r="E18" s="83" t="s">
        <v>353</v>
      </c>
      <c r="F18" s="84" t="s">
        <v>330</v>
      </c>
      <c r="G18" s="81" t="s">
        <v>354</v>
      </c>
      <c r="H18" s="84" t="s">
        <v>332</v>
      </c>
      <c r="I18" s="84" t="s">
        <v>355</v>
      </c>
      <c r="J18" s="83" t="s">
        <v>356</v>
      </c>
    </row>
    <row r="19" ht="13.5" spans="1:10">
      <c r="A19" s="78"/>
      <c r="B19" s="78"/>
      <c r="C19" s="78" t="s">
        <v>340</v>
      </c>
      <c r="D19" s="82" t="s">
        <v>341</v>
      </c>
      <c r="E19" s="83" t="s">
        <v>357</v>
      </c>
      <c r="F19" s="84" t="s">
        <v>330</v>
      </c>
      <c r="G19" s="81" t="s">
        <v>358</v>
      </c>
      <c r="H19" s="84" t="s">
        <v>332</v>
      </c>
      <c r="I19" s="84" t="s">
        <v>355</v>
      </c>
      <c r="J19" s="83" t="s">
        <v>359</v>
      </c>
    </row>
    <row r="20" ht="22.5" spans="1:10">
      <c r="A20" s="78"/>
      <c r="B20" s="78"/>
      <c r="C20" s="78" t="s">
        <v>340</v>
      </c>
      <c r="D20" s="82" t="s">
        <v>341</v>
      </c>
      <c r="E20" s="83" t="s">
        <v>360</v>
      </c>
      <c r="F20" s="84" t="s">
        <v>330</v>
      </c>
      <c r="G20" s="81" t="s">
        <v>331</v>
      </c>
      <c r="H20" s="84" t="s">
        <v>332</v>
      </c>
      <c r="I20" s="84" t="s">
        <v>326</v>
      </c>
      <c r="J20" s="83" t="s">
        <v>361</v>
      </c>
    </row>
    <row r="21" ht="13.5" spans="1:10">
      <c r="A21" s="78"/>
      <c r="B21" s="78"/>
      <c r="C21" s="78" t="s">
        <v>344</v>
      </c>
      <c r="D21" s="82" t="s">
        <v>345</v>
      </c>
      <c r="E21" s="83" t="s">
        <v>362</v>
      </c>
      <c r="F21" s="84" t="s">
        <v>330</v>
      </c>
      <c r="G21" s="81" t="s">
        <v>331</v>
      </c>
      <c r="H21" s="84" t="s">
        <v>332</v>
      </c>
      <c r="I21" s="84" t="s">
        <v>326</v>
      </c>
      <c r="J21" s="83" t="s">
        <v>363</v>
      </c>
    </row>
    <row r="22" ht="13.5" spans="1:10">
      <c r="A22" s="78"/>
      <c r="B22" s="78"/>
      <c r="C22" s="78" t="s">
        <v>344</v>
      </c>
      <c r="D22" s="82" t="s">
        <v>345</v>
      </c>
      <c r="E22" s="83" t="s">
        <v>364</v>
      </c>
      <c r="F22" s="84" t="s">
        <v>330</v>
      </c>
      <c r="G22" s="81" t="s">
        <v>331</v>
      </c>
      <c r="H22" s="84" t="s">
        <v>332</v>
      </c>
      <c r="I22" s="84" t="s">
        <v>326</v>
      </c>
      <c r="J22" s="83" t="s">
        <v>363</v>
      </c>
    </row>
    <row r="23" ht="13.5" spans="1:10">
      <c r="A23" s="80" t="s">
        <v>244</v>
      </c>
      <c r="B23" s="78" t="s">
        <v>365</v>
      </c>
      <c r="C23" s="78"/>
      <c r="D23" s="78"/>
      <c r="E23" s="78"/>
      <c r="F23" s="78"/>
      <c r="G23" s="78"/>
      <c r="H23" s="78"/>
      <c r="I23" s="78"/>
      <c r="J23" s="78"/>
    </row>
    <row r="24" ht="13.5" spans="1:10">
      <c r="A24" s="78"/>
      <c r="B24" s="78"/>
      <c r="C24" s="78" t="s">
        <v>320</v>
      </c>
      <c r="D24" s="82" t="s">
        <v>321</v>
      </c>
      <c r="E24" s="83" t="s">
        <v>366</v>
      </c>
      <c r="F24" s="84" t="s">
        <v>323</v>
      </c>
      <c r="G24" s="81" t="s">
        <v>367</v>
      </c>
      <c r="H24" s="84" t="s">
        <v>368</v>
      </c>
      <c r="I24" s="84" t="s">
        <v>326</v>
      </c>
      <c r="J24" s="83" t="s">
        <v>369</v>
      </c>
    </row>
    <row r="25" ht="13.5" spans="1:10">
      <c r="A25" s="78"/>
      <c r="B25" s="78"/>
      <c r="C25" s="78" t="s">
        <v>320</v>
      </c>
      <c r="D25" s="82" t="s">
        <v>336</v>
      </c>
      <c r="E25" s="83" t="s">
        <v>370</v>
      </c>
      <c r="F25" s="84" t="s">
        <v>323</v>
      </c>
      <c r="G25" s="81" t="s">
        <v>371</v>
      </c>
      <c r="H25" s="84" t="s">
        <v>372</v>
      </c>
      <c r="I25" s="84" t="s">
        <v>326</v>
      </c>
      <c r="J25" s="83" t="s">
        <v>373</v>
      </c>
    </row>
    <row r="26" ht="13.5" spans="1:10">
      <c r="A26" s="78"/>
      <c r="B26" s="78"/>
      <c r="C26" s="78" t="s">
        <v>320</v>
      </c>
      <c r="D26" s="82" t="s">
        <v>374</v>
      </c>
      <c r="E26" s="83" t="s">
        <v>375</v>
      </c>
      <c r="F26" s="84" t="s">
        <v>330</v>
      </c>
      <c r="G26" s="81" t="s">
        <v>376</v>
      </c>
      <c r="H26" s="84" t="s">
        <v>377</v>
      </c>
      <c r="I26" s="84" t="s">
        <v>326</v>
      </c>
      <c r="J26" s="83" t="s">
        <v>378</v>
      </c>
    </row>
    <row r="27" ht="13.5" spans="1:10">
      <c r="A27" s="78"/>
      <c r="B27" s="78"/>
      <c r="C27" s="78" t="s">
        <v>340</v>
      </c>
      <c r="D27" s="82" t="s">
        <v>341</v>
      </c>
      <c r="E27" s="83" t="s">
        <v>379</v>
      </c>
      <c r="F27" s="84" t="s">
        <v>330</v>
      </c>
      <c r="G27" s="81" t="s">
        <v>380</v>
      </c>
      <c r="H27" s="84" t="s">
        <v>332</v>
      </c>
      <c r="I27" s="84" t="s">
        <v>355</v>
      </c>
      <c r="J27" s="83" t="s">
        <v>381</v>
      </c>
    </row>
    <row r="28" ht="13.5" spans="1:10">
      <c r="A28" s="78"/>
      <c r="B28" s="78"/>
      <c r="C28" s="78" t="s">
        <v>344</v>
      </c>
      <c r="D28" s="82" t="s">
        <v>345</v>
      </c>
      <c r="E28" s="83" t="s">
        <v>382</v>
      </c>
      <c r="F28" s="84" t="s">
        <v>330</v>
      </c>
      <c r="G28" s="81" t="s">
        <v>383</v>
      </c>
      <c r="H28" s="84" t="s">
        <v>332</v>
      </c>
      <c r="I28" s="84" t="s">
        <v>326</v>
      </c>
      <c r="J28" s="83" t="s">
        <v>384</v>
      </c>
    </row>
    <row r="29" ht="270" spans="1:10">
      <c r="A29" s="80" t="s">
        <v>251</v>
      </c>
      <c r="B29" s="78" t="s">
        <v>385</v>
      </c>
      <c r="C29" s="78"/>
      <c r="D29" s="78"/>
      <c r="E29" s="78"/>
      <c r="F29" s="78"/>
      <c r="G29" s="78"/>
      <c r="H29" s="78"/>
      <c r="I29" s="78"/>
      <c r="J29" s="78"/>
    </row>
    <row r="30" ht="13.5" spans="1:10">
      <c r="A30" s="78"/>
      <c r="B30" s="78"/>
      <c r="C30" s="78" t="s">
        <v>320</v>
      </c>
      <c r="D30" s="82" t="s">
        <v>321</v>
      </c>
      <c r="E30" s="83" t="s">
        <v>386</v>
      </c>
      <c r="F30" s="84" t="s">
        <v>330</v>
      </c>
      <c r="G30" s="81" t="s">
        <v>387</v>
      </c>
      <c r="H30" s="84" t="s">
        <v>350</v>
      </c>
      <c r="I30" s="84" t="s">
        <v>326</v>
      </c>
      <c r="J30" s="83" t="s">
        <v>388</v>
      </c>
    </row>
    <row r="31" ht="13.5" spans="1:10">
      <c r="A31" s="78"/>
      <c r="B31" s="78"/>
      <c r="C31" s="78" t="s">
        <v>320</v>
      </c>
      <c r="D31" s="82" t="s">
        <v>321</v>
      </c>
      <c r="E31" s="83" t="s">
        <v>389</v>
      </c>
      <c r="F31" s="84" t="s">
        <v>323</v>
      </c>
      <c r="G31" s="81" t="s">
        <v>390</v>
      </c>
      <c r="H31" s="84" t="s">
        <v>391</v>
      </c>
      <c r="I31" s="84" t="s">
        <v>326</v>
      </c>
      <c r="J31" s="83" t="s">
        <v>392</v>
      </c>
    </row>
    <row r="32" ht="13.5" spans="1:10">
      <c r="A32" s="78"/>
      <c r="B32" s="78"/>
      <c r="C32" s="78" t="s">
        <v>320</v>
      </c>
      <c r="D32" s="82" t="s">
        <v>328</v>
      </c>
      <c r="E32" s="83" t="s">
        <v>393</v>
      </c>
      <c r="F32" s="84" t="s">
        <v>323</v>
      </c>
      <c r="G32" s="81" t="s">
        <v>387</v>
      </c>
      <c r="H32" s="84" t="s">
        <v>332</v>
      </c>
      <c r="I32" s="84" t="s">
        <v>326</v>
      </c>
      <c r="J32" s="83" t="s">
        <v>394</v>
      </c>
    </row>
    <row r="33" ht="13.5" spans="1:10">
      <c r="A33" s="78"/>
      <c r="B33" s="78"/>
      <c r="C33" s="78" t="s">
        <v>320</v>
      </c>
      <c r="D33" s="82" t="s">
        <v>336</v>
      </c>
      <c r="E33" s="83" t="s">
        <v>395</v>
      </c>
      <c r="F33" s="84" t="s">
        <v>396</v>
      </c>
      <c r="G33" s="81" t="s">
        <v>46</v>
      </c>
      <c r="H33" s="84" t="s">
        <v>372</v>
      </c>
      <c r="I33" s="84" t="s">
        <v>326</v>
      </c>
      <c r="J33" s="83" t="s">
        <v>397</v>
      </c>
    </row>
    <row r="34" ht="13.5" spans="1:10">
      <c r="A34" s="78"/>
      <c r="B34" s="78"/>
      <c r="C34" s="78" t="s">
        <v>340</v>
      </c>
      <c r="D34" s="82" t="s">
        <v>341</v>
      </c>
      <c r="E34" s="83" t="s">
        <v>398</v>
      </c>
      <c r="F34" s="84" t="s">
        <v>330</v>
      </c>
      <c r="G34" s="81" t="s">
        <v>358</v>
      </c>
      <c r="H34" s="84" t="s">
        <v>332</v>
      </c>
      <c r="I34" s="84" t="s">
        <v>326</v>
      </c>
      <c r="J34" s="83" t="s">
        <v>399</v>
      </c>
    </row>
    <row r="35" ht="13.5" spans="1:10">
      <c r="A35" s="78"/>
      <c r="B35" s="78"/>
      <c r="C35" s="78" t="s">
        <v>344</v>
      </c>
      <c r="D35" s="82" t="s">
        <v>345</v>
      </c>
      <c r="E35" s="83" t="s">
        <v>400</v>
      </c>
      <c r="F35" s="84" t="s">
        <v>330</v>
      </c>
      <c r="G35" s="81" t="s">
        <v>338</v>
      </c>
      <c r="H35" s="84" t="s">
        <v>332</v>
      </c>
      <c r="I35" s="84" t="s">
        <v>326</v>
      </c>
      <c r="J35" s="83" t="s">
        <v>401</v>
      </c>
    </row>
    <row r="36" ht="337.5" spans="1:10">
      <c r="A36" s="80" t="s">
        <v>255</v>
      </c>
      <c r="B36" s="85" t="s">
        <v>402</v>
      </c>
      <c r="C36" s="78"/>
      <c r="D36" s="78"/>
      <c r="E36" s="78"/>
      <c r="F36" s="78"/>
      <c r="G36" s="78"/>
      <c r="H36" s="78"/>
      <c r="I36" s="78"/>
      <c r="J36" s="78"/>
    </row>
    <row r="37" ht="13.5" spans="1:10">
      <c r="A37" s="80"/>
      <c r="B37" s="78"/>
      <c r="C37" s="78" t="s">
        <v>320</v>
      </c>
      <c r="D37" s="78" t="s">
        <v>321</v>
      </c>
      <c r="E37" s="78" t="s">
        <v>403</v>
      </c>
      <c r="F37" s="84" t="s">
        <v>330</v>
      </c>
      <c r="G37" s="81" t="s">
        <v>47</v>
      </c>
      <c r="H37" s="84" t="s">
        <v>391</v>
      </c>
      <c r="I37" s="84" t="s">
        <v>326</v>
      </c>
      <c r="J37" s="78" t="s">
        <v>404</v>
      </c>
    </row>
    <row r="38" ht="13.5" spans="1:10">
      <c r="A38" s="78"/>
      <c r="B38" s="78"/>
      <c r="C38" s="78" t="s">
        <v>320</v>
      </c>
      <c r="D38" s="82" t="s">
        <v>328</v>
      </c>
      <c r="E38" s="83" t="s">
        <v>405</v>
      </c>
      <c r="F38" s="84" t="s">
        <v>330</v>
      </c>
      <c r="G38" s="81" t="s">
        <v>383</v>
      </c>
      <c r="H38" s="84" t="s">
        <v>332</v>
      </c>
      <c r="I38" s="84" t="s">
        <v>326</v>
      </c>
      <c r="J38" s="83" t="s">
        <v>406</v>
      </c>
    </row>
    <row r="39" ht="13.5" spans="1:10">
      <c r="A39" s="78"/>
      <c r="B39" s="78"/>
      <c r="C39" s="78" t="s">
        <v>320</v>
      </c>
      <c r="D39" s="82" t="s">
        <v>336</v>
      </c>
      <c r="E39" s="83" t="s">
        <v>407</v>
      </c>
      <c r="F39" s="84" t="s">
        <v>396</v>
      </c>
      <c r="G39" s="81" t="s">
        <v>408</v>
      </c>
      <c r="H39" s="84" t="s">
        <v>409</v>
      </c>
      <c r="I39" s="84" t="s">
        <v>326</v>
      </c>
      <c r="J39" s="83" t="s">
        <v>410</v>
      </c>
    </row>
    <row r="40" ht="13.5" spans="1:10">
      <c r="A40" s="78"/>
      <c r="B40" s="78"/>
      <c r="C40" s="78" t="s">
        <v>340</v>
      </c>
      <c r="D40" s="82" t="s">
        <v>341</v>
      </c>
      <c r="E40" s="83" t="s">
        <v>411</v>
      </c>
      <c r="F40" s="84" t="s">
        <v>330</v>
      </c>
      <c r="G40" s="81" t="s">
        <v>412</v>
      </c>
      <c r="H40" s="84" t="s">
        <v>332</v>
      </c>
      <c r="I40" s="84" t="s">
        <v>326</v>
      </c>
      <c r="J40" s="83" t="s">
        <v>413</v>
      </c>
    </row>
    <row r="41" ht="13.5" spans="1:10">
      <c r="A41" s="78"/>
      <c r="B41" s="78"/>
      <c r="C41" s="78" t="s">
        <v>344</v>
      </c>
      <c r="D41" s="82" t="s">
        <v>345</v>
      </c>
      <c r="E41" s="83" t="s">
        <v>414</v>
      </c>
      <c r="F41" s="84" t="s">
        <v>330</v>
      </c>
      <c r="G41" s="81" t="s">
        <v>331</v>
      </c>
      <c r="H41" s="84" t="s">
        <v>332</v>
      </c>
      <c r="I41" s="84" t="s">
        <v>326</v>
      </c>
      <c r="J41" s="83" t="s">
        <v>415</v>
      </c>
    </row>
    <row r="42" ht="146.25" spans="1:10">
      <c r="A42" s="80" t="s">
        <v>257</v>
      </c>
      <c r="B42" s="78" t="s">
        <v>416</v>
      </c>
      <c r="C42" s="78"/>
      <c r="D42" s="82"/>
      <c r="E42" s="83"/>
      <c r="F42" s="84"/>
      <c r="G42" s="81"/>
      <c r="H42" s="84"/>
      <c r="I42" s="84"/>
      <c r="J42" s="83"/>
    </row>
    <row r="43" ht="13.5" spans="1:10">
      <c r="A43" s="78"/>
      <c r="B43" s="78"/>
      <c r="C43" s="78" t="s">
        <v>320</v>
      </c>
      <c r="D43" s="82" t="s">
        <v>321</v>
      </c>
      <c r="E43" s="83" t="s">
        <v>417</v>
      </c>
      <c r="F43" s="84" t="s">
        <v>323</v>
      </c>
      <c r="G43" s="81" t="s">
        <v>46</v>
      </c>
      <c r="H43" s="84" t="s">
        <v>418</v>
      </c>
      <c r="I43" s="84" t="s">
        <v>326</v>
      </c>
      <c r="J43" s="83" t="s">
        <v>419</v>
      </c>
    </row>
    <row r="44" ht="13.5" spans="1:10">
      <c r="A44" s="80"/>
      <c r="B44" s="85"/>
      <c r="C44" s="78" t="s">
        <v>320</v>
      </c>
      <c r="D44" s="78" t="s">
        <v>321</v>
      </c>
      <c r="E44" s="78" t="s">
        <v>420</v>
      </c>
      <c r="F44" s="84" t="s">
        <v>323</v>
      </c>
      <c r="G44" s="81" t="s">
        <v>46</v>
      </c>
      <c r="H44" s="84" t="s">
        <v>421</v>
      </c>
      <c r="I44" s="84" t="s">
        <v>326</v>
      </c>
      <c r="J44" s="78" t="s">
        <v>419</v>
      </c>
    </row>
    <row r="45" ht="13.5" spans="1:10">
      <c r="A45" s="80"/>
      <c r="B45" s="78"/>
      <c r="C45" s="78" t="s">
        <v>320</v>
      </c>
      <c r="D45" s="78" t="s">
        <v>321</v>
      </c>
      <c r="E45" s="78" t="s">
        <v>422</v>
      </c>
      <c r="F45" s="84" t="s">
        <v>323</v>
      </c>
      <c r="G45" s="81" t="s">
        <v>423</v>
      </c>
      <c r="H45" s="84" t="s">
        <v>421</v>
      </c>
      <c r="I45" s="84" t="s">
        <v>326</v>
      </c>
      <c r="J45" s="78" t="s">
        <v>419</v>
      </c>
    </row>
    <row r="46" ht="13.5" spans="1:10">
      <c r="A46" s="78"/>
      <c r="B46" s="78"/>
      <c r="C46" s="78" t="s">
        <v>320</v>
      </c>
      <c r="D46" s="82" t="s">
        <v>328</v>
      </c>
      <c r="E46" s="83" t="s">
        <v>424</v>
      </c>
      <c r="F46" s="84" t="s">
        <v>330</v>
      </c>
      <c r="G46" s="81" t="s">
        <v>425</v>
      </c>
      <c r="H46" s="84" t="s">
        <v>332</v>
      </c>
      <c r="I46" s="84" t="s">
        <v>326</v>
      </c>
      <c r="J46" s="83" t="s">
        <v>419</v>
      </c>
    </row>
    <row r="47" ht="13.5" spans="1:10">
      <c r="A47" s="78"/>
      <c r="B47" s="78"/>
      <c r="C47" s="78" t="s">
        <v>320</v>
      </c>
      <c r="D47" s="82" t="s">
        <v>328</v>
      </c>
      <c r="E47" s="83" t="s">
        <v>426</v>
      </c>
      <c r="F47" s="84" t="s">
        <v>330</v>
      </c>
      <c r="G47" s="81" t="s">
        <v>427</v>
      </c>
      <c r="H47" s="84" t="s">
        <v>332</v>
      </c>
      <c r="I47" s="84" t="s">
        <v>326</v>
      </c>
      <c r="J47" s="83" t="s">
        <v>419</v>
      </c>
    </row>
    <row r="48" ht="13.5" spans="1:10">
      <c r="A48" s="78"/>
      <c r="B48" s="78"/>
      <c r="C48" s="78" t="s">
        <v>320</v>
      </c>
      <c r="D48" s="82" t="s">
        <v>336</v>
      </c>
      <c r="E48" s="83" t="s">
        <v>407</v>
      </c>
      <c r="F48" s="84" t="s">
        <v>396</v>
      </c>
      <c r="G48" s="81" t="s">
        <v>408</v>
      </c>
      <c r="H48" s="84" t="s">
        <v>409</v>
      </c>
      <c r="I48" s="84" t="s">
        <v>326</v>
      </c>
      <c r="J48" s="83" t="s">
        <v>419</v>
      </c>
    </row>
    <row r="49" ht="13.5" spans="1:10">
      <c r="A49" s="78"/>
      <c r="B49" s="78"/>
      <c r="C49" s="78" t="s">
        <v>340</v>
      </c>
      <c r="D49" s="82" t="s">
        <v>428</v>
      </c>
      <c r="E49" s="83" t="s">
        <v>429</v>
      </c>
      <c r="F49" s="84" t="s">
        <v>330</v>
      </c>
      <c r="G49" s="81" t="s">
        <v>387</v>
      </c>
      <c r="H49" s="84" t="s">
        <v>332</v>
      </c>
      <c r="I49" s="84" t="s">
        <v>326</v>
      </c>
      <c r="J49" s="83" t="s">
        <v>419</v>
      </c>
    </row>
    <row r="50" ht="22.5" spans="1:10">
      <c r="A50" s="78"/>
      <c r="B50" s="78"/>
      <c r="C50" s="78" t="s">
        <v>344</v>
      </c>
      <c r="D50" s="82" t="s">
        <v>430</v>
      </c>
      <c r="E50" s="83" t="s">
        <v>431</v>
      </c>
      <c r="F50" s="84" t="s">
        <v>330</v>
      </c>
      <c r="G50" s="81" t="s">
        <v>338</v>
      </c>
      <c r="H50" s="84" t="s">
        <v>332</v>
      </c>
      <c r="I50" s="84" t="s">
        <v>326</v>
      </c>
      <c r="J50" s="83" t="s">
        <v>432</v>
      </c>
    </row>
    <row r="51" ht="247.5" spans="1:10">
      <c r="A51" s="80" t="s">
        <v>260</v>
      </c>
      <c r="B51" s="78" t="s">
        <v>433</v>
      </c>
      <c r="C51" s="78"/>
      <c r="D51" s="82"/>
      <c r="E51" s="83"/>
      <c r="F51" s="84"/>
      <c r="G51" s="81"/>
      <c r="H51" s="84"/>
      <c r="I51" s="84"/>
      <c r="J51" s="83"/>
    </row>
    <row r="52" ht="13.5" spans="1:10">
      <c r="A52" s="80"/>
      <c r="B52" s="85"/>
      <c r="C52" s="78" t="s">
        <v>320</v>
      </c>
      <c r="D52" s="78" t="s">
        <v>321</v>
      </c>
      <c r="E52" s="78" t="s">
        <v>434</v>
      </c>
      <c r="F52" s="84" t="s">
        <v>323</v>
      </c>
      <c r="G52" s="81" t="s">
        <v>435</v>
      </c>
      <c r="H52" s="84" t="s">
        <v>436</v>
      </c>
      <c r="I52" s="84" t="s">
        <v>326</v>
      </c>
      <c r="J52" s="78" t="s">
        <v>437</v>
      </c>
    </row>
    <row r="53" ht="13.5" spans="1:10">
      <c r="A53" s="80"/>
      <c r="B53" s="78"/>
      <c r="C53" s="78" t="s">
        <v>320</v>
      </c>
      <c r="D53" s="78" t="s">
        <v>321</v>
      </c>
      <c r="E53" s="78" t="s">
        <v>438</v>
      </c>
      <c r="F53" s="84" t="s">
        <v>323</v>
      </c>
      <c r="G53" s="81" t="s">
        <v>46</v>
      </c>
      <c r="H53" s="84" t="s">
        <v>418</v>
      </c>
      <c r="I53" s="84" t="s">
        <v>326</v>
      </c>
      <c r="J53" s="78" t="s">
        <v>439</v>
      </c>
    </row>
    <row r="54" ht="13.5" spans="1:10">
      <c r="A54" s="78"/>
      <c r="B54" s="78"/>
      <c r="C54" s="78" t="s">
        <v>320</v>
      </c>
      <c r="D54" s="82" t="s">
        <v>336</v>
      </c>
      <c r="E54" s="83" t="s">
        <v>407</v>
      </c>
      <c r="F54" s="84" t="s">
        <v>396</v>
      </c>
      <c r="G54" s="81" t="s">
        <v>408</v>
      </c>
      <c r="H54" s="84" t="s">
        <v>409</v>
      </c>
      <c r="I54" s="84" t="s">
        <v>326</v>
      </c>
      <c r="J54" s="83" t="s">
        <v>440</v>
      </c>
    </row>
    <row r="55" ht="22.5" spans="1:10">
      <c r="A55" s="78"/>
      <c r="B55" s="78"/>
      <c r="C55" s="78" t="s">
        <v>340</v>
      </c>
      <c r="D55" s="82" t="s">
        <v>428</v>
      </c>
      <c r="E55" s="83" t="s">
        <v>441</v>
      </c>
      <c r="F55" s="84" t="s">
        <v>442</v>
      </c>
      <c r="G55" s="81" t="s">
        <v>48</v>
      </c>
      <c r="H55" s="84" t="s">
        <v>332</v>
      </c>
      <c r="I55" s="84" t="s">
        <v>326</v>
      </c>
      <c r="J55" s="83" t="s">
        <v>443</v>
      </c>
    </row>
    <row r="56" ht="22.5" spans="1:10">
      <c r="A56" s="78"/>
      <c r="B56" s="78"/>
      <c r="C56" s="78" t="s">
        <v>344</v>
      </c>
      <c r="D56" s="82" t="s">
        <v>430</v>
      </c>
      <c r="E56" s="83" t="s">
        <v>414</v>
      </c>
      <c r="F56" s="84" t="s">
        <v>330</v>
      </c>
      <c r="G56" s="81" t="s">
        <v>331</v>
      </c>
      <c r="H56" s="84" t="s">
        <v>332</v>
      </c>
      <c r="I56" s="84" t="s">
        <v>326</v>
      </c>
      <c r="J56" s="83" t="s">
        <v>444</v>
      </c>
    </row>
    <row r="57" ht="33.75" spans="1:10">
      <c r="A57" s="80" t="s">
        <v>271</v>
      </c>
      <c r="B57" s="78" t="s">
        <v>445</v>
      </c>
      <c r="C57" s="78"/>
      <c r="D57" s="82"/>
      <c r="E57" s="83"/>
      <c r="F57" s="84"/>
      <c r="G57" s="81"/>
      <c r="H57" s="84"/>
      <c r="I57" s="84"/>
      <c r="J57" s="83"/>
    </row>
    <row r="58" ht="22.5" spans="1:10">
      <c r="A58" s="78"/>
      <c r="B58" s="78"/>
      <c r="C58" s="78" t="s">
        <v>320</v>
      </c>
      <c r="D58" s="82" t="s">
        <v>321</v>
      </c>
      <c r="E58" s="83" t="s">
        <v>446</v>
      </c>
      <c r="F58" s="84" t="s">
        <v>330</v>
      </c>
      <c r="G58" s="81" t="s">
        <v>447</v>
      </c>
      <c r="H58" s="84" t="s">
        <v>436</v>
      </c>
      <c r="I58" s="84" t="s">
        <v>326</v>
      </c>
      <c r="J58" s="83" t="s">
        <v>448</v>
      </c>
    </row>
    <row r="59" ht="22.5" spans="1:10">
      <c r="A59" s="78"/>
      <c r="B59" s="78"/>
      <c r="C59" s="78" t="s">
        <v>320</v>
      </c>
      <c r="D59" s="82" t="s">
        <v>321</v>
      </c>
      <c r="E59" s="83" t="s">
        <v>449</v>
      </c>
      <c r="F59" s="84" t="s">
        <v>330</v>
      </c>
      <c r="G59" s="81" t="s">
        <v>450</v>
      </c>
      <c r="H59" s="84" t="s">
        <v>409</v>
      </c>
      <c r="I59" s="84" t="s">
        <v>326</v>
      </c>
      <c r="J59" s="83" t="s">
        <v>451</v>
      </c>
    </row>
    <row r="60" ht="13.5" spans="1:10">
      <c r="A60" s="80"/>
      <c r="B60" s="85"/>
      <c r="C60" s="78" t="s">
        <v>320</v>
      </c>
      <c r="D60" s="78" t="s">
        <v>321</v>
      </c>
      <c r="E60" s="78" t="s">
        <v>452</v>
      </c>
      <c r="F60" s="84" t="s">
        <v>330</v>
      </c>
      <c r="G60" s="81" t="s">
        <v>447</v>
      </c>
      <c r="H60" s="84" t="s">
        <v>436</v>
      </c>
      <c r="I60" s="84" t="s">
        <v>326</v>
      </c>
      <c r="J60" s="78" t="s">
        <v>453</v>
      </c>
    </row>
    <row r="61" ht="33.75" spans="1:10">
      <c r="A61" s="80"/>
      <c r="B61" s="78"/>
      <c r="C61" s="78" t="s">
        <v>320</v>
      </c>
      <c r="D61" s="78" t="s">
        <v>328</v>
      </c>
      <c r="E61" s="78" t="s">
        <v>393</v>
      </c>
      <c r="F61" s="84" t="s">
        <v>330</v>
      </c>
      <c r="G61" s="81" t="s">
        <v>383</v>
      </c>
      <c r="H61" s="84" t="s">
        <v>332</v>
      </c>
      <c r="I61" s="84" t="s">
        <v>326</v>
      </c>
      <c r="J61" s="78" t="s">
        <v>454</v>
      </c>
    </row>
    <row r="62" ht="33.75" spans="1:10">
      <c r="A62" s="78"/>
      <c r="B62" s="78"/>
      <c r="C62" s="78" t="s">
        <v>320</v>
      </c>
      <c r="D62" s="82" t="s">
        <v>336</v>
      </c>
      <c r="E62" s="83" t="s">
        <v>337</v>
      </c>
      <c r="F62" s="84" t="s">
        <v>330</v>
      </c>
      <c r="G62" s="81" t="s">
        <v>331</v>
      </c>
      <c r="H62" s="84" t="s">
        <v>332</v>
      </c>
      <c r="I62" s="84" t="s">
        <v>326</v>
      </c>
      <c r="J62" s="83" t="s">
        <v>455</v>
      </c>
    </row>
    <row r="63" ht="56.25" spans="1:10">
      <c r="A63" s="78"/>
      <c r="B63" s="78"/>
      <c r="C63" s="78" t="s">
        <v>340</v>
      </c>
      <c r="D63" s="82" t="s">
        <v>428</v>
      </c>
      <c r="E63" s="83" t="s">
        <v>456</v>
      </c>
      <c r="F63" s="84" t="s">
        <v>323</v>
      </c>
      <c r="G63" s="81" t="s">
        <v>331</v>
      </c>
      <c r="H63" s="84" t="s">
        <v>332</v>
      </c>
      <c r="I63" s="84" t="s">
        <v>355</v>
      </c>
      <c r="J63" s="83" t="s">
        <v>457</v>
      </c>
    </row>
    <row r="64" ht="22.5" spans="1:10">
      <c r="A64" s="78"/>
      <c r="B64" s="78"/>
      <c r="C64" s="78" t="s">
        <v>344</v>
      </c>
      <c r="D64" s="82" t="s">
        <v>430</v>
      </c>
      <c r="E64" s="83" t="s">
        <v>346</v>
      </c>
      <c r="F64" s="84" t="s">
        <v>330</v>
      </c>
      <c r="G64" s="81" t="s">
        <v>331</v>
      </c>
      <c r="H64" s="84" t="s">
        <v>332</v>
      </c>
      <c r="I64" s="84" t="s">
        <v>326</v>
      </c>
      <c r="J64" s="83" t="s">
        <v>458</v>
      </c>
    </row>
    <row r="65" ht="56.25" spans="1:10">
      <c r="A65" s="80" t="s">
        <v>275</v>
      </c>
      <c r="B65" s="78" t="s">
        <v>459</v>
      </c>
      <c r="C65" s="78"/>
      <c r="D65" s="82"/>
      <c r="E65" s="83"/>
      <c r="F65" s="84"/>
      <c r="G65" s="81"/>
      <c r="H65" s="84"/>
      <c r="I65" s="84"/>
      <c r="J65" s="83"/>
    </row>
    <row r="66" ht="13.5" spans="1:10">
      <c r="A66" s="78"/>
      <c r="B66" s="78"/>
      <c r="C66" s="78" t="s">
        <v>320</v>
      </c>
      <c r="D66" s="82" t="s">
        <v>321</v>
      </c>
      <c r="E66" s="83" t="s">
        <v>460</v>
      </c>
      <c r="F66" s="84" t="s">
        <v>323</v>
      </c>
      <c r="G66" s="81" t="s">
        <v>46</v>
      </c>
      <c r="H66" s="84" t="s">
        <v>461</v>
      </c>
      <c r="I66" s="84" t="s">
        <v>326</v>
      </c>
      <c r="J66" s="83" t="s">
        <v>462</v>
      </c>
    </row>
    <row r="67" ht="13.5" spans="1:10">
      <c r="A67" s="78"/>
      <c r="B67" s="78"/>
      <c r="C67" s="78" t="s">
        <v>320</v>
      </c>
      <c r="D67" s="82" t="s">
        <v>328</v>
      </c>
      <c r="E67" s="83" t="s">
        <v>463</v>
      </c>
      <c r="F67" s="84" t="s">
        <v>330</v>
      </c>
      <c r="G67" s="81" t="s">
        <v>331</v>
      </c>
      <c r="H67" s="84" t="s">
        <v>332</v>
      </c>
      <c r="I67" s="84" t="s">
        <v>326</v>
      </c>
      <c r="J67" s="83" t="s">
        <v>462</v>
      </c>
    </row>
    <row r="68" ht="13.5" spans="1:10">
      <c r="A68" s="80"/>
      <c r="B68" s="85"/>
      <c r="C68" s="78" t="s">
        <v>320</v>
      </c>
      <c r="D68" s="78" t="s">
        <v>336</v>
      </c>
      <c r="E68" s="78" t="s">
        <v>464</v>
      </c>
      <c r="F68" s="84" t="s">
        <v>396</v>
      </c>
      <c r="G68" s="81" t="s">
        <v>408</v>
      </c>
      <c r="H68" s="84" t="s">
        <v>409</v>
      </c>
      <c r="I68" s="84" t="s">
        <v>326</v>
      </c>
      <c r="J68" s="78" t="s">
        <v>462</v>
      </c>
    </row>
    <row r="69" ht="13.5" spans="1:10">
      <c r="A69" s="80"/>
      <c r="B69" s="78"/>
      <c r="C69" s="78" t="s">
        <v>340</v>
      </c>
      <c r="D69" s="78" t="s">
        <v>428</v>
      </c>
      <c r="E69" s="78" t="s">
        <v>465</v>
      </c>
      <c r="F69" s="84" t="s">
        <v>330</v>
      </c>
      <c r="G69" s="81" t="s">
        <v>425</v>
      </c>
      <c r="H69" s="84" t="s">
        <v>372</v>
      </c>
      <c r="I69" s="84" t="s">
        <v>326</v>
      </c>
      <c r="J69" s="78" t="s">
        <v>462</v>
      </c>
    </row>
    <row r="70" ht="22.5" spans="1:10">
      <c r="A70" s="78"/>
      <c r="B70" s="78"/>
      <c r="C70" s="78" t="s">
        <v>344</v>
      </c>
      <c r="D70" s="82" t="s">
        <v>430</v>
      </c>
      <c r="E70" s="83" t="s">
        <v>382</v>
      </c>
      <c r="F70" s="84" t="s">
        <v>330</v>
      </c>
      <c r="G70" s="81" t="s">
        <v>331</v>
      </c>
      <c r="H70" s="84" t="s">
        <v>332</v>
      </c>
      <c r="I70" s="84" t="s">
        <v>326</v>
      </c>
      <c r="J70" s="83" t="s">
        <v>462</v>
      </c>
    </row>
    <row r="71" ht="78.75" spans="1:10">
      <c r="A71" s="80" t="s">
        <v>280</v>
      </c>
      <c r="B71" s="78" t="s">
        <v>466</v>
      </c>
      <c r="C71" s="78"/>
      <c r="D71" s="82"/>
      <c r="E71" s="83"/>
      <c r="F71" s="84"/>
      <c r="G71" s="81"/>
      <c r="H71" s="84"/>
      <c r="I71" s="84"/>
      <c r="J71" s="83"/>
    </row>
    <row r="72" ht="13.5" spans="1:10">
      <c r="A72" s="78"/>
      <c r="B72" s="78"/>
      <c r="C72" s="78" t="s">
        <v>320</v>
      </c>
      <c r="D72" s="82" t="s">
        <v>321</v>
      </c>
      <c r="E72" s="83" t="s">
        <v>467</v>
      </c>
      <c r="F72" s="84" t="s">
        <v>396</v>
      </c>
      <c r="G72" s="81" t="s">
        <v>468</v>
      </c>
      <c r="H72" s="84" t="s">
        <v>436</v>
      </c>
      <c r="I72" s="84" t="s">
        <v>326</v>
      </c>
      <c r="J72" s="83" t="s">
        <v>469</v>
      </c>
    </row>
    <row r="73" ht="13.5" spans="1:10">
      <c r="A73" s="78"/>
      <c r="B73" s="78"/>
      <c r="C73" s="78" t="s">
        <v>320</v>
      </c>
      <c r="D73" s="82" t="s">
        <v>328</v>
      </c>
      <c r="E73" s="83" t="s">
        <v>405</v>
      </c>
      <c r="F73" s="84" t="s">
        <v>330</v>
      </c>
      <c r="G73" s="81" t="s">
        <v>383</v>
      </c>
      <c r="H73" s="84" t="s">
        <v>332</v>
      </c>
      <c r="I73" s="84" t="s">
        <v>326</v>
      </c>
      <c r="J73" s="83" t="s">
        <v>470</v>
      </c>
    </row>
    <row r="74" ht="33.75" spans="1:10">
      <c r="A74" s="78"/>
      <c r="B74" s="78"/>
      <c r="C74" s="78" t="s">
        <v>320</v>
      </c>
      <c r="D74" s="82" t="s">
        <v>328</v>
      </c>
      <c r="E74" s="83" t="s">
        <v>393</v>
      </c>
      <c r="F74" s="84" t="s">
        <v>330</v>
      </c>
      <c r="G74" s="81" t="s">
        <v>387</v>
      </c>
      <c r="H74" s="84" t="s">
        <v>332</v>
      </c>
      <c r="I74" s="84" t="s">
        <v>326</v>
      </c>
      <c r="J74" s="83" t="s">
        <v>471</v>
      </c>
    </row>
    <row r="75" ht="13.5" spans="1:10">
      <c r="A75" s="78"/>
      <c r="B75" s="78"/>
      <c r="C75" s="78" t="s">
        <v>320</v>
      </c>
      <c r="D75" s="82" t="s">
        <v>328</v>
      </c>
      <c r="E75" s="83" t="s">
        <v>472</v>
      </c>
      <c r="F75" s="84" t="s">
        <v>396</v>
      </c>
      <c r="G75" s="81" t="s">
        <v>387</v>
      </c>
      <c r="H75" s="84" t="s">
        <v>332</v>
      </c>
      <c r="I75" s="84" t="s">
        <v>326</v>
      </c>
      <c r="J75" s="83" t="s">
        <v>473</v>
      </c>
    </row>
    <row r="76" ht="13.5" spans="1:10">
      <c r="A76" s="80"/>
      <c r="B76" s="85"/>
      <c r="C76" s="78" t="s">
        <v>320</v>
      </c>
      <c r="D76" s="78" t="s">
        <v>336</v>
      </c>
      <c r="E76" s="78" t="s">
        <v>337</v>
      </c>
      <c r="F76" s="84" t="s">
        <v>330</v>
      </c>
      <c r="G76" s="81" t="s">
        <v>331</v>
      </c>
      <c r="H76" s="84" t="s">
        <v>332</v>
      </c>
      <c r="I76" s="84" t="s">
        <v>326</v>
      </c>
      <c r="J76" s="78" t="s">
        <v>474</v>
      </c>
    </row>
    <row r="77" ht="22.5" spans="1:10">
      <c r="A77" s="80"/>
      <c r="B77" s="78"/>
      <c r="C77" s="78" t="s">
        <v>340</v>
      </c>
      <c r="D77" s="78" t="s">
        <v>428</v>
      </c>
      <c r="E77" s="78" t="s">
        <v>475</v>
      </c>
      <c r="F77" s="84" t="s">
        <v>330</v>
      </c>
      <c r="G77" s="81" t="s">
        <v>476</v>
      </c>
      <c r="H77" s="84" t="s">
        <v>332</v>
      </c>
      <c r="I77" s="84" t="s">
        <v>355</v>
      </c>
      <c r="J77" s="78" t="s">
        <v>477</v>
      </c>
    </row>
    <row r="78" ht="22.5" spans="1:10">
      <c r="A78" s="78"/>
      <c r="B78" s="78"/>
      <c r="C78" s="78" t="s">
        <v>344</v>
      </c>
      <c r="D78" s="82" t="s">
        <v>430</v>
      </c>
      <c r="E78" s="83" t="s">
        <v>346</v>
      </c>
      <c r="F78" s="84" t="s">
        <v>330</v>
      </c>
      <c r="G78" s="81" t="s">
        <v>331</v>
      </c>
      <c r="H78" s="84" t="s">
        <v>332</v>
      </c>
      <c r="I78" s="84" t="s">
        <v>326</v>
      </c>
      <c r="J78" s="83" t="s">
        <v>347</v>
      </c>
    </row>
    <row r="79" ht="247.5" spans="1:10">
      <c r="A79" s="80" t="s">
        <v>283</v>
      </c>
      <c r="B79" s="78" t="s">
        <v>478</v>
      </c>
      <c r="C79" s="78"/>
      <c r="D79" s="82"/>
      <c r="E79" s="83"/>
      <c r="F79" s="84"/>
      <c r="G79" s="81"/>
      <c r="H79" s="84"/>
      <c r="I79" s="84"/>
      <c r="J79" s="83"/>
    </row>
    <row r="80" ht="13.5" spans="1:10">
      <c r="A80" s="78"/>
      <c r="B80" s="78"/>
      <c r="C80" s="78" t="s">
        <v>320</v>
      </c>
      <c r="D80" s="82" t="s">
        <v>321</v>
      </c>
      <c r="E80" s="83" t="s">
        <v>434</v>
      </c>
      <c r="F80" s="84" t="s">
        <v>330</v>
      </c>
      <c r="G80" s="81" t="s">
        <v>423</v>
      </c>
      <c r="H80" s="84" t="s">
        <v>436</v>
      </c>
      <c r="I80" s="84" t="s">
        <v>326</v>
      </c>
      <c r="J80" s="83" t="s">
        <v>479</v>
      </c>
    </row>
    <row r="81" ht="13.5" spans="1:10">
      <c r="A81" s="78"/>
      <c r="B81" s="78"/>
      <c r="C81" s="78" t="s">
        <v>320</v>
      </c>
      <c r="D81" s="82" t="s">
        <v>321</v>
      </c>
      <c r="E81" s="83" t="s">
        <v>480</v>
      </c>
      <c r="F81" s="84" t="s">
        <v>330</v>
      </c>
      <c r="G81" s="81" t="s">
        <v>367</v>
      </c>
      <c r="H81" s="84" t="s">
        <v>436</v>
      </c>
      <c r="I81" s="84" t="s">
        <v>326</v>
      </c>
      <c r="J81" s="83" t="s">
        <v>481</v>
      </c>
    </row>
    <row r="82" ht="13.5" spans="1:10">
      <c r="A82" s="78"/>
      <c r="B82" s="78"/>
      <c r="C82" s="78" t="s">
        <v>320</v>
      </c>
      <c r="D82" s="82" t="s">
        <v>336</v>
      </c>
      <c r="E82" s="83" t="s">
        <v>407</v>
      </c>
      <c r="F82" s="84" t="s">
        <v>396</v>
      </c>
      <c r="G82" s="81" t="s">
        <v>408</v>
      </c>
      <c r="H82" s="84" t="s">
        <v>409</v>
      </c>
      <c r="I82" s="84" t="s">
        <v>326</v>
      </c>
      <c r="J82" s="83" t="s">
        <v>440</v>
      </c>
    </row>
    <row r="83" ht="22.5" spans="1:10">
      <c r="A83" s="78"/>
      <c r="B83" s="78"/>
      <c r="C83" s="78" t="s">
        <v>340</v>
      </c>
      <c r="D83" s="82" t="s">
        <v>428</v>
      </c>
      <c r="E83" s="83" t="s">
        <v>441</v>
      </c>
      <c r="F83" s="84" t="s">
        <v>396</v>
      </c>
      <c r="G83" s="81" t="s">
        <v>48</v>
      </c>
      <c r="H83" s="84" t="s">
        <v>332</v>
      </c>
      <c r="I83" s="84" t="s">
        <v>326</v>
      </c>
      <c r="J83" s="83" t="s">
        <v>443</v>
      </c>
    </row>
    <row r="84" ht="22.5" spans="1:10">
      <c r="A84" s="80"/>
      <c r="B84" s="85"/>
      <c r="C84" s="78" t="s">
        <v>344</v>
      </c>
      <c r="D84" s="78" t="s">
        <v>430</v>
      </c>
      <c r="E84" s="78" t="s">
        <v>414</v>
      </c>
      <c r="F84" s="84" t="s">
        <v>330</v>
      </c>
      <c r="G84" s="81" t="s">
        <v>331</v>
      </c>
      <c r="H84" s="84" t="s">
        <v>332</v>
      </c>
      <c r="I84" s="84" t="s">
        <v>326</v>
      </c>
      <c r="J84" s="78" t="s">
        <v>444</v>
      </c>
    </row>
    <row r="85" ht="146.25" spans="1:10">
      <c r="A85" s="80" t="s">
        <v>301</v>
      </c>
      <c r="B85" s="78" t="s">
        <v>482</v>
      </c>
      <c r="C85" s="78"/>
      <c r="D85" s="78"/>
      <c r="E85" s="78"/>
      <c r="F85" s="84"/>
      <c r="G85" s="81"/>
      <c r="H85" s="84"/>
      <c r="I85" s="84"/>
      <c r="J85" s="78"/>
    </row>
    <row r="86" ht="13.5" spans="1:10">
      <c r="A86" s="78"/>
      <c r="B86" s="78"/>
      <c r="C86" s="78" t="s">
        <v>320</v>
      </c>
      <c r="D86" s="82" t="s">
        <v>321</v>
      </c>
      <c r="E86" s="83" t="s">
        <v>417</v>
      </c>
      <c r="F86" s="84" t="s">
        <v>323</v>
      </c>
      <c r="G86" s="81" t="s">
        <v>46</v>
      </c>
      <c r="H86" s="84" t="s">
        <v>418</v>
      </c>
      <c r="I86" s="84" t="s">
        <v>326</v>
      </c>
      <c r="J86" s="83" t="s">
        <v>419</v>
      </c>
    </row>
    <row r="87" ht="13.5" spans="1:10">
      <c r="A87" s="78"/>
      <c r="B87" s="78"/>
      <c r="C87" s="78" t="s">
        <v>320</v>
      </c>
      <c r="D87" s="82" t="s">
        <v>321</v>
      </c>
      <c r="E87" s="83" t="s">
        <v>420</v>
      </c>
      <c r="F87" s="84" t="s">
        <v>330</v>
      </c>
      <c r="G87" s="81" t="s">
        <v>46</v>
      </c>
      <c r="H87" s="84" t="s">
        <v>421</v>
      </c>
      <c r="I87" s="84" t="s">
        <v>326</v>
      </c>
      <c r="J87" s="83" t="s">
        <v>419</v>
      </c>
    </row>
    <row r="88" ht="13.5" spans="1:10">
      <c r="A88" s="78"/>
      <c r="B88" s="78"/>
      <c r="C88" s="78" t="s">
        <v>320</v>
      </c>
      <c r="D88" s="82" t="s">
        <v>321</v>
      </c>
      <c r="E88" s="83" t="s">
        <v>422</v>
      </c>
      <c r="F88" s="84" t="s">
        <v>330</v>
      </c>
      <c r="G88" s="81" t="s">
        <v>423</v>
      </c>
      <c r="H88" s="84" t="s">
        <v>421</v>
      </c>
      <c r="I88" s="84" t="s">
        <v>326</v>
      </c>
      <c r="J88" s="83" t="s">
        <v>419</v>
      </c>
    </row>
    <row r="89" ht="13.5" spans="1:10">
      <c r="A89" s="78"/>
      <c r="B89" s="78"/>
      <c r="C89" s="78" t="s">
        <v>320</v>
      </c>
      <c r="D89" s="82" t="s">
        <v>328</v>
      </c>
      <c r="E89" s="83" t="s">
        <v>424</v>
      </c>
      <c r="F89" s="84" t="s">
        <v>330</v>
      </c>
      <c r="G89" s="81" t="s">
        <v>425</v>
      </c>
      <c r="H89" s="84" t="s">
        <v>332</v>
      </c>
      <c r="I89" s="84" t="s">
        <v>326</v>
      </c>
      <c r="J89" s="83" t="s">
        <v>419</v>
      </c>
    </row>
    <row r="90" ht="13.5" spans="1:10">
      <c r="A90" s="78"/>
      <c r="B90" s="78"/>
      <c r="C90" s="78" t="s">
        <v>320</v>
      </c>
      <c r="D90" s="82" t="s">
        <v>328</v>
      </c>
      <c r="E90" s="83" t="s">
        <v>426</v>
      </c>
      <c r="F90" s="84" t="s">
        <v>330</v>
      </c>
      <c r="G90" s="81" t="s">
        <v>427</v>
      </c>
      <c r="H90" s="84" t="s">
        <v>332</v>
      </c>
      <c r="I90" s="84" t="s">
        <v>326</v>
      </c>
      <c r="J90" s="83" t="s">
        <v>419</v>
      </c>
    </row>
    <row r="91" ht="13.5" spans="1:10">
      <c r="A91" s="78"/>
      <c r="B91" s="78"/>
      <c r="C91" s="78" t="s">
        <v>320</v>
      </c>
      <c r="D91" s="82" t="s">
        <v>336</v>
      </c>
      <c r="E91" s="83" t="s">
        <v>407</v>
      </c>
      <c r="F91" s="84" t="s">
        <v>396</v>
      </c>
      <c r="G91" s="81" t="s">
        <v>408</v>
      </c>
      <c r="H91" s="84" t="s">
        <v>483</v>
      </c>
      <c r="I91" s="84" t="s">
        <v>326</v>
      </c>
      <c r="J91" s="83" t="s">
        <v>419</v>
      </c>
    </row>
    <row r="92" ht="13.5" spans="1:10">
      <c r="A92" s="80"/>
      <c r="B92" s="85"/>
      <c r="C92" s="78" t="s">
        <v>340</v>
      </c>
      <c r="D92" s="78" t="s">
        <v>428</v>
      </c>
      <c r="E92" s="78" t="s">
        <v>429</v>
      </c>
      <c r="F92" s="84" t="s">
        <v>330</v>
      </c>
      <c r="G92" s="81" t="s">
        <v>387</v>
      </c>
      <c r="H92" s="84" t="s">
        <v>332</v>
      </c>
      <c r="I92" s="84" t="s">
        <v>326</v>
      </c>
      <c r="J92" s="78" t="s">
        <v>419</v>
      </c>
    </row>
    <row r="93" ht="22.5" spans="1:10">
      <c r="A93" s="80"/>
      <c r="B93" s="78"/>
      <c r="C93" s="78" t="s">
        <v>344</v>
      </c>
      <c r="D93" s="78" t="s">
        <v>430</v>
      </c>
      <c r="E93" s="78" t="s">
        <v>431</v>
      </c>
      <c r="F93" s="84" t="s">
        <v>330</v>
      </c>
      <c r="G93" s="81" t="s">
        <v>338</v>
      </c>
      <c r="H93" s="84" t="s">
        <v>332</v>
      </c>
      <c r="I93" s="84" t="s">
        <v>326</v>
      </c>
      <c r="J93" s="78" t="s">
        <v>419</v>
      </c>
    </row>
    <row r="94" ht="33.75" spans="1:10">
      <c r="A94" s="80" t="s">
        <v>305</v>
      </c>
      <c r="B94" s="78" t="s">
        <v>484</v>
      </c>
      <c r="C94" s="78"/>
      <c r="D94" s="82"/>
      <c r="E94" s="83"/>
      <c r="F94" s="84"/>
      <c r="G94" s="81"/>
      <c r="H94" s="84"/>
      <c r="I94" s="84"/>
      <c r="J94" s="83"/>
    </row>
    <row r="95" ht="13.5" spans="1:10">
      <c r="A95" s="78"/>
      <c r="B95" s="78"/>
      <c r="C95" s="78" t="s">
        <v>320</v>
      </c>
      <c r="D95" s="82" t="s">
        <v>321</v>
      </c>
      <c r="E95" s="83" t="s">
        <v>305</v>
      </c>
      <c r="F95" s="84" t="s">
        <v>323</v>
      </c>
      <c r="G95" s="81" t="s">
        <v>50</v>
      </c>
      <c r="H95" s="84" t="s">
        <v>485</v>
      </c>
      <c r="I95" s="84" t="s">
        <v>326</v>
      </c>
      <c r="J95" s="83" t="s">
        <v>486</v>
      </c>
    </row>
    <row r="96" ht="13.5" spans="1:10">
      <c r="A96" s="78"/>
      <c r="B96" s="78"/>
      <c r="C96" s="78" t="s">
        <v>320</v>
      </c>
      <c r="D96" s="82" t="s">
        <v>321</v>
      </c>
      <c r="E96" s="83" t="s">
        <v>487</v>
      </c>
      <c r="F96" s="84" t="s">
        <v>323</v>
      </c>
      <c r="G96" s="81" t="s">
        <v>46</v>
      </c>
      <c r="H96" s="84" t="s">
        <v>488</v>
      </c>
      <c r="I96" s="84" t="s">
        <v>326</v>
      </c>
      <c r="J96" s="83" t="s">
        <v>486</v>
      </c>
    </row>
    <row r="97" ht="13.5" spans="1:10">
      <c r="A97" s="78"/>
      <c r="B97" s="78"/>
      <c r="C97" s="78" t="s">
        <v>320</v>
      </c>
      <c r="D97" s="82" t="s">
        <v>321</v>
      </c>
      <c r="E97" s="83" t="s">
        <v>489</v>
      </c>
      <c r="F97" s="84" t="s">
        <v>323</v>
      </c>
      <c r="G97" s="81" t="s">
        <v>46</v>
      </c>
      <c r="H97" s="84" t="s">
        <v>488</v>
      </c>
      <c r="I97" s="84" t="s">
        <v>326</v>
      </c>
      <c r="J97" s="83" t="s">
        <v>486</v>
      </c>
    </row>
    <row r="98" ht="13.5" spans="1:10">
      <c r="A98" s="78"/>
      <c r="B98" s="78"/>
      <c r="C98" s="78" t="s">
        <v>320</v>
      </c>
      <c r="D98" s="82" t="s">
        <v>321</v>
      </c>
      <c r="E98" s="83" t="s">
        <v>490</v>
      </c>
      <c r="F98" s="84" t="s">
        <v>323</v>
      </c>
      <c r="G98" s="81" t="s">
        <v>46</v>
      </c>
      <c r="H98" s="84" t="s">
        <v>488</v>
      </c>
      <c r="I98" s="84" t="s">
        <v>326</v>
      </c>
      <c r="J98" s="83" t="s">
        <v>486</v>
      </c>
    </row>
    <row r="99" ht="22.5" spans="1:10">
      <c r="A99" s="78"/>
      <c r="B99" s="78"/>
      <c r="C99" s="78" t="s">
        <v>320</v>
      </c>
      <c r="D99" s="82" t="s">
        <v>336</v>
      </c>
      <c r="E99" s="83" t="s">
        <v>407</v>
      </c>
      <c r="F99" s="84" t="s">
        <v>396</v>
      </c>
      <c r="G99" s="81" t="s">
        <v>491</v>
      </c>
      <c r="H99" s="84" t="s">
        <v>409</v>
      </c>
      <c r="I99" s="84" t="s">
        <v>326</v>
      </c>
      <c r="J99" s="83" t="s">
        <v>486</v>
      </c>
    </row>
    <row r="100" ht="13.5" spans="1:10">
      <c r="A100" s="80"/>
      <c r="B100" s="85"/>
      <c r="C100" s="78" t="s">
        <v>340</v>
      </c>
      <c r="D100" s="78" t="s">
        <v>428</v>
      </c>
      <c r="E100" s="78" t="s">
        <v>492</v>
      </c>
      <c r="F100" s="84" t="s">
        <v>323</v>
      </c>
      <c r="G100" s="81" t="s">
        <v>493</v>
      </c>
      <c r="H100" s="84" t="s">
        <v>332</v>
      </c>
      <c r="I100" s="84" t="s">
        <v>355</v>
      </c>
      <c r="J100" s="78" t="s">
        <v>486</v>
      </c>
    </row>
    <row r="101" ht="22.5" spans="1:10">
      <c r="A101" s="80"/>
      <c r="B101" s="78"/>
      <c r="C101" s="78" t="s">
        <v>344</v>
      </c>
      <c r="D101" s="78" t="s">
        <v>430</v>
      </c>
      <c r="E101" s="78" t="s">
        <v>414</v>
      </c>
      <c r="F101" s="84" t="s">
        <v>330</v>
      </c>
      <c r="G101" s="81" t="s">
        <v>338</v>
      </c>
      <c r="H101" s="84" t="s">
        <v>332</v>
      </c>
      <c r="I101" s="84" t="s">
        <v>326</v>
      </c>
      <c r="J101" s="78" t="s">
        <v>486</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9" scale="61"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鲁富焕</cp:lastModifiedBy>
  <dcterms:created xsi:type="dcterms:W3CDTF">2025-02-15T02:16:00Z</dcterms:created>
  <dcterms:modified xsi:type="dcterms:W3CDTF">2025-04-01T09:07:26Z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F174B241EE074660B4CC64A60C1C0217_13</vt:lpwstr>
  </property>
  <property fmtid="{D5CDD505-2E9C-101B-9397-08002B2CF9AE}" pid="3" name="KSOProductBuildVer">
    <vt:lpwstr>2052-12.1.0.16120</vt:lpwstr>
  </property>
</Properties>
</file>