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<sst xmlns="http://schemas.openxmlformats.org/spreadsheetml/2006/main" count="1136" uniqueCount="431">
  <si>
    <t>预算01-1表</t>
  </si>
  <si>
    <t>2025年财务收支预算总表</t>
  </si>
  <si>
    <t>单位名称：中共新平彝族傣族自治县委员会党校</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</si>
  <si>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</si>
  <si>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</si>
  <si>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</si>
  <si>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</si>
  <si>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</si>
  <si>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</si>
  <si>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</si>
  <si>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</si>
  <si>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</si>
  <si>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</si>
  <si>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</si>
  <si>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</si>
  <si>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</si>
  <si>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</si>
  <si>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</si>
  <si>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</si>
  <si>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</si>
  <si>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</si>
  <si>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</si>
  <si>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</si>
  <si>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</si>
  <si>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</si>
  <si>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</si>
  <si>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</si>
  <si>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</si>
  <si>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</si>
  <si>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</si>
  <si>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</si>
  <si>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</si>
  <si>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</si>
  <si>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</si>
  <si>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</si>
  <si>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</si>
  <si>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</si>
  <si>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</si>
  <si>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</si>
  <si>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</si>
  <si>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</si>
  <si>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</si>
  <si>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</si>
  <si>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</si>
  <si>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</si>
  <si>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</si>
  <si>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197</t>
  </si>
  <si>
    <t>中共新平彝族傣族自治县委员会党校</t>
  </si>
  <si>
    <t>197001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</si>
  <si>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</si>
  <si>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</si>
  <si>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</si>
  <si>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</si>
  <si>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</si>
  <si>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</si>
  <si>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</si>
  <si>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</si>
  <si>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</si>
  <si>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</si>
  <si>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</si>
  <si>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</si>
  <si>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</si>
  <si>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</si>
  <si>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</si>
  <si>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20136</t>
  </si>
  <si>
    <t>其他共产党事务支出</t>
  </si>
  <si>
    <t>2013699</t>
  </si>
  <si>
    <t>205</t>
  </si>
  <si>
    <t>教育支出</t>
  </si>
  <si>
    <t>20508</t>
  </si>
  <si>
    <t>进修及培训</t>
  </si>
  <si>
    <t>2050802</t>
  </si>
  <si>
    <t>干部教育</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</si>
  <si>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</si>
  <si>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</si>
  <si>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</si>
  <si>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</si>
  <si>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</si>
  <si>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</si>
  <si>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</si>
  <si>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</si>
  <si>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</si>
  <si>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</si>
  <si>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</si>
  <si>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</si>
  <si>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</si>
  <si>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</si>
  <si>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</si>
  <si>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</si>
  <si>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</si>
  <si>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</si>
  <si>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</si>
  <si>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</si>
  <si>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</si>
  <si>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</si>
  <si>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</si>
  <si>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</si>
  <si>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</si>
  <si>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</si>
  <si>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</si>
  <si>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</si>
  <si>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</si>
  <si>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</si>
  <si>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</si>
  <si>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</si>
  <si>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</si>
  <si>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</si>
  <si>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</si>
  <si>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</si>
  <si>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</si>
  <si>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</si>
  <si>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</si>
  <si>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</si>
  <si>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</si>
  <si>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</si>
  <si>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</si>
  <si>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</si>
  <si>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</si>
  <si>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</si>
  <si>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</si>
  <si>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</si>
  <si>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</si>
  <si>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</si>
  <si>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</si>
  <si>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</si>
  <si>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</si>
  <si>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</si>
  <si>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</si>
  <si>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</si>
  <si>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</si>
  <si>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</si>
  <si>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</si>
  <si>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</si>
  <si>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</si>
  <si>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</si>
  <si>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</si>
  <si>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</si>
  <si>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</si>
  <si>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</si>
  <si>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</si>
  <si>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</si>
  <si>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</si>
  <si>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</si>
  <si>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</si>
  <si>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</si>
  <si>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</si>
  <si>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</si>
  <si>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</si>
  <si>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</si>
  <si>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</si>
  <si>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</si>
  <si>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</si>
  <si>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530427210000000014475</t>
  </si>
  <si>
    <t>行政人员工资支出</t>
  </si>
  <si>
    <t>30101</t>
  </si>
  <si>
    <t>基本工资</t>
  </si>
  <si>
    <t>30102</t>
  </si>
  <si>
    <t>津贴补贴</t>
  </si>
  <si>
    <t>530427210000000014476</t>
  </si>
  <si>
    <t>事业人员工资支出</t>
  </si>
  <si>
    <t>30107</t>
  </si>
  <si>
    <t>绩效工资</t>
  </si>
  <si>
    <t>530427210000000014477</t>
  </si>
  <si>
    <t>社会保障缴费</t>
  </si>
  <si>
    <t>30110</t>
  </si>
  <si>
    <t>职工基本医疗保险缴费</t>
  </si>
  <si>
    <t>530427210000000014478</t>
  </si>
  <si>
    <t>30113</t>
  </si>
  <si>
    <t>530427210000000014481</t>
  </si>
  <si>
    <t>公车购置及运维费</t>
  </si>
  <si>
    <t>30231</t>
  </si>
  <si>
    <t>公务用车运行维护费</t>
  </si>
  <si>
    <t>530427210000000014482</t>
  </si>
  <si>
    <t>行政人员公务交通补贴</t>
  </si>
  <si>
    <t>30239</t>
  </si>
  <si>
    <t>其他交通费用</t>
  </si>
  <si>
    <t>530427210000000014483</t>
  </si>
  <si>
    <t>工会经费</t>
  </si>
  <si>
    <t>30228</t>
  </si>
  <si>
    <t>530427210000000014484</t>
  </si>
  <si>
    <t>一般公用经费</t>
  </si>
  <si>
    <t>30201</t>
  </si>
  <si>
    <t>办公费</t>
  </si>
  <si>
    <t>30207</t>
  </si>
  <si>
    <t>邮电费</t>
  </si>
  <si>
    <t>30211</t>
  </si>
  <si>
    <t>差旅费</t>
  </si>
  <si>
    <t>30216</t>
  </si>
  <si>
    <t>培训费</t>
  </si>
  <si>
    <t>30229</t>
  </si>
  <si>
    <t>福利费</t>
  </si>
  <si>
    <t>30299</t>
  </si>
  <si>
    <t>其他商品和服务支出</t>
  </si>
  <si>
    <t>530427221100000352482</t>
  </si>
  <si>
    <t>30217</t>
  </si>
  <si>
    <t>530427231100001428552</t>
  </si>
  <si>
    <t>奖励性绩效工资(地方)</t>
  </si>
  <si>
    <t>530427231100001428553</t>
  </si>
  <si>
    <t>公务员基础绩效奖</t>
  </si>
  <si>
    <t>30103</t>
  </si>
  <si>
    <t>奖金</t>
  </si>
  <si>
    <t>530427231100001428556</t>
  </si>
  <si>
    <t>退休干部公用经费</t>
  </si>
  <si>
    <t>530427241100002135946</t>
  </si>
  <si>
    <t>新平县委党校社会保障缴费经费</t>
  </si>
  <si>
    <t>30112</t>
  </si>
  <si>
    <t>其他社会保障缴费</t>
  </si>
  <si>
    <t>30108</t>
  </si>
  <si>
    <t>机关事业单位基本养老保险缴费</t>
  </si>
  <si>
    <t>30111</t>
  </si>
  <si>
    <t>公务员医疗补助缴费</t>
  </si>
  <si>
    <t>驻村工作队员生活补助资金</t>
  </si>
  <si>
    <t>生活补助</t>
  </si>
  <si>
    <t>预算05-1表</t>
  </si>
  <si>
    <t>2025年部门项目支出预算表</t>
  </si>
  <si>
    <t>项目分类</t>
  </si>
  <si>
    <t>项目单位</t>
  </si>
  <si>
    <t>本年拨款</t>
  </si>
  <si>
    <t>其中：本次下达</t>
  </si>
  <si>
    <t>313 事业发展类</t>
  </si>
  <si>
    <t>530427241100003193357</t>
  </si>
  <si>
    <t>2023—2025年计算机更新项目经费</t>
  </si>
  <si>
    <t>530427241100002368906</t>
  </si>
  <si>
    <t>联合办学协作费资金</t>
  </si>
  <si>
    <t>30227</t>
  </si>
  <si>
    <t>委托业务费</t>
  </si>
  <si>
    <t>530427241100002990686</t>
  </si>
  <si>
    <t>培训班业务经费</t>
  </si>
  <si>
    <t>312 民生类</t>
  </si>
  <si>
    <t>530427210000000016818</t>
  </si>
  <si>
    <t>新平县委党校党建工作经费</t>
  </si>
  <si>
    <t>30226</t>
  </si>
  <si>
    <t>劳务费</t>
  </si>
  <si>
    <t>530427210000000016163</t>
  </si>
  <si>
    <t>新平县委党校教师培训、科研补助经费</t>
  </si>
  <si>
    <t>530427231100001991236</t>
  </si>
  <si>
    <t>新平县政策研究中心工作经费</t>
  </si>
  <si>
    <t>30214</t>
  </si>
  <si>
    <t>租赁费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</si>
  <si>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</si>
  <si>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</si>
  <si>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</si>
  <si>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</si>
  <si>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</si>
  <si>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</si>
  <si>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</si>
  <si>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</si>
  <si>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</si>
  <si>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</si>
  <si>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</si>
  <si>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</si>
  <si>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县委党校支部将深入贯彻落实党的二十大及二十大历次全会精神，认真落实中央关于全面从严治党的战略部署，依据《中国共产党党和国家机关基层组织工作条例》、新办通〔2020〕10号关于贯彻落实《中共玉溪市委关于加强和改进全市机关党的建设的实施意见》的通知精神，以“两学一做”学习教育常态化制度化、深入开展“不忘初心、牢记使命”主题教育为抓手，认真开展“三会一课”、主题党日活动，深入推进“党员积分制”工作和结对共建工作。该项目实施后，将促进支部组织活动得以正常开展，提高基层党组织战斗堡垒作用和党员先锋模范作用，为新平经济社会发展提供强有力的组治保障。具体为：1.按季度制作党建工作宣传栏，每季度1期；2.征订4份党建报刊；3.开展党员活动4次；4.慰问老党员4人。退休支部全年开展专题学习等支部活动，计划每季度开展培训活动1次，全年124次，支出班子成员补助3人，按要求组织退休支部开展专题学习等支部活动，发挥党组织先锋模范作用，以党建引领干部培训工作。</t>
  </si>
  <si>
    <t>产出指标</t>
  </si>
  <si>
    <t>数量指标</t>
  </si>
  <si>
    <t>全年制作党建宣传专栏期数</t>
  </si>
  <si>
    <t>&gt;=</t>
  </si>
  <si>
    <t>期</t>
  </si>
  <si>
    <t>定量指标</t>
  </si>
  <si>
    <t>按季度制作党建工作宣传栏，全年共4期</t>
  </si>
  <si>
    <t>全年支部开展主题教育及社区共建活动次数</t>
  </si>
  <si>
    <t>次</t>
  </si>
  <si>
    <t>1.年度主题党日活动4次以上；2.开展社区共建活动1次以上；3.每月开展党员积分制评比工作。</t>
  </si>
  <si>
    <t>退休支部全年开展活动次数</t>
  </si>
  <si>
    <t>计划每月开展支部活动1次</t>
  </si>
  <si>
    <t>质量指标</t>
  </si>
  <si>
    <t>党员先锋模范作用</t>
  </si>
  <si>
    <t>95</t>
  </si>
  <si>
    <t>%</t>
  </si>
  <si>
    <t>党组织党员受党纪处分情况、年度民主评议考核</t>
  </si>
  <si>
    <t>时效指标</t>
  </si>
  <si>
    <t>主题教育及社区共建活动时间</t>
  </si>
  <si>
    <t>12</t>
  </si>
  <si>
    <t>天</t>
  </si>
  <si>
    <t>1.年度主题党日活动4次以上；2.开展社区共建活动1次以上，活动时间大于12天以上</t>
  </si>
  <si>
    <t>效益指标</t>
  </si>
  <si>
    <t>社会效益</t>
  </si>
  <si>
    <t>单位党员开展宣传志愿活动人次</t>
  </si>
  <si>
    <t>15</t>
  </si>
  <si>
    <t>人次</t>
  </si>
  <si>
    <t>党员按党建要求，进社区开展志愿活动人数达15人次以上</t>
  </si>
  <si>
    <t>满意度指标</t>
  </si>
  <si>
    <t>服务对象满意度</t>
  </si>
  <si>
    <t>党建工作满意度</t>
  </si>
  <si>
    <t>单位支部党建工作，党员满意率达95以上</t>
  </si>
  <si>
    <t>计划完成10个（项）调研（课题）项目，其中调研课题完成5个，向上争取国家、省、市项目5个，全年需支出办公用品购置、开展调研、外出学习培训、业务咨询、项目申报等工作经费30万元。</t>
  </si>
  <si>
    <t>完成调研（课题）数量</t>
  </si>
  <si>
    <t>个</t>
  </si>
  <si>
    <t>实际形成(完成)科研报告个数5个以上</t>
  </si>
  <si>
    <t>争取项目数量</t>
  </si>
  <si>
    <t>实际争取(完成)项目5个以上</t>
  </si>
  <si>
    <t>成果转化率</t>
  </si>
  <si>
    <t>50</t>
  </si>
  <si>
    <t>反映研究成果转化情况。
成果转化率=形成正式文件或咨询成果数量/研究报告总数量。</t>
  </si>
  <si>
    <t>领导批示圈阅次数</t>
  </si>
  <si>
    <t>年度研究成果获得领导批示次数。科研成果领导批示全年达4次以上</t>
  </si>
  <si>
    <t>研究成果采纳率</t>
  </si>
  <si>
    <t>80</t>
  </si>
  <si>
    <t>年度科研成果采纳率80%以上，要求科研方向（内容）有可行性，实用性，具有参考价值意义
成果采纳率=形成正式文件或咨询成果采纳数量/报告（成果）总数量。</t>
  </si>
  <si>
    <t>90</t>
  </si>
  <si>
    <t>反映服务对象对政策研究工作的整体满意情况。
服务对象满意度=（对政策研究工作的整体满意的人数/问卷调查人数）*100%</t>
  </si>
  <si>
    <t>根据《关于印发《新平县党校事业高质量发展推进开放办学实施方案（试行）》的通知》的相关精神，预计2025年举办培训班（含会议）20期，共计1200人次，支出培训费班业务经费600000.00元。培训学员合格率到达98%以上。学员满意度达到95%。为学员培训提供良好环境。切实把干部教育培训主渠道主阵地的作用发挥好。满足经济组织和社会组织教育培训需求，推动经济社会更好发展。</t>
  </si>
  <si>
    <t>组织培训期数</t>
  </si>
  <si>
    <t>20</t>
  </si>
  <si>
    <t>反映预算部门（单位）组织开展各类培训的期数。</t>
  </si>
  <si>
    <t>培训参加人次</t>
  </si>
  <si>
    <t>1200</t>
  </si>
  <si>
    <t>反映预算部门（单位）组织开展各类培训的人次。</t>
  </si>
  <si>
    <t>培训人员合格率</t>
  </si>
  <si>
    <t>98</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</si>
  <si>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</si>
  <si>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</si>
  <si>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</si>
  <si>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干部培训覆盖率</t>
  </si>
  <si>
    <t>按培训计划和参训人员统计。
干部培训覆盖率=培训覆盖人数/应培训总人数*100%</t>
  </si>
  <si>
    <t>参训人员满意度</t>
  </si>
  <si>
    <t>反映参训人员对培训内容、讲师授课、课程设置和培训效果等的满意度。
参训人员满意度=（对培训整体满意的参训人数/参训总人数）*100%</t>
  </si>
  <si>
    <t>紧紧围绕《玉溪市加快推动党校事业高质量发展三年行动计划2022-2024年》要求和县委县政府中心工作，按照市、县资源、师资、培训一体化要求，突出干部培训、思想引领、理论建设、决策咨询主业主责，力争完成三年行动工作计划任务和量化指标。持续推动校园文化、智慧化建设，发挥部门职能作用，保证部门正常履职。经校委决定该资金用于单位基础设施维护和办公设备购置支出，主要用于采购办公电视、打印机、文化墙建设等，2025年预算支出91500元，从而持续加强硬件建设和公用经费保障。</t>
  </si>
  <si>
    <t>购置设备数量（打印机）</t>
  </si>
  <si>
    <t>=</t>
  </si>
  <si>
    <t>台</t>
  </si>
  <si>
    <t>采购办公打印机3台，每台2000元计算，共计6000元。</t>
  </si>
  <si>
    <t>验收通过率</t>
  </si>
  <si>
    <t>合格率达95%以上，反映设备购置的产品质量情况。
验收通过率=（通过验收的购置数量/购置总数量）*100%。</t>
  </si>
  <si>
    <t>购置设备利用率</t>
  </si>
  <si>
    <t>反映设备利用情况。
设备利用率=（投入使用设备数/购置设备总数）*100%。</t>
  </si>
  <si>
    <t>经济效益</t>
  </si>
  <si>
    <t>设备采购经济性</t>
  </si>
  <si>
    <t>6.20</t>
  </si>
  <si>
    <t>万元</t>
  </si>
  <si>
    <t>反映设备采购成本低于计划数所获得的经济效益。成本控制在6.20万元以下。</t>
  </si>
  <si>
    <t>可持续影响</t>
  </si>
  <si>
    <t>设备使用年限</t>
  </si>
  <si>
    <t>年</t>
  </si>
  <si>
    <t>反映新投入设备使用年限情况。使用年限不少于6年。</t>
  </si>
  <si>
    <t>使用人员满意度</t>
  </si>
  <si>
    <t>反映服务对象对购置设备的整体满意情况。
使用人员满意度=（对购置设备满意的人数/问卷调查人数）*100%。</t>
  </si>
  <si>
    <t>2025年，为充分发挥党校科研咨政职能，年度做好以下工作：1.积极组织开展党的二十大及二十大历次全会精神和年度县委全会、县人代会等相关精神学习培训；2.围绕中心工作做好专题调研、开展科学研究，推进理论创新，发挥智库作用，撰写科研论文8篇，发挥党校研学职能，针对县域经济社会发展实际，做好调查研究，开展课题研究，为上级出谋，当好参谋助手，年度完成8项以上科研（课题）任务，全年支出科研经费40000元，其中：每项课题计划支出业务费3000元、每个科研（课题）计划支出调研差旅费2000元；3安排教师外出到上级党校、高校培训，提高教师专业水平，年度计划培训教师10（次），支出培训费60000元，其中：每人次培训费支出按3000元计算，每人次差旅费支出按3000元。通过加强教师培训、科研工作，增强干部培训质量，用理论指导实践，提高党校咨政水平，充分发挥党校智库作用，为县域经济、社会发展提供智力支撑。</t>
  </si>
  <si>
    <t>全年完成科研（课题）个（项）数</t>
  </si>
  <si>
    <t>8</t>
  </si>
  <si>
    <t>个（项）</t>
  </si>
  <si>
    <t>实际形成(完成)科研报告个数8个以上</t>
  </si>
  <si>
    <t>全年教师外出培训 人（次）数</t>
  </si>
  <si>
    <t>10</t>
  </si>
  <si>
    <t>根据教师轮训要求，全年教师外出培训需完成10人（次）以上</t>
  </si>
  <si>
    <t>教师外出参训人员的出勤情况达95%以上。</t>
  </si>
  <si>
    <t>加强科研工作，年度科研成果领导批示达2次以上</t>
  </si>
  <si>
    <t>全年教师培训覆盖率</t>
  </si>
  <si>
    <t>加强科研及教师培训工作，年度在职教师培训覆盖率达80%以上</t>
  </si>
  <si>
    <t>对培训内容、讲师授课、课程设置，测评培训满意度达90%以上
参训人员满意度达</t>
  </si>
  <si>
    <t>2025年，充分发挥党校迁建一期项目基础设施及使用功能发挥党干部培训主阵地作用：1.积极组织开展党的二十大和年度县委全会、县人代会相关精神学习培训，结合工作实际，对各级党员领导干部及后备干部、公务员、国有企业管理人员、无党派代表人士以及党的统战干部等开展培训轮训。计划举办党政干部专题培训班13期，培训干部2500人；2.围绕县委县政府中心工作做好专题调研、开展科学研究，推进理论创新，发挥智库作用，撰写科研论文篇；3.加强基础设施建设，做好党校迁建工程一期项目后续工作，优化完善一期项目教学综合楼、运动场馆等配套设施；4.筹措项目建设资金支付代建经费；5.根据用地情况，适时启动党校迁建二期项目前期工作。6.积极向上争取项目建设资金。中共新平县委党校迁建工程一期建设项目的建成可为我县提供大规模开展党员干培训的场地设施，从而解决目前县委党校基础设施严重滞后的现状。</t>
  </si>
  <si>
    <t>计算机采购数量</t>
  </si>
  <si>
    <t>34</t>
  </si>
  <si>
    <t>台（件、套）</t>
  </si>
  <si>
    <t>采购台式3计算机34台</t>
  </si>
  <si>
    <t>合格率</t>
  </si>
  <si>
    <t>计算机采购验收合格率达98%以上</t>
  </si>
  <si>
    <t>成本指标</t>
  </si>
  <si>
    <t>经济成本指标</t>
  </si>
  <si>
    <t>&lt;=</t>
  </si>
  <si>
    <t>91700</t>
  </si>
  <si>
    <t>元</t>
  </si>
  <si>
    <t>按照项目实施方案，采购成本小于或等于91700元得分。</t>
  </si>
  <si>
    <t>全年培训干部(党员）人数</t>
  </si>
  <si>
    <t>3000</t>
  </si>
  <si>
    <t>发挥职能职责，全年培训干部（党员）人数不少于3000人次</t>
  </si>
  <si>
    <t>计算机使用对象满意度指标</t>
  </si>
  <si>
    <t>满意度达90%及以</t>
  </si>
  <si>
    <t>预算06表</t>
  </si>
  <si>
    <t>2025年部门政府性基金预算支出预算表</t>
  </si>
  <si>
    <t>政府性基金预算支出</t>
  </si>
  <si>
    <t>备注：本单位无此事项。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</si>
  <si>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</si>
  <si>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</si>
  <si>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</si>
  <si>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</si>
  <si>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</si>
  <si>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</si>
  <si>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</si>
  <si>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</si>
  <si>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</si>
  <si>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</si>
  <si>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</si>
  <si>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</si>
  <si>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打印机</t>
  </si>
  <si>
    <t>台式计算机</t>
  </si>
  <si>
    <t>打印纸</t>
  </si>
  <si>
    <t>箱</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</si>
  <si>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</si>
  <si>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</si>
  <si>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</si>
  <si>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</si>
  <si>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</si>
  <si>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</si>
  <si>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</si>
  <si>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</si>
  <si>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</si>
  <si>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</si>
  <si>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</si>
  <si>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</si>
  <si>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</si>
  <si>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</si>
  <si>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</si>
  <si>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</si>
  <si>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</si>
  <si>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</si>
  <si>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</si>
  <si>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</si>
  <si>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</si>
  <si>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</si>
  <si>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</si>
  <si>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</si>
  <si>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</si>
  <si>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</si>
  <si>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</si>
  <si>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</si>
  <si>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</si>
  <si>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</si>
  <si>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</si>
  <si>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</si>
  <si>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</si>
  <si>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预算11表</t>
  </si>
  <si>
    <t>2025年上级转移支付补助项目支出预算表</t>
  </si>
  <si>
    <t>上级补助</t>
  </si>
  <si>
    <t>预算12表</t>
  </si>
  <si>
    <t>2025年部门项目支出中期规划预算表</t>
  </si>
  <si>
    <t>项目级次</t>
  </si>
  <si>
    <t>2025年</t>
  </si>
  <si>
    <t>2026年</t>
  </si>
  <si>
    <t>2027年</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</si>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</sst>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sz val="9"/>
      <name val="SimSun"/>
      <charset val="134"/>
    </font>
    <font>
      <sz val="11"/>
      <color rgb="FF000000"/>
      <name val="宋体"/>
      <charset val="134"/>
      <scheme val="minor"/>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2"/>
      <color rgb="FF000000"/>
      <name val="宋体"/>
      <charset val="134"/>
    </font>
    <font>
      <sz val="12"/>
      <color theme="1"/>
      <name val="宋体"/>
      <charset val="134"/>
      <scheme val="minor"/>
    </font>
    <font>
      <sz val="11"/>
      <color theme="1"/>
      <name val="宋体"/>
      <charset val="134"/>
    </font>
    <font>
      <sz val="9.75"/>
      <color rgb="FF000000"/>
      <name val="SimSun"/>
      <charset val="134"/>
    </font>
    <font>
      <sz val="10.5"/>
      <color rgb="FF000000"/>
      <name val="SimSun"/>
      <charset val="134"/>
    </font>
    <font>
      <b/>
      <sz val="18"/>
      <color rgb="FF000000"/>
      <name val="SimSun"/>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3" borderId="24" applyNumberFormat="0" applyAlignment="0" applyProtection="0">
      <alignment vertical="center"/>
    </xf>
    <xf numFmtId="0" fontId="34" fillId="4" borderId="25" applyNumberFormat="0" applyAlignment="0" applyProtection="0">
      <alignment vertical="center"/>
    </xf>
    <xf numFmtId="0" fontId="35" fillId="4" borderId="24" applyNumberFormat="0" applyAlignment="0" applyProtection="0">
      <alignment vertical="center"/>
    </xf>
    <xf numFmtId="0" fontId="36" fillId="5"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xf numFmtId="0" fontId="10" fillId="0" borderId="0">
      <alignment vertical="top"/>
      <protection locked="0"/>
    </xf>
  </cellStyleXfs>
  <cellXfs count="208">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2"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79" fontId="6" fillId="0" borderId="7" xfId="0" applyNumberFormat="1" applyFont="1" applyFill="1" applyBorder="1" applyAlignment="1">
      <alignment horizontal="right" vertical="center"/>
    </xf>
    <xf numFmtId="0" fontId="7" fillId="0" borderId="0" xfId="0" applyFont="1" applyFill="1" applyAlignment="1">
      <alignment vertical="top"/>
    </xf>
    <xf numFmtId="0" fontId="8"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9"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1" fillId="0" borderId="0" xfId="55" applyFont="1" applyBorder="1" applyAlignment="1">
      <alignment horizontal="center" vertical="center" wrapText="1"/>
    </xf>
    <xf numFmtId="0" fontId="10" fillId="0" borderId="0" xfId="55" applyNumberFormat="1" applyBorder="1">
      <alignment horizontal="left" vertical="center" wrapText="1"/>
    </xf>
    <xf numFmtId="49" fontId="12" fillId="0" borderId="7" xfId="55" applyFont="1" applyAlignment="1">
      <alignment horizontal="center" vertical="center" wrapText="1"/>
    </xf>
    <xf numFmtId="49" fontId="6" fillId="0" borderId="7" xfId="55" applyFont="1" applyAlignment="1">
      <alignment horizontal="center" vertical="center" wrapText="1"/>
    </xf>
    <xf numFmtId="49" fontId="12" fillId="0" borderId="7" xfId="55" applyFont="1">
      <alignment horizontal="left" vertical="center" wrapText="1"/>
    </xf>
    <xf numFmtId="178" fontId="10" fillId="0" borderId="7" xfId="51">
      <alignment horizontal="right" vertical="center"/>
    </xf>
    <xf numFmtId="179" fontId="10" fillId="0" borderId="7" xfId="52">
      <alignment horizontal="right" vertical="center"/>
    </xf>
    <xf numFmtId="0" fontId="13" fillId="0" borderId="0" xfId="0" applyFont="1" applyAlignment="1">
      <alignment horizontal="center" vertical="center"/>
    </xf>
    <xf numFmtId="0" fontId="8"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3"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wrapText="1"/>
    </xf>
    <xf numFmtId="0" fontId="15"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16" fillId="0" borderId="0" xfId="0" applyFont="1"/>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3" fillId="0" borderId="0" xfId="0" applyFont="1" applyAlignment="1">
      <alignment horizontal="left" vertical="center" wrapText="1"/>
    </xf>
    <xf numFmtId="0" fontId="4" fillId="0" borderId="0" xfId="0" applyFont="1" applyAlignment="1">
      <alignment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10" fillId="0" borderId="7" xfId="55" applyNumberFormat="1" applyFont="1" applyBorder="1">
      <alignment horizontal="left" vertical="center" wrapText="1"/>
    </xf>
    <xf numFmtId="49" fontId="10" fillId="0" borderId="7" xfId="55" applyNumberFormat="1" applyFont="1" applyBorder="1">
      <alignment horizontal="left" vertical="center" wrapText="1"/>
    </xf>
    <xf numFmtId="179" fontId="10" fillId="0" borderId="7" xfId="55" applyNumberFormat="1" applyFont="1" applyBorder="1" applyAlignment="1">
      <alignment horizontal="right" vertical="center" wrapText="1"/>
    </xf>
    <xf numFmtId="179" fontId="10" fillId="0" borderId="7" xfId="55" applyNumberFormat="1" applyFont="1" applyBorder="1" applyAlignment="1">
      <alignment horizontal="center" vertical="center" wrapText="1"/>
    </xf>
    <xf numFmtId="49" fontId="10" fillId="0" borderId="7" xfId="55" applyNumberFormat="1" applyFont="1" applyBorder="1" applyAlignment="1">
      <alignment horizontal="center" vertical="center" wrapText="1"/>
    </xf>
    <xf numFmtId="179" fontId="10" fillId="0" borderId="7" xfId="0" applyNumberFormat="1" applyFont="1" applyFill="1" applyBorder="1" applyAlignment="1">
      <alignment horizontal="right" vertical="center" wrapText="1"/>
    </xf>
    <xf numFmtId="0" fontId="3" fillId="0" borderId="13" xfId="0" applyFont="1" applyBorder="1" applyAlignment="1">
      <alignment horizontal="center" vertical="center" wrapText="1"/>
    </xf>
    <xf numFmtId="178" fontId="5" fillId="0" borderId="7" xfId="51" applyFont="1" applyAlignment="1">
      <alignment horizontal="center" vertical="center"/>
    </xf>
    <xf numFmtId="0" fontId="3" fillId="0" borderId="13"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49" fontId="10" fillId="0" borderId="7" xfId="55" applyNumberFormat="1" applyFont="1" applyBorder="1" applyAlignment="1">
      <alignment horizontal="left" vertical="center" wrapText="1" indent="1"/>
    </xf>
    <xf numFmtId="179" fontId="10" fillId="0" borderId="7" xfId="0" applyNumberFormat="1" applyFont="1" applyFill="1" applyBorder="1" applyAlignment="1">
      <alignment horizontal="left" vertical="center" wrapText="1"/>
    </xf>
    <xf numFmtId="179" fontId="10" fillId="0" borderId="7" xfId="55" applyNumberFormat="1" applyFont="1" applyBorder="1">
      <alignment horizontal="left" vertical="center" wrapText="1"/>
    </xf>
    <xf numFmtId="179" fontId="10" fillId="0" borderId="7" xfId="55" applyNumberFormat="1" applyFont="1" applyBorder="1" applyAlignment="1">
      <alignment horizontal="left" vertical="center" wrapText="1"/>
    </xf>
    <xf numFmtId="0" fontId="5" fillId="0" borderId="0" xfId="0" applyFont="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8" xfId="0" applyFont="1" applyBorder="1" applyAlignment="1">
      <alignment horizontal="center" vertical="center"/>
    </xf>
    <xf numFmtId="0" fontId="1" fillId="0" borderId="20" xfId="0" applyFont="1" applyBorder="1" applyAlignment="1">
      <alignment horizontal="center" vertical="center"/>
    </xf>
    <xf numFmtId="0" fontId="6" fillId="0" borderId="0" xfId="0" applyFont="1" applyFill="1" applyBorder="1" applyAlignment="1">
      <alignment horizontal="left" vertical="center"/>
    </xf>
    <xf numFmtId="0" fontId="17" fillId="0" borderId="7" xfId="0" applyFont="1" applyBorder="1" applyAlignment="1">
      <alignment horizontal="center" vertical="center"/>
    </xf>
    <xf numFmtId="0" fontId="17"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8" fillId="0" borderId="7" xfId="0" applyFont="1" applyBorder="1" applyAlignment="1">
      <alignment horizontal="center"/>
    </xf>
    <xf numFmtId="0" fontId="19" fillId="0" borderId="7" xfId="0" applyFont="1" applyFill="1" applyBorder="1" applyAlignment="1">
      <alignment horizontal="center" vertical="center" wrapText="1"/>
    </xf>
    <xf numFmtId="49" fontId="5" fillId="0" borderId="7" xfId="55" applyFont="1">
      <alignment horizontal="left" vertical="center" wrapText="1"/>
    </xf>
    <xf numFmtId="49" fontId="5" fillId="0" borderId="7" xfId="0" applyNumberFormat="1" applyFont="1" applyBorder="1" applyAlignment="1">
      <alignment horizontal="left" vertical="center" wrapText="1"/>
    </xf>
    <xf numFmtId="0" fontId="6" fillId="0" borderId="7" xfId="0" applyFont="1" applyFill="1" applyBorder="1" applyAlignment="1">
      <alignment horizontal="left" vertical="center"/>
    </xf>
    <xf numFmtId="179" fontId="10" fillId="0" borderId="7" xfId="52" applyNumberFormat="1" applyFont="1" applyBorder="1">
      <alignment horizontal="right" vertical="center"/>
    </xf>
    <xf numFmtId="0" fontId="17" fillId="0" borderId="7"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right" wrapText="1"/>
    </xf>
    <xf numFmtId="0" fontId="20"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4" fontId="3" fillId="0" borderId="7" xfId="0" applyNumberFormat="1" applyFont="1" applyBorder="1" applyAlignment="1">
      <alignment horizontal="right" vertical="center"/>
    </xf>
    <xf numFmtId="179" fontId="10" fillId="0" borderId="7" xfId="0" applyNumberFormat="1" applyFont="1" applyFill="1" applyBorder="1" applyAlignment="1">
      <alignment horizontal="right" vertical="center"/>
    </xf>
    <xf numFmtId="179" fontId="10" fillId="0" borderId="0" xfId="52" applyNumberFormat="1" applyFont="1" applyBorder="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0" fillId="0" borderId="7" xfId="0" applyFont="1"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0" fillId="0" borderId="7" xfId="0" applyFont="1" applyFill="1" applyBorder="1" applyAlignment="1">
      <alignment horizontal="left" vertical="center" wrapText="1" indent="2"/>
    </xf>
    <xf numFmtId="0" fontId="21" fillId="0" borderId="0" xfId="0" applyFont="1" applyAlignment="1">
      <alignment horizontal="center" vertical="center"/>
    </xf>
    <xf numFmtId="0" fontId="22"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3" fillId="0" borderId="7" xfId="0" applyFont="1" applyBorder="1" applyAlignment="1">
      <alignment vertical="center"/>
    </xf>
    <xf numFmtId="0" fontId="10" fillId="0" borderId="7" xfId="0" applyFont="1" applyFill="1" applyBorder="1" applyAlignment="1">
      <alignment horizontal="left" vertical="center"/>
    </xf>
    <xf numFmtId="0" fontId="5" fillId="0" borderId="7" xfId="0" applyFont="1" applyBorder="1" applyAlignment="1">
      <alignment vertical="center"/>
    </xf>
    <xf numFmtId="0" fontId="3" fillId="0" borderId="7" xfId="0" applyFont="1" applyBorder="1" applyAlignment="1">
      <alignment vertical="center"/>
    </xf>
    <xf numFmtId="4" fontId="23" fillId="0" borderId="7" xfId="0" applyNumberFormat="1" applyFont="1" applyBorder="1" applyAlignment="1">
      <alignment horizontal="right" vertical="center"/>
    </xf>
    <xf numFmtId="0" fontId="5" fillId="0" borderId="7" xfId="0" applyFont="1" applyBorder="1" applyAlignment="1">
      <alignment horizontal="left" vertical="center"/>
    </xf>
    <xf numFmtId="0" fontId="23" fillId="0" borderId="7" xfId="0" applyFont="1" applyBorder="1" applyAlignment="1">
      <alignment horizontal="center" vertical="center"/>
    </xf>
    <xf numFmtId="0" fontId="0" fillId="0" borderId="0" xfId="0" applyBorder="1"/>
    <xf numFmtId="0" fontId="23"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3" fillId="0" borderId="7" xfId="0" applyFont="1" applyBorder="1" applyAlignment="1" applyProtection="1">
      <alignment horizontal="center" vertical="center"/>
      <protection locked="0"/>
    </xf>
    <xf numFmtId="0" fontId="3" fillId="0" borderId="7" xfId="0" applyFont="1" applyBorder="1" applyAlignment="1">
      <alignment horizontal="center" vertical="center"/>
    </xf>
    <xf numFmtId="0" fontId="1" fillId="0" borderId="1" xfId="0" applyFont="1" applyBorder="1" applyAlignment="1">
      <alignment horizontal="center" vertical="center" wrapText="1"/>
    </xf>
    <xf numFmtId="179" fontId="10" fillId="0" borderId="7" xfId="52" applyFont="1">
      <alignment horizontal="right" vertical="center"/>
    </xf>
    <xf numFmtId="179" fontId="5"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8" fillId="0" borderId="0" xfId="0" applyFont="1" applyAlignment="1">
      <alignment horizontal="center" vertical="top"/>
    </xf>
    <xf numFmtId="179" fontId="10" fillId="0" borderId="0" xfId="52" applyBorder="1">
      <alignment horizontal="right" vertical="center"/>
    </xf>
    <xf numFmtId="0" fontId="3" fillId="0" borderId="6" xfId="0" applyFont="1" applyBorder="1" applyAlignment="1">
      <alignment horizontal="left" vertical="center"/>
    </xf>
    <xf numFmtId="179" fontId="10" fillId="0" borderId="0" xfId="52" applyFont="1" applyBorder="1">
      <alignment horizontal="right" vertical="center"/>
    </xf>
    <xf numFmtId="0" fontId="3" fillId="0" borderId="6" xfId="0" applyFont="1" applyBorder="1" applyAlignment="1">
      <alignment horizontal="center" vertical="center"/>
    </xf>
    <xf numFmtId="179" fontId="23" fillId="0" borderId="7" xfId="0" applyNumberFormat="1" applyFont="1" applyBorder="1" applyAlignment="1">
      <alignment horizontal="right" vertical="center"/>
    </xf>
    <xf numFmtId="0" fontId="5" fillId="0" borderId="6" xfId="0" applyFont="1" applyBorder="1" applyAlignment="1">
      <alignment horizontal="left" vertical="center"/>
    </xf>
    <xf numFmtId="4" fontId="3" fillId="0" borderId="0" xfId="0" applyNumberFormat="1" applyFont="1" applyBorder="1" applyAlignment="1">
      <alignment horizontal="right" vertical="center"/>
    </xf>
    <xf numFmtId="0" fontId="3" fillId="0" borderId="6" xfId="0" applyFont="1" applyBorder="1" applyAlignment="1" applyProtection="1">
      <alignment horizontal="center" vertical="center"/>
      <protection locked="0"/>
    </xf>
    <xf numFmtId="179" fontId="23" fillId="0" borderId="0" xfId="0" applyNumberFormat="1" applyFont="1" applyBorder="1" applyAlignment="1">
      <alignment horizontal="right" vertical="center"/>
    </xf>
    <xf numFmtId="4" fontId="3" fillId="0" borderId="0" xfId="0" applyNumberFormat="1" applyFont="1" applyBorder="1" applyAlignment="1" applyProtection="1">
      <alignment horizontal="righ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2"/>
  <sheetViews>
    <sheetView showZeros="0" workbookViewId="0">
      <pane ySplit="1" topLeftCell="A2" activePane="bottomLeft" state="frozen"/>
      <selection/>
      <selection pane="bottomLeft" activeCell="B15" sqref="B15"/>
    </sheetView>
  </sheetViews>
  <sheetFormatPr defaultColWidth="8" defaultRowHeight="14.25" customHeight="1"/>
  <cols>
    <col min="1" max="1" width="39.55" customWidth="1"/>
    <col min="2" max="2" width="46.3333333333333" customWidth="1"/>
    <col min="3" max="3" width="40.4416666666667" customWidth="1"/>
    <col min="4" max="4" width="50.2166666666667" customWidth="1"/>
    <col min="8" max="8" width="13.375" customWidth="1"/>
    <col min="9" max="9" width="16.625" customWidth="1"/>
    <col min="10" max="10" width="12.25" customWidth="1"/>
    <col min="11" max="11" width="11.5"/>
  </cols>
  <sheetData>
    <row r="1" customHeight="1" spans="1:4">
      <c r="A1" s="1"/>
      <c r="B1" s="1"/>
      <c r="C1" s="1"/>
      <c r="D1" s="1"/>
    </row>
    <row r="2" ht="11.95" customHeight="1" spans="4:4">
      <c r="D2" s="112" t="s">
        <v>0</v>
      </c>
    </row>
    <row r="3" ht="36" customHeight="1" spans="1:4">
      <c r="A3" s="47" t="s">
        <v>1</v>
      </c>
      <c r="B3" s="197"/>
      <c r="C3" s="197"/>
      <c r="D3" s="197"/>
    </row>
    <row r="4" ht="20.95" customHeight="1" spans="1:4">
      <c r="A4" s="99" t="s">
        <v>2</v>
      </c>
      <c r="B4" s="160"/>
      <c r="C4" s="160"/>
      <c r="D4" s="111" t="s">
        <v>3</v>
      </c>
    </row>
    <row r="5" ht="19.5" customHeight="1" spans="1:4">
      <c r="A5" s="11" t="s">
        <v>4</v>
      </c>
      <c r="B5" s="13"/>
      <c r="C5" s="11" t="s">
        <v>5</v>
      </c>
      <c r="D5" s="13"/>
    </row>
    <row r="6" ht="19.5" customHeight="1" spans="1:11">
      <c r="A6" s="16" t="s">
        <v>6</v>
      </c>
      <c r="B6" s="16" t="s">
        <v>7</v>
      </c>
      <c r="C6" s="16" t="s">
        <v>8</v>
      </c>
      <c r="D6" s="16" t="s">
        <v>7</v>
      </c>
      <c r="H6" s="169"/>
      <c r="I6" s="169"/>
      <c r="J6" s="169"/>
      <c r="K6" s="169"/>
    </row>
    <row r="7" ht="19.5" customHeight="1" spans="1:11">
      <c r="A7" s="19"/>
      <c r="B7" s="19"/>
      <c r="C7" s="19"/>
      <c r="D7" s="19"/>
      <c r="H7" s="198"/>
      <c r="I7" s="169"/>
      <c r="J7" s="198"/>
      <c r="K7" s="169"/>
    </row>
    <row r="8" ht="25.4" customHeight="1" spans="1:11">
      <c r="A8" s="171" t="s">
        <v>9</v>
      </c>
      <c r="B8" s="46">
        <v>2651548.56</v>
      </c>
      <c r="C8" s="163" t="str">
        <f>"一"&amp;"、"&amp;"一般公共服务支出"</f>
        <v>一、一般公共服务支出</v>
      </c>
      <c r="D8" s="46">
        <v>10120</v>
      </c>
      <c r="H8" s="198"/>
      <c r="I8" s="169"/>
      <c r="J8" s="198"/>
      <c r="K8" s="169"/>
    </row>
    <row r="9" ht="25.4" customHeight="1" spans="1:11">
      <c r="A9" s="171" t="s">
        <v>10</v>
      </c>
      <c r="B9" s="46"/>
      <c r="C9" s="163" t="str">
        <f>"二"&amp;"、"&amp;"教育支出"</f>
        <v>二、教育支出</v>
      </c>
      <c r="D9" s="46">
        <v>2501036.44</v>
      </c>
      <c r="H9" s="198"/>
      <c r="I9" s="169"/>
      <c r="J9" s="198"/>
      <c r="K9" s="169"/>
    </row>
    <row r="10" ht="25.4" customHeight="1" spans="1:11">
      <c r="A10" s="171" t="s">
        <v>11</v>
      </c>
      <c r="B10" s="46"/>
      <c r="C10" s="163" t="str">
        <f>"三"&amp;"、"&amp;"社会保障和就业支出"</f>
        <v>三、社会保障和就业支出</v>
      </c>
      <c r="D10" s="46">
        <v>297321.6</v>
      </c>
      <c r="H10" s="198"/>
      <c r="I10" s="169"/>
      <c r="J10" s="198"/>
      <c r="K10" s="169"/>
    </row>
    <row r="11" ht="25.4" customHeight="1" spans="1:11">
      <c r="A11" s="171" t="s">
        <v>12</v>
      </c>
      <c r="B11" s="46"/>
      <c r="C11" s="163" t="str">
        <f>"四"&amp;"、"&amp;"卫生健康支出"</f>
        <v>四、卫生健康支出</v>
      </c>
      <c r="D11" s="46">
        <v>248190.52</v>
      </c>
      <c r="H11" s="198"/>
      <c r="I11" s="169"/>
      <c r="J11" s="198"/>
      <c r="K11" s="169"/>
    </row>
    <row r="12" ht="25.4" customHeight="1" spans="1:11">
      <c r="A12" s="171" t="s">
        <v>13</v>
      </c>
      <c r="B12" s="46">
        <v>691500</v>
      </c>
      <c r="C12" s="163" t="str">
        <f>"五"&amp;"、"&amp;"住房保障支出"</f>
        <v>五、住房保障支出</v>
      </c>
      <c r="D12" s="46">
        <v>286380</v>
      </c>
      <c r="H12" s="198"/>
      <c r="I12" s="169"/>
      <c r="J12" s="204"/>
      <c r="K12" s="169"/>
    </row>
    <row r="13" ht="25.4" customHeight="1" spans="1:11">
      <c r="A13" s="171" t="s">
        <v>14</v>
      </c>
      <c r="B13" s="46"/>
      <c r="C13" s="136"/>
      <c r="D13" s="146"/>
      <c r="H13" s="198"/>
      <c r="I13" s="169"/>
      <c r="J13" s="204"/>
      <c r="K13" s="169"/>
    </row>
    <row r="14" ht="25.4" customHeight="1" spans="1:11">
      <c r="A14" s="171" t="s">
        <v>15</v>
      </c>
      <c r="B14" s="46"/>
      <c r="C14" s="136"/>
      <c r="D14" s="146"/>
      <c r="H14" s="198"/>
      <c r="I14" s="169"/>
      <c r="J14" s="204"/>
      <c r="K14" s="169"/>
    </row>
    <row r="15" ht="25.4" customHeight="1" spans="1:11">
      <c r="A15" s="171" t="s">
        <v>16</v>
      </c>
      <c r="B15" s="46">
        <v>91500</v>
      </c>
      <c r="C15" s="136"/>
      <c r="D15" s="146"/>
      <c r="H15" s="198"/>
      <c r="I15" s="169"/>
      <c r="J15" s="204"/>
      <c r="K15" s="169"/>
    </row>
    <row r="16" ht="25.4" customHeight="1" spans="1:11">
      <c r="A16" s="199" t="s">
        <v>17</v>
      </c>
      <c r="B16" s="46"/>
      <c r="C16" s="136"/>
      <c r="D16" s="146"/>
      <c r="H16" s="198"/>
      <c r="I16" s="169"/>
      <c r="J16" s="204"/>
      <c r="K16" s="169"/>
    </row>
    <row r="17" ht="25.4" customHeight="1" spans="1:11">
      <c r="A17" s="199" t="s">
        <v>18</v>
      </c>
      <c r="B17" s="46">
        <v>600000</v>
      </c>
      <c r="C17" s="136"/>
      <c r="D17" s="146"/>
      <c r="H17" s="200"/>
      <c r="I17" s="169"/>
      <c r="J17" s="200"/>
      <c r="K17" s="169"/>
    </row>
    <row r="18" ht="25.4" customHeight="1" spans="1:11">
      <c r="A18" s="201" t="s">
        <v>19</v>
      </c>
      <c r="B18" s="175">
        <v>3343048.56</v>
      </c>
      <c r="C18" s="173" t="s">
        <v>20</v>
      </c>
      <c r="D18" s="175">
        <v>3343048.56</v>
      </c>
      <c r="H18" s="200"/>
      <c r="I18" s="169"/>
      <c r="J18" s="206"/>
      <c r="K18" s="169"/>
    </row>
    <row r="19" ht="25.4" customHeight="1" spans="1:11">
      <c r="A19" s="199" t="s">
        <v>21</v>
      </c>
      <c r="B19" s="175"/>
      <c r="C19" s="171" t="s">
        <v>22</v>
      </c>
      <c r="D19" s="202"/>
      <c r="H19" s="169"/>
      <c r="I19" s="169"/>
      <c r="J19" s="207"/>
      <c r="K19" s="169"/>
    </row>
    <row r="20" ht="25.4" customHeight="1" spans="1:11">
      <c r="A20" s="203" t="s">
        <v>23</v>
      </c>
      <c r="C20" s="167" t="s">
        <v>23</v>
      </c>
      <c r="D20" s="98"/>
      <c r="H20" s="204"/>
      <c r="I20" s="169"/>
      <c r="J20" s="207"/>
      <c r="K20" s="169"/>
    </row>
    <row r="21" ht="25.4" customHeight="1" spans="1:11">
      <c r="A21" s="203" t="s">
        <v>24</v>
      </c>
      <c r="B21" s="146"/>
      <c r="C21" s="167" t="s">
        <v>25</v>
      </c>
      <c r="D21" s="98"/>
      <c r="H21" s="200"/>
      <c r="I21" s="169"/>
      <c r="J21" s="200"/>
      <c r="K21" s="169"/>
    </row>
    <row r="22" ht="25.4" customHeight="1" spans="1:4">
      <c r="A22" s="205" t="s">
        <v>26</v>
      </c>
      <c r="B22" s="175">
        <v>3343048.56</v>
      </c>
      <c r="C22" s="173" t="s">
        <v>27</v>
      </c>
      <c r="D22" s="175">
        <v>3343048.56</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workbookViewId="0">
      <pane ySplit="1" topLeftCell="A2" activePane="bottomLeft" state="frozen"/>
      <selection/>
      <selection pane="bottomLeft" activeCell="B15" sqref="B15"/>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7" t="s">
        <v>367</v>
      </c>
    </row>
    <row r="3" ht="28.5" customHeight="1" spans="1:6">
      <c r="A3" s="29" t="s">
        <v>368</v>
      </c>
      <c r="B3" s="29"/>
      <c r="C3" s="29"/>
      <c r="D3" s="29"/>
      <c r="E3" s="29"/>
      <c r="F3" s="29"/>
    </row>
    <row r="4" ht="15.05" customHeight="1" spans="1:6">
      <c r="A4" s="113" t="str">
        <f>'部门财务收支预算总表01-1'!A4</f>
        <v>单位名称：中共新平彝族傣族自治县委员会党校</v>
      </c>
      <c r="B4" s="114"/>
      <c r="C4" s="114"/>
      <c r="D4" s="74"/>
      <c r="E4" s="74"/>
      <c r="F4" s="115" t="s">
        <v>3</v>
      </c>
    </row>
    <row r="5" ht="18.85" customHeight="1" spans="1:6">
      <c r="A5" s="10" t="s">
        <v>137</v>
      </c>
      <c r="B5" s="10" t="s">
        <v>51</v>
      </c>
      <c r="C5" s="10" t="s">
        <v>52</v>
      </c>
      <c r="D5" s="16" t="s">
        <v>369</v>
      </c>
      <c r="E5" s="65"/>
      <c r="F5" s="65"/>
    </row>
    <row r="6" ht="29.95" customHeight="1" spans="1:6">
      <c r="A6" s="19"/>
      <c r="B6" s="19"/>
      <c r="C6" s="19"/>
      <c r="D6" s="16" t="s">
        <v>32</v>
      </c>
      <c r="E6" s="65" t="s">
        <v>60</v>
      </c>
      <c r="F6" s="65" t="s">
        <v>61</v>
      </c>
    </row>
    <row r="7" ht="16.55" customHeight="1" spans="1:6">
      <c r="A7" s="65">
        <v>1</v>
      </c>
      <c r="B7" s="65">
        <v>2</v>
      </c>
      <c r="C7" s="65">
        <v>3</v>
      </c>
      <c r="D7" s="65">
        <v>4</v>
      </c>
      <c r="E7" s="65">
        <v>5</v>
      </c>
      <c r="F7" s="65">
        <v>6</v>
      </c>
    </row>
    <row r="8" ht="20.3" customHeight="1" spans="1:6">
      <c r="A8" s="31"/>
      <c r="B8" s="31"/>
      <c r="C8" s="31"/>
      <c r="D8" s="23"/>
      <c r="E8" s="23"/>
      <c r="F8" s="23"/>
    </row>
    <row r="9" ht="17.2" customHeight="1" spans="1:6">
      <c r="A9" s="116" t="s">
        <v>103</v>
      </c>
      <c r="B9" s="117"/>
      <c r="C9" s="117"/>
      <c r="D9" s="23"/>
      <c r="E9" s="23"/>
      <c r="F9" s="23"/>
    </row>
    <row r="10" customHeight="1" spans="1:1">
      <c r="A10" t="s">
        <v>370</v>
      </c>
    </row>
    <row r="17" customHeight="1" spans="2:2">
      <c r="B17" s="28"/>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3"/>
  <sheetViews>
    <sheetView showZeros="0" workbookViewId="0">
      <pane ySplit="1" topLeftCell="A2" activePane="bottomLeft" state="frozen"/>
      <selection/>
      <selection pane="bottomLeft" activeCell="B15" sqref="B15"/>
    </sheetView>
  </sheetViews>
  <sheetFormatPr defaultColWidth="9.10833333333333" defaultRowHeight="14.25" customHeight="1"/>
  <cols>
    <col min="1" max="1" width="39.1083333333333" customWidth="1"/>
    <col min="2" max="2" width="21.6583333333333" customWidth="1"/>
    <col min="3" max="3" width="35.2166666666667" customWidth="1"/>
    <col min="4" max="4" width="10.5"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6"/>
      <c r="P2" s="56"/>
      <c r="Q2" s="111" t="s">
        <v>371</v>
      </c>
    </row>
    <row r="3" ht="27.85" customHeight="1" spans="1:17">
      <c r="A3" s="58" t="s">
        <v>372</v>
      </c>
      <c r="B3" s="29"/>
      <c r="C3" s="29"/>
      <c r="D3" s="29"/>
      <c r="E3" s="29"/>
      <c r="F3" s="29"/>
      <c r="G3" s="29"/>
      <c r="H3" s="29"/>
      <c r="I3" s="29"/>
      <c r="J3" s="29"/>
      <c r="K3" s="48"/>
      <c r="L3" s="29"/>
      <c r="M3" s="29"/>
      <c r="N3" s="29"/>
      <c r="O3" s="48"/>
      <c r="P3" s="48"/>
      <c r="Q3" s="29"/>
    </row>
    <row r="4" ht="18.85" customHeight="1" spans="1:17">
      <c r="A4" s="99" t="str">
        <f>'部门财务收支预算总表01-1'!A4</f>
        <v>单位名称：中共新平彝族傣族自治县委员会党校</v>
      </c>
      <c r="B4" s="7"/>
      <c r="C4" s="7"/>
      <c r="D4" s="7"/>
      <c r="E4" s="7"/>
      <c r="F4" s="7"/>
      <c r="G4" s="7"/>
      <c r="H4" s="7"/>
      <c r="I4" s="7"/>
      <c r="J4" s="7"/>
      <c r="O4" s="67"/>
      <c r="P4" s="67"/>
      <c r="Q4" s="112" t="s">
        <v>128</v>
      </c>
    </row>
    <row r="5" ht="15.75" customHeight="1" spans="1:17">
      <c r="A5" s="10" t="s">
        <v>373</v>
      </c>
      <c r="B5" s="75" t="s">
        <v>374</v>
      </c>
      <c r="C5" s="75" t="s">
        <v>375</v>
      </c>
      <c r="D5" s="75" t="s">
        <v>376</v>
      </c>
      <c r="E5" s="75" t="s">
        <v>377</v>
      </c>
      <c r="F5" s="75" t="s">
        <v>378</v>
      </c>
      <c r="G5" s="76" t="s">
        <v>144</v>
      </c>
      <c r="H5" s="76"/>
      <c r="I5" s="76"/>
      <c r="J5" s="76"/>
      <c r="K5" s="77"/>
      <c r="L5" s="76"/>
      <c r="M5" s="76"/>
      <c r="N5" s="76"/>
      <c r="O5" s="92"/>
      <c r="P5" s="77"/>
      <c r="Q5" s="93"/>
    </row>
    <row r="6" ht="17.2" customHeight="1" spans="1:17">
      <c r="A6" s="15"/>
      <c r="B6" s="78"/>
      <c r="C6" s="78"/>
      <c r="D6" s="78"/>
      <c r="E6" s="78"/>
      <c r="F6" s="78"/>
      <c r="G6" s="78" t="s">
        <v>32</v>
      </c>
      <c r="H6" s="78" t="s">
        <v>35</v>
      </c>
      <c r="I6" s="78" t="s">
        <v>379</v>
      </c>
      <c r="J6" s="78" t="s">
        <v>380</v>
      </c>
      <c r="K6" s="79" t="s">
        <v>381</v>
      </c>
      <c r="L6" s="94" t="s">
        <v>382</v>
      </c>
      <c r="M6" s="94"/>
      <c r="N6" s="94"/>
      <c r="O6" s="95"/>
      <c r="P6" s="96"/>
      <c r="Q6" s="80"/>
    </row>
    <row r="7" ht="54" customHeight="1" spans="1:17">
      <c r="A7" s="18"/>
      <c r="B7" s="80"/>
      <c r="C7" s="80"/>
      <c r="D7" s="80"/>
      <c r="E7" s="80"/>
      <c r="F7" s="80"/>
      <c r="G7" s="80"/>
      <c r="H7" s="80" t="s">
        <v>34</v>
      </c>
      <c r="I7" s="80"/>
      <c r="J7" s="80"/>
      <c r="K7" s="81"/>
      <c r="L7" s="80" t="s">
        <v>34</v>
      </c>
      <c r="M7" s="80" t="s">
        <v>45</v>
      </c>
      <c r="N7" s="80" t="s">
        <v>151</v>
      </c>
      <c r="O7" s="97" t="s">
        <v>41</v>
      </c>
      <c r="P7" s="81" t="s">
        <v>42</v>
      </c>
      <c r="Q7" s="80" t="s">
        <v>43</v>
      </c>
    </row>
    <row r="8" ht="15.05" customHeight="1" spans="1:17">
      <c r="A8" s="19">
        <v>1</v>
      </c>
      <c r="B8" s="100">
        <v>2</v>
      </c>
      <c r="C8" s="100">
        <v>3</v>
      </c>
      <c r="D8" s="100">
        <v>4</v>
      </c>
      <c r="E8" s="100">
        <v>5</v>
      </c>
      <c r="F8" s="100">
        <v>6</v>
      </c>
      <c r="G8" s="101">
        <v>7</v>
      </c>
      <c r="H8" s="101">
        <v>8</v>
      </c>
      <c r="I8" s="101">
        <v>9</v>
      </c>
      <c r="J8" s="101">
        <v>10</v>
      </c>
      <c r="K8" s="101">
        <v>11</v>
      </c>
      <c r="L8" s="101">
        <v>12</v>
      </c>
      <c r="M8" s="101">
        <v>13</v>
      </c>
      <c r="N8" s="101">
        <v>14</v>
      </c>
      <c r="O8" s="101">
        <v>15</v>
      </c>
      <c r="P8" s="101">
        <v>16</v>
      </c>
      <c r="Q8" s="101">
        <v>17</v>
      </c>
    </row>
    <row r="9" ht="20.95" customHeight="1" spans="1:17">
      <c r="A9" s="102" t="s">
        <v>180</v>
      </c>
      <c r="B9" s="103"/>
      <c r="C9" s="103"/>
      <c r="D9" s="104"/>
      <c r="E9" s="104"/>
      <c r="F9" s="104">
        <v>11000</v>
      </c>
      <c r="G9" s="104">
        <v>11000</v>
      </c>
      <c r="H9" s="104">
        <v>11000</v>
      </c>
      <c r="I9" s="104"/>
      <c r="J9" s="107"/>
      <c r="K9" s="107"/>
      <c r="L9" s="104"/>
      <c r="M9" s="104"/>
      <c r="N9" s="104"/>
      <c r="O9" s="104"/>
      <c r="P9" s="104"/>
      <c r="Q9" s="104"/>
    </row>
    <row r="10" ht="20.95" customHeight="1" spans="1:17">
      <c r="A10" s="103"/>
      <c r="B10" s="103" t="s">
        <v>383</v>
      </c>
      <c r="C10" s="103" t="str">
        <f>"A02021004"&amp;"  "&amp;"A4彩色打印机"</f>
        <v>A02021004  A4彩色打印机</v>
      </c>
      <c r="D10" s="105" t="s">
        <v>319</v>
      </c>
      <c r="E10" s="106">
        <v>1</v>
      </c>
      <c r="F10" s="104">
        <v>3000</v>
      </c>
      <c r="G10" s="104">
        <v>3000</v>
      </c>
      <c r="H10" s="107">
        <v>3000</v>
      </c>
      <c r="I10" s="107"/>
      <c r="J10" s="107"/>
      <c r="K10" s="107"/>
      <c r="L10" s="104"/>
      <c r="M10" s="104"/>
      <c r="N10" s="104"/>
      <c r="O10" s="104"/>
      <c r="P10" s="104"/>
      <c r="Q10" s="104"/>
    </row>
    <row r="11" ht="20.95" customHeight="1" spans="1:17">
      <c r="A11" s="103"/>
      <c r="B11" s="103" t="s">
        <v>383</v>
      </c>
      <c r="C11" s="103" t="str">
        <f>"A02021003"&amp;"  "&amp;"A4黑白打印机"</f>
        <v>A02021003  A4黑白打印机</v>
      </c>
      <c r="D11" s="105" t="s">
        <v>319</v>
      </c>
      <c r="E11" s="106">
        <v>1</v>
      </c>
      <c r="F11" s="104">
        <v>2000</v>
      </c>
      <c r="G11" s="104">
        <v>2000</v>
      </c>
      <c r="H11" s="107">
        <v>2000</v>
      </c>
      <c r="I11" s="107"/>
      <c r="J11" s="107"/>
      <c r="K11" s="107"/>
      <c r="L11" s="104"/>
      <c r="M11" s="104"/>
      <c r="N11" s="104"/>
      <c r="O11" s="104"/>
      <c r="P11" s="104"/>
      <c r="Q11" s="104"/>
    </row>
    <row r="12" ht="20.95" customHeight="1" spans="1:17">
      <c r="A12" s="103"/>
      <c r="B12" s="103" t="s">
        <v>384</v>
      </c>
      <c r="C12" s="103" t="str">
        <f>"A02010105"&amp;"  "&amp;"台式计算机"</f>
        <v>A02010105  台式计算机</v>
      </c>
      <c r="D12" s="105" t="s">
        <v>319</v>
      </c>
      <c r="E12" s="106">
        <v>1</v>
      </c>
      <c r="F12" s="104">
        <v>3000</v>
      </c>
      <c r="G12" s="104">
        <v>3000</v>
      </c>
      <c r="H12" s="107">
        <v>3000</v>
      </c>
      <c r="I12" s="107"/>
      <c r="J12" s="107"/>
      <c r="K12" s="107"/>
      <c r="L12" s="104"/>
      <c r="M12" s="104"/>
      <c r="N12" s="104"/>
      <c r="O12" s="104"/>
      <c r="P12" s="104"/>
      <c r="Q12" s="104"/>
    </row>
    <row r="13" ht="20.95" customHeight="1" spans="1:17">
      <c r="A13" s="103"/>
      <c r="B13" s="103" t="s">
        <v>385</v>
      </c>
      <c r="C13" s="103" t="str">
        <f>"A07100200"&amp;"  "&amp;"纸及纸板"</f>
        <v>A07100200  纸及纸板</v>
      </c>
      <c r="D13" s="105" t="s">
        <v>386</v>
      </c>
      <c r="E13" s="106">
        <v>20</v>
      </c>
      <c r="F13" s="104">
        <v>3000</v>
      </c>
      <c r="G13" s="104">
        <v>3000</v>
      </c>
      <c r="H13" s="107">
        <v>3000</v>
      </c>
      <c r="I13" s="107"/>
      <c r="J13" s="107"/>
      <c r="K13" s="107"/>
      <c r="L13" s="104"/>
      <c r="M13" s="104"/>
      <c r="N13" s="104"/>
      <c r="O13" s="104"/>
      <c r="P13" s="104"/>
      <c r="Q13" s="104"/>
    </row>
    <row r="14" ht="20.95" customHeight="1" spans="1:17">
      <c r="A14" s="82"/>
      <c r="B14" s="83"/>
      <c r="C14" s="83"/>
      <c r="D14" s="108"/>
      <c r="E14" s="109"/>
      <c r="F14" s="23"/>
      <c r="G14" s="23"/>
      <c r="H14" s="23"/>
      <c r="I14" s="23"/>
      <c r="J14" s="23"/>
      <c r="K14" s="23"/>
      <c r="L14" s="23"/>
      <c r="M14" s="23"/>
      <c r="N14" s="23"/>
      <c r="O14" s="23"/>
      <c r="P14" s="23"/>
      <c r="Q14" s="23"/>
    </row>
    <row r="15" ht="20.95" customHeight="1" spans="1:17">
      <c r="A15" s="82"/>
      <c r="B15" s="83"/>
      <c r="C15" s="83"/>
      <c r="D15" s="108"/>
      <c r="E15" s="109"/>
      <c r="F15" s="23"/>
      <c r="G15" s="23"/>
      <c r="H15" s="23"/>
      <c r="I15" s="23"/>
      <c r="J15" s="23"/>
      <c r="K15" s="23"/>
      <c r="L15" s="23"/>
      <c r="M15" s="23"/>
      <c r="N15" s="23"/>
      <c r="O15" s="23"/>
      <c r="P15" s="23"/>
      <c r="Q15" s="23"/>
    </row>
    <row r="16" ht="20.95" customHeight="1" spans="1:17">
      <c r="A16" s="82"/>
      <c r="B16" s="83"/>
      <c r="C16" s="83"/>
      <c r="D16" s="108"/>
      <c r="E16" s="109"/>
      <c r="F16" s="23"/>
      <c r="G16" s="23"/>
      <c r="H16" s="23"/>
      <c r="I16" s="23"/>
      <c r="J16" s="23"/>
      <c r="K16" s="23"/>
      <c r="L16" s="23"/>
      <c r="M16" s="23"/>
      <c r="N16" s="23"/>
      <c r="O16" s="23"/>
      <c r="P16" s="23"/>
      <c r="Q16" s="23"/>
    </row>
    <row r="17" ht="20.95" customHeight="1" spans="1:17">
      <c r="A17" s="85" t="s">
        <v>103</v>
      </c>
      <c r="B17" s="86"/>
      <c r="C17" s="86"/>
      <c r="D17" s="86"/>
      <c r="E17" s="110"/>
      <c r="F17" s="104">
        <v>11000</v>
      </c>
      <c r="G17" s="104">
        <v>11000</v>
      </c>
      <c r="H17" s="104">
        <v>11000</v>
      </c>
      <c r="I17" s="23"/>
      <c r="J17" s="23"/>
      <c r="K17" s="23"/>
      <c r="L17" s="23"/>
      <c r="M17" s="23"/>
      <c r="N17" s="23"/>
      <c r="O17" s="23"/>
      <c r="P17" s="23"/>
      <c r="Q17" s="23"/>
    </row>
    <row r="23" customHeight="1" spans="2:2">
      <c r="B23" s="28"/>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7"/>
  <sheetViews>
    <sheetView showZeros="0" workbookViewId="0">
      <pane ySplit="1" topLeftCell="A2" activePane="bottomLeft" state="frozen"/>
      <selection/>
      <selection pane="bottomLeft" activeCell="B15" sqref="B15"/>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69"/>
      <c r="B2" s="69"/>
      <c r="C2" s="69"/>
      <c r="D2" s="69"/>
      <c r="E2" s="69"/>
      <c r="F2" s="69"/>
      <c r="G2" s="69"/>
      <c r="H2" s="70"/>
      <c r="I2" s="69"/>
      <c r="J2" s="69"/>
      <c r="K2" s="69"/>
      <c r="L2" s="56"/>
      <c r="M2" s="88"/>
      <c r="N2" s="89" t="s">
        <v>387</v>
      </c>
    </row>
    <row r="3" ht="27.85" customHeight="1" spans="1:14">
      <c r="A3" s="58" t="s">
        <v>388</v>
      </c>
      <c r="B3" s="71"/>
      <c r="C3" s="71"/>
      <c r="D3" s="71"/>
      <c r="E3" s="71"/>
      <c r="F3" s="71"/>
      <c r="G3" s="71"/>
      <c r="H3" s="72"/>
      <c r="I3" s="71"/>
      <c r="J3" s="71"/>
      <c r="K3" s="71"/>
      <c r="L3" s="48"/>
      <c r="M3" s="72"/>
      <c r="N3" s="71"/>
    </row>
    <row r="4" ht="18.85" customHeight="1" spans="1:14">
      <c r="A4" s="73" t="str">
        <f>'部门财务收支预算总表01-1'!A4</f>
        <v>单位名称：中共新平彝族傣族自治县委员会党校</v>
      </c>
      <c r="B4" s="74"/>
      <c r="C4" s="74"/>
      <c r="D4" s="74"/>
      <c r="E4" s="74"/>
      <c r="F4" s="74"/>
      <c r="G4" s="74"/>
      <c r="H4" s="70"/>
      <c r="I4" s="69"/>
      <c r="J4" s="69"/>
      <c r="K4" s="69"/>
      <c r="L4" s="67"/>
      <c r="M4" s="90"/>
      <c r="N4" s="91" t="s">
        <v>128</v>
      </c>
    </row>
    <row r="5" ht="15.75" customHeight="1" spans="1:14">
      <c r="A5" s="10" t="s">
        <v>373</v>
      </c>
      <c r="B5" s="75" t="s">
        <v>389</v>
      </c>
      <c r="C5" s="75" t="s">
        <v>390</v>
      </c>
      <c r="D5" s="76" t="s">
        <v>144</v>
      </c>
      <c r="E5" s="76"/>
      <c r="F5" s="76"/>
      <c r="G5" s="76"/>
      <c r="H5" s="77"/>
      <c r="I5" s="76"/>
      <c r="J5" s="76"/>
      <c r="K5" s="76"/>
      <c r="L5" s="92"/>
      <c r="M5" s="77"/>
      <c r="N5" s="93"/>
    </row>
    <row r="6" ht="17.2" customHeight="1" spans="1:14">
      <c r="A6" s="15"/>
      <c r="B6" s="78"/>
      <c r="C6" s="78"/>
      <c r="D6" s="78" t="s">
        <v>32</v>
      </c>
      <c r="E6" s="78" t="s">
        <v>35</v>
      </c>
      <c r="F6" s="78" t="s">
        <v>379</v>
      </c>
      <c r="G6" s="78" t="s">
        <v>380</v>
      </c>
      <c r="H6" s="79" t="s">
        <v>381</v>
      </c>
      <c r="I6" s="94" t="s">
        <v>382</v>
      </c>
      <c r="J6" s="94"/>
      <c r="K6" s="94"/>
      <c r="L6" s="95"/>
      <c r="M6" s="96"/>
      <c r="N6" s="80"/>
    </row>
    <row r="7" ht="54" customHeight="1" spans="1:14">
      <c r="A7" s="18"/>
      <c r="B7" s="80"/>
      <c r="C7" s="80"/>
      <c r="D7" s="80"/>
      <c r="E7" s="80"/>
      <c r="F7" s="80"/>
      <c r="G7" s="80"/>
      <c r="H7" s="81"/>
      <c r="I7" s="80" t="s">
        <v>34</v>
      </c>
      <c r="J7" s="80" t="s">
        <v>45</v>
      </c>
      <c r="K7" s="80" t="s">
        <v>151</v>
      </c>
      <c r="L7" s="97" t="s">
        <v>41</v>
      </c>
      <c r="M7" s="81" t="s">
        <v>42</v>
      </c>
      <c r="N7" s="80" t="s">
        <v>43</v>
      </c>
    </row>
    <row r="8" ht="15.05" customHeight="1" spans="1:14">
      <c r="A8" s="18">
        <v>1</v>
      </c>
      <c r="B8" s="80">
        <v>2</v>
      </c>
      <c r="C8" s="80">
        <v>3</v>
      </c>
      <c r="D8" s="81">
        <v>4</v>
      </c>
      <c r="E8" s="81">
        <v>5</v>
      </c>
      <c r="F8" s="81">
        <v>6</v>
      </c>
      <c r="G8" s="81">
        <v>7</v>
      </c>
      <c r="H8" s="81">
        <v>8</v>
      </c>
      <c r="I8" s="81">
        <v>9</v>
      </c>
      <c r="J8" s="81">
        <v>10</v>
      </c>
      <c r="K8" s="81">
        <v>11</v>
      </c>
      <c r="L8" s="81">
        <v>12</v>
      </c>
      <c r="M8" s="81">
        <v>13</v>
      </c>
      <c r="N8" s="81">
        <v>14</v>
      </c>
    </row>
    <row r="9" ht="20.95" customHeight="1" spans="1:14">
      <c r="A9" s="82"/>
      <c r="B9" s="83"/>
      <c r="C9" s="83"/>
      <c r="D9" s="84"/>
      <c r="E9" s="84"/>
      <c r="F9" s="84"/>
      <c r="G9" s="84"/>
      <c r="H9" s="84"/>
      <c r="I9" s="84"/>
      <c r="J9" s="84"/>
      <c r="K9" s="84"/>
      <c r="L9" s="98"/>
      <c r="M9" s="84"/>
      <c r="N9" s="84"/>
    </row>
    <row r="10" ht="20.95" customHeight="1" spans="1:14">
      <c r="A10" s="82"/>
      <c r="B10" s="83"/>
      <c r="C10" s="83"/>
      <c r="D10" s="84"/>
      <c r="E10" s="84"/>
      <c r="F10" s="84"/>
      <c r="G10" s="84"/>
      <c r="H10" s="84"/>
      <c r="I10" s="84"/>
      <c r="J10" s="84"/>
      <c r="K10" s="84"/>
      <c r="L10" s="98"/>
      <c r="M10" s="84"/>
      <c r="N10" s="84"/>
    </row>
    <row r="11" ht="20.95" customHeight="1" spans="1:14">
      <c r="A11" s="85" t="s">
        <v>103</v>
      </c>
      <c r="B11" s="86"/>
      <c r="C11" s="87"/>
      <c r="D11" s="84"/>
      <c r="E11" s="84"/>
      <c r="F11" s="84"/>
      <c r="G11" s="84"/>
      <c r="H11" s="84"/>
      <c r="I11" s="84"/>
      <c r="J11" s="84"/>
      <c r="K11" s="84"/>
      <c r="L11" s="98"/>
      <c r="M11" s="84"/>
      <c r="N11" s="84"/>
    </row>
    <row r="12" customHeight="1" spans="1:1">
      <c r="A12" t="s">
        <v>370</v>
      </c>
    </row>
    <row r="17" customHeight="1" spans="2:2">
      <c r="B17" s="28"/>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7"/>
  <sheetViews>
    <sheetView showZeros="0" zoomScale="70" zoomScaleNormal="70" workbookViewId="0">
      <pane ySplit="1" topLeftCell="A2" activePane="bottomLeft" state="frozen"/>
      <selection/>
      <selection pane="bottomLeft" activeCell="B15" sqref="B15"/>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7"/>
      <c r="P2" s="56" t="s">
        <v>391</v>
      </c>
    </row>
    <row r="3" ht="27.85" customHeight="1" spans="1:16">
      <c r="A3" s="58" t="s">
        <v>392</v>
      </c>
      <c r="B3" s="29"/>
      <c r="C3" s="29"/>
      <c r="D3" s="29"/>
      <c r="E3" s="29"/>
      <c r="F3" s="29"/>
      <c r="G3" s="29"/>
      <c r="H3" s="29"/>
      <c r="I3" s="29"/>
      <c r="J3" s="29"/>
      <c r="K3" s="29"/>
      <c r="L3" s="29"/>
      <c r="M3" s="29"/>
      <c r="N3" s="29"/>
      <c r="O3" s="29"/>
      <c r="P3" s="29"/>
    </row>
    <row r="4" ht="18" customHeight="1" spans="1:16">
      <c r="A4" s="59" t="str">
        <f>'部门财务收支预算总表01-1'!A4</f>
        <v>单位名称：中共新平彝族傣族自治县委员会党校</v>
      </c>
      <c r="B4" s="60"/>
      <c r="C4" s="60"/>
      <c r="D4" s="61"/>
      <c r="P4" s="67" t="s">
        <v>128</v>
      </c>
    </row>
    <row r="5" ht="19.5" customHeight="1" spans="1:16">
      <c r="A5" s="16" t="s">
        <v>393</v>
      </c>
      <c r="B5" s="11" t="s">
        <v>144</v>
      </c>
      <c r="C5" s="12"/>
      <c r="D5" s="12"/>
      <c r="E5" s="62" t="s">
        <v>394</v>
      </c>
      <c r="F5" s="62"/>
      <c r="G5" s="62"/>
      <c r="H5" s="62"/>
      <c r="I5" s="62"/>
      <c r="J5" s="62"/>
      <c r="K5" s="62"/>
      <c r="L5" s="62"/>
      <c r="M5" s="62"/>
      <c r="N5" s="62"/>
      <c r="O5" s="62"/>
      <c r="P5" s="62"/>
    </row>
    <row r="6" ht="40.6" customHeight="1" spans="1:16">
      <c r="A6" s="19"/>
      <c r="B6" s="30" t="s">
        <v>32</v>
      </c>
      <c r="C6" s="10" t="s">
        <v>35</v>
      </c>
      <c r="D6" s="63" t="s">
        <v>395</v>
      </c>
      <c r="E6" s="64" t="s">
        <v>396</v>
      </c>
      <c r="F6" s="64" t="s">
        <v>397</v>
      </c>
      <c r="G6" s="64" t="s">
        <v>398</v>
      </c>
      <c r="H6" s="64" t="s">
        <v>399</v>
      </c>
      <c r="I6" s="64" t="s">
        <v>400</v>
      </c>
      <c r="J6" s="64" t="s">
        <v>401</v>
      </c>
      <c r="K6" s="64" t="s">
        <v>402</v>
      </c>
      <c r="L6" s="64" t="s">
        <v>403</v>
      </c>
      <c r="M6" s="64" t="s">
        <v>404</v>
      </c>
      <c r="N6" s="64" t="s">
        <v>405</v>
      </c>
      <c r="O6" s="64" t="s">
        <v>406</v>
      </c>
      <c r="P6" s="64" t="s">
        <v>407</v>
      </c>
    </row>
    <row r="7" ht="19.5" customHeight="1" spans="1:16">
      <c r="A7" s="65">
        <v>1</v>
      </c>
      <c r="B7" s="65">
        <v>2</v>
      </c>
      <c r="C7" s="65">
        <v>3</v>
      </c>
      <c r="D7" s="11">
        <v>4</v>
      </c>
      <c r="E7" s="65">
        <v>5</v>
      </c>
      <c r="F7" s="11">
        <v>6</v>
      </c>
      <c r="G7" s="65">
        <v>7</v>
      </c>
      <c r="H7" s="11">
        <v>8</v>
      </c>
      <c r="I7" s="65">
        <v>9</v>
      </c>
      <c r="J7" s="11">
        <v>10</v>
      </c>
      <c r="K7" s="65">
        <v>11</v>
      </c>
      <c r="L7" s="11">
        <v>12</v>
      </c>
      <c r="M7" s="65">
        <v>13</v>
      </c>
      <c r="N7" s="11">
        <v>14</v>
      </c>
      <c r="O7" s="65">
        <v>15</v>
      </c>
      <c r="P7" s="68">
        <v>16</v>
      </c>
    </row>
    <row r="8" ht="28.5" customHeight="1" spans="1:16">
      <c r="A8" s="31"/>
      <c r="B8" s="23"/>
      <c r="C8" s="23"/>
      <c r="D8" s="23"/>
      <c r="E8" s="23"/>
      <c r="F8" s="23"/>
      <c r="G8" s="23"/>
      <c r="H8" s="23"/>
      <c r="I8" s="23"/>
      <c r="J8" s="23"/>
      <c r="K8" s="23"/>
      <c r="L8" s="23"/>
      <c r="M8" s="23"/>
      <c r="N8" s="23"/>
      <c r="O8" s="23"/>
      <c r="P8" s="23"/>
    </row>
    <row r="9" ht="29.95" customHeight="1" spans="1:16">
      <c r="A9" s="31"/>
      <c r="B9" s="23"/>
      <c r="C9" s="23"/>
      <c r="D9" s="23"/>
      <c r="E9" s="23"/>
      <c r="F9" s="23"/>
      <c r="G9" s="23"/>
      <c r="H9" s="23"/>
      <c r="I9" s="23"/>
      <c r="J9" s="23"/>
      <c r="K9" s="23"/>
      <c r="L9" s="23"/>
      <c r="M9" s="23"/>
      <c r="N9" s="23"/>
      <c r="O9" s="23"/>
      <c r="P9" s="23"/>
    </row>
    <row r="10" ht="42" customHeight="1" spans="1:1">
      <c r="A10" s="66" t="s">
        <v>370</v>
      </c>
    </row>
    <row r="17" customHeight="1" spans="2:2">
      <c r="B17" s="28"/>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
  <sheetViews>
    <sheetView showZeros="0" workbookViewId="0">
      <pane ySplit="1" topLeftCell="A2" activePane="bottomLeft" state="frozen"/>
      <selection/>
      <selection pane="bottomLeft" activeCell="B15" sqref="B15"/>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6" t="s">
        <v>408</v>
      </c>
    </row>
    <row r="3" ht="28.5" customHeight="1" spans="1:10">
      <c r="A3" s="47" t="s">
        <v>409</v>
      </c>
      <c r="B3" s="29"/>
      <c r="C3" s="29"/>
      <c r="D3" s="29"/>
      <c r="E3" s="29"/>
      <c r="F3" s="48"/>
      <c r="G3" s="29"/>
      <c r="H3" s="48"/>
      <c r="I3" s="48"/>
      <c r="J3" s="29"/>
    </row>
    <row r="4" ht="17.2" customHeight="1" spans="1:1">
      <c r="A4" s="5" t="str">
        <f>'部门财务收支预算总表01-1'!A4</f>
        <v>单位名称：中共新平彝族傣族自治县委员会党校</v>
      </c>
    </row>
    <row r="5" ht="44.2" customHeight="1" spans="1:10">
      <c r="A5" s="49" t="s">
        <v>241</v>
      </c>
      <c r="B5" s="49" t="s">
        <v>242</v>
      </c>
      <c r="C5" s="49" t="s">
        <v>243</v>
      </c>
      <c r="D5" s="49" t="s">
        <v>244</v>
      </c>
      <c r="E5" s="49" t="s">
        <v>245</v>
      </c>
      <c r="F5" s="50" t="s">
        <v>246</v>
      </c>
      <c r="G5" s="49" t="s">
        <v>247</v>
      </c>
      <c r="H5" s="50" t="s">
        <v>248</v>
      </c>
      <c r="I5" s="50" t="s">
        <v>249</v>
      </c>
      <c r="J5" s="49" t="s">
        <v>250</v>
      </c>
    </row>
    <row r="6" ht="14.25" customHeight="1" spans="1:10">
      <c r="A6" s="49">
        <v>1</v>
      </c>
      <c r="B6" s="49">
        <v>2</v>
      </c>
      <c r="C6" s="49">
        <v>3</v>
      </c>
      <c r="D6" s="49">
        <v>4</v>
      </c>
      <c r="E6" s="49">
        <v>5</v>
      </c>
      <c r="F6" s="50">
        <v>6</v>
      </c>
      <c r="G6" s="49">
        <v>7</v>
      </c>
      <c r="H6" s="50">
        <v>8</v>
      </c>
      <c r="I6" s="50">
        <v>9</v>
      </c>
      <c r="J6" s="49">
        <v>10</v>
      </c>
    </row>
    <row r="7" ht="42.05" customHeight="1" spans="1:10">
      <c r="A7" s="51"/>
      <c r="B7" s="52"/>
      <c r="C7" s="52"/>
      <c r="D7" s="52"/>
      <c r="E7" s="53"/>
      <c r="F7" s="54"/>
      <c r="G7" s="53"/>
      <c r="H7" s="54"/>
      <c r="I7" s="54"/>
      <c r="J7" s="53"/>
    </row>
    <row r="8" ht="42.05" customHeight="1" spans="1:10">
      <c r="A8" s="51"/>
      <c r="B8" s="55"/>
      <c r="C8" s="55"/>
      <c r="D8" s="55"/>
      <c r="E8" s="51"/>
      <c r="F8" s="55"/>
      <c r="G8" s="51"/>
      <c r="H8" s="55"/>
      <c r="I8" s="55"/>
      <c r="J8" s="51"/>
    </row>
    <row r="10" customHeight="1" spans="1:1">
      <c r="A10" t="s">
        <v>370</v>
      </c>
    </row>
    <row r="17" customHeight="1" spans="2:2">
      <c r="B17" s="28"/>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7"/>
  <sheetViews>
    <sheetView showZeros="0" workbookViewId="0">
      <pane ySplit="1" topLeftCell="A2" activePane="bottomLeft" state="frozen"/>
      <selection/>
      <selection pane="bottomLeft" activeCell="B15" sqref="B15"/>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7"/>
      <c r="B1" s="37"/>
      <c r="C1" s="37"/>
      <c r="D1" s="37"/>
      <c r="E1" s="37"/>
      <c r="F1" s="37"/>
      <c r="G1" s="37"/>
      <c r="H1" s="37"/>
    </row>
    <row r="2" ht="18.85" customHeight="1" spans="1:8">
      <c r="A2" s="38"/>
      <c r="B2" s="38"/>
      <c r="C2" s="38"/>
      <c r="D2" s="38"/>
      <c r="E2" s="38"/>
      <c r="F2" s="38"/>
      <c r="G2" s="38"/>
      <c r="H2" s="39" t="s">
        <v>410</v>
      </c>
    </row>
    <row r="3" ht="30.6" customHeight="1" spans="1:8">
      <c r="A3" s="40" t="s">
        <v>411</v>
      </c>
      <c r="B3" s="40"/>
      <c r="C3" s="40"/>
      <c r="D3" s="40"/>
      <c r="E3" s="40"/>
      <c r="F3" s="40"/>
      <c r="G3" s="40"/>
      <c r="H3" s="40"/>
    </row>
    <row r="4" ht="18.85" customHeight="1" spans="1:8">
      <c r="A4" s="41" t="str">
        <f>'部门财务收支预算总表01-1'!A4</f>
        <v>单位名称：中共新平彝族傣族自治县委员会党校</v>
      </c>
      <c r="B4" s="38"/>
      <c r="C4" s="38"/>
      <c r="D4" s="38"/>
      <c r="E4" s="38"/>
      <c r="F4" s="38"/>
      <c r="G4" s="38"/>
      <c r="H4" s="38"/>
    </row>
    <row r="5" ht="18.85" customHeight="1" spans="1:8">
      <c r="A5" s="42" t="s">
        <v>137</v>
      </c>
      <c r="B5" s="42" t="s">
        <v>412</v>
      </c>
      <c r="C5" s="42" t="s">
        <v>413</v>
      </c>
      <c r="D5" s="42" t="s">
        <v>414</v>
      </c>
      <c r="E5" s="42" t="s">
        <v>415</v>
      </c>
      <c r="F5" s="42" t="s">
        <v>416</v>
      </c>
      <c r="G5" s="42"/>
      <c r="H5" s="42"/>
    </row>
    <row r="6" ht="18.85" customHeight="1" spans="1:8">
      <c r="A6" s="42"/>
      <c r="B6" s="42"/>
      <c r="C6" s="42"/>
      <c r="D6" s="42"/>
      <c r="E6" s="42"/>
      <c r="F6" s="42" t="s">
        <v>377</v>
      </c>
      <c r="G6" s="42" t="s">
        <v>417</v>
      </c>
      <c r="H6" s="42" t="s">
        <v>418</v>
      </c>
    </row>
    <row r="7" ht="18.85" customHeight="1" spans="1:8">
      <c r="A7" s="43" t="s">
        <v>120</v>
      </c>
      <c r="B7" s="43" t="s">
        <v>121</v>
      </c>
      <c r="C7" s="43" t="s">
        <v>122</v>
      </c>
      <c r="D7" s="43" t="s">
        <v>123</v>
      </c>
      <c r="E7" s="43" t="s">
        <v>124</v>
      </c>
      <c r="F7" s="43" t="s">
        <v>125</v>
      </c>
      <c r="G7" s="43" t="s">
        <v>419</v>
      </c>
      <c r="H7" s="43" t="s">
        <v>338</v>
      </c>
    </row>
    <row r="8" ht="29.95" customHeight="1" spans="1:8">
      <c r="A8" s="44"/>
      <c r="B8" s="44"/>
      <c r="C8" s="44"/>
      <c r="D8" s="44"/>
      <c r="E8" s="42"/>
      <c r="F8" s="45"/>
      <c r="G8" s="46"/>
      <c r="H8" s="46"/>
    </row>
    <row r="9" ht="20.15" customHeight="1" spans="1:8">
      <c r="A9" s="42" t="s">
        <v>32</v>
      </c>
      <c r="B9" s="42"/>
      <c r="C9" s="42"/>
      <c r="D9" s="42"/>
      <c r="E9" s="42"/>
      <c r="F9" s="45"/>
      <c r="G9" s="46"/>
      <c r="H9" s="46"/>
    </row>
    <row r="11" customHeight="1" spans="1:1">
      <c r="A11" t="s">
        <v>370</v>
      </c>
    </row>
    <row r="17" customHeight="1" spans="2:2">
      <c r="B17" s="28"/>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7"/>
  <sheetViews>
    <sheetView showZeros="0" topLeftCell="B1" workbookViewId="0">
      <pane ySplit="1" topLeftCell="A2" activePane="bottomLeft" state="frozen"/>
      <selection/>
      <selection pane="bottomLeft" activeCell="B15" sqref="B15"/>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420</v>
      </c>
    </row>
    <row r="3" ht="27.85" customHeight="1" spans="1:11">
      <c r="A3" s="29" t="s">
        <v>421</v>
      </c>
      <c r="B3" s="29"/>
      <c r="C3" s="29"/>
      <c r="D3" s="29"/>
      <c r="E3" s="29"/>
      <c r="F3" s="29"/>
      <c r="G3" s="29"/>
      <c r="H3" s="29"/>
      <c r="I3" s="29"/>
      <c r="J3" s="29"/>
      <c r="K3" s="29"/>
    </row>
    <row r="4" ht="13.6" customHeight="1" spans="1:11">
      <c r="A4" s="5" t="str">
        <f>'部门财务收支预算总表01-1'!A4</f>
        <v>单位名称：中共新平彝族傣族自治县委员会党校</v>
      </c>
      <c r="B4" s="6"/>
      <c r="C4" s="6"/>
      <c r="D4" s="6"/>
      <c r="E4" s="6"/>
      <c r="F4" s="6"/>
      <c r="G4" s="6"/>
      <c r="H4" s="7"/>
      <c r="I4" s="7"/>
      <c r="J4" s="7"/>
      <c r="K4" s="8" t="s">
        <v>128</v>
      </c>
    </row>
    <row r="5" ht="21.8" customHeight="1" spans="1:11">
      <c r="A5" s="9" t="s">
        <v>215</v>
      </c>
      <c r="B5" s="9" t="s">
        <v>139</v>
      </c>
      <c r="C5" s="9" t="s">
        <v>216</v>
      </c>
      <c r="D5" s="10" t="s">
        <v>140</v>
      </c>
      <c r="E5" s="10" t="s">
        <v>141</v>
      </c>
      <c r="F5" s="10" t="s">
        <v>142</v>
      </c>
      <c r="G5" s="10" t="s">
        <v>143</v>
      </c>
      <c r="H5" s="16" t="s">
        <v>32</v>
      </c>
      <c r="I5" s="11" t="s">
        <v>422</v>
      </c>
      <c r="J5" s="12"/>
      <c r="K5" s="13"/>
    </row>
    <row r="6" ht="21.8" customHeight="1" spans="1:11">
      <c r="A6" s="14"/>
      <c r="B6" s="14"/>
      <c r="C6" s="14"/>
      <c r="D6" s="15"/>
      <c r="E6" s="15"/>
      <c r="F6" s="15"/>
      <c r="G6" s="15"/>
      <c r="H6" s="30"/>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6">
        <v>10</v>
      </c>
      <c r="K8" s="36">
        <v>11</v>
      </c>
    </row>
    <row r="9" ht="30.6" customHeight="1" spans="1:11">
      <c r="A9" s="31"/>
      <c r="B9" s="21"/>
      <c r="C9" s="31"/>
      <c r="D9" s="31"/>
      <c r="E9" s="31"/>
      <c r="F9" s="31"/>
      <c r="G9" s="31"/>
      <c r="H9" s="32"/>
      <c r="I9" s="32"/>
      <c r="J9" s="32"/>
      <c r="K9" s="32"/>
    </row>
    <row r="10" ht="30.6" customHeight="1" spans="1:11">
      <c r="A10" s="21"/>
      <c r="B10" s="21"/>
      <c r="C10" s="21"/>
      <c r="D10" s="21"/>
      <c r="E10" s="21"/>
      <c r="F10" s="21"/>
      <c r="G10" s="21"/>
      <c r="H10" s="32"/>
      <c r="I10" s="32"/>
      <c r="J10" s="32"/>
      <c r="K10" s="32"/>
    </row>
    <row r="11" ht="18.85" customHeight="1" spans="1:11">
      <c r="A11" s="33" t="s">
        <v>103</v>
      </c>
      <c r="B11" s="34"/>
      <c r="C11" s="34"/>
      <c r="D11" s="34"/>
      <c r="E11" s="34"/>
      <c r="F11" s="34"/>
      <c r="G11" s="35"/>
      <c r="H11" s="32"/>
      <c r="I11" s="32"/>
      <c r="J11" s="32"/>
      <c r="K11" s="32"/>
    </row>
    <row r="12" customHeight="1" spans="2:2">
      <c r="B12" t="s">
        <v>370</v>
      </c>
    </row>
    <row r="17" customHeight="1" spans="2:2">
      <c r="B17" s="28"/>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B15" sqref="B15"/>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423</v>
      </c>
    </row>
    <row r="3" ht="27.85" customHeight="1" spans="1:7">
      <c r="A3" s="4" t="s">
        <v>424</v>
      </c>
      <c r="B3" s="4"/>
      <c r="C3" s="4"/>
      <c r="D3" s="4"/>
      <c r="E3" s="4"/>
      <c r="F3" s="4"/>
      <c r="G3" s="4"/>
    </row>
    <row r="4" ht="13.6" customHeight="1" spans="1:7">
      <c r="A4" s="5" t="str">
        <f>'部门财务收支预算总表01-1'!A4</f>
        <v>单位名称：中共新平彝族傣族自治县委员会党校</v>
      </c>
      <c r="B4" s="6"/>
      <c r="C4" s="6"/>
      <c r="D4" s="6"/>
      <c r="E4" s="7"/>
      <c r="F4" s="7"/>
      <c r="G4" s="8" t="s">
        <v>128</v>
      </c>
    </row>
    <row r="5" ht="21.8" customHeight="1" spans="1:7">
      <c r="A5" s="9" t="s">
        <v>216</v>
      </c>
      <c r="B5" s="9" t="s">
        <v>215</v>
      </c>
      <c r="C5" s="9" t="s">
        <v>139</v>
      </c>
      <c r="D5" s="10" t="s">
        <v>425</v>
      </c>
      <c r="E5" s="11" t="s">
        <v>35</v>
      </c>
      <c r="F5" s="12"/>
      <c r="G5" s="13"/>
    </row>
    <row r="6" ht="21.8" customHeight="1" spans="1:7">
      <c r="A6" s="14"/>
      <c r="B6" s="14"/>
      <c r="C6" s="14"/>
      <c r="D6" s="15"/>
      <c r="E6" s="16" t="s">
        <v>426</v>
      </c>
      <c r="F6" s="10" t="s">
        <v>427</v>
      </c>
      <c r="G6" s="10" t="s">
        <v>428</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9.95" customHeight="1" spans="1:7">
      <c r="A9" s="21" t="s">
        <v>47</v>
      </c>
      <c r="B9" s="22" t="s">
        <v>219</v>
      </c>
      <c r="C9" s="22" t="s">
        <v>221</v>
      </c>
      <c r="D9" s="21" t="s">
        <v>429</v>
      </c>
      <c r="E9" s="23">
        <v>91700</v>
      </c>
      <c r="F9" s="23"/>
      <c r="G9" s="23"/>
    </row>
    <row r="10" ht="29.95" customHeight="1" spans="1:7">
      <c r="A10" s="21" t="s">
        <v>47</v>
      </c>
      <c r="B10" s="21" t="s">
        <v>228</v>
      </c>
      <c r="C10" s="21" t="s">
        <v>230</v>
      </c>
      <c r="D10" s="21" t="s">
        <v>429</v>
      </c>
      <c r="E10" s="23">
        <v>10120</v>
      </c>
      <c r="F10" s="23"/>
      <c r="G10" s="23"/>
    </row>
    <row r="11" ht="29.95" customHeight="1" spans="1:7">
      <c r="A11" s="21" t="s">
        <v>47</v>
      </c>
      <c r="B11" s="21" t="s">
        <v>219</v>
      </c>
      <c r="C11" s="21" t="s">
        <v>234</v>
      </c>
      <c r="D11" s="21" t="s">
        <v>429</v>
      </c>
      <c r="E11" s="23">
        <v>50000</v>
      </c>
      <c r="F11" s="23"/>
      <c r="G11" s="23"/>
    </row>
    <row r="12" ht="29.95" customHeight="1" spans="1:7">
      <c r="A12" s="21" t="s">
        <v>47</v>
      </c>
      <c r="B12" s="21" t="s">
        <v>219</v>
      </c>
      <c r="C12" s="21" t="s">
        <v>236</v>
      </c>
      <c r="D12" s="21" t="s">
        <v>429</v>
      </c>
      <c r="E12" s="23">
        <v>100000</v>
      </c>
      <c r="F12" s="23"/>
      <c r="G12" s="23"/>
    </row>
    <row r="13" ht="18.85" customHeight="1" spans="1:7">
      <c r="A13" s="24" t="s">
        <v>32</v>
      </c>
      <c r="B13" s="25" t="s">
        <v>430</v>
      </c>
      <c r="C13" s="25"/>
      <c r="D13" s="26"/>
      <c r="E13" s="27">
        <v>251820</v>
      </c>
      <c r="F13" s="23"/>
      <c r="G13" s="23"/>
    </row>
    <row r="14" customHeight="1" spans="1:1">
      <c r="A14" t="s">
        <v>370</v>
      </c>
    </row>
    <row r="19" customHeight="1" spans="2:2">
      <c r="B19" s="28"/>
    </row>
  </sheetData>
  <mergeCells count="11">
    <mergeCell ref="A3:G3"/>
    <mergeCell ref="A4:D4"/>
    <mergeCell ref="E5:G5"/>
    <mergeCell ref="A13:D13"/>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B1" workbookViewId="0">
      <pane ySplit="1" topLeftCell="A2" activePane="bottomLeft" state="frozen"/>
      <selection/>
      <selection pane="bottomLeft" activeCell="B15" sqref="B15"/>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76"/>
      <c r="J2" s="187"/>
      <c r="R2" s="3" t="s">
        <v>28</v>
      </c>
    </row>
    <row r="3" ht="36" customHeight="1" spans="1:19">
      <c r="A3" s="177" t="s">
        <v>29</v>
      </c>
      <c r="B3" s="29"/>
      <c r="C3" s="29"/>
      <c r="D3" s="29"/>
      <c r="E3" s="29"/>
      <c r="F3" s="29"/>
      <c r="G3" s="29"/>
      <c r="H3" s="29"/>
      <c r="I3" s="29"/>
      <c r="J3" s="48"/>
      <c r="K3" s="29"/>
      <c r="L3" s="29"/>
      <c r="M3" s="29"/>
      <c r="N3" s="29"/>
      <c r="O3" s="29"/>
      <c r="P3" s="29"/>
      <c r="Q3" s="29"/>
      <c r="R3" s="29"/>
      <c r="S3" s="29"/>
    </row>
    <row r="4" ht="20.3" customHeight="1" spans="1:19">
      <c r="A4" s="99" t="str">
        <f>'部门财务收支预算总表01-1'!A4</f>
        <v>单位名称：中共新平彝族傣族自治县委员会党校</v>
      </c>
      <c r="B4" s="7"/>
      <c r="C4" s="7"/>
      <c r="D4" s="7"/>
      <c r="E4" s="7"/>
      <c r="F4" s="7"/>
      <c r="G4" s="7"/>
      <c r="H4" s="7"/>
      <c r="I4" s="7"/>
      <c r="J4" s="188"/>
      <c r="K4" s="7"/>
      <c r="L4" s="7"/>
      <c r="M4" s="7"/>
      <c r="N4" s="8"/>
      <c r="O4" s="8"/>
      <c r="P4" s="8"/>
      <c r="Q4" s="8"/>
      <c r="R4" s="8" t="s">
        <v>3</v>
      </c>
      <c r="S4" s="8" t="s">
        <v>3</v>
      </c>
    </row>
    <row r="5" ht="18.85" customHeight="1" spans="1:19">
      <c r="A5" s="178" t="s">
        <v>30</v>
      </c>
      <c r="B5" s="179" t="s">
        <v>31</v>
      </c>
      <c r="C5" s="179" t="s">
        <v>32</v>
      </c>
      <c r="D5" s="180" t="s">
        <v>33</v>
      </c>
      <c r="E5" s="181"/>
      <c r="F5" s="181"/>
      <c r="G5" s="181"/>
      <c r="H5" s="181"/>
      <c r="I5" s="181"/>
      <c r="J5" s="189"/>
      <c r="K5" s="181"/>
      <c r="L5" s="181"/>
      <c r="M5" s="181"/>
      <c r="N5" s="190"/>
      <c r="O5" s="190" t="s">
        <v>21</v>
      </c>
      <c r="P5" s="190"/>
      <c r="Q5" s="190"/>
      <c r="R5" s="190"/>
      <c r="S5" s="190"/>
    </row>
    <row r="6" ht="18" customHeight="1" spans="1:19">
      <c r="A6" s="182"/>
      <c r="B6" s="183"/>
      <c r="C6" s="183"/>
      <c r="D6" s="183" t="s">
        <v>34</v>
      </c>
      <c r="E6" s="183" t="s">
        <v>35</v>
      </c>
      <c r="F6" s="183" t="s">
        <v>36</v>
      </c>
      <c r="G6" s="183" t="s">
        <v>37</v>
      </c>
      <c r="H6" s="183" t="s">
        <v>38</v>
      </c>
      <c r="I6" s="191" t="s">
        <v>39</v>
      </c>
      <c r="J6" s="192"/>
      <c r="K6" s="191" t="s">
        <v>40</v>
      </c>
      <c r="L6" s="191" t="s">
        <v>41</v>
      </c>
      <c r="M6" s="191" t="s">
        <v>42</v>
      </c>
      <c r="N6" s="193" t="s">
        <v>43</v>
      </c>
      <c r="O6" s="194" t="s">
        <v>34</v>
      </c>
      <c r="P6" s="194" t="s">
        <v>35</v>
      </c>
      <c r="Q6" s="194" t="s">
        <v>36</v>
      </c>
      <c r="R6" s="194" t="s">
        <v>37</v>
      </c>
      <c r="S6" s="194" t="s">
        <v>44</v>
      </c>
    </row>
    <row r="7" ht="29.3" customHeight="1" spans="1:19">
      <c r="A7" s="184"/>
      <c r="B7" s="185"/>
      <c r="C7" s="185"/>
      <c r="D7" s="185"/>
      <c r="E7" s="185"/>
      <c r="F7" s="185"/>
      <c r="G7" s="185"/>
      <c r="H7" s="185"/>
      <c r="I7" s="195" t="s">
        <v>34</v>
      </c>
      <c r="J7" s="195" t="s">
        <v>45</v>
      </c>
      <c r="K7" s="195" t="s">
        <v>40</v>
      </c>
      <c r="L7" s="195" t="s">
        <v>41</v>
      </c>
      <c r="M7" s="195" t="s">
        <v>42</v>
      </c>
      <c r="N7" s="195" t="s">
        <v>43</v>
      </c>
      <c r="O7" s="195"/>
      <c r="P7" s="195"/>
      <c r="Q7" s="195"/>
      <c r="R7" s="195"/>
      <c r="S7" s="195"/>
    </row>
    <row r="8" ht="16.55" customHeight="1" spans="1:19">
      <c r="A8" s="156">
        <v>1</v>
      </c>
      <c r="B8" s="20">
        <v>2</v>
      </c>
      <c r="C8" s="20">
        <v>3</v>
      </c>
      <c r="D8" s="20">
        <v>4</v>
      </c>
      <c r="E8" s="156">
        <v>5</v>
      </c>
      <c r="F8" s="20">
        <v>6</v>
      </c>
      <c r="G8" s="20">
        <v>7</v>
      </c>
      <c r="H8" s="156">
        <v>8</v>
      </c>
      <c r="I8" s="20">
        <v>9</v>
      </c>
      <c r="J8" s="36">
        <v>10</v>
      </c>
      <c r="K8" s="36">
        <v>11</v>
      </c>
      <c r="L8" s="196">
        <v>12</v>
      </c>
      <c r="M8" s="36">
        <v>13</v>
      </c>
      <c r="N8" s="36">
        <v>14</v>
      </c>
      <c r="O8" s="36">
        <v>15</v>
      </c>
      <c r="P8" s="36">
        <v>16</v>
      </c>
      <c r="Q8" s="36">
        <v>17</v>
      </c>
      <c r="R8" s="36">
        <v>18</v>
      </c>
      <c r="S8" s="36">
        <v>19</v>
      </c>
    </row>
    <row r="9" ht="31.45" customHeight="1" spans="1:19">
      <c r="A9" s="31" t="s">
        <v>46</v>
      </c>
      <c r="B9" s="31" t="s">
        <v>47</v>
      </c>
      <c r="C9" s="175">
        <v>3343048.56</v>
      </c>
      <c r="D9" s="175">
        <v>3343048.56</v>
      </c>
      <c r="E9" s="46">
        <v>2651548.56</v>
      </c>
      <c r="F9" s="98"/>
      <c r="G9" s="98"/>
      <c r="H9" s="98"/>
      <c r="I9" s="98">
        <v>691500</v>
      </c>
      <c r="J9" s="98"/>
      <c r="K9" s="98"/>
      <c r="L9" s="98">
        <v>91500</v>
      </c>
      <c r="M9" s="98"/>
      <c r="N9" s="98">
        <v>600000</v>
      </c>
      <c r="O9" s="98"/>
      <c r="P9" s="98"/>
      <c r="Q9" s="98"/>
      <c r="R9" s="98"/>
      <c r="S9" s="98"/>
    </row>
    <row r="10" ht="16.55" customHeight="1" spans="1:19">
      <c r="A10" s="172" t="s">
        <v>48</v>
      </c>
      <c r="B10" s="186" t="s">
        <v>47</v>
      </c>
      <c r="C10" s="175">
        <v>3343048.56</v>
      </c>
      <c r="D10" s="175">
        <v>3343048.56</v>
      </c>
      <c r="E10" s="46">
        <v>2651548.56</v>
      </c>
      <c r="F10" s="98"/>
      <c r="G10" s="98"/>
      <c r="H10" s="98"/>
      <c r="I10" s="98">
        <v>691500</v>
      </c>
      <c r="J10" s="98"/>
      <c r="K10" s="98"/>
      <c r="L10" s="98">
        <v>91500</v>
      </c>
      <c r="M10" s="98"/>
      <c r="N10" s="98">
        <v>600000</v>
      </c>
      <c r="O10" s="98"/>
      <c r="P10" s="98"/>
      <c r="Q10" s="98"/>
      <c r="R10" s="98"/>
      <c r="S10" s="98"/>
    </row>
    <row r="11" ht="16.55" customHeight="1" spans="1:19">
      <c r="A11" s="172" t="s">
        <v>32</v>
      </c>
      <c r="B11" s="186"/>
      <c r="C11" s="175">
        <v>3343048.56</v>
      </c>
      <c r="D11" s="175">
        <v>3343048.56</v>
      </c>
      <c r="E11" s="46">
        <v>2651548.56</v>
      </c>
      <c r="F11" s="98"/>
      <c r="G11" s="98"/>
      <c r="H11" s="98"/>
      <c r="I11" s="98">
        <v>691500</v>
      </c>
      <c r="J11" s="98"/>
      <c r="K11" s="98"/>
      <c r="L11" s="98">
        <v>91500</v>
      </c>
      <c r="M11" s="98"/>
      <c r="N11" s="98">
        <v>600000</v>
      </c>
      <c r="O11" s="98"/>
      <c r="P11" s="98"/>
      <c r="Q11" s="98"/>
      <c r="R11" s="98"/>
      <c r="S11" s="98"/>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workbookViewId="0">
      <pane ySplit="1" topLeftCell="A2" activePane="bottomLeft" state="frozen"/>
      <selection/>
      <selection pane="bottomLeft" activeCell="B15" sqref="B15"/>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7" t="s">
        <v>49</v>
      </c>
    </row>
    <row r="3" ht="28.5" customHeight="1" spans="1:15">
      <c r="A3" s="29" t="s">
        <v>50</v>
      </c>
      <c r="B3" s="29"/>
      <c r="C3" s="29"/>
      <c r="D3" s="29"/>
      <c r="E3" s="29"/>
      <c r="F3" s="29"/>
      <c r="G3" s="29"/>
      <c r="H3" s="29"/>
      <c r="I3" s="29"/>
      <c r="J3" s="29"/>
      <c r="K3" s="29"/>
      <c r="L3" s="29"/>
      <c r="M3" s="29"/>
      <c r="N3" s="29"/>
      <c r="O3" s="29"/>
    </row>
    <row r="4" ht="15.05" customHeight="1" spans="1:15">
      <c r="A4" s="113" t="str">
        <f>'部门财务收支预算总表01-1'!A4</f>
        <v>单位名称：中共新平彝族傣族自治县委员会党校</v>
      </c>
      <c r="B4" s="114"/>
      <c r="C4" s="74"/>
      <c r="D4" s="74"/>
      <c r="E4" s="74"/>
      <c r="F4" s="74"/>
      <c r="G4" s="7"/>
      <c r="H4" s="74"/>
      <c r="I4" s="74"/>
      <c r="J4" s="7"/>
      <c r="K4" s="74"/>
      <c r="L4" s="74"/>
      <c r="M4" s="7"/>
      <c r="N4" s="7"/>
      <c r="O4" s="115" t="s">
        <v>3</v>
      </c>
    </row>
    <row r="5" ht="18.85" customHeight="1" spans="1:15">
      <c r="A5" s="10" t="s">
        <v>51</v>
      </c>
      <c r="B5" s="10" t="s">
        <v>52</v>
      </c>
      <c r="C5" s="16" t="s">
        <v>32</v>
      </c>
      <c r="D5" s="65" t="s">
        <v>35</v>
      </c>
      <c r="E5" s="65"/>
      <c r="F5" s="65"/>
      <c r="G5" s="174" t="s">
        <v>36</v>
      </c>
      <c r="H5" s="10" t="s">
        <v>37</v>
      </c>
      <c r="I5" s="10" t="s">
        <v>53</v>
      </c>
      <c r="J5" s="11" t="s">
        <v>54</v>
      </c>
      <c r="K5" s="76" t="s">
        <v>55</v>
      </c>
      <c r="L5" s="76" t="s">
        <v>56</v>
      </c>
      <c r="M5" s="76" t="s">
        <v>57</v>
      </c>
      <c r="N5" s="76" t="s">
        <v>58</v>
      </c>
      <c r="O5" s="93" t="s">
        <v>59</v>
      </c>
    </row>
    <row r="6" ht="29.95" customHeight="1" spans="1:15">
      <c r="A6" s="19"/>
      <c r="B6" s="19"/>
      <c r="C6" s="19"/>
      <c r="D6" s="65" t="s">
        <v>34</v>
      </c>
      <c r="E6" s="65" t="s">
        <v>60</v>
      </c>
      <c r="F6" s="65" t="s">
        <v>61</v>
      </c>
      <c r="G6" s="19"/>
      <c r="H6" s="19"/>
      <c r="I6" s="19"/>
      <c r="J6" s="65" t="s">
        <v>34</v>
      </c>
      <c r="K6" s="97" t="s">
        <v>55</v>
      </c>
      <c r="L6" s="97" t="s">
        <v>56</v>
      </c>
      <c r="M6" s="97" t="s">
        <v>57</v>
      </c>
      <c r="N6" s="97" t="s">
        <v>58</v>
      </c>
      <c r="O6" s="97" t="s">
        <v>59</v>
      </c>
    </row>
    <row r="7" ht="16.55" customHeight="1" spans="1:15">
      <c r="A7" s="65">
        <v>1</v>
      </c>
      <c r="B7" s="65">
        <v>2</v>
      </c>
      <c r="C7" s="65">
        <v>3</v>
      </c>
      <c r="D7" s="65">
        <v>4</v>
      </c>
      <c r="E7" s="65">
        <v>5</v>
      </c>
      <c r="F7" s="65">
        <v>6</v>
      </c>
      <c r="G7" s="65">
        <v>7</v>
      </c>
      <c r="H7" s="50">
        <v>8</v>
      </c>
      <c r="I7" s="50">
        <v>9</v>
      </c>
      <c r="J7" s="50">
        <v>10</v>
      </c>
      <c r="K7" s="50">
        <v>11</v>
      </c>
      <c r="L7" s="50">
        <v>12</v>
      </c>
      <c r="M7" s="50">
        <v>13</v>
      </c>
      <c r="N7" s="50">
        <v>14</v>
      </c>
      <c r="O7" s="65">
        <v>15</v>
      </c>
    </row>
    <row r="8" ht="16.55" customHeight="1" spans="1:15">
      <c r="A8" s="65" t="s">
        <v>62</v>
      </c>
      <c r="B8" s="65" t="s">
        <v>63</v>
      </c>
      <c r="C8" s="46">
        <v>10120</v>
      </c>
      <c r="D8" s="46">
        <v>10120</v>
      </c>
      <c r="E8" s="46"/>
      <c r="F8" s="46">
        <v>10120</v>
      </c>
      <c r="G8" s="65"/>
      <c r="H8" s="50"/>
      <c r="I8" s="50"/>
      <c r="J8" s="50"/>
      <c r="K8" s="50"/>
      <c r="L8" s="50"/>
      <c r="M8" s="50"/>
      <c r="N8" s="50"/>
      <c r="O8" s="65"/>
    </row>
    <row r="9" ht="16.55" customHeight="1" spans="1:15">
      <c r="A9" s="65" t="s">
        <v>64</v>
      </c>
      <c r="B9" s="65" t="s">
        <v>65</v>
      </c>
      <c r="C9" s="46">
        <v>10120</v>
      </c>
      <c r="D9" s="46">
        <v>10120</v>
      </c>
      <c r="E9" s="46"/>
      <c r="F9" s="46">
        <v>10120</v>
      </c>
      <c r="G9" s="65"/>
      <c r="H9" s="50"/>
      <c r="I9" s="50"/>
      <c r="J9" s="50"/>
      <c r="K9" s="50"/>
      <c r="L9" s="50"/>
      <c r="M9" s="50"/>
      <c r="N9" s="50"/>
      <c r="O9" s="65"/>
    </row>
    <row r="10" ht="16.55" customHeight="1" spans="1:15">
      <c r="A10" s="65" t="s">
        <v>66</v>
      </c>
      <c r="B10" s="65" t="s">
        <v>65</v>
      </c>
      <c r="C10" s="46">
        <v>10120</v>
      </c>
      <c r="D10" s="46">
        <v>10120</v>
      </c>
      <c r="E10" s="46"/>
      <c r="F10" s="46">
        <v>10120</v>
      </c>
      <c r="G10" s="65"/>
      <c r="H10" s="50"/>
      <c r="I10" s="50"/>
      <c r="J10" s="50"/>
      <c r="K10" s="50"/>
      <c r="L10" s="50"/>
      <c r="M10" s="50"/>
      <c r="N10" s="50"/>
      <c r="O10" s="65"/>
    </row>
    <row r="11" ht="16.55" customHeight="1" spans="1:15">
      <c r="A11" s="65" t="s">
        <v>67</v>
      </c>
      <c r="B11" s="65" t="s">
        <v>68</v>
      </c>
      <c r="C11" s="46">
        <v>2501036.44</v>
      </c>
      <c r="D11" s="46">
        <v>1809536.44</v>
      </c>
      <c r="E11" s="46">
        <v>1567836.44</v>
      </c>
      <c r="F11" s="46">
        <v>241700</v>
      </c>
      <c r="G11" s="65"/>
      <c r="H11" s="50"/>
      <c r="I11" s="50"/>
      <c r="J11" s="46">
        <v>691500</v>
      </c>
      <c r="K11" s="50"/>
      <c r="L11" s="50"/>
      <c r="M11" s="46">
        <v>91500</v>
      </c>
      <c r="N11" s="50"/>
      <c r="O11" s="46">
        <v>600000</v>
      </c>
    </row>
    <row r="12" ht="16.55" customHeight="1" spans="1:15">
      <c r="A12" s="65" t="s">
        <v>69</v>
      </c>
      <c r="B12" s="65" t="s">
        <v>70</v>
      </c>
      <c r="C12" s="46">
        <v>2501036.44</v>
      </c>
      <c r="D12" s="46">
        <v>1809536.44</v>
      </c>
      <c r="E12" s="46">
        <v>1567836.44</v>
      </c>
      <c r="F12" s="46">
        <v>241700</v>
      </c>
      <c r="G12" s="65"/>
      <c r="H12" s="50"/>
      <c r="I12" s="50"/>
      <c r="J12" s="46">
        <v>691500</v>
      </c>
      <c r="K12" s="50"/>
      <c r="L12" s="50"/>
      <c r="M12" s="46">
        <v>91500</v>
      </c>
      <c r="N12" s="50"/>
      <c r="O12" s="46">
        <v>600000</v>
      </c>
    </row>
    <row r="13" ht="16.55" customHeight="1" spans="1:15">
      <c r="A13" s="65" t="s">
        <v>71</v>
      </c>
      <c r="B13" s="65" t="s">
        <v>72</v>
      </c>
      <c r="C13" s="46">
        <v>1851036.44</v>
      </c>
      <c r="D13" s="46">
        <v>1759536.44</v>
      </c>
      <c r="E13" s="46">
        <v>1567836.44</v>
      </c>
      <c r="F13" s="46">
        <v>191700</v>
      </c>
      <c r="G13" s="65"/>
      <c r="H13" s="50"/>
      <c r="I13" s="50"/>
      <c r="J13" s="46">
        <v>91500</v>
      </c>
      <c r="K13" s="50"/>
      <c r="L13" s="50"/>
      <c r="M13" s="46">
        <v>91500</v>
      </c>
      <c r="N13" s="46"/>
      <c r="O13" s="46"/>
    </row>
    <row r="14" ht="16.55" customHeight="1" spans="1:15">
      <c r="A14" s="65" t="s">
        <v>73</v>
      </c>
      <c r="B14" s="65" t="s">
        <v>74</v>
      </c>
      <c r="C14" s="46">
        <v>650000</v>
      </c>
      <c r="D14" s="46">
        <v>50000</v>
      </c>
      <c r="E14" s="46"/>
      <c r="F14" s="46">
        <v>50000</v>
      </c>
      <c r="G14" s="65"/>
      <c r="H14" s="50"/>
      <c r="I14" s="50"/>
      <c r="J14" s="46">
        <v>600000</v>
      </c>
      <c r="K14" s="50"/>
      <c r="L14" s="50"/>
      <c r="M14" s="50"/>
      <c r="N14" s="50"/>
      <c r="O14" s="46">
        <v>600000</v>
      </c>
    </row>
    <row r="15" ht="16.55" customHeight="1" spans="1:15">
      <c r="A15" s="65" t="s">
        <v>75</v>
      </c>
      <c r="B15" s="65" t="s">
        <v>76</v>
      </c>
      <c r="C15" s="46">
        <v>297321.6</v>
      </c>
      <c r="D15" s="46">
        <v>297321.6</v>
      </c>
      <c r="E15" s="46">
        <v>297321.6</v>
      </c>
      <c r="F15" s="46"/>
      <c r="G15" s="65"/>
      <c r="H15" s="50"/>
      <c r="I15" s="50"/>
      <c r="J15" s="50"/>
      <c r="K15" s="50"/>
      <c r="L15" s="50"/>
      <c r="M15" s="50"/>
      <c r="N15" s="50"/>
      <c r="O15" s="65"/>
    </row>
    <row r="16" ht="16.55" customHeight="1" spans="1:15">
      <c r="A16" s="65" t="s">
        <v>77</v>
      </c>
      <c r="B16" s="65" t="s">
        <v>78</v>
      </c>
      <c r="C16" s="46">
        <v>297321.6</v>
      </c>
      <c r="D16" s="46">
        <v>297321.6</v>
      </c>
      <c r="E16" s="46">
        <v>297321.6</v>
      </c>
      <c r="F16" s="46"/>
      <c r="G16" s="65"/>
      <c r="H16" s="50"/>
      <c r="I16" s="50"/>
      <c r="J16" s="50"/>
      <c r="K16" s="50"/>
      <c r="L16" s="50"/>
      <c r="M16" s="50"/>
      <c r="N16" s="50"/>
      <c r="O16" s="65"/>
    </row>
    <row r="17" ht="16.55" customHeight="1" spans="1:15">
      <c r="A17" s="65" t="s">
        <v>79</v>
      </c>
      <c r="B17" s="65" t="s">
        <v>80</v>
      </c>
      <c r="C17" s="46">
        <v>1500</v>
      </c>
      <c r="D17" s="46">
        <v>1500</v>
      </c>
      <c r="E17" s="46">
        <v>1500</v>
      </c>
      <c r="F17" s="46"/>
      <c r="G17" s="65"/>
      <c r="H17" s="50"/>
      <c r="I17" s="50"/>
      <c r="J17" s="50"/>
      <c r="K17" s="50"/>
      <c r="L17" s="50"/>
      <c r="M17" s="50"/>
      <c r="N17" s="50"/>
      <c r="O17" s="65"/>
    </row>
    <row r="18" ht="16.55" customHeight="1" spans="1:15">
      <c r="A18" s="65" t="s">
        <v>81</v>
      </c>
      <c r="B18" s="65" t="s">
        <v>82</v>
      </c>
      <c r="C18" s="46">
        <v>3300</v>
      </c>
      <c r="D18" s="46">
        <v>3300</v>
      </c>
      <c r="E18" s="46">
        <v>3300</v>
      </c>
      <c r="F18" s="46"/>
      <c r="G18" s="65"/>
      <c r="H18" s="50"/>
      <c r="I18" s="50"/>
      <c r="J18" s="50"/>
      <c r="K18" s="50"/>
      <c r="L18" s="50"/>
      <c r="M18" s="50"/>
      <c r="N18" s="50"/>
      <c r="O18" s="65"/>
    </row>
    <row r="19" ht="16.55" customHeight="1" spans="1:15">
      <c r="A19" s="65" t="s">
        <v>83</v>
      </c>
      <c r="B19" s="65" t="s">
        <v>84</v>
      </c>
      <c r="C19" s="46">
        <v>292521.6</v>
      </c>
      <c r="D19" s="46">
        <v>292521.6</v>
      </c>
      <c r="E19" s="46">
        <v>292521.6</v>
      </c>
      <c r="F19" s="46"/>
      <c r="G19" s="65"/>
      <c r="H19" s="50"/>
      <c r="I19" s="50"/>
      <c r="J19" s="50"/>
      <c r="K19" s="50"/>
      <c r="L19" s="50"/>
      <c r="M19" s="50"/>
      <c r="N19" s="50"/>
      <c r="O19" s="65"/>
    </row>
    <row r="20" ht="16.55" customHeight="1" spans="1:15">
      <c r="A20" s="65" t="s">
        <v>85</v>
      </c>
      <c r="B20" s="65" t="s">
        <v>86</v>
      </c>
      <c r="C20" s="46">
        <v>248190.52</v>
      </c>
      <c r="D20" s="46">
        <v>248190.52</v>
      </c>
      <c r="E20" s="46">
        <v>248190.52</v>
      </c>
      <c r="F20" s="46"/>
      <c r="G20" s="65"/>
      <c r="H20" s="50"/>
      <c r="I20" s="50"/>
      <c r="J20" s="50"/>
      <c r="K20" s="50"/>
      <c r="L20" s="50"/>
      <c r="M20" s="50"/>
      <c r="N20" s="50"/>
      <c r="O20" s="65"/>
    </row>
    <row r="21" ht="16.55" customHeight="1" spans="1:15">
      <c r="A21" s="65" t="s">
        <v>87</v>
      </c>
      <c r="B21" s="65" t="s">
        <v>88</v>
      </c>
      <c r="C21" s="46">
        <v>248190.52</v>
      </c>
      <c r="D21" s="46">
        <v>248190.52</v>
      </c>
      <c r="E21" s="46">
        <v>248190.52</v>
      </c>
      <c r="F21" s="46"/>
      <c r="G21" s="65"/>
      <c r="H21" s="50"/>
      <c r="I21" s="50"/>
      <c r="J21" s="50"/>
      <c r="K21" s="50"/>
      <c r="L21" s="50"/>
      <c r="M21" s="50"/>
      <c r="N21" s="50"/>
      <c r="O21" s="65"/>
    </row>
    <row r="22" ht="16.55" customHeight="1" spans="1:15">
      <c r="A22" s="65" t="s">
        <v>89</v>
      </c>
      <c r="B22" s="65" t="s">
        <v>90</v>
      </c>
      <c r="C22" s="46">
        <v>2824</v>
      </c>
      <c r="D22" s="46">
        <v>2824</v>
      </c>
      <c r="E22" s="46">
        <v>2824</v>
      </c>
      <c r="F22" s="46"/>
      <c r="G22" s="65"/>
      <c r="H22" s="50"/>
      <c r="I22" s="50"/>
      <c r="J22" s="50"/>
      <c r="K22" s="50"/>
      <c r="L22" s="50"/>
      <c r="M22" s="50"/>
      <c r="N22" s="50"/>
      <c r="O22" s="65"/>
    </row>
    <row r="23" ht="16.55" customHeight="1" spans="1:15">
      <c r="A23" s="65" t="s">
        <v>91</v>
      </c>
      <c r="B23" s="65" t="s">
        <v>92</v>
      </c>
      <c r="C23" s="46">
        <v>135022.08</v>
      </c>
      <c r="D23" s="46">
        <v>135022.08</v>
      </c>
      <c r="E23" s="46">
        <v>135022.08</v>
      </c>
      <c r="F23" s="46"/>
      <c r="G23" s="65"/>
      <c r="H23" s="50"/>
      <c r="I23" s="50"/>
      <c r="J23" s="50"/>
      <c r="K23" s="50"/>
      <c r="L23" s="50"/>
      <c r="M23" s="50"/>
      <c r="N23" s="50"/>
      <c r="O23" s="65"/>
    </row>
    <row r="24" ht="16.55" customHeight="1" spans="1:15">
      <c r="A24" s="65" t="s">
        <v>93</v>
      </c>
      <c r="B24" s="65" t="s">
        <v>94</v>
      </c>
      <c r="C24" s="46">
        <v>107175.72</v>
      </c>
      <c r="D24" s="46">
        <v>107175.72</v>
      </c>
      <c r="E24" s="46">
        <v>107175.72</v>
      </c>
      <c r="F24" s="46"/>
      <c r="G24" s="65"/>
      <c r="H24" s="50"/>
      <c r="I24" s="50"/>
      <c r="J24" s="50"/>
      <c r="K24" s="50"/>
      <c r="L24" s="50"/>
      <c r="M24" s="50"/>
      <c r="N24" s="50"/>
      <c r="O24" s="65"/>
    </row>
    <row r="25" ht="16.55" customHeight="1" spans="1:15">
      <c r="A25" s="65" t="s">
        <v>95</v>
      </c>
      <c r="B25" s="65" t="s">
        <v>96</v>
      </c>
      <c r="C25" s="46">
        <v>3168.72</v>
      </c>
      <c r="D25" s="46">
        <v>3168.72</v>
      </c>
      <c r="E25" s="46">
        <v>3168.72</v>
      </c>
      <c r="F25" s="46"/>
      <c r="G25" s="65"/>
      <c r="H25" s="50"/>
      <c r="I25" s="50"/>
      <c r="J25" s="50"/>
      <c r="K25" s="50"/>
      <c r="L25" s="50"/>
      <c r="M25" s="50"/>
      <c r="N25" s="50"/>
      <c r="O25" s="65"/>
    </row>
    <row r="26" ht="16.55" customHeight="1" spans="1:15">
      <c r="A26" s="65" t="s">
        <v>97</v>
      </c>
      <c r="B26" s="65" t="s">
        <v>98</v>
      </c>
      <c r="C26" s="46">
        <v>286380</v>
      </c>
      <c r="D26" s="46">
        <v>286380</v>
      </c>
      <c r="E26" s="46">
        <v>286380</v>
      </c>
      <c r="F26" s="46"/>
      <c r="G26" s="65"/>
      <c r="H26" s="50"/>
      <c r="I26" s="50"/>
      <c r="J26" s="50"/>
      <c r="K26" s="50"/>
      <c r="L26" s="50"/>
      <c r="M26" s="50"/>
      <c r="N26" s="50"/>
      <c r="O26" s="65"/>
    </row>
    <row r="27" ht="16.55" customHeight="1" spans="1:15">
      <c r="A27" s="65" t="s">
        <v>99</v>
      </c>
      <c r="B27" s="65" t="s">
        <v>100</v>
      </c>
      <c r="C27" s="46">
        <v>286380</v>
      </c>
      <c r="D27" s="46">
        <v>286380</v>
      </c>
      <c r="E27" s="46">
        <v>286380</v>
      </c>
      <c r="F27" s="46"/>
      <c r="G27" s="65"/>
      <c r="H27" s="50"/>
      <c r="I27" s="50"/>
      <c r="J27" s="50"/>
      <c r="K27" s="50"/>
      <c r="L27" s="50"/>
      <c r="M27" s="50"/>
      <c r="N27" s="50"/>
      <c r="O27" s="65"/>
    </row>
    <row r="28" ht="16.55" customHeight="1" spans="1:15">
      <c r="A28" s="65" t="s">
        <v>101</v>
      </c>
      <c r="B28" s="65" t="s">
        <v>102</v>
      </c>
      <c r="C28" s="46">
        <v>286380</v>
      </c>
      <c r="D28" s="46">
        <v>286380</v>
      </c>
      <c r="E28" s="46">
        <v>286380</v>
      </c>
      <c r="F28" s="46"/>
      <c r="G28" s="65"/>
      <c r="H28" s="50"/>
      <c r="I28" s="50"/>
      <c r="J28" s="50"/>
      <c r="K28" s="50"/>
      <c r="L28" s="50"/>
      <c r="M28" s="50"/>
      <c r="N28" s="50"/>
      <c r="O28" s="65"/>
    </row>
    <row r="29" ht="17.2" customHeight="1" spans="1:15">
      <c r="A29" s="116" t="s">
        <v>103</v>
      </c>
      <c r="B29" s="117" t="s">
        <v>103</v>
      </c>
      <c r="C29" s="175">
        <v>3343048.56</v>
      </c>
      <c r="D29" s="46">
        <v>2651548.56</v>
      </c>
      <c r="E29" s="146">
        <v>2399728.56</v>
      </c>
      <c r="F29" s="146">
        <v>251820</v>
      </c>
      <c r="G29" s="98"/>
      <c r="H29" s="146"/>
      <c r="I29" s="146"/>
      <c r="J29" s="46">
        <v>691500</v>
      </c>
      <c r="K29" s="146"/>
      <c r="L29" s="146"/>
      <c r="M29" s="46">
        <v>91500</v>
      </c>
      <c r="N29" s="146"/>
      <c r="O29" s="46">
        <v>600000</v>
      </c>
    </row>
  </sheetData>
  <mergeCells count="11">
    <mergeCell ref="A3:O3"/>
    <mergeCell ref="A4:L4"/>
    <mergeCell ref="D5:F5"/>
    <mergeCell ref="J5:O5"/>
    <mergeCell ref="A29:B29"/>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workbookViewId="0">
      <pane ySplit="1" topLeftCell="A2" activePane="bottomLeft" state="frozen"/>
      <selection/>
      <selection pane="bottomLeft" activeCell="B15" sqref="B15"/>
    </sheetView>
  </sheetViews>
  <sheetFormatPr defaultColWidth="9.10833333333333" defaultRowHeight="14.25" customHeight="1" outlineLevelCol="5"/>
  <cols>
    <col min="1" max="1" width="49.2166666666667" customWidth="1"/>
    <col min="2" max="2" width="43.3333333333333" customWidth="1"/>
    <col min="3" max="3" width="48.55" customWidth="1"/>
    <col min="4" max="4" width="41.2166666666667" customWidth="1"/>
    <col min="6" max="6" width="15.875" customWidth="1"/>
  </cols>
  <sheetData>
    <row r="1" customHeight="1" spans="1:4">
      <c r="A1" s="1"/>
      <c r="B1" s="1"/>
      <c r="C1" s="1"/>
      <c r="D1" s="1"/>
    </row>
    <row r="2" customHeight="1" spans="4:4">
      <c r="D2" s="111" t="s">
        <v>104</v>
      </c>
    </row>
    <row r="3" ht="31.6" customHeight="1" spans="1:4">
      <c r="A3" s="47" t="s">
        <v>105</v>
      </c>
      <c r="B3" s="159"/>
      <c r="C3" s="159"/>
      <c r="D3" s="159"/>
    </row>
    <row r="4" ht="17.2" customHeight="1" spans="1:4">
      <c r="A4" s="5" t="str">
        <f>'部门财务收支预算总表01-1'!A4</f>
        <v>单位名称：中共新平彝族傣族自治县委员会党校</v>
      </c>
      <c r="B4" s="160"/>
      <c r="C4" s="160"/>
      <c r="D4" s="112" t="s">
        <v>3</v>
      </c>
    </row>
    <row r="5" ht="24.75" customHeight="1" spans="1:4">
      <c r="A5" s="11" t="s">
        <v>4</v>
      </c>
      <c r="B5" s="13"/>
      <c r="C5" s="11" t="s">
        <v>5</v>
      </c>
      <c r="D5" s="13"/>
    </row>
    <row r="6" ht="15.75" customHeight="1" spans="1:4">
      <c r="A6" s="16" t="s">
        <v>6</v>
      </c>
      <c r="B6" s="161" t="s">
        <v>7</v>
      </c>
      <c r="C6" s="16" t="s">
        <v>106</v>
      </c>
      <c r="D6" s="161" t="s">
        <v>7</v>
      </c>
    </row>
    <row r="7" ht="14.1" customHeight="1" spans="1:4">
      <c r="A7" s="19"/>
      <c r="B7" s="18"/>
      <c r="C7" s="19"/>
      <c r="D7" s="18"/>
    </row>
    <row r="8" ht="29.15" customHeight="1" spans="1:4">
      <c r="A8" s="162" t="s">
        <v>107</v>
      </c>
      <c r="B8" s="46">
        <v>2651548.56</v>
      </c>
      <c r="C8" s="163" t="s">
        <v>108</v>
      </c>
      <c r="D8" s="46">
        <v>2651548.56</v>
      </c>
    </row>
    <row r="9" ht="29.15" customHeight="1" spans="1:6">
      <c r="A9" s="164" t="s">
        <v>109</v>
      </c>
      <c r="B9" s="46">
        <v>2651548.56</v>
      </c>
      <c r="C9" s="163" t="str">
        <f>"（"&amp;"一"&amp;"）"&amp;"一般公共服务支出"</f>
        <v>（一）一般公共服务支出</v>
      </c>
      <c r="D9" s="139">
        <v>10120</v>
      </c>
      <c r="F9" s="148"/>
    </row>
    <row r="10" ht="29.15" customHeight="1" spans="1:6">
      <c r="A10" s="164" t="s">
        <v>110</v>
      </c>
      <c r="B10" s="98"/>
      <c r="C10" s="163" t="str">
        <f>"（"&amp;"二"&amp;"）"&amp;"教育支出"</f>
        <v>（二）教育支出</v>
      </c>
      <c r="D10" s="139">
        <v>1809536.44</v>
      </c>
      <c r="F10" s="148"/>
    </row>
    <row r="11" ht="29.15" customHeight="1" spans="1:6">
      <c r="A11" s="164" t="s">
        <v>111</v>
      </c>
      <c r="B11" s="98"/>
      <c r="C11" s="163" t="str">
        <f>"（"&amp;"三"&amp;"）"&amp;"社会保障和就业支出"</f>
        <v>（三）社会保障和就业支出</v>
      </c>
      <c r="D11" s="139">
        <v>297321.6</v>
      </c>
      <c r="F11" s="148"/>
    </row>
    <row r="12" ht="29.15" customHeight="1" spans="1:6">
      <c r="A12" s="165" t="s">
        <v>112</v>
      </c>
      <c r="B12" s="166"/>
      <c r="C12" s="163" t="str">
        <f>"（"&amp;"四"&amp;"）"&amp;"卫生健康支出"</f>
        <v>（四）卫生健康支出</v>
      </c>
      <c r="D12" s="139">
        <v>248190.52</v>
      </c>
      <c r="F12" s="148"/>
    </row>
    <row r="13" ht="29.15" customHeight="1" spans="1:6">
      <c r="A13" s="164" t="s">
        <v>109</v>
      </c>
      <c r="B13" s="146"/>
      <c r="C13" s="163" t="str">
        <f>"（"&amp;"五"&amp;"）"&amp;"住房保障支出"</f>
        <v>（五）住房保障支出</v>
      </c>
      <c r="D13" s="139">
        <v>286380</v>
      </c>
      <c r="F13" s="148"/>
    </row>
    <row r="14" ht="29.15" customHeight="1" spans="1:6">
      <c r="A14" s="167" t="s">
        <v>110</v>
      </c>
      <c r="B14" s="146"/>
      <c r="C14" s="168"/>
      <c r="D14" s="166"/>
      <c r="F14" s="169"/>
    </row>
    <row r="15" ht="29.15" customHeight="1" spans="1:6">
      <c r="A15" s="167" t="s">
        <v>111</v>
      </c>
      <c r="B15" s="166"/>
      <c r="C15" s="168"/>
      <c r="D15" s="166"/>
      <c r="F15" s="169"/>
    </row>
    <row r="16" ht="29.15" customHeight="1" spans="1:4">
      <c r="A16" s="170"/>
      <c r="B16" s="166"/>
      <c r="C16" s="171" t="s">
        <v>113</v>
      </c>
      <c r="D16" s="166"/>
    </row>
    <row r="17" ht="29.15" customHeight="1" spans="1:4">
      <c r="A17" s="172" t="s">
        <v>114</v>
      </c>
      <c r="B17" s="46">
        <v>2651548.56</v>
      </c>
      <c r="C17" s="173" t="s">
        <v>27</v>
      </c>
      <c r="D17" s="46">
        <v>2651548.56</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B15" sqref="B15"/>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33"/>
      <c r="F2" s="57"/>
      <c r="G2" s="57" t="s">
        <v>115</v>
      </c>
    </row>
    <row r="3" ht="38.95" customHeight="1" spans="1:7">
      <c r="A3" s="4" t="s">
        <v>116</v>
      </c>
      <c r="B3" s="4"/>
      <c r="C3" s="4"/>
      <c r="D3" s="4"/>
      <c r="E3" s="4"/>
      <c r="F3" s="4"/>
      <c r="G3" s="4"/>
    </row>
    <row r="4" ht="18" customHeight="1" spans="1:7">
      <c r="A4" s="5" t="str">
        <f>'部门财务收支预算总表01-1'!A4</f>
        <v>单位名称：中共新平彝族傣族自治县委员会党校</v>
      </c>
      <c r="F4" s="115"/>
      <c r="G4" s="115" t="s">
        <v>3</v>
      </c>
    </row>
    <row r="5" ht="20.3" customHeight="1" spans="1:7">
      <c r="A5" s="149" t="s">
        <v>117</v>
      </c>
      <c r="B5" s="150"/>
      <c r="C5" s="151" t="s">
        <v>32</v>
      </c>
      <c r="D5" s="12" t="s">
        <v>60</v>
      </c>
      <c r="E5" s="12"/>
      <c r="F5" s="13"/>
      <c r="G5" s="151" t="s">
        <v>61</v>
      </c>
    </row>
    <row r="6" ht="20.3" customHeight="1" spans="1:7">
      <c r="A6" s="152" t="s">
        <v>51</v>
      </c>
      <c r="B6" s="153" t="s">
        <v>52</v>
      </c>
      <c r="C6" s="100"/>
      <c r="D6" s="100" t="s">
        <v>34</v>
      </c>
      <c r="E6" s="100" t="s">
        <v>118</v>
      </c>
      <c r="F6" s="100" t="s">
        <v>119</v>
      </c>
      <c r="G6" s="100"/>
    </row>
    <row r="7" ht="13.6" customHeight="1" spans="1:7">
      <c r="A7" s="154" t="s">
        <v>120</v>
      </c>
      <c r="B7" s="154" t="s">
        <v>121</v>
      </c>
      <c r="C7" s="154" t="s">
        <v>122</v>
      </c>
      <c r="D7" s="65"/>
      <c r="E7" s="154" t="s">
        <v>123</v>
      </c>
      <c r="F7" s="154" t="s">
        <v>124</v>
      </c>
      <c r="G7" s="154" t="s">
        <v>125</v>
      </c>
    </row>
    <row r="8" ht="18" customHeight="1" spans="1:7">
      <c r="A8" s="31" t="s">
        <v>62</v>
      </c>
      <c r="B8" s="155">
        <v>2640848.56</v>
      </c>
      <c r="C8" s="139">
        <v>10120</v>
      </c>
      <c r="D8" s="139"/>
      <c r="E8" s="23"/>
      <c r="F8" s="23"/>
      <c r="G8" s="23">
        <v>10120</v>
      </c>
    </row>
    <row r="9" ht="18" customHeight="1" spans="1:7">
      <c r="A9" s="156" t="s">
        <v>64</v>
      </c>
      <c r="B9" s="155">
        <v>2640848.56</v>
      </c>
      <c r="C9" s="139">
        <v>10120</v>
      </c>
      <c r="D9" s="139"/>
      <c r="E9" s="23"/>
      <c r="F9" s="23"/>
      <c r="G9" s="23">
        <v>10120</v>
      </c>
    </row>
    <row r="10" ht="18" customHeight="1" spans="1:7">
      <c r="A10" s="156" t="s">
        <v>66</v>
      </c>
      <c r="B10" s="157" t="s">
        <v>65</v>
      </c>
      <c r="C10" s="139">
        <v>10120</v>
      </c>
      <c r="D10" s="139"/>
      <c r="E10" s="23"/>
      <c r="F10" s="23"/>
      <c r="G10" s="23">
        <v>10120</v>
      </c>
    </row>
    <row r="11" ht="18" customHeight="1" spans="1:7">
      <c r="A11" s="156" t="s">
        <v>67</v>
      </c>
      <c r="B11" s="157" t="s">
        <v>68</v>
      </c>
      <c r="C11" s="139">
        <v>1809536.44</v>
      </c>
      <c r="D11" s="139">
        <v>1567836.44</v>
      </c>
      <c r="E11" s="23">
        <v>1433236.44</v>
      </c>
      <c r="F11" s="23">
        <v>134600</v>
      </c>
      <c r="G11" s="23">
        <v>241700</v>
      </c>
    </row>
    <row r="12" ht="18" customHeight="1" spans="1:7">
      <c r="A12" s="156" t="s">
        <v>69</v>
      </c>
      <c r="B12" s="157" t="s">
        <v>70</v>
      </c>
      <c r="C12" s="139">
        <v>1809536.44</v>
      </c>
      <c r="D12" s="139">
        <v>1567836.44</v>
      </c>
      <c r="E12" s="23">
        <v>1433236.44</v>
      </c>
      <c r="F12" s="23">
        <v>134600</v>
      </c>
      <c r="G12" s="23">
        <v>241700</v>
      </c>
    </row>
    <row r="13" ht="18" customHeight="1" spans="1:7">
      <c r="A13" s="156" t="s">
        <v>71</v>
      </c>
      <c r="B13" s="157" t="s">
        <v>72</v>
      </c>
      <c r="C13" s="139">
        <v>1759536.44</v>
      </c>
      <c r="D13" s="139">
        <v>1567836.44</v>
      </c>
      <c r="E13" s="23">
        <v>1433236.44</v>
      </c>
      <c r="F13" s="23">
        <v>134600</v>
      </c>
      <c r="G13" s="23">
        <v>191700</v>
      </c>
    </row>
    <row r="14" ht="18" customHeight="1" spans="1:7">
      <c r="A14" s="156" t="s">
        <v>73</v>
      </c>
      <c r="B14" s="157" t="s">
        <v>74</v>
      </c>
      <c r="C14" s="23">
        <v>50000</v>
      </c>
      <c r="D14" s="23"/>
      <c r="E14" s="23"/>
      <c r="F14" s="23"/>
      <c r="G14" s="23">
        <v>50000</v>
      </c>
    </row>
    <row r="15" ht="18" customHeight="1" spans="1:7">
      <c r="A15" s="156" t="s">
        <v>75</v>
      </c>
      <c r="B15" s="157" t="s">
        <v>76</v>
      </c>
      <c r="C15" s="23">
        <v>297321.6</v>
      </c>
      <c r="D15" s="23">
        <v>297321.6</v>
      </c>
      <c r="E15" s="23">
        <v>292521.6</v>
      </c>
      <c r="F15" s="23">
        <v>4800</v>
      </c>
      <c r="G15" s="23"/>
    </row>
    <row r="16" ht="18" customHeight="1" spans="1:7">
      <c r="A16" s="156" t="s">
        <v>77</v>
      </c>
      <c r="B16" s="157" t="s">
        <v>78</v>
      </c>
      <c r="C16" s="23">
        <v>297321.6</v>
      </c>
      <c r="D16" s="23">
        <v>297321.6</v>
      </c>
      <c r="E16" s="23">
        <v>292521.6</v>
      </c>
      <c r="F16" s="23">
        <v>4800</v>
      </c>
      <c r="G16" s="23"/>
    </row>
    <row r="17" ht="18" customHeight="1" spans="1:7">
      <c r="A17" s="156" t="s">
        <v>79</v>
      </c>
      <c r="B17" s="158" t="s">
        <v>80</v>
      </c>
      <c r="C17" s="23">
        <v>1500</v>
      </c>
      <c r="D17" s="23">
        <v>1500</v>
      </c>
      <c r="E17" s="23"/>
      <c r="F17" s="23">
        <v>1500</v>
      </c>
      <c r="G17" s="23"/>
    </row>
    <row r="18" ht="18" customHeight="1" spans="1:7">
      <c r="A18" s="156" t="s">
        <v>81</v>
      </c>
      <c r="B18" s="157" t="s">
        <v>82</v>
      </c>
      <c r="C18" s="23">
        <v>3300</v>
      </c>
      <c r="D18" s="23">
        <v>3300</v>
      </c>
      <c r="E18" s="23"/>
      <c r="F18" s="23">
        <v>3300</v>
      </c>
      <c r="G18" s="23"/>
    </row>
    <row r="19" ht="18" customHeight="1" spans="1:7">
      <c r="A19" s="156" t="s">
        <v>83</v>
      </c>
      <c r="B19" s="157" t="s">
        <v>84</v>
      </c>
      <c r="C19" s="23">
        <v>292521.6</v>
      </c>
      <c r="D19" s="23">
        <v>292521.6</v>
      </c>
      <c r="E19" s="23">
        <v>292521.6</v>
      </c>
      <c r="F19" s="23"/>
      <c r="G19" s="23"/>
    </row>
    <row r="20" ht="18" customHeight="1" spans="1:7">
      <c r="A20" s="156" t="s">
        <v>85</v>
      </c>
      <c r="B20" s="157" t="s">
        <v>86</v>
      </c>
      <c r="C20" s="23">
        <v>248190.52</v>
      </c>
      <c r="D20" s="23">
        <v>248190.52</v>
      </c>
      <c r="E20" s="23">
        <v>248190.52</v>
      </c>
      <c r="F20" s="23"/>
      <c r="G20" s="23"/>
    </row>
    <row r="21" ht="18" customHeight="1" spans="1:7">
      <c r="A21" s="156" t="s">
        <v>87</v>
      </c>
      <c r="B21" s="157" t="s">
        <v>88</v>
      </c>
      <c r="C21" s="23">
        <v>248190.52</v>
      </c>
      <c r="D21" s="23">
        <v>248190.52</v>
      </c>
      <c r="E21" s="23">
        <v>248190.52</v>
      </c>
      <c r="F21" s="23"/>
      <c r="G21" s="23"/>
    </row>
    <row r="22" ht="18" customHeight="1" spans="1:7">
      <c r="A22" s="156" t="s">
        <v>89</v>
      </c>
      <c r="B22" s="157" t="s">
        <v>90</v>
      </c>
      <c r="C22" s="23">
        <v>2824</v>
      </c>
      <c r="D22" s="23">
        <v>2824</v>
      </c>
      <c r="E22" s="23">
        <v>2824</v>
      </c>
      <c r="F22" s="23"/>
      <c r="G22" s="23"/>
    </row>
    <row r="23" ht="18" customHeight="1" spans="1:7">
      <c r="A23" s="156" t="s">
        <v>91</v>
      </c>
      <c r="B23" s="157" t="s">
        <v>92</v>
      </c>
      <c r="C23" s="23">
        <v>135022.08</v>
      </c>
      <c r="D23" s="23">
        <v>135022.08</v>
      </c>
      <c r="E23" s="23">
        <v>135022.08</v>
      </c>
      <c r="F23" s="23"/>
      <c r="G23" s="23"/>
    </row>
    <row r="24" ht="18" customHeight="1" spans="1:7">
      <c r="A24" s="156" t="s">
        <v>93</v>
      </c>
      <c r="B24" s="157" t="s">
        <v>94</v>
      </c>
      <c r="C24" s="23">
        <v>107175.72</v>
      </c>
      <c r="D24" s="23">
        <v>107175.72</v>
      </c>
      <c r="E24" s="23">
        <v>107175.72</v>
      </c>
      <c r="F24" s="23"/>
      <c r="G24" s="23"/>
    </row>
    <row r="25" ht="18" customHeight="1" spans="1:7">
      <c r="A25" s="156" t="s">
        <v>95</v>
      </c>
      <c r="B25" s="157" t="s">
        <v>96</v>
      </c>
      <c r="C25" s="23">
        <v>3168.72</v>
      </c>
      <c r="D25" s="23">
        <v>3168.72</v>
      </c>
      <c r="E25" s="23">
        <v>3168.72</v>
      </c>
      <c r="F25" s="23"/>
      <c r="G25" s="23"/>
    </row>
    <row r="26" ht="18" customHeight="1" spans="1:7">
      <c r="A26" s="156" t="s">
        <v>97</v>
      </c>
      <c r="B26" s="157" t="s">
        <v>98</v>
      </c>
      <c r="C26" s="23">
        <v>286380</v>
      </c>
      <c r="D26" s="23">
        <v>286380</v>
      </c>
      <c r="E26" s="23">
        <v>286380</v>
      </c>
      <c r="F26" s="23"/>
      <c r="G26" s="23"/>
    </row>
    <row r="27" ht="18" customHeight="1" spans="1:7">
      <c r="A27" s="156" t="s">
        <v>99</v>
      </c>
      <c r="B27" s="157" t="s">
        <v>100</v>
      </c>
      <c r="C27" s="23">
        <v>286380</v>
      </c>
      <c r="D27" s="23">
        <v>286380</v>
      </c>
      <c r="E27" s="23">
        <v>286380</v>
      </c>
      <c r="F27" s="23"/>
      <c r="G27" s="23"/>
    </row>
    <row r="28" ht="18" customHeight="1" spans="1:7">
      <c r="A28" s="156" t="s">
        <v>101</v>
      </c>
      <c r="B28" s="157" t="s">
        <v>102</v>
      </c>
      <c r="C28" s="23">
        <v>286380</v>
      </c>
      <c r="D28" s="23">
        <v>286380</v>
      </c>
      <c r="E28" s="23">
        <v>286380</v>
      </c>
      <c r="F28" s="23"/>
      <c r="G28" s="23"/>
    </row>
    <row r="29" ht="18" customHeight="1" spans="1:7">
      <c r="A29" s="156" t="s">
        <v>103</v>
      </c>
      <c r="B29" s="157" t="s">
        <v>103</v>
      </c>
      <c r="C29" s="46">
        <v>2651548.56</v>
      </c>
      <c r="D29" s="23">
        <v>2399728.56</v>
      </c>
      <c r="E29" s="23">
        <v>2260328.56</v>
      </c>
      <c r="F29" s="23">
        <v>139400</v>
      </c>
      <c r="G29" s="23">
        <v>251820</v>
      </c>
    </row>
  </sheetData>
  <mergeCells count="7">
    <mergeCell ref="A3:G3"/>
    <mergeCell ref="A4:E4"/>
    <mergeCell ref="A5:B5"/>
    <mergeCell ref="D5:F5"/>
    <mergeCell ref="A29:B29"/>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workbookViewId="0">
      <pane ySplit="1" topLeftCell="A2" activePane="bottomLeft" state="frozen"/>
      <selection/>
      <selection pane="bottomLeft" activeCell="B15" sqref="B15"/>
    </sheetView>
  </sheetViews>
  <sheetFormatPr defaultColWidth="9.10833333333333" defaultRowHeight="14.25" customHeight="1" outlineLevelCol="5"/>
  <cols>
    <col min="1" max="1" width="27.4416666666667" customWidth="1"/>
    <col min="2" max="6" width="31.2166666666667" customWidth="1"/>
  </cols>
  <sheetData>
    <row r="1" customHeight="1" spans="1:6">
      <c r="A1" s="1"/>
      <c r="B1" s="1"/>
      <c r="C1" s="1"/>
      <c r="D1" s="1"/>
      <c r="E1" s="1"/>
      <c r="F1" s="1"/>
    </row>
    <row r="2" ht="11.95" customHeight="1" spans="1:6">
      <c r="A2" s="141"/>
      <c r="B2" s="141"/>
      <c r="C2" s="69"/>
      <c r="F2" s="142" t="s">
        <v>126</v>
      </c>
    </row>
    <row r="3" ht="25.55" customHeight="1" spans="1:6">
      <c r="A3" s="143" t="s">
        <v>127</v>
      </c>
      <c r="B3" s="143"/>
      <c r="C3" s="143"/>
      <c r="D3" s="143"/>
      <c r="E3" s="143"/>
      <c r="F3" s="143"/>
    </row>
    <row r="4" ht="15.75" customHeight="1" spans="1:6">
      <c r="A4" s="5" t="str">
        <f>'部门财务收支预算总表01-1'!A4</f>
        <v>单位名称：中共新平彝族傣族自治县委员会党校</v>
      </c>
      <c r="B4" s="141"/>
      <c r="C4" s="69"/>
      <c r="F4" s="142" t="s">
        <v>128</v>
      </c>
    </row>
    <row r="5" ht="19.5" customHeight="1" spans="1:6">
      <c r="A5" s="10" t="s">
        <v>129</v>
      </c>
      <c r="B5" s="16" t="s">
        <v>130</v>
      </c>
      <c r="C5" s="11" t="s">
        <v>131</v>
      </c>
      <c r="D5" s="12"/>
      <c r="E5" s="13"/>
      <c r="F5" s="16" t="s">
        <v>132</v>
      </c>
    </row>
    <row r="6" ht="19.5" customHeight="1" spans="1:6">
      <c r="A6" s="18"/>
      <c r="B6" s="19"/>
      <c r="C6" s="65" t="s">
        <v>34</v>
      </c>
      <c r="D6" s="65" t="s">
        <v>133</v>
      </c>
      <c r="E6" s="65" t="s">
        <v>134</v>
      </c>
      <c r="F6" s="19"/>
    </row>
    <row r="7" ht="18.85" customHeight="1" spans="1:6">
      <c r="A7" s="144">
        <v>1</v>
      </c>
      <c r="B7" s="144">
        <v>2</v>
      </c>
      <c r="C7" s="145">
        <v>3</v>
      </c>
      <c r="D7" s="144">
        <v>4</v>
      </c>
      <c r="E7" s="144">
        <v>5</v>
      </c>
      <c r="F7" s="144">
        <v>6</v>
      </c>
    </row>
    <row r="8" ht="18.85" customHeight="1" spans="1:6">
      <c r="A8" s="146">
        <v>44000</v>
      </c>
      <c r="B8" s="139">
        <v>0</v>
      </c>
      <c r="C8" s="139">
        <v>24000</v>
      </c>
      <c r="D8" s="139"/>
      <c r="E8" s="147">
        <v>24000</v>
      </c>
      <c r="F8" s="147">
        <v>20000</v>
      </c>
    </row>
    <row r="9" customHeight="1" spans="2:4">
      <c r="B9" s="148"/>
      <c r="C9" s="28"/>
      <c r="D9" s="28"/>
    </row>
    <row r="10" customHeight="1" spans="3:4">
      <c r="C10" s="28"/>
      <c r="D10" s="28"/>
    </row>
    <row r="11" customHeight="1" spans="3:4">
      <c r="C11" s="28"/>
      <c r="D11" s="28"/>
    </row>
    <row r="12" customHeight="1" spans="3:4">
      <c r="C12" s="28"/>
      <c r="D12" s="28"/>
    </row>
    <row r="13" customHeight="1" spans="3:4">
      <c r="C13" s="28"/>
      <c r="D13" s="28"/>
    </row>
    <row r="17" customHeight="1" spans="2:2">
      <c r="B17" s="28"/>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3"/>
  <sheetViews>
    <sheetView showZeros="0" zoomScale="50" zoomScaleNormal="50" workbookViewId="0">
      <pane ySplit="1" topLeftCell="A16" activePane="bottomLeft" state="frozen"/>
      <selection/>
      <selection pane="bottomLeft" activeCell="B15" sqref="B15"/>
    </sheetView>
  </sheetViews>
  <sheetFormatPr defaultColWidth="9.10833333333333" defaultRowHeight="14.25" customHeight="1"/>
  <cols>
    <col min="1" max="1" width="28.6583333333333"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3"/>
      <c r="W2" s="57" t="s">
        <v>135</v>
      </c>
    </row>
    <row r="3" ht="27.85" customHeight="1" spans="1:23">
      <c r="A3" s="29" t="s">
        <v>136</v>
      </c>
      <c r="B3" s="29"/>
      <c r="C3" s="29"/>
      <c r="D3" s="29"/>
      <c r="E3" s="29"/>
      <c r="F3" s="29"/>
      <c r="G3" s="29"/>
      <c r="H3" s="29"/>
      <c r="I3" s="29"/>
      <c r="J3" s="29"/>
      <c r="K3" s="29"/>
      <c r="L3" s="29"/>
      <c r="M3" s="29"/>
      <c r="N3" s="29"/>
      <c r="O3" s="29"/>
      <c r="P3" s="29"/>
      <c r="Q3" s="29"/>
      <c r="R3" s="29"/>
      <c r="S3" s="29"/>
      <c r="T3" s="29"/>
      <c r="U3" s="29"/>
      <c r="V3" s="29"/>
      <c r="W3" s="29"/>
    </row>
    <row r="4" ht="13.6" customHeight="1" spans="1:23">
      <c r="A4" s="5" t="str">
        <f>'部门财务收支预算总表01-1'!A4</f>
        <v>单位名称：中共新平彝族傣族自治县委员会党校</v>
      </c>
      <c r="B4" s="6"/>
      <c r="C4" s="6"/>
      <c r="D4" s="6"/>
      <c r="E4" s="6"/>
      <c r="F4" s="6"/>
      <c r="G4" s="6"/>
      <c r="H4" s="7"/>
      <c r="I4" s="7"/>
      <c r="J4" s="7"/>
      <c r="K4" s="7"/>
      <c r="L4" s="7"/>
      <c r="M4" s="7"/>
      <c r="N4" s="7"/>
      <c r="O4" s="7"/>
      <c r="P4" s="7"/>
      <c r="Q4" s="7"/>
      <c r="U4" s="133"/>
      <c r="W4" s="115" t="s">
        <v>128</v>
      </c>
    </row>
    <row r="5" ht="21.8" customHeight="1" spans="1:23">
      <c r="A5" s="9" t="s">
        <v>137</v>
      </c>
      <c r="B5" s="9" t="s">
        <v>138</v>
      </c>
      <c r="C5" s="9" t="s">
        <v>139</v>
      </c>
      <c r="D5" s="10" t="s">
        <v>140</v>
      </c>
      <c r="E5" s="10" t="s">
        <v>141</v>
      </c>
      <c r="F5" s="10" t="s">
        <v>142</v>
      </c>
      <c r="G5" s="10" t="s">
        <v>143</v>
      </c>
      <c r="H5" s="65" t="s">
        <v>144</v>
      </c>
      <c r="I5" s="65"/>
      <c r="J5" s="65"/>
      <c r="K5" s="65"/>
      <c r="L5" s="130"/>
      <c r="M5" s="130"/>
      <c r="N5" s="130"/>
      <c r="O5" s="130"/>
      <c r="P5" s="130"/>
      <c r="Q5" s="49"/>
      <c r="R5" s="65"/>
      <c r="S5" s="65"/>
      <c r="T5" s="65"/>
      <c r="U5" s="65"/>
      <c r="V5" s="65"/>
      <c r="W5" s="65"/>
    </row>
    <row r="6" ht="21.8" customHeight="1" spans="1:23">
      <c r="A6" s="14"/>
      <c r="B6" s="14"/>
      <c r="C6" s="14"/>
      <c r="D6" s="15"/>
      <c r="E6" s="15"/>
      <c r="F6" s="15"/>
      <c r="G6" s="15"/>
      <c r="H6" s="65" t="s">
        <v>32</v>
      </c>
      <c r="I6" s="49" t="s">
        <v>35</v>
      </c>
      <c r="J6" s="49"/>
      <c r="K6" s="49"/>
      <c r="L6" s="130"/>
      <c r="M6" s="130"/>
      <c r="N6" s="130" t="s">
        <v>145</v>
      </c>
      <c r="O6" s="130"/>
      <c r="P6" s="130"/>
      <c r="Q6" s="49" t="s">
        <v>38</v>
      </c>
      <c r="R6" s="65" t="s">
        <v>54</v>
      </c>
      <c r="S6" s="49"/>
      <c r="T6" s="49"/>
      <c r="U6" s="49"/>
      <c r="V6" s="49"/>
      <c r="W6" s="49"/>
    </row>
    <row r="7" ht="15.05" customHeight="1" spans="1:23">
      <c r="A7" s="17"/>
      <c r="B7" s="17"/>
      <c r="C7" s="17"/>
      <c r="D7" s="18"/>
      <c r="E7" s="18"/>
      <c r="F7" s="18"/>
      <c r="G7" s="18"/>
      <c r="H7" s="65"/>
      <c r="I7" s="49" t="s">
        <v>146</v>
      </c>
      <c r="J7" s="49" t="s">
        <v>147</v>
      </c>
      <c r="K7" s="49" t="s">
        <v>148</v>
      </c>
      <c r="L7" s="140" t="s">
        <v>149</v>
      </c>
      <c r="M7" s="140" t="s">
        <v>150</v>
      </c>
      <c r="N7" s="140" t="s">
        <v>35</v>
      </c>
      <c r="O7" s="140" t="s">
        <v>36</v>
      </c>
      <c r="P7" s="140" t="s">
        <v>37</v>
      </c>
      <c r="Q7" s="49"/>
      <c r="R7" s="49" t="s">
        <v>34</v>
      </c>
      <c r="S7" s="49" t="s">
        <v>45</v>
      </c>
      <c r="T7" s="49" t="s">
        <v>151</v>
      </c>
      <c r="U7" s="49" t="s">
        <v>41</v>
      </c>
      <c r="V7" s="49" t="s">
        <v>42</v>
      </c>
      <c r="W7" s="49" t="s">
        <v>43</v>
      </c>
    </row>
    <row r="8" ht="27.85" customHeight="1" spans="1:23">
      <c r="A8" s="17"/>
      <c r="B8" s="17"/>
      <c r="C8" s="17"/>
      <c r="D8" s="18"/>
      <c r="E8" s="18"/>
      <c r="F8" s="18"/>
      <c r="G8" s="18"/>
      <c r="H8" s="65"/>
      <c r="I8" s="49"/>
      <c r="J8" s="49"/>
      <c r="K8" s="49"/>
      <c r="L8" s="140"/>
      <c r="M8" s="140"/>
      <c r="N8" s="140"/>
      <c r="O8" s="140"/>
      <c r="P8" s="140"/>
      <c r="Q8" s="49"/>
      <c r="R8" s="49"/>
      <c r="S8" s="49"/>
      <c r="T8" s="49"/>
      <c r="U8" s="49"/>
      <c r="V8" s="49"/>
      <c r="W8" s="49"/>
    </row>
    <row r="9" ht="15.05" customHeight="1" spans="1:23">
      <c r="A9" s="134">
        <v>1</v>
      </c>
      <c r="B9" s="135"/>
      <c r="C9" s="134">
        <v>3</v>
      </c>
      <c r="D9" s="134">
        <v>4</v>
      </c>
      <c r="E9" s="134">
        <v>5</v>
      </c>
      <c r="F9" s="134">
        <v>6</v>
      </c>
      <c r="G9" s="134">
        <v>7</v>
      </c>
      <c r="H9" s="134">
        <v>8</v>
      </c>
      <c r="I9" s="134">
        <v>9</v>
      </c>
      <c r="J9" s="134">
        <v>10</v>
      </c>
      <c r="K9" s="134">
        <v>11</v>
      </c>
      <c r="L9" s="134">
        <v>12</v>
      </c>
      <c r="M9" s="134">
        <v>13</v>
      </c>
      <c r="N9" s="134">
        <v>14</v>
      </c>
      <c r="O9" s="134">
        <v>15</v>
      </c>
      <c r="P9" s="134">
        <v>16</v>
      </c>
      <c r="Q9" s="134">
        <v>17</v>
      </c>
      <c r="R9" s="134">
        <v>18</v>
      </c>
      <c r="S9" s="134">
        <v>19</v>
      </c>
      <c r="T9" s="134">
        <v>20</v>
      </c>
      <c r="U9" s="134">
        <v>21</v>
      </c>
      <c r="V9" s="134">
        <v>22</v>
      </c>
      <c r="W9" s="134">
        <v>23</v>
      </c>
    </row>
    <row r="10" ht="18.85" customHeight="1" spans="1:23">
      <c r="A10" s="136" t="s">
        <v>47</v>
      </c>
      <c r="B10" s="137" t="s">
        <v>152</v>
      </c>
      <c r="C10" s="136" t="s">
        <v>153</v>
      </c>
      <c r="D10" s="136" t="s">
        <v>71</v>
      </c>
      <c r="E10" s="136" t="s">
        <v>72</v>
      </c>
      <c r="F10" s="136" t="s">
        <v>154</v>
      </c>
      <c r="G10" s="136" t="s">
        <v>155</v>
      </c>
      <c r="H10" s="23">
        <v>120492</v>
      </c>
      <c r="I10" s="23">
        <v>120492</v>
      </c>
      <c r="J10" s="23"/>
      <c r="K10" s="23"/>
      <c r="L10" s="23">
        <v>120492</v>
      </c>
      <c r="M10" s="23"/>
      <c r="N10" s="23"/>
      <c r="O10" s="23"/>
      <c r="P10" s="23"/>
      <c r="Q10" s="23"/>
      <c r="R10" s="23"/>
      <c r="S10" s="23"/>
      <c r="T10" s="23"/>
      <c r="U10" s="23"/>
      <c r="V10" s="23"/>
      <c r="W10" s="23"/>
    </row>
    <row r="11" ht="18.85" customHeight="1" spans="1:23">
      <c r="A11" s="136" t="s">
        <v>47</v>
      </c>
      <c r="B11" s="137" t="s">
        <v>152</v>
      </c>
      <c r="C11" s="136" t="s">
        <v>153</v>
      </c>
      <c r="D11" s="136" t="s">
        <v>71</v>
      </c>
      <c r="E11" s="136" t="s">
        <v>72</v>
      </c>
      <c r="F11" s="136" t="s">
        <v>156</v>
      </c>
      <c r="G11" s="136" t="s">
        <v>157</v>
      </c>
      <c r="H11" s="23">
        <v>179724</v>
      </c>
      <c r="I11" s="23">
        <v>179724</v>
      </c>
      <c r="J11" s="23"/>
      <c r="K11" s="23"/>
      <c r="L11" s="23">
        <v>179724</v>
      </c>
      <c r="M11" s="23"/>
      <c r="N11" s="23"/>
      <c r="O11" s="23"/>
      <c r="P11" s="23"/>
      <c r="Q11" s="23"/>
      <c r="R11" s="23"/>
      <c r="S11" s="23"/>
      <c r="T11" s="23"/>
      <c r="U11" s="23"/>
      <c r="V11" s="23"/>
      <c r="W11" s="23"/>
    </row>
    <row r="12" ht="31.45" customHeight="1" spans="1:23">
      <c r="A12" s="136" t="s">
        <v>47</v>
      </c>
      <c r="B12" s="137" t="s">
        <v>158</v>
      </c>
      <c r="C12" s="136" t="s">
        <v>159</v>
      </c>
      <c r="D12" s="136" t="s">
        <v>71</v>
      </c>
      <c r="E12" s="136" t="s">
        <v>72</v>
      </c>
      <c r="F12" s="136" t="s">
        <v>154</v>
      </c>
      <c r="G12" s="136" t="s">
        <v>155</v>
      </c>
      <c r="H12" s="23">
        <v>436104</v>
      </c>
      <c r="I12" s="23">
        <v>436104</v>
      </c>
      <c r="J12" s="23"/>
      <c r="K12" s="23"/>
      <c r="L12" s="23">
        <v>436104</v>
      </c>
      <c r="M12" s="23"/>
      <c r="N12" s="23"/>
      <c r="O12" s="23"/>
      <c r="P12" s="23"/>
      <c r="Q12" s="23"/>
      <c r="R12" s="23"/>
      <c r="S12" s="23"/>
      <c r="T12" s="23"/>
      <c r="U12" s="23"/>
      <c r="V12" s="23"/>
      <c r="W12" s="23"/>
    </row>
    <row r="13" ht="31.45" customHeight="1" spans="1:23">
      <c r="A13" s="136" t="s">
        <v>47</v>
      </c>
      <c r="B13" s="137" t="s">
        <v>158</v>
      </c>
      <c r="C13" s="136" t="s">
        <v>159</v>
      </c>
      <c r="D13" s="136" t="s">
        <v>71</v>
      </c>
      <c r="E13" s="136" t="s">
        <v>72</v>
      </c>
      <c r="F13" s="136" t="s">
        <v>156</v>
      </c>
      <c r="G13" s="136" t="s">
        <v>157</v>
      </c>
      <c r="H13" s="23">
        <v>47352</v>
      </c>
      <c r="I13" s="23">
        <v>47352</v>
      </c>
      <c r="J13" s="23"/>
      <c r="K13" s="23"/>
      <c r="L13" s="23">
        <v>47352</v>
      </c>
      <c r="M13" s="23"/>
      <c r="N13" s="23"/>
      <c r="O13" s="23"/>
      <c r="P13" s="23"/>
      <c r="Q13" s="23"/>
      <c r="R13" s="23"/>
      <c r="S13" s="23"/>
      <c r="T13" s="23"/>
      <c r="U13" s="23"/>
      <c r="V13" s="23"/>
      <c r="W13" s="23"/>
    </row>
    <row r="14" ht="31.45" customHeight="1" spans="1:23">
      <c r="A14" s="136" t="s">
        <v>47</v>
      </c>
      <c r="B14" s="137" t="s">
        <v>158</v>
      </c>
      <c r="C14" s="136" t="s">
        <v>159</v>
      </c>
      <c r="D14" s="136" t="s">
        <v>71</v>
      </c>
      <c r="E14" s="136" t="s">
        <v>72</v>
      </c>
      <c r="F14" s="136" t="s">
        <v>160</v>
      </c>
      <c r="G14" s="136" t="s">
        <v>161</v>
      </c>
      <c r="H14" s="23">
        <v>148440</v>
      </c>
      <c r="I14" s="23">
        <v>148440</v>
      </c>
      <c r="J14" s="23"/>
      <c r="K14" s="23"/>
      <c r="L14" s="23">
        <v>148440</v>
      </c>
      <c r="M14" s="23"/>
      <c r="N14" s="23"/>
      <c r="O14" s="23"/>
      <c r="P14" s="23"/>
      <c r="Q14" s="23"/>
      <c r="R14" s="23"/>
      <c r="S14" s="23"/>
      <c r="T14" s="23"/>
      <c r="U14" s="23"/>
      <c r="V14" s="23"/>
      <c r="W14" s="23"/>
    </row>
    <row r="15" ht="31.45" customHeight="1" spans="1:23">
      <c r="A15" s="136" t="s">
        <v>47</v>
      </c>
      <c r="B15" s="137" t="s">
        <v>158</v>
      </c>
      <c r="C15" s="136" t="s">
        <v>159</v>
      </c>
      <c r="D15" s="136" t="s">
        <v>71</v>
      </c>
      <c r="E15" s="136" t="s">
        <v>72</v>
      </c>
      <c r="F15" s="136" t="s">
        <v>160</v>
      </c>
      <c r="G15" s="136" t="s">
        <v>161</v>
      </c>
      <c r="H15" s="23">
        <v>270000</v>
      </c>
      <c r="I15" s="23">
        <v>270000</v>
      </c>
      <c r="J15" s="23"/>
      <c r="K15" s="23"/>
      <c r="L15" s="23">
        <v>270000</v>
      </c>
      <c r="M15" s="23"/>
      <c r="N15" s="23"/>
      <c r="O15" s="23"/>
      <c r="P15" s="23"/>
      <c r="Q15" s="23"/>
      <c r="R15" s="23"/>
      <c r="S15" s="23"/>
      <c r="T15" s="23"/>
      <c r="U15" s="23"/>
      <c r="V15" s="23"/>
      <c r="W15" s="23"/>
    </row>
    <row r="16" ht="31.45" customHeight="1" spans="1:23">
      <c r="A16" s="136" t="s">
        <v>47</v>
      </c>
      <c r="B16" s="137" t="s">
        <v>162</v>
      </c>
      <c r="C16" s="136" t="s">
        <v>163</v>
      </c>
      <c r="D16" s="136" t="s">
        <v>89</v>
      </c>
      <c r="E16" s="136" t="s">
        <v>90</v>
      </c>
      <c r="F16" s="136" t="s">
        <v>164</v>
      </c>
      <c r="G16" s="136" t="s">
        <v>165</v>
      </c>
      <c r="H16" s="23">
        <v>2824</v>
      </c>
      <c r="I16" s="23">
        <v>2824</v>
      </c>
      <c r="J16" s="23"/>
      <c r="K16" s="23"/>
      <c r="L16" s="23">
        <v>2824</v>
      </c>
      <c r="M16" s="23"/>
      <c r="N16" s="23"/>
      <c r="O16" s="23"/>
      <c r="P16" s="23"/>
      <c r="Q16" s="23"/>
      <c r="R16" s="23"/>
      <c r="S16" s="23"/>
      <c r="T16" s="23"/>
      <c r="U16" s="23"/>
      <c r="V16" s="23"/>
      <c r="W16" s="23"/>
    </row>
    <row r="17" ht="31.45" customHeight="1" spans="1:23">
      <c r="A17" s="136" t="s">
        <v>47</v>
      </c>
      <c r="B17" s="138" t="s">
        <v>162</v>
      </c>
      <c r="C17" s="136" t="s">
        <v>163</v>
      </c>
      <c r="D17" s="136" t="s">
        <v>91</v>
      </c>
      <c r="E17" s="136" t="s">
        <v>92</v>
      </c>
      <c r="F17" s="136" t="s">
        <v>164</v>
      </c>
      <c r="G17" s="136" t="s">
        <v>165</v>
      </c>
      <c r="H17" s="23">
        <v>7060</v>
      </c>
      <c r="I17" s="23">
        <v>7060</v>
      </c>
      <c r="J17" s="23"/>
      <c r="K17" s="23"/>
      <c r="L17" s="23">
        <v>7060</v>
      </c>
      <c r="M17" s="23"/>
      <c r="N17" s="23"/>
      <c r="O17" s="23"/>
      <c r="P17" s="23"/>
      <c r="Q17" s="23"/>
      <c r="R17" s="23"/>
      <c r="S17" s="23"/>
      <c r="T17" s="23"/>
      <c r="U17" s="23"/>
      <c r="V17" s="23"/>
      <c r="W17" s="23"/>
    </row>
    <row r="18" ht="31.45" customHeight="1" spans="1:23">
      <c r="A18" s="136" t="s">
        <v>47</v>
      </c>
      <c r="B18" s="137" t="s">
        <v>166</v>
      </c>
      <c r="C18" s="136" t="s">
        <v>102</v>
      </c>
      <c r="D18" s="136" t="s">
        <v>101</v>
      </c>
      <c r="E18" s="136" t="s">
        <v>102</v>
      </c>
      <c r="F18" s="136" t="s">
        <v>167</v>
      </c>
      <c r="G18" s="136" t="s">
        <v>102</v>
      </c>
      <c r="H18" s="23">
        <v>286380</v>
      </c>
      <c r="I18" s="23">
        <v>286380</v>
      </c>
      <c r="J18" s="23"/>
      <c r="K18" s="23"/>
      <c r="L18" s="23">
        <v>286380</v>
      </c>
      <c r="M18" s="23"/>
      <c r="N18" s="23"/>
      <c r="O18" s="23"/>
      <c r="P18" s="23"/>
      <c r="Q18" s="23"/>
      <c r="R18" s="23"/>
      <c r="S18" s="23"/>
      <c r="T18" s="23"/>
      <c r="U18" s="23"/>
      <c r="V18" s="23"/>
      <c r="W18" s="23"/>
    </row>
    <row r="19" ht="31.45" customHeight="1" spans="1:23">
      <c r="A19" s="136" t="s">
        <v>47</v>
      </c>
      <c r="B19" s="137" t="s">
        <v>168</v>
      </c>
      <c r="C19" s="136" t="s">
        <v>169</v>
      </c>
      <c r="D19" s="136" t="s">
        <v>71</v>
      </c>
      <c r="E19" s="136" t="s">
        <v>72</v>
      </c>
      <c r="F19" s="136" t="s">
        <v>170</v>
      </c>
      <c r="G19" s="136" t="s">
        <v>171</v>
      </c>
      <c r="H19" s="23">
        <v>24000</v>
      </c>
      <c r="I19" s="23">
        <v>24000</v>
      </c>
      <c r="J19" s="23"/>
      <c r="K19" s="23"/>
      <c r="L19" s="23">
        <v>24000</v>
      </c>
      <c r="M19" s="23"/>
      <c r="N19" s="23"/>
      <c r="O19" s="23"/>
      <c r="P19" s="23"/>
      <c r="Q19" s="23"/>
      <c r="R19" s="23"/>
      <c r="S19" s="23"/>
      <c r="T19" s="23"/>
      <c r="U19" s="23"/>
      <c r="V19" s="23"/>
      <c r="W19" s="23"/>
    </row>
    <row r="20" ht="31.45" customHeight="1" spans="1:23">
      <c r="A20" s="136" t="s">
        <v>47</v>
      </c>
      <c r="B20" s="137" t="s">
        <v>172</v>
      </c>
      <c r="C20" s="136" t="s">
        <v>173</v>
      </c>
      <c r="D20" s="136" t="s">
        <v>71</v>
      </c>
      <c r="E20" s="136" t="s">
        <v>72</v>
      </c>
      <c r="F20" s="136" t="s">
        <v>174</v>
      </c>
      <c r="G20" s="136" t="s">
        <v>175</v>
      </c>
      <c r="H20" s="23">
        <v>27000</v>
      </c>
      <c r="I20" s="23">
        <v>27000</v>
      </c>
      <c r="J20" s="23"/>
      <c r="K20" s="23"/>
      <c r="L20" s="23">
        <v>27000</v>
      </c>
      <c r="M20" s="23"/>
      <c r="N20" s="23"/>
      <c r="O20" s="23"/>
      <c r="P20" s="23"/>
      <c r="Q20" s="23"/>
      <c r="R20" s="23"/>
      <c r="S20" s="23"/>
      <c r="T20" s="23"/>
      <c r="U20" s="23"/>
      <c r="V20" s="23"/>
      <c r="W20" s="23"/>
    </row>
    <row r="21" ht="31.45" customHeight="1" spans="1:23">
      <c r="A21" s="136" t="s">
        <v>47</v>
      </c>
      <c r="B21" s="137" t="s">
        <v>176</v>
      </c>
      <c r="C21" s="136" t="s">
        <v>177</v>
      </c>
      <c r="D21" s="136" t="s">
        <v>71</v>
      </c>
      <c r="E21" s="136" t="s">
        <v>72</v>
      </c>
      <c r="F21" s="136" t="s">
        <v>178</v>
      </c>
      <c r="G21" s="136" t="s">
        <v>177</v>
      </c>
      <c r="H21" s="23">
        <v>19200</v>
      </c>
      <c r="I21" s="23">
        <v>19200</v>
      </c>
      <c r="J21" s="23"/>
      <c r="K21" s="23"/>
      <c r="L21" s="23">
        <v>19200</v>
      </c>
      <c r="M21" s="23"/>
      <c r="N21" s="23"/>
      <c r="O21" s="23"/>
      <c r="P21" s="23"/>
      <c r="Q21" s="23"/>
      <c r="R21" s="23"/>
      <c r="S21" s="23"/>
      <c r="T21" s="23"/>
      <c r="U21" s="23"/>
      <c r="V21" s="23"/>
      <c r="W21" s="23"/>
    </row>
    <row r="22" ht="31.45" customHeight="1" spans="1:23">
      <c r="A22" s="136" t="s">
        <v>47</v>
      </c>
      <c r="B22" s="137" t="s">
        <v>179</v>
      </c>
      <c r="C22" s="136" t="s">
        <v>180</v>
      </c>
      <c r="D22" s="136" t="s">
        <v>71</v>
      </c>
      <c r="E22" s="136" t="s">
        <v>72</v>
      </c>
      <c r="F22" s="136" t="s">
        <v>181</v>
      </c>
      <c r="G22" s="136" t="s">
        <v>182</v>
      </c>
      <c r="H22" s="23">
        <v>5000</v>
      </c>
      <c r="I22" s="23">
        <v>5000</v>
      </c>
      <c r="J22" s="23"/>
      <c r="K22" s="23"/>
      <c r="L22" s="23">
        <v>5000</v>
      </c>
      <c r="M22" s="23"/>
      <c r="N22" s="23"/>
      <c r="O22" s="23"/>
      <c r="P22" s="23"/>
      <c r="Q22" s="23"/>
      <c r="R22" s="23"/>
      <c r="S22" s="23"/>
      <c r="T22" s="23"/>
      <c r="U22" s="23"/>
      <c r="V22" s="23"/>
      <c r="W22" s="23"/>
    </row>
    <row r="23" ht="31.45" customHeight="1" spans="1:23">
      <c r="A23" s="136" t="s">
        <v>47</v>
      </c>
      <c r="B23" s="137" t="s">
        <v>179</v>
      </c>
      <c r="C23" s="136" t="s">
        <v>180</v>
      </c>
      <c r="D23" s="136" t="s">
        <v>71</v>
      </c>
      <c r="E23" s="136" t="s">
        <v>72</v>
      </c>
      <c r="F23" s="136" t="s">
        <v>181</v>
      </c>
      <c r="G23" s="136" t="s">
        <v>182</v>
      </c>
      <c r="H23" s="23">
        <v>13010</v>
      </c>
      <c r="I23" s="23">
        <v>13010</v>
      </c>
      <c r="J23" s="23"/>
      <c r="K23" s="23"/>
      <c r="L23" s="23">
        <v>13010</v>
      </c>
      <c r="M23" s="23"/>
      <c r="N23" s="23"/>
      <c r="O23" s="23"/>
      <c r="P23" s="23"/>
      <c r="Q23" s="23"/>
      <c r="R23" s="23"/>
      <c r="S23" s="23"/>
      <c r="T23" s="23"/>
      <c r="U23" s="23"/>
      <c r="V23" s="23"/>
      <c r="W23" s="23"/>
    </row>
    <row r="24" ht="31.45" customHeight="1" spans="1:23">
      <c r="A24" s="136" t="s">
        <v>47</v>
      </c>
      <c r="B24" s="137" t="s">
        <v>179</v>
      </c>
      <c r="C24" s="136" t="s">
        <v>180</v>
      </c>
      <c r="D24" s="136" t="s">
        <v>71</v>
      </c>
      <c r="E24" s="136" t="s">
        <v>72</v>
      </c>
      <c r="F24" s="136" t="s">
        <v>183</v>
      </c>
      <c r="G24" s="136" t="s">
        <v>184</v>
      </c>
      <c r="H24" s="23">
        <v>2490</v>
      </c>
      <c r="I24" s="23">
        <v>2490</v>
      </c>
      <c r="J24" s="23"/>
      <c r="K24" s="23"/>
      <c r="L24" s="23">
        <v>2490</v>
      </c>
      <c r="M24" s="23"/>
      <c r="N24" s="23"/>
      <c r="O24" s="23"/>
      <c r="P24" s="23"/>
      <c r="Q24" s="23"/>
      <c r="R24" s="23"/>
      <c r="S24" s="23"/>
      <c r="T24" s="23"/>
      <c r="U24" s="23"/>
      <c r="V24" s="23"/>
      <c r="W24" s="23"/>
    </row>
    <row r="25" ht="31.45" customHeight="1" spans="1:23">
      <c r="A25" s="136" t="s">
        <v>47</v>
      </c>
      <c r="B25" s="137" t="s">
        <v>179</v>
      </c>
      <c r="C25" s="136" t="s">
        <v>180</v>
      </c>
      <c r="D25" s="136" t="s">
        <v>71</v>
      </c>
      <c r="E25" s="136" t="s">
        <v>72</v>
      </c>
      <c r="F25" s="136" t="s">
        <v>185</v>
      </c>
      <c r="G25" s="136" t="s">
        <v>186</v>
      </c>
      <c r="H25" s="23">
        <v>5500</v>
      </c>
      <c r="I25" s="23">
        <v>5500</v>
      </c>
      <c r="J25" s="23"/>
      <c r="K25" s="23"/>
      <c r="L25" s="23">
        <v>5500</v>
      </c>
      <c r="M25" s="23"/>
      <c r="N25" s="23"/>
      <c r="O25" s="23"/>
      <c r="P25" s="23"/>
      <c r="Q25" s="23"/>
      <c r="R25" s="23"/>
      <c r="S25" s="23"/>
      <c r="T25" s="23"/>
      <c r="U25" s="23"/>
      <c r="V25" s="23"/>
      <c r="W25" s="23"/>
    </row>
    <row r="26" ht="31.45" customHeight="1" spans="1:23">
      <c r="A26" s="136" t="s">
        <v>47</v>
      </c>
      <c r="B26" s="137" t="s">
        <v>179</v>
      </c>
      <c r="C26" s="136" t="s">
        <v>180</v>
      </c>
      <c r="D26" s="136" t="s">
        <v>71</v>
      </c>
      <c r="E26" s="136" t="s">
        <v>72</v>
      </c>
      <c r="F26" s="136" t="s">
        <v>187</v>
      </c>
      <c r="G26" s="136" t="s">
        <v>188</v>
      </c>
      <c r="H26" s="23">
        <v>3000</v>
      </c>
      <c r="I26" s="23">
        <v>3000</v>
      </c>
      <c r="J26" s="23"/>
      <c r="K26" s="23"/>
      <c r="L26" s="23">
        <v>3000</v>
      </c>
      <c r="M26" s="23"/>
      <c r="N26" s="23"/>
      <c r="O26" s="23"/>
      <c r="P26" s="23"/>
      <c r="Q26" s="23"/>
      <c r="R26" s="23"/>
      <c r="S26" s="23"/>
      <c r="T26" s="23"/>
      <c r="U26" s="23"/>
      <c r="V26" s="23"/>
      <c r="W26" s="23"/>
    </row>
    <row r="27" ht="31.45" customHeight="1" spans="1:23">
      <c r="A27" s="136" t="s">
        <v>47</v>
      </c>
      <c r="B27" s="137" t="s">
        <v>179</v>
      </c>
      <c r="C27" s="136" t="s">
        <v>180</v>
      </c>
      <c r="D27" s="136" t="s">
        <v>71</v>
      </c>
      <c r="E27" s="136" t="s">
        <v>72</v>
      </c>
      <c r="F27" s="136" t="s">
        <v>189</v>
      </c>
      <c r="G27" s="136" t="s">
        <v>190</v>
      </c>
      <c r="H27" s="23">
        <v>8400</v>
      </c>
      <c r="I27" s="23">
        <v>8400</v>
      </c>
      <c r="J27" s="23"/>
      <c r="K27" s="23"/>
      <c r="L27" s="23">
        <v>8400</v>
      </c>
      <c r="M27" s="23"/>
      <c r="N27" s="23"/>
      <c r="O27" s="23"/>
      <c r="P27" s="23"/>
      <c r="Q27" s="23"/>
      <c r="R27" s="23"/>
      <c r="S27" s="23"/>
      <c r="T27" s="23"/>
      <c r="U27" s="23"/>
      <c r="V27" s="23"/>
      <c r="W27" s="23"/>
    </row>
    <row r="28" ht="31.45" customHeight="1" spans="1:23">
      <c r="A28" s="136" t="s">
        <v>47</v>
      </c>
      <c r="B28" s="137" t="s">
        <v>179</v>
      </c>
      <c r="C28" s="136" t="s">
        <v>180</v>
      </c>
      <c r="D28" s="136" t="s">
        <v>71</v>
      </c>
      <c r="E28" s="136" t="s">
        <v>72</v>
      </c>
      <c r="F28" s="136" t="s">
        <v>191</v>
      </c>
      <c r="G28" s="136" t="s">
        <v>192</v>
      </c>
      <c r="H28" s="23">
        <v>17000</v>
      </c>
      <c r="I28" s="23">
        <v>17000</v>
      </c>
      <c r="J28" s="23"/>
      <c r="K28" s="23"/>
      <c r="L28" s="23">
        <v>17000</v>
      </c>
      <c r="M28" s="23"/>
      <c r="N28" s="23"/>
      <c r="O28" s="23"/>
      <c r="P28" s="23"/>
      <c r="Q28" s="23"/>
      <c r="R28" s="23"/>
      <c r="S28" s="23"/>
      <c r="T28" s="23"/>
      <c r="U28" s="23"/>
      <c r="V28" s="23"/>
      <c r="W28" s="23"/>
    </row>
    <row r="29" ht="31.45" customHeight="1" spans="1:23">
      <c r="A29" s="136" t="s">
        <v>47</v>
      </c>
      <c r="B29" s="137" t="s">
        <v>193</v>
      </c>
      <c r="C29" s="136" t="s">
        <v>132</v>
      </c>
      <c r="D29" s="136" t="s">
        <v>71</v>
      </c>
      <c r="E29" s="136" t="s">
        <v>72</v>
      </c>
      <c r="F29" s="136" t="s">
        <v>194</v>
      </c>
      <c r="G29" s="136" t="s">
        <v>132</v>
      </c>
      <c r="H29" s="23">
        <v>10000</v>
      </c>
      <c r="I29" s="23">
        <v>10000</v>
      </c>
      <c r="J29" s="23"/>
      <c r="K29" s="23"/>
      <c r="L29" s="23">
        <v>10000</v>
      </c>
      <c r="M29" s="23"/>
      <c r="N29" s="23"/>
      <c r="O29" s="23"/>
      <c r="P29" s="23"/>
      <c r="Q29" s="23"/>
      <c r="R29" s="23"/>
      <c r="S29" s="23"/>
      <c r="T29" s="23"/>
      <c r="U29" s="23"/>
      <c r="V29" s="23"/>
      <c r="W29" s="23"/>
    </row>
    <row r="30" ht="31.45" customHeight="1" spans="1:23">
      <c r="A30" s="136" t="s">
        <v>47</v>
      </c>
      <c r="B30" s="137" t="s">
        <v>195</v>
      </c>
      <c r="C30" s="136" t="s">
        <v>196</v>
      </c>
      <c r="D30" s="136" t="s">
        <v>71</v>
      </c>
      <c r="E30" s="136" t="s">
        <v>72</v>
      </c>
      <c r="F30" s="136" t="s">
        <v>160</v>
      </c>
      <c r="G30" s="136" t="s">
        <v>161</v>
      </c>
      <c r="H30" s="23">
        <v>108000</v>
      </c>
      <c r="I30" s="23">
        <v>108000</v>
      </c>
      <c r="J30" s="23"/>
      <c r="K30" s="23"/>
      <c r="L30" s="23">
        <v>108000</v>
      </c>
      <c r="M30" s="23"/>
      <c r="N30" s="23"/>
      <c r="O30" s="23"/>
      <c r="P30" s="23"/>
      <c r="Q30" s="23"/>
      <c r="R30" s="23"/>
      <c r="S30" s="23"/>
      <c r="T30" s="23"/>
      <c r="U30" s="23"/>
      <c r="V30" s="23"/>
      <c r="W30" s="23"/>
    </row>
    <row r="31" ht="31.45" customHeight="1" spans="1:23">
      <c r="A31" s="136" t="s">
        <v>47</v>
      </c>
      <c r="B31" s="137" t="s">
        <v>195</v>
      </c>
      <c r="C31" s="136" t="s">
        <v>196</v>
      </c>
      <c r="D31" s="136" t="s">
        <v>71</v>
      </c>
      <c r="E31" s="136" t="s">
        <v>72</v>
      </c>
      <c r="F31" s="136" t="s">
        <v>160</v>
      </c>
      <c r="G31" s="136" t="s">
        <v>161</v>
      </c>
      <c r="H31" s="23">
        <v>54000</v>
      </c>
      <c r="I31" s="23">
        <v>54000</v>
      </c>
      <c r="J31" s="23"/>
      <c r="K31" s="23"/>
      <c r="L31" s="23">
        <v>54000</v>
      </c>
      <c r="M31" s="23"/>
      <c r="N31" s="23"/>
      <c r="O31" s="23"/>
      <c r="P31" s="23"/>
      <c r="Q31" s="23"/>
      <c r="R31" s="23"/>
      <c r="S31" s="23"/>
      <c r="T31" s="23"/>
      <c r="U31" s="23"/>
      <c r="V31" s="23"/>
      <c r="W31" s="23"/>
    </row>
    <row r="32" ht="31.45" customHeight="1" spans="1:23">
      <c r="A32" s="136" t="s">
        <v>47</v>
      </c>
      <c r="B32" s="137" t="s">
        <v>197</v>
      </c>
      <c r="C32" s="136" t="s">
        <v>198</v>
      </c>
      <c r="D32" s="136" t="s">
        <v>71</v>
      </c>
      <c r="E32" s="136" t="s">
        <v>72</v>
      </c>
      <c r="F32" s="136" t="s">
        <v>199</v>
      </c>
      <c r="G32" s="136" t="s">
        <v>200</v>
      </c>
      <c r="H32" s="23">
        <v>53280</v>
      </c>
      <c r="I32" s="23">
        <v>53280</v>
      </c>
      <c r="J32" s="23"/>
      <c r="K32" s="23"/>
      <c r="L32" s="23">
        <v>53280</v>
      </c>
      <c r="M32" s="23"/>
      <c r="N32" s="23"/>
      <c r="O32" s="23"/>
      <c r="P32" s="23"/>
      <c r="Q32" s="23"/>
      <c r="R32" s="23"/>
      <c r="S32" s="23"/>
      <c r="T32" s="23"/>
      <c r="U32" s="23"/>
      <c r="V32" s="23"/>
      <c r="W32" s="23"/>
    </row>
    <row r="33" ht="31.45" customHeight="1" spans="1:23">
      <c r="A33" s="136" t="s">
        <v>47</v>
      </c>
      <c r="B33" s="137" t="s">
        <v>201</v>
      </c>
      <c r="C33" s="136" t="s">
        <v>202</v>
      </c>
      <c r="D33" s="136" t="s">
        <v>79</v>
      </c>
      <c r="E33" s="136" t="s">
        <v>80</v>
      </c>
      <c r="F33" s="136" t="s">
        <v>181</v>
      </c>
      <c r="G33" s="136" t="s">
        <v>182</v>
      </c>
      <c r="H33" s="23">
        <v>1500</v>
      </c>
      <c r="I33" s="23">
        <v>1500</v>
      </c>
      <c r="J33" s="23"/>
      <c r="K33" s="23"/>
      <c r="L33" s="23">
        <v>1500</v>
      </c>
      <c r="M33" s="23"/>
      <c r="N33" s="23"/>
      <c r="O33" s="23"/>
      <c r="P33" s="23"/>
      <c r="Q33" s="23"/>
      <c r="R33" s="23"/>
      <c r="S33" s="23"/>
      <c r="T33" s="23"/>
      <c r="U33" s="23"/>
      <c r="V33" s="23"/>
      <c r="W33" s="23"/>
    </row>
    <row r="34" ht="31.45" customHeight="1" spans="1:23">
      <c r="A34" s="136" t="s">
        <v>47</v>
      </c>
      <c r="B34" s="137" t="s">
        <v>201</v>
      </c>
      <c r="C34" s="136" t="s">
        <v>202</v>
      </c>
      <c r="D34" s="136" t="s">
        <v>81</v>
      </c>
      <c r="E34" s="136" t="s">
        <v>82</v>
      </c>
      <c r="F34" s="136" t="s">
        <v>181</v>
      </c>
      <c r="G34" s="136" t="s">
        <v>182</v>
      </c>
      <c r="H34" s="23">
        <v>3300</v>
      </c>
      <c r="I34" s="23">
        <v>3300</v>
      </c>
      <c r="J34" s="23"/>
      <c r="K34" s="23"/>
      <c r="L34" s="23">
        <v>3300</v>
      </c>
      <c r="M34" s="23"/>
      <c r="N34" s="23"/>
      <c r="O34" s="23"/>
      <c r="P34" s="23"/>
      <c r="Q34" s="23"/>
      <c r="R34" s="23"/>
      <c r="S34" s="23"/>
      <c r="T34" s="23"/>
      <c r="U34" s="23"/>
      <c r="V34" s="23"/>
      <c r="W34" s="23"/>
    </row>
    <row r="35" ht="31.45" customHeight="1" spans="1:23">
      <c r="A35" s="136" t="s">
        <v>47</v>
      </c>
      <c r="B35" s="137" t="s">
        <v>203</v>
      </c>
      <c r="C35" s="136" t="s">
        <v>204</v>
      </c>
      <c r="D35" s="136" t="s">
        <v>71</v>
      </c>
      <c r="E35" s="136" t="s">
        <v>72</v>
      </c>
      <c r="F35" s="136" t="s">
        <v>205</v>
      </c>
      <c r="G35" s="136" t="s">
        <v>206</v>
      </c>
      <c r="H35" s="23">
        <v>7144.44</v>
      </c>
      <c r="I35" s="23">
        <v>7144.44</v>
      </c>
      <c r="J35" s="23"/>
      <c r="K35" s="23"/>
      <c r="L35" s="23">
        <v>7144.44</v>
      </c>
      <c r="M35" s="23"/>
      <c r="N35" s="23"/>
      <c r="O35" s="23"/>
      <c r="P35" s="23"/>
      <c r="Q35" s="23"/>
      <c r="R35" s="23"/>
      <c r="S35" s="23"/>
      <c r="T35" s="23"/>
      <c r="U35" s="23"/>
      <c r="V35" s="23"/>
      <c r="W35" s="23"/>
    </row>
    <row r="36" ht="31.45" customHeight="1" spans="1:23">
      <c r="A36" s="136" t="s">
        <v>47</v>
      </c>
      <c r="B36" s="137" t="s">
        <v>203</v>
      </c>
      <c r="C36" s="136" t="s">
        <v>204</v>
      </c>
      <c r="D36" s="136" t="s">
        <v>83</v>
      </c>
      <c r="E36" s="136" t="s">
        <v>84</v>
      </c>
      <c r="F36" s="136" t="s">
        <v>207</v>
      </c>
      <c r="G36" s="136" t="s">
        <v>208</v>
      </c>
      <c r="H36" s="23">
        <v>292521.6</v>
      </c>
      <c r="I36" s="23">
        <v>292521.6</v>
      </c>
      <c r="J36" s="23"/>
      <c r="K36" s="23"/>
      <c r="L36" s="23">
        <v>292521.6</v>
      </c>
      <c r="M36" s="23"/>
      <c r="N36" s="23"/>
      <c r="O36" s="23"/>
      <c r="P36" s="23"/>
      <c r="Q36" s="23"/>
      <c r="R36" s="23"/>
      <c r="S36" s="23"/>
      <c r="T36" s="23"/>
      <c r="U36" s="23"/>
      <c r="V36" s="23"/>
      <c r="W36" s="23"/>
    </row>
    <row r="37" ht="31.45" customHeight="1" spans="1:23">
      <c r="A37" s="136" t="s">
        <v>47</v>
      </c>
      <c r="B37" s="137" t="s">
        <v>203</v>
      </c>
      <c r="C37" s="136" t="s">
        <v>204</v>
      </c>
      <c r="D37" s="136" t="s">
        <v>91</v>
      </c>
      <c r="E37" s="136" t="s">
        <v>92</v>
      </c>
      <c r="F37" s="136" t="s">
        <v>164</v>
      </c>
      <c r="G37" s="136" t="s">
        <v>165</v>
      </c>
      <c r="H37" s="23">
        <v>4753.44</v>
      </c>
      <c r="I37" s="23">
        <v>4753.44</v>
      </c>
      <c r="J37" s="23"/>
      <c r="K37" s="23"/>
      <c r="L37" s="23">
        <v>4753.44</v>
      </c>
      <c r="M37" s="23"/>
      <c r="N37" s="23"/>
      <c r="O37" s="23"/>
      <c r="P37" s="23"/>
      <c r="Q37" s="23"/>
      <c r="R37" s="23"/>
      <c r="S37" s="23"/>
      <c r="T37" s="23"/>
      <c r="U37" s="23"/>
      <c r="V37" s="23"/>
      <c r="W37" s="23"/>
    </row>
    <row r="38" ht="31.45" customHeight="1" spans="1:23">
      <c r="A38" s="136" t="s">
        <v>47</v>
      </c>
      <c r="B38" s="137" t="s">
        <v>203</v>
      </c>
      <c r="C38" s="136" t="s">
        <v>204</v>
      </c>
      <c r="D38" s="136" t="s">
        <v>91</v>
      </c>
      <c r="E38" s="136" t="s">
        <v>92</v>
      </c>
      <c r="F38" s="136" t="s">
        <v>164</v>
      </c>
      <c r="G38" s="136" t="s">
        <v>165</v>
      </c>
      <c r="H38" s="23">
        <v>118208.64</v>
      </c>
      <c r="I38" s="23">
        <v>118208.64</v>
      </c>
      <c r="J38" s="23"/>
      <c r="K38" s="23"/>
      <c r="L38" s="23">
        <v>118208.64</v>
      </c>
      <c r="M38" s="23"/>
      <c r="N38" s="23"/>
      <c r="O38" s="23"/>
      <c r="P38" s="23"/>
      <c r="Q38" s="23"/>
      <c r="R38" s="23"/>
      <c r="S38" s="23"/>
      <c r="T38" s="23"/>
      <c r="U38" s="23"/>
      <c r="V38" s="23"/>
      <c r="W38" s="23"/>
    </row>
    <row r="39" ht="31.45" customHeight="1" spans="1:23">
      <c r="A39" s="136" t="s">
        <v>47</v>
      </c>
      <c r="B39" s="137" t="s">
        <v>203</v>
      </c>
      <c r="C39" s="136" t="s">
        <v>204</v>
      </c>
      <c r="D39" s="136" t="s">
        <v>91</v>
      </c>
      <c r="E39" s="136" t="s">
        <v>92</v>
      </c>
      <c r="F39" s="136" t="s">
        <v>164</v>
      </c>
      <c r="G39" s="136" t="s">
        <v>165</v>
      </c>
      <c r="H39" s="23">
        <v>5000</v>
      </c>
      <c r="I39" s="23">
        <v>5000</v>
      </c>
      <c r="J39" s="23"/>
      <c r="K39" s="23"/>
      <c r="L39" s="23">
        <v>5000</v>
      </c>
      <c r="M39" s="23"/>
      <c r="N39" s="23"/>
      <c r="O39" s="23"/>
      <c r="P39" s="23"/>
      <c r="Q39" s="23"/>
      <c r="R39" s="23"/>
      <c r="S39" s="23"/>
      <c r="T39" s="23"/>
      <c r="U39" s="23"/>
      <c r="V39" s="23"/>
      <c r="W39" s="23"/>
    </row>
    <row r="40" ht="31.45" customHeight="1" spans="1:23">
      <c r="A40" s="136" t="s">
        <v>47</v>
      </c>
      <c r="B40" s="137" t="s">
        <v>203</v>
      </c>
      <c r="C40" s="136" t="s">
        <v>204</v>
      </c>
      <c r="D40" s="136" t="s">
        <v>93</v>
      </c>
      <c r="E40" s="136" t="s">
        <v>94</v>
      </c>
      <c r="F40" s="136" t="s">
        <v>209</v>
      </c>
      <c r="G40" s="136" t="s">
        <v>210</v>
      </c>
      <c r="H40" s="23">
        <v>107175.72</v>
      </c>
      <c r="I40" s="23">
        <v>107175.72</v>
      </c>
      <c r="J40" s="23"/>
      <c r="K40" s="23"/>
      <c r="L40" s="23">
        <v>107175.72</v>
      </c>
      <c r="M40" s="23"/>
      <c r="N40" s="23"/>
      <c r="O40" s="23"/>
      <c r="P40" s="23"/>
      <c r="Q40" s="23"/>
      <c r="R40" s="23"/>
      <c r="S40" s="23"/>
      <c r="T40" s="23"/>
      <c r="U40" s="23"/>
      <c r="V40" s="23"/>
      <c r="W40" s="23"/>
    </row>
    <row r="41" ht="31.45" customHeight="1" spans="1:23">
      <c r="A41" s="136" t="s">
        <v>47</v>
      </c>
      <c r="B41" s="137" t="s">
        <v>203</v>
      </c>
      <c r="C41" s="136" t="s">
        <v>204</v>
      </c>
      <c r="D41" s="136" t="s">
        <v>95</v>
      </c>
      <c r="E41" s="136" t="s">
        <v>96</v>
      </c>
      <c r="F41" s="136" t="s">
        <v>205</v>
      </c>
      <c r="G41" s="136" t="s">
        <v>206</v>
      </c>
      <c r="H41" s="23">
        <v>3168.72</v>
      </c>
      <c r="I41" s="23">
        <v>3168.72</v>
      </c>
      <c r="J41" s="23"/>
      <c r="K41" s="23"/>
      <c r="L41" s="23">
        <v>3168.72</v>
      </c>
      <c r="M41" s="23"/>
      <c r="N41" s="23"/>
      <c r="O41" s="23"/>
      <c r="P41" s="23"/>
      <c r="Q41" s="23"/>
      <c r="R41" s="23"/>
      <c r="S41" s="23"/>
      <c r="T41" s="23"/>
      <c r="U41" s="23"/>
      <c r="V41" s="23"/>
      <c r="W41" s="23"/>
    </row>
    <row r="42" ht="18.85" customHeight="1" spans="1:23">
      <c r="A42" s="136" t="s">
        <v>47</v>
      </c>
      <c r="B42" s="34"/>
      <c r="C42" s="99" t="s">
        <v>211</v>
      </c>
      <c r="D42" s="136" t="s">
        <v>71</v>
      </c>
      <c r="E42" s="136" t="s">
        <v>72</v>
      </c>
      <c r="F42" s="99">
        <v>30305</v>
      </c>
      <c r="G42" s="99" t="s">
        <v>212</v>
      </c>
      <c r="H42" s="23">
        <v>8700</v>
      </c>
      <c r="I42" s="23">
        <v>8700</v>
      </c>
      <c r="J42" s="23"/>
      <c r="K42" s="23"/>
      <c r="L42" s="23">
        <v>8700</v>
      </c>
      <c r="M42" s="23"/>
      <c r="N42" s="23"/>
      <c r="O42" s="23"/>
      <c r="P42" s="23"/>
      <c r="Q42" s="23"/>
      <c r="R42" s="23"/>
      <c r="S42" s="23"/>
      <c r="T42" s="23"/>
      <c r="U42" s="23"/>
      <c r="V42" s="23"/>
      <c r="W42" s="23"/>
    </row>
    <row r="43" ht="18.85" customHeight="1" spans="1:23">
      <c r="A43" s="33" t="s">
        <v>103</v>
      </c>
      <c r="B43" s="34"/>
      <c r="C43" s="34"/>
      <c r="D43" s="34"/>
      <c r="E43" s="34"/>
      <c r="F43" s="34"/>
      <c r="G43" s="35"/>
      <c r="H43" s="139">
        <v>2399728.56</v>
      </c>
      <c r="I43" s="139">
        <v>2399728.56</v>
      </c>
      <c r="J43" s="23"/>
      <c r="K43" s="23"/>
      <c r="L43" s="23">
        <v>2399728.56</v>
      </c>
      <c r="M43" s="23"/>
      <c r="N43" s="23"/>
      <c r="O43" s="23"/>
      <c r="P43" s="23"/>
      <c r="Q43" s="23"/>
      <c r="R43" s="23"/>
      <c r="S43" s="23"/>
      <c r="T43" s="23"/>
      <c r="U43" s="23"/>
      <c r="V43" s="23"/>
      <c r="W43" s="23"/>
    </row>
  </sheetData>
  <mergeCells count="30">
    <mergeCell ref="A3:W3"/>
    <mergeCell ref="A4:G4"/>
    <mergeCell ref="H5:W5"/>
    <mergeCell ref="I6:M6"/>
    <mergeCell ref="N6:P6"/>
    <mergeCell ref="R6:W6"/>
    <mergeCell ref="A43:G4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2"/>
  <sheetViews>
    <sheetView showZeros="0" workbookViewId="0">
      <pane ySplit="1" topLeftCell="A2" activePane="bottomLeft" state="frozen"/>
      <selection/>
      <selection pane="bottomLeft" activeCell="B15" sqref="B15"/>
    </sheetView>
  </sheetViews>
  <sheetFormatPr defaultColWidth="9.10833333333333" defaultRowHeight="14.25" customHeight="1"/>
  <cols>
    <col min="1" max="1" width="14.55" customWidth="1"/>
    <col min="2" max="2" width="21" customWidth="1"/>
    <col min="3" max="3" width="31.3333333333333"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3"/>
      <c r="W2" s="57" t="s">
        <v>213</v>
      </c>
    </row>
    <row r="3" ht="27.85" customHeight="1" spans="1:23">
      <c r="A3" s="29" t="s">
        <v>214</v>
      </c>
      <c r="B3" s="29"/>
      <c r="C3" s="29"/>
      <c r="D3" s="29"/>
      <c r="E3" s="29"/>
      <c r="F3" s="29"/>
      <c r="G3" s="29"/>
      <c r="H3" s="29"/>
      <c r="I3" s="29"/>
      <c r="J3" s="29"/>
      <c r="K3" s="29"/>
      <c r="L3" s="29"/>
      <c r="M3" s="29"/>
      <c r="N3" s="29"/>
      <c r="O3" s="29"/>
      <c r="P3" s="29"/>
      <c r="Q3" s="29"/>
      <c r="R3" s="29"/>
      <c r="S3" s="29"/>
      <c r="T3" s="29"/>
      <c r="U3" s="29"/>
      <c r="V3" s="29"/>
      <c r="W3" s="29"/>
    </row>
    <row r="4" ht="13.6" customHeight="1" spans="1:23">
      <c r="A4" s="5" t="str">
        <f>'部门财务收支预算总表01-1'!A4</f>
        <v>单位名称：中共新平彝族傣族自治县委员会党校</v>
      </c>
      <c r="B4" s="122" t="str">
        <f t="shared" ref="B4" si="0">"单位名称："&amp;"绩效评价中心"</f>
        <v>单位名称：绩效评价中心</v>
      </c>
      <c r="C4" s="122"/>
      <c r="D4" s="122"/>
      <c r="E4" s="122"/>
      <c r="F4" s="122"/>
      <c r="G4" s="122"/>
      <c r="H4" s="122"/>
      <c r="I4" s="122"/>
      <c r="J4" s="7"/>
      <c r="K4" s="7"/>
      <c r="L4" s="7"/>
      <c r="M4" s="7"/>
      <c r="N4" s="7"/>
      <c r="O4" s="7"/>
      <c r="P4" s="7"/>
      <c r="Q4" s="7"/>
      <c r="U4" s="133"/>
      <c r="W4" s="115" t="s">
        <v>128</v>
      </c>
    </row>
    <row r="5" ht="21.8" customHeight="1" spans="1:23">
      <c r="A5" s="9" t="s">
        <v>215</v>
      </c>
      <c r="B5" s="9" t="s">
        <v>138</v>
      </c>
      <c r="C5" s="9" t="s">
        <v>139</v>
      </c>
      <c r="D5" s="9" t="s">
        <v>216</v>
      </c>
      <c r="E5" s="10" t="s">
        <v>140</v>
      </c>
      <c r="F5" s="10" t="s">
        <v>141</v>
      </c>
      <c r="G5" s="10" t="s">
        <v>142</v>
      </c>
      <c r="H5" s="10" t="s">
        <v>143</v>
      </c>
      <c r="I5" s="65" t="s">
        <v>32</v>
      </c>
      <c r="J5" s="65" t="s">
        <v>217</v>
      </c>
      <c r="K5" s="65"/>
      <c r="L5" s="65"/>
      <c r="M5" s="65"/>
      <c r="N5" s="130" t="s">
        <v>145</v>
      </c>
      <c r="O5" s="130"/>
      <c r="P5" s="130"/>
      <c r="Q5" s="10" t="s">
        <v>38</v>
      </c>
      <c r="R5" s="11" t="s">
        <v>54</v>
      </c>
      <c r="S5" s="12"/>
      <c r="T5" s="12"/>
      <c r="U5" s="12"/>
      <c r="V5" s="12"/>
      <c r="W5" s="13"/>
    </row>
    <row r="6" ht="21.8" customHeight="1" spans="1:23">
      <c r="A6" s="14"/>
      <c r="B6" s="14"/>
      <c r="C6" s="14"/>
      <c r="D6" s="14"/>
      <c r="E6" s="15"/>
      <c r="F6" s="15"/>
      <c r="G6" s="15"/>
      <c r="H6" s="15"/>
      <c r="I6" s="65"/>
      <c r="J6" s="49" t="s">
        <v>35</v>
      </c>
      <c r="K6" s="49"/>
      <c r="L6" s="49" t="s">
        <v>36</v>
      </c>
      <c r="M6" s="49" t="s">
        <v>37</v>
      </c>
      <c r="N6" s="131" t="s">
        <v>35</v>
      </c>
      <c r="O6" s="131" t="s">
        <v>36</v>
      </c>
      <c r="P6" s="131" t="s">
        <v>37</v>
      </c>
      <c r="Q6" s="15"/>
      <c r="R6" s="10" t="s">
        <v>34</v>
      </c>
      <c r="S6" s="10" t="s">
        <v>45</v>
      </c>
      <c r="T6" s="10" t="s">
        <v>151</v>
      </c>
      <c r="U6" s="10" t="s">
        <v>41</v>
      </c>
      <c r="V6" s="10" t="s">
        <v>42</v>
      </c>
      <c r="W6" s="10" t="s">
        <v>43</v>
      </c>
    </row>
    <row r="7" ht="40.6" customHeight="1" spans="1:23">
      <c r="A7" s="17"/>
      <c r="B7" s="17"/>
      <c r="C7" s="17"/>
      <c r="D7" s="17"/>
      <c r="E7" s="18"/>
      <c r="F7" s="18"/>
      <c r="G7" s="18"/>
      <c r="H7" s="18"/>
      <c r="I7" s="65"/>
      <c r="J7" s="49" t="s">
        <v>34</v>
      </c>
      <c r="K7" s="49" t="s">
        <v>218</v>
      </c>
      <c r="L7" s="49"/>
      <c r="M7" s="49"/>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15.05" customHeight="1" spans="1:23">
      <c r="A9" s="123" t="s">
        <v>219</v>
      </c>
      <c r="B9" s="123" t="s">
        <v>220</v>
      </c>
      <c r="C9" s="123" t="s">
        <v>221</v>
      </c>
      <c r="D9" s="123" t="s">
        <v>47</v>
      </c>
      <c r="E9" s="123" t="s">
        <v>71</v>
      </c>
      <c r="F9" s="123" t="s">
        <v>72</v>
      </c>
      <c r="G9" s="123" t="s">
        <v>181</v>
      </c>
      <c r="H9" s="124" t="s">
        <v>182</v>
      </c>
      <c r="I9" s="27">
        <v>66700</v>
      </c>
      <c r="J9" s="27">
        <v>66700</v>
      </c>
      <c r="K9" s="27">
        <v>66700</v>
      </c>
      <c r="L9" s="27"/>
      <c r="M9" s="27"/>
      <c r="N9" s="27"/>
      <c r="O9" s="27"/>
      <c r="P9" s="27"/>
      <c r="Q9" s="27"/>
      <c r="R9" s="27"/>
      <c r="S9" s="27"/>
      <c r="T9" s="27"/>
      <c r="U9" s="27"/>
      <c r="V9" s="27"/>
      <c r="W9" s="27"/>
    </row>
    <row r="10" ht="15.05" customHeight="1" spans="1:23">
      <c r="A10" s="125" t="s">
        <v>219</v>
      </c>
      <c r="B10" s="125" t="s">
        <v>220</v>
      </c>
      <c r="C10" s="125" t="s">
        <v>221</v>
      </c>
      <c r="D10" s="125" t="s">
        <v>47</v>
      </c>
      <c r="E10" s="125" t="s">
        <v>71</v>
      </c>
      <c r="F10" s="125" t="s">
        <v>72</v>
      </c>
      <c r="G10" s="125" t="s">
        <v>181</v>
      </c>
      <c r="H10" s="126" t="s">
        <v>182</v>
      </c>
      <c r="I10" s="27">
        <v>25000</v>
      </c>
      <c r="J10" s="27">
        <v>25000</v>
      </c>
      <c r="K10" s="27">
        <v>25000</v>
      </c>
      <c r="L10" s="27"/>
      <c r="M10" s="27"/>
      <c r="N10" s="27"/>
      <c r="O10" s="27"/>
      <c r="P10" s="103"/>
      <c r="Q10" s="27"/>
      <c r="R10" s="27"/>
      <c r="S10" s="27"/>
      <c r="T10" s="27"/>
      <c r="U10" s="27"/>
      <c r="V10" s="27"/>
      <c r="W10" s="27"/>
    </row>
    <row r="11" ht="15.05" customHeight="1" spans="1:23">
      <c r="A11" s="125" t="s">
        <v>219</v>
      </c>
      <c r="B11" s="125" t="s">
        <v>222</v>
      </c>
      <c r="C11" s="125" t="s">
        <v>223</v>
      </c>
      <c r="D11" s="125" t="s">
        <v>47</v>
      </c>
      <c r="E11" s="125" t="s">
        <v>71</v>
      </c>
      <c r="F11" s="125" t="s">
        <v>72</v>
      </c>
      <c r="G11" s="125" t="s">
        <v>181</v>
      </c>
      <c r="H11" s="126" t="s">
        <v>182</v>
      </c>
      <c r="I11" s="27">
        <v>88500</v>
      </c>
      <c r="J11" s="27"/>
      <c r="K11" s="27"/>
      <c r="L11" s="27"/>
      <c r="M11" s="27"/>
      <c r="N11" s="27"/>
      <c r="O11" s="27"/>
      <c r="P11" s="103"/>
      <c r="Q11" s="27"/>
      <c r="R11" s="27">
        <v>88500</v>
      </c>
      <c r="S11" s="27"/>
      <c r="T11" s="27"/>
      <c r="U11" s="27">
        <v>88500</v>
      </c>
      <c r="V11" s="27"/>
      <c r="W11" s="27"/>
    </row>
    <row r="12" ht="15.05" customHeight="1" spans="1:23">
      <c r="A12" s="125" t="s">
        <v>219</v>
      </c>
      <c r="B12" s="125" t="s">
        <v>222</v>
      </c>
      <c r="C12" s="125" t="s">
        <v>223</v>
      </c>
      <c r="D12" s="125" t="s">
        <v>47</v>
      </c>
      <c r="E12" s="125" t="s">
        <v>71</v>
      </c>
      <c r="F12" s="125" t="s">
        <v>72</v>
      </c>
      <c r="G12" s="125" t="s">
        <v>224</v>
      </c>
      <c r="H12" s="126" t="s">
        <v>225</v>
      </c>
      <c r="I12" s="27">
        <v>3000</v>
      </c>
      <c r="J12" s="27"/>
      <c r="K12" s="27"/>
      <c r="L12" s="27"/>
      <c r="M12" s="27"/>
      <c r="N12" s="27"/>
      <c r="O12" s="27"/>
      <c r="P12" s="103"/>
      <c r="Q12" s="27"/>
      <c r="R12" s="27">
        <v>3000</v>
      </c>
      <c r="S12" s="27"/>
      <c r="T12" s="27"/>
      <c r="U12" s="27">
        <v>3000</v>
      </c>
      <c r="V12" s="27"/>
      <c r="W12" s="27"/>
    </row>
    <row r="13" ht="15.05" customHeight="1" spans="1:23">
      <c r="A13" s="125" t="s">
        <v>219</v>
      </c>
      <c r="B13" s="125" t="s">
        <v>226</v>
      </c>
      <c r="C13" s="125" t="s">
        <v>227</v>
      </c>
      <c r="D13" s="125" t="s">
        <v>47</v>
      </c>
      <c r="E13" s="125" t="s">
        <v>73</v>
      </c>
      <c r="F13" s="125" t="s">
        <v>74</v>
      </c>
      <c r="G13" s="125" t="s">
        <v>187</v>
      </c>
      <c r="H13" s="126" t="s">
        <v>188</v>
      </c>
      <c r="I13" s="27">
        <v>600000</v>
      </c>
      <c r="J13" s="27"/>
      <c r="K13" s="27"/>
      <c r="L13" s="27"/>
      <c r="M13" s="27"/>
      <c r="N13" s="27"/>
      <c r="O13" s="27"/>
      <c r="P13" s="103"/>
      <c r="Q13" s="27"/>
      <c r="R13" s="27">
        <v>600000</v>
      </c>
      <c r="S13" s="27"/>
      <c r="T13" s="27"/>
      <c r="U13" s="27"/>
      <c r="V13" s="27"/>
      <c r="W13" s="27">
        <v>600000</v>
      </c>
    </row>
    <row r="14" ht="15.05" customHeight="1" spans="1:24">
      <c r="A14" s="125" t="s">
        <v>228</v>
      </c>
      <c r="B14" s="125" t="s">
        <v>229</v>
      </c>
      <c r="C14" s="125" t="s">
        <v>230</v>
      </c>
      <c r="D14" s="125" t="s">
        <v>47</v>
      </c>
      <c r="E14" s="125" t="s">
        <v>66</v>
      </c>
      <c r="F14" s="125" t="s">
        <v>65</v>
      </c>
      <c r="G14" s="125" t="s">
        <v>181</v>
      </c>
      <c r="H14" s="126" t="s">
        <v>182</v>
      </c>
      <c r="I14" s="27">
        <v>4400</v>
      </c>
      <c r="J14" s="27">
        <v>4400</v>
      </c>
      <c r="K14" s="27">
        <v>4400</v>
      </c>
      <c r="L14" s="27"/>
      <c r="M14" s="27"/>
      <c r="N14" s="27"/>
      <c r="O14" s="27"/>
      <c r="P14" s="103"/>
      <c r="Q14" s="27"/>
      <c r="R14" s="27"/>
      <c r="S14" s="27"/>
      <c r="T14" s="27"/>
      <c r="U14" s="27"/>
      <c r="V14" s="27"/>
      <c r="W14" s="27"/>
      <c r="X14" s="28"/>
    </row>
    <row r="15" ht="15.05" customHeight="1" spans="1:24">
      <c r="A15" s="125" t="s">
        <v>228</v>
      </c>
      <c r="B15" s="125" t="s">
        <v>229</v>
      </c>
      <c r="C15" s="125" t="s">
        <v>230</v>
      </c>
      <c r="D15" s="125" t="s">
        <v>47</v>
      </c>
      <c r="E15" s="125" t="s">
        <v>66</v>
      </c>
      <c r="F15" s="125" t="s">
        <v>65</v>
      </c>
      <c r="G15" s="125" t="s">
        <v>187</v>
      </c>
      <c r="H15" s="126" t="s">
        <v>188</v>
      </c>
      <c r="I15" s="27">
        <v>2600</v>
      </c>
      <c r="J15" s="27">
        <v>2600</v>
      </c>
      <c r="K15" s="27">
        <v>2600</v>
      </c>
      <c r="L15" s="27"/>
      <c r="M15" s="27"/>
      <c r="N15" s="27"/>
      <c r="O15" s="27"/>
      <c r="P15" s="103"/>
      <c r="Q15" s="27"/>
      <c r="R15" s="27"/>
      <c r="S15" s="27"/>
      <c r="T15" s="27"/>
      <c r="U15" s="27"/>
      <c r="V15" s="27"/>
      <c r="W15" s="27"/>
      <c r="X15" s="28"/>
    </row>
    <row r="16" ht="15.05" customHeight="1" spans="1:24">
      <c r="A16" s="125" t="s">
        <v>228</v>
      </c>
      <c r="B16" s="125" t="s">
        <v>229</v>
      </c>
      <c r="C16" s="125" t="s">
        <v>230</v>
      </c>
      <c r="D16" s="125" t="s">
        <v>47</v>
      </c>
      <c r="E16" s="125" t="s">
        <v>66</v>
      </c>
      <c r="F16" s="125" t="s">
        <v>65</v>
      </c>
      <c r="G16" s="125" t="s">
        <v>231</v>
      </c>
      <c r="H16" s="126" t="s">
        <v>232</v>
      </c>
      <c r="I16" s="27">
        <v>3120</v>
      </c>
      <c r="J16" s="27">
        <v>3120</v>
      </c>
      <c r="K16" s="27">
        <v>3120</v>
      </c>
      <c r="L16" s="27"/>
      <c r="M16" s="27"/>
      <c r="N16" s="27"/>
      <c r="O16" s="27"/>
      <c r="P16" s="103"/>
      <c r="Q16" s="27"/>
      <c r="R16" s="27"/>
      <c r="S16" s="27"/>
      <c r="T16" s="27"/>
      <c r="U16" s="27"/>
      <c r="V16" s="27"/>
      <c r="W16" s="27"/>
      <c r="X16" s="28"/>
    </row>
    <row r="17" ht="15.05" customHeight="1" spans="1:23">
      <c r="A17" s="125" t="s">
        <v>219</v>
      </c>
      <c r="B17" s="125" t="s">
        <v>233</v>
      </c>
      <c r="C17" s="125" t="s">
        <v>234</v>
      </c>
      <c r="D17" s="125" t="s">
        <v>47</v>
      </c>
      <c r="E17" s="125" t="s">
        <v>73</v>
      </c>
      <c r="F17" s="125" t="s">
        <v>74</v>
      </c>
      <c r="G17" s="125" t="s">
        <v>181</v>
      </c>
      <c r="H17" s="126" t="s">
        <v>182</v>
      </c>
      <c r="I17" s="27">
        <v>4000</v>
      </c>
      <c r="J17" s="27">
        <v>4000</v>
      </c>
      <c r="K17" s="27">
        <v>4000</v>
      </c>
      <c r="L17" s="27"/>
      <c r="M17" s="27"/>
      <c r="N17" s="27"/>
      <c r="O17" s="27"/>
      <c r="P17" s="103"/>
      <c r="Q17" s="27"/>
      <c r="R17" s="27"/>
      <c r="S17" s="27"/>
      <c r="T17" s="27"/>
      <c r="U17" s="27"/>
      <c r="V17" s="27"/>
      <c r="W17" s="27"/>
    </row>
    <row r="18" ht="15.05" customHeight="1" spans="1:23">
      <c r="A18" s="125" t="s">
        <v>219</v>
      </c>
      <c r="B18" s="125" t="s">
        <v>233</v>
      </c>
      <c r="C18" s="125" t="s">
        <v>234</v>
      </c>
      <c r="D18" s="125" t="s">
        <v>47</v>
      </c>
      <c r="E18" s="125" t="s">
        <v>73</v>
      </c>
      <c r="F18" s="125" t="s">
        <v>74</v>
      </c>
      <c r="G18" s="125" t="s">
        <v>185</v>
      </c>
      <c r="H18" s="126" t="s">
        <v>186</v>
      </c>
      <c r="I18" s="27">
        <v>10000</v>
      </c>
      <c r="J18" s="27">
        <v>10000</v>
      </c>
      <c r="K18" s="27">
        <v>10000</v>
      </c>
      <c r="L18" s="27"/>
      <c r="M18" s="27"/>
      <c r="N18" s="27"/>
      <c r="O18" s="27"/>
      <c r="P18" s="103"/>
      <c r="Q18" s="27"/>
      <c r="R18" s="27"/>
      <c r="S18" s="27"/>
      <c r="T18" s="27"/>
      <c r="U18" s="27"/>
      <c r="V18" s="27"/>
      <c r="W18" s="27"/>
    </row>
    <row r="19" ht="15.05" customHeight="1" spans="1:23">
      <c r="A19" s="125" t="s">
        <v>219</v>
      </c>
      <c r="B19" s="125" t="s">
        <v>233</v>
      </c>
      <c r="C19" s="125" t="s">
        <v>234</v>
      </c>
      <c r="D19" s="125" t="s">
        <v>47</v>
      </c>
      <c r="E19" s="125" t="s">
        <v>73</v>
      </c>
      <c r="F19" s="125" t="s">
        <v>74</v>
      </c>
      <c r="G19" s="125" t="s">
        <v>187</v>
      </c>
      <c r="H19" s="126" t="s">
        <v>188</v>
      </c>
      <c r="I19" s="27">
        <v>16000</v>
      </c>
      <c r="J19" s="27">
        <v>16000</v>
      </c>
      <c r="K19" s="27">
        <v>16000</v>
      </c>
      <c r="L19" s="27"/>
      <c r="M19" s="27"/>
      <c r="N19" s="27"/>
      <c r="O19" s="27"/>
      <c r="P19" s="103"/>
      <c r="Q19" s="27"/>
      <c r="R19" s="27"/>
      <c r="S19" s="27"/>
      <c r="T19" s="27"/>
      <c r="U19" s="27"/>
      <c r="V19" s="27"/>
      <c r="W19" s="27"/>
    </row>
    <row r="20" ht="15.05" customHeight="1" spans="1:23">
      <c r="A20" s="125" t="s">
        <v>219</v>
      </c>
      <c r="B20" s="125" t="s">
        <v>233</v>
      </c>
      <c r="C20" s="125" t="s">
        <v>234</v>
      </c>
      <c r="D20" s="125" t="s">
        <v>47</v>
      </c>
      <c r="E20" s="125" t="s">
        <v>73</v>
      </c>
      <c r="F20" s="125" t="s">
        <v>74</v>
      </c>
      <c r="G20" s="125" t="s">
        <v>224</v>
      </c>
      <c r="H20" s="126" t="s">
        <v>225</v>
      </c>
      <c r="I20" s="27">
        <v>20000</v>
      </c>
      <c r="J20" s="27">
        <v>20000</v>
      </c>
      <c r="K20" s="27">
        <v>20000</v>
      </c>
      <c r="L20" s="27"/>
      <c r="M20" s="27"/>
      <c r="N20" s="27"/>
      <c r="O20" s="27"/>
      <c r="P20" s="103"/>
      <c r="Q20" s="27"/>
      <c r="R20" s="27"/>
      <c r="S20" s="27"/>
      <c r="T20" s="27"/>
      <c r="U20" s="27"/>
      <c r="V20" s="27"/>
      <c r="W20" s="27"/>
    </row>
    <row r="21" ht="15.05" customHeight="1" spans="1:23">
      <c r="A21" s="125" t="s">
        <v>219</v>
      </c>
      <c r="B21" s="125" t="s">
        <v>235</v>
      </c>
      <c r="C21" s="125" t="s">
        <v>236</v>
      </c>
      <c r="D21" s="125" t="s">
        <v>47</v>
      </c>
      <c r="E21" s="125" t="s">
        <v>71</v>
      </c>
      <c r="F21" s="125" t="s">
        <v>72</v>
      </c>
      <c r="G21" s="125" t="s">
        <v>181</v>
      </c>
      <c r="H21" s="126" t="s">
        <v>182</v>
      </c>
      <c r="I21" s="27">
        <v>25000</v>
      </c>
      <c r="J21" s="27">
        <v>25000</v>
      </c>
      <c r="K21" s="27">
        <v>25000</v>
      </c>
      <c r="L21" s="27"/>
      <c r="M21" s="27"/>
      <c r="N21" s="27"/>
      <c r="O21" s="27"/>
      <c r="P21" s="103"/>
      <c r="Q21" s="27"/>
      <c r="R21" s="27"/>
      <c r="S21" s="27"/>
      <c r="T21" s="27"/>
      <c r="U21" s="27"/>
      <c r="V21" s="27"/>
      <c r="W21" s="27"/>
    </row>
    <row r="22" ht="15.05" customHeight="1" spans="1:23">
      <c r="A22" s="125" t="s">
        <v>219</v>
      </c>
      <c r="B22" s="125" t="s">
        <v>235</v>
      </c>
      <c r="C22" s="125" t="s">
        <v>236</v>
      </c>
      <c r="D22" s="125" t="s">
        <v>47</v>
      </c>
      <c r="E22" s="125" t="s">
        <v>71</v>
      </c>
      <c r="F22" s="125" t="s">
        <v>72</v>
      </c>
      <c r="G22" s="125" t="s">
        <v>185</v>
      </c>
      <c r="H22" s="126" t="s">
        <v>186</v>
      </c>
      <c r="I22" s="27">
        <v>15000</v>
      </c>
      <c r="J22" s="27">
        <v>15000</v>
      </c>
      <c r="K22" s="27">
        <v>15000</v>
      </c>
      <c r="L22" s="27"/>
      <c r="M22" s="27"/>
      <c r="N22" s="27"/>
      <c r="O22" s="27"/>
      <c r="P22" s="103"/>
      <c r="Q22" s="27"/>
      <c r="R22" s="27"/>
      <c r="S22" s="27"/>
      <c r="T22" s="27"/>
      <c r="U22" s="27"/>
      <c r="V22" s="27"/>
      <c r="W22" s="27"/>
    </row>
    <row r="23" ht="15.05" customHeight="1" spans="1:23">
      <c r="A23" s="125" t="s">
        <v>219</v>
      </c>
      <c r="B23" s="125" t="s">
        <v>235</v>
      </c>
      <c r="C23" s="125" t="s">
        <v>236</v>
      </c>
      <c r="D23" s="125" t="s">
        <v>47</v>
      </c>
      <c r="E23" s="125" t="s">
        <v>71</v>
      </c>
      <c r="F23" s="125" t="s">
        <v>72</v>
      </c>
      <c r="G23" s="125" t="s">
        <v>237</v>
      </c>
      <c r="H23" s="126" t="s">
        <v>238</v>
      </c>
      <c r="I23" s="27">
        <v>10000</v>
      </c>
      <c r="J23" s="27">
        <v>10000</v>
      </c>
      <c r="K23" s="27">
        <v>10000</v>
      </c>
      <c r="L23" s="27"/>
      <c r="M23" s="27"/>
      <c r="N23" s="27"/>
      <c r="O23" s="27"/>
      <c r="P23" s="103"/>
      <c r="Q23" s="27"/>
      <c r="R23" s="27"/>
      <c r="S23" s="27"/>
      <c r="T23" s="27"/>
      <c r="U23" s="27"/>
      <c r="V23" s="27"/>
      <c r="W23" s="27"/>
    </row>
    <row r="24" ht="15.05" customHeight="1" spans="1:23">
      <c r="A24" s="125" t="s">
        <v>219</v>
      </c>
      <c r="B24" s="125" t="s">
        <v>235</v>
      </c>
      <c r="C24" s="125" t="s">
        <v>236</v>
      </c>
      <c r="D24" s="125" t="s">
        <v>47</v>
      </c>
      <c r="E24" s="125" t="s">
        <v>71</v>
      </c>
      <c r="F24" s="125" t="s">
        <v>72</v>
      </c>
      <c r="G24" s="125" t="s">
        <v>194</v>
      </c>
      <c r="H24" s="126" t="s">
        <v>132</v>
      </c>
      <c r="I24" s="27">
        <v>10000</v>
      </c>
      <c r="J24" s="27">
        <v>10000</v>
      </c>
      <c r="K24" s="27">
        <v>10000</v>
      </c>
      <c r="L24" s="27"/>
      <c r="M24" s="27"/>
      <c r="N24" s="27"/>
      <c r="O24" s="27"/>
      <c r="P24" s="103"/>
      <c r="Q24" s="27"/>
      <c r="R24" s="27"/>
      <c r="S24" s="27"/>
      <c r="T24" s="27"/>
      <c r="U24" s="27"/>
      <c r="V24" s="27"/>
      <c r="W24" s="27"/>
    </row>
    <row r="25" ht="15.05" customHeight="1" spans="1:23">
      <c r="A25" s="127" t="s">
        <v>219</v>
      </c>
      <c r="B25" s="127" t="s">
        <v>235</v>
      </c>
      <c r="C25" s="127" t="s">
        <v>236</v>
      </c>
      <c r="D25" s="127" t="s">
        <v>47</v>
      </c>
      <c r="E25" s="127" t="s">
        <v>71</v>
      </c>
      <c r="F25" s="127" t="s">
        <v>72</v>
      </c>
      <c r="G25" s="127" t="s">
        <v>224</v>
      </c>
      <c r="H25" s="128" t="s">
        <v>225</v>
      </c>
      <c r="I25" s="27">
        <v>40000</v>
      </c>
      <c r="J25" s="27">
        <v>40000</v>
      </c>
      <c r="K25" s="27">
        <v>40000</v>
      </c>
      <c r="L25" s="27"/>
      <c r="M25" s="27"/>
      <c r="N25" s="27"/>
      <c r="O25" s="27"/>
      <c r="P25" s="103"/>
      <c r="Q25" s="27"/>
      <c r="R25" s="27"/>
      <c r="S25" s="27"/>
      <c r="T25" s="27"/>
      <c r="U25" s="27"/>
      <c r="V25" s="27"/>
      <c r="W25" s="27"/>
    </row>
    <row r="26" ht="18.85" customHeight="1" spans="1:23">
      <c r="A26" s="33" t="s">
        <v>103</v>
      </c>
      <c r="B26" s="34"/>
      <c r="C26" s="34"/>
      <c r="D26" s="34"/>
      <c r="E26" s="34"/>
      <c r="F26" s="34"/>
      <c r="G26" s="34"/>
      <c r="H26" s="35"/>
      <c r="I26" s="132">
        <v>943320</v>
      </c>
      <c r="J26" s="132">
        <v>251820</v>
      </c>
      <c r="K26" s="132">
        <v>251820</v>
      </c>
      <c r="L26" s="132"/>
      <c r="M26" s="132"/>
      <c r="N26" s="132"/>
      <c r="O26" s="132"/>
      <c r="P26" s="132"/>
      <c r="Q26" s="132"/>
      <c r="R26" s="132">
        <v>691500</v>
      </c>
      <c r="S26" s="132"/>
      <c r="T26" s="132"/>
      <c r="U26" s="98">
        <v>91500</v>
      </c>
      <c r="V26" s="132"/>
      <c r="W26" s="132">
        <v>600000</v>
      </c>
    </row>
    <row r="32" customHeight="1" spans="2:2">
      <c r="B32" s="129"/>
    </row>
  </sheetData>
  <mergeCells count="28">
    <mergeCell ref="A3:W3"/>
    <mergeCell ref="A4:I4"/>
    <mergeCell ref="J5:M5"/>
    <mergeCell ref="N5:P5"/>
    <mergeCell ref="R5:W5"/>
    <mergeCell ref="J6:K6"/>
    <mergeCell ref="A26:H2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9"/>
  <sheetViews>
    <sheetView showZeros="0" tabSelected="1" workbookViewId="0">
      <pane ySplit="1" topLeftCell="A8" activePane="bottomLeft" state="frozen"/>
      <selection/>
      <selection pane="bottomLeft" activeCell="B8" sqref="B8"/>
    </sheetView>
  </sheetViews>
  <sheetFormatPr defaultColWidth="9.10833333333333" defaultRowHeight="11.95" customHeight="1"/>
  <cols>
    <col min="1" max="1" width="14" customWidth="1"/>
    <col min="2" max="2" width="72" customWidth="1"/>
    <col min="3" max="3" width="12.25" customWidth="1"/>
    <col min="4" max="4" width="12.75" customWidth="1"/>
    <col min="5" max="5" width="23.55" customWidth="1"/>
    <col min="6" max="6" width="7" customWidth="1"/>
    <col min="7" max="7" width="7.5" customWidth="1"/>
    <col min="8" max="8" width="6.625" customWidth="1"/>
    <col min="9" max="9" width="8.125" customWidth="1"/>
    <col min="10" max="10" width="63.5" customWidth="1"/>
  </cols>
  <sheetData>
    <row r="1" customHeight="1" spans="1:10">
      <c r="A1" s="1"/>
      <c r="B1" s="1"/>
      <c r="C1" s="1"/>
      <c r="D1" s="1"/>
      <c r="E1" s="1"/>
      <c r="F1" s="1"/>
      <c r="G1" s="1"/>
      <c r="H1" s="1"/>
      <c r="I1" s="1"/>
      <c r="J1" s="1"/>
    </row>
    <row r="2" customHeight="1" spans="10:10">
      <c r="J2" s="56" t="s">
        <v>239</v>
      </c>
    </row>
    <row r="3" ht="28.5" customHeight="1" spans="1:10">
      <c r="A3" s="47" t="s">
        <v>240</v>
      </c>
      <c r="B3" s="29"/>
      <c r="C3" s="29"/>
      <c r="D3" s="29"/>
      <c r="E3" s="29"/>
      <c r="F3" s="48"/>
      <c r="G3" s="29"/>
      <c r="H3" s="48"/>
      <c r="I3" s="48"/>
      <c r="J3" s="29"/>
    </row>
    <row r="4" ht="15.05" customHeight="1" spans="1:1">
      <c r="A4" s="5" t="str">
        <f>'部门财务收支预算总表01-1'!A4</f>
        <v>单位名称：中共新平彝族傣族自治县委员会党校</v>
      </c>
    </row>
    <row r="5" ht="14.25" customHeight="1" spans="1:10">
      <c r="A5" s="49" t="s">
        <v>241</v>
      </c>
      <c r="B5" s="49" t="s">
        <v>242</v>
      </c>
      <c r="C5" s="49" t="s">
        <v>243</v>
      </c>
      <c r="D5" s="49" t="s">
        <v>244</v>
      </c>
      <c r="E5" s="49" t="s">
        <v>245</v>
      </c>
      <c r="F5" s="50" t="s">
        <v>246</v>
      </c>
      <c r="G5" s="49" t="s">
        <v>247</v>
      </c>
      <c r="H5" s="50" t="s">
        <v>248</v>
      </c>
      <c r="I5" s="50" t="s">
        <v>249</v>
      </c>
      <c r="J5" s="49" t="s">
        <v>250</v>
      </c>
    </row>
    <row r="6" ht="14.25" customHeight="1" spans="1:10">
      <c r="A6" s="49">
        <v>1</v>
      </c>
      <c r="B6" s="49">
        <v>2</v>
      </c>
      <c r="C6" s="49">
        <v>3</v>
      </c>
      <c r="D6" s="49">
        <v>4</v>
      </c>
      <c r="E6" s="49">
        <v>5</v>
      </c>
      <c r="F6" s="50">
        <v>6</v>
      </c>
      <c r="G6" s="49">
        <v>7</v>
      </c>
      <c r="H6" s="50">
        <v>8</v>
      </c>
      <c r="I6" s="50">
        <v>9</v>
      </c>
      <c r="J6" s="49">
        <v>10</v>
      </c>
    </row>
    <row r="7" ht="14.25" customHeight="1" spans="1:10">
      <c r="A7" s="49" t="s">
        <v>47</v>
      </c>
      <c r="B7" s="49"/>
      <c r="C7" s="49"/>
      <c r="D7" s="49"/>
      <c r="E7" s="49"/>
      <c r="F7" s="50"/>
      <c r="G7" s="49"/>
      <c r="H7" s="50"/>
      <c r="I7" s="50"/>
      <c r="J7" s="49"/>
    </row>
    <row r="8" ht="104" customHeight="1" spans="1:10">
      <c r="A8" s="118" t="s">
        <v>230</v>
      </c>
      <c r="B8" s="103" t="s">
        <v>251</v>
      </c>
      <c r="C8" s="106"/>
      <c r="D8" s="106"/>
      <c r="E8" s="104"/>
      <c r="F8" s="104"/>
      <c r="G8" s="104"/>
      <c r="H8" s="104"/>
      <c r="I8" s="104"/>
      <c r="J8" s="104"/>
    </row>
    <row r="9" customHeight="1" spans="1:10">
      <c r="A9" s="103"/>
      <c r="B9" s="103"/>
      <c r="C9" s="103" t="s">
        <v>252</v>
      </c>
      <c r="D9" s="119" t="s">
        <v>253</v>
      </c>
      <c r="E9" s="120" t="s">
        <v>254</v>
      </c>
      <c r="F9" s="105" t="s">
        <v>255</v>
      </c>
      <c r="G9" s="106" t="s">
        <v>123</v>
      </c>
      <c r="H9" s="105" t="s">
        <v>256</v>
      </c>
      <c r="I9" s="105" t="s">
        <v>257</v>
      </c>
      <c r="J9" s="120" t="s">
        <v>258</v>
      </c>
    </row>
    <row r="10" customHeight="1" spans="1:10">
      <c r="A10" s="103"/>
      <c r="B10" s="103"/>
      <c r="C10" s="103" t="s">
        <v>252</v>
      </c>
      <c r="D10" s="119" t="s">
        <v>253</v>
      </c>
      <c r="E10" s="120" t="s">
        <v>259</v>
      </c>
      <c r="F10" s="105" t="s">
        <v>255</v>
      </c>
      <c r="G10" s="106" t="s">
        <v>123</v>
      </c>
      <c r="H10" s="105" t="s">
        <v>260</v>
      </c>
      <c r="I10" s="105" t="s">
        <v>257</v>
      </c>
      <c r="J10" s="120" t="s">
        <v>261</v>
      </c>
    </row>
    <row r="11" customHeight="1" spans="1:10">
      <c r="A11" s="103"/>
      <c r="B11" s="103"/>
      <c r="C11" s="103" t="s">
        <v>252</v>
      </c>
      <c r="D11" s="119" t="s">
        <v>253</v>
      </c>
      <c r="E11" s="120" t="s">
        <v>262</v>
      </c>
      <c r="F11" s="105" t="s">
        <v>255</v>
      </c>
      <c r="G11" s="106" t="s">
        <v>123</v>
      </c>
      <c r="H11" s="105" t="s">
        <v>260</v>
      </c>
      <c r="I11" s="105" t="s">
        <v>257</v>
      </c>
      <c r="J11" s="120" t="s">
        <v>263</v>
      </c>
    </row>
    <row r="12" customHeight="1" spans="1:10">
      <c r="A12" s="103"/>
      <c r="B12" s="103"/>
      <c r="C12" s="103" t="s">
        <v>252</v>
      </c>
      <c r="D12" s="119" t="s">
        <v>264</v>
      </c>
      <c r="E12" s="120" t="s">
        <v>265</v>
      </c>
      <c r="F12" s="105" t="s">
        <v>255</v>
      </c>
      <c r="G12" s="106" t="s">
        <v>266</v>
      </c>
      <c r="H12" s="105" t="s">
        <v>267</v>
      </c>
      <c r="I12" s="105" t="s">
        <v>257</v>
      </c>
      <c r="J12" s="120" t="s">
        <v>268</v>
      </c>
    </row>
    <row r="13" customHeight="1" spans="1:10">
      <c r="A13" s="103"/>
      <c r="B13" s="103"/>
      <c r="C13" s="103" t="s">
        <v>252</v>
      </c>
      <c r="D13" s="119" t="s">
        <v>269</v>
      </c>
      <c r="E13" s="120" t="s">
        <v>270</v>
      </c>
      <c r="F13" s="105" t="s">
        <v>255</v>
      </c>
      <c r="G13" s="106" t="s">
        <v>271</v>
      </c>
      <c r="H13" s="105" t="s">
        <v>272</v>
      </c>
      <c r="I13" s="105" t="s">
        <v>257</v>
      </c>
      <c r="J13" s="120" t="s">
        <v>273</v>
      </c>
    </row>
    <row r="14" customHeight="1" spans="1:10">
      <c r="A14" s="103"/>
      <c r="B14" s="103"/>
      <c r="C14" s="103" t="s">
        <v>274</v>
      </c>
      <c r="D14" s="119" t="s">
        <v>275</v>
      </c>
      <c r="E14" s="120" t="s">
        <v>276</v>
      </c>
      <c r="F14" s="105" t="s">
        <v>255</v>
      </c>
      <c r="G14" s="106" t="s">
        <v>277</v>
      </c>
      <c r="H14" s="105" t="s">
        <v>278</v>
      </c>
      <c r="I14" s="105" t="s">
        <v>257</v>
      </c>
      <c r="J14" s="120" t="s">
        <v>279</v>
      </c>
    </row>
    <row r="15" customHeight="1" spans="1:10">
      <c r="A15" s="103"/>
      <c r="B15" s="103"/>
      <c r="C15" s="103" t="s">
        <v>280</v>
      </c>
      <c r="D15" s="119" t="s">
        <v>281</v>
      </c>
      <c r="E15" s="120" t="s">
        <v>282</v>
      </c>
      <c r="F15" s="105" t="s">
        <v>255</v>
      </c>
      <c r="G15" s="106" t="s">
        <v>266</v>
      </c>
      <c r="H15" s="105" t="s">
        <v>267</v>
      </c>
      <c r="I15" s="105" t="s">
        <v>257</v>
      </c>
      <c r="J15" s="120" t="s">
        <v>283</v>
      </c>
    </row>
    <row r="16" ht="41" customHeight="1" spans="1:10">
      <c r="A16" s="118" t="s">
        <v>236</v>
      </c>
      <c r="B16" s="103" t="s">
        <v>284</v>
      </c>
      <c r="C16" s="103"/>
      <c r="D16" s="103"/>
      <c r="E16" s="103"/>
      <c r="F16" s="103"/>
      <c r="G16" s="103"/>
      <c r="H16" s="103"/>
      <c r="I16" s="103"/>
      <c r="J16" s="103"/>
    </row>
    <row r="17" customHeight="1" spans="1:10">
      <c r="A17" s="103"/>
      <c r="B17" s="103"/>
      <c r="C17" s="103" t="s">
        <v>252</v>
      </c>
      <c r="D17" s="119" t="s">
        <v>253</v>
      </c>
      <c r="E17" s="120" t="s">
        <v>285</v>
      </c>
      <c r="F17" s="105" t="s">
        <v>255</v>
      </c>
      <c r="G17" s="106" t="s">
        <v>124</v>
      </c>
      <c r="H17" s="105" t="s">
        <v>286</v>
      </c>
      <c r="I17" s="105" t="s">
        <v>257</v>
      </c>
      <c r="J17" s="120" t="s">
        <v>287</v>
      </c>
    </row>
    <row r="18" customHeight="1" spans="1:10">
      <c r="A18" s="103"/>
      <c r="B18" s="103"/>
      <c r="C18" s="103" t="s">
        <v>252</v>
      </c>
      <c r="D18" s="119" t="s">
        <v>253</v>
      </c>
      <c r="E18" s="120" t="s">
        <v>288</v>
      </c>
      <c r="F18" s="105" t="s">
        <v>255</v>
      </c>
      <c r="G18" s="106" t="s">
        <v>124</v>
      </c>
      <c r="H18" s="105" t="s">
        <v>286</v>
      </c>
      <c r="I18" s="105" t="s">
        <v>257</v>
      </c>
      <c r="J18" s="120" t="s">
        <v>289</v>
      </c>
    </row>
    <row r="19" customHeight="1" spans="1:10">
      <c r="A19" s="103"/>
      <c r="B19" s="103"/>
      <c r="C19" s="103" t="s">
        <v>252</v>
      </c>
      <c r="D19" s="119" t="s">
        <v>264</v>
      </c>
      <c r="E19" s="120" t="s">
        <v>290</v>
      </c>
      <c r="F19" s="105" t="s">
        <v>255</v>
      </c>
      <c r="G19" s="106" t="s">
        <v>291</v>
      </c>
      <c r="H19" s="105" t="s">
        <v>267</v>
      </c>
      <c r="I19" s="105" t="s">
        <v>257</v>
      </c>
      <c r="J19" s="120" t="s">
        <v>292</v>
      </c>
    </row>
    <row r="20" customHeight="1" spans="1:10">
      <c r="A20" s="103"/>
      <c r="B20" s="103"/>
      <c r="C20" s="103" t="s">
        <v>274</v>
      </c>
      <c r="D20" s="119" t="s">
        <v>275</v>
      </c>
      <c r="E20" s="120" t="s">
        <v>293</v>
      </c>
      <c r="F20" s="105" t="s">
        <v>255</v>
      </c>
      <c r="G20" s="106" t="s">
        <v>123</v>
      </c>
      <c r="H20" s="105" t="s">
        <v>260</v>
      </c>
      <c r="I20" s="105" t="s">
        <v>257</v>
      </c>
      <c r="J20" s="120" t="s">
        <v>294</v>
      </c>
    </row>
    <row r="21" customHeight="1" spans="1:10">
      <c r="A21" s="103"/>
      <c r="B21" s="103"/>
      <c r="C21" s="103" t="s">
        <v>274</v>
      </c>
      <c r="D21" s="119" t="s">
        <v>275</v>
      </c>
      <c r="E21" s="120" t="s">
        <v>295</v>
      </c>
      <c r="F21" s="105" t="s">
        <v>255</v>
      </c>
      <c r="G21" s="106" t="s">
        <v>296</v>
      </c>
      <c r="H21" s="105" t="s">
        <v>267</v>
      </c>
      <c r="I21" s="105" t="s">
        <v>257</v>
      </c>
      <c r="J21" s="121" t="s">
        <v>297</v>
      </c>
    </row>
    <row r="22" customHeight="1" spans="1:10">
      <c r="A22" s="103"/>
      <c r="B22" s="103"/>
      <c r="C22" s="103" t="s">
        <v>280</v>
      </c>
      <c r="D22" s="119" t="s">
        <v>281</v>
      </c>
      <c r="E22" s="120" t="s">
        <v>281</v>
      </c>
      <c r="F22" s="105" t="s">
        <v>255</v>
      </c>
      <c r="G22" s="106" t="s">
        <v>298</v>
      </c>
      <c r="H22" s="105" t="s">
        <v>267</v>
      </c>
      <c r="I22" s="105" t="s">
        <v>257</v>
      </c>
      <c r="J22" s="120" t="s">
        <v>299</v>
      </c>
    </row>
    <row r="23" ht="45" customHeight="1" spans="1:10">
      <c r="A23" s="118" t="s">
        <v>227</v>
      </c>
      <c r="B23" s="103" t="s">
        <v>300</v>
      </c>
      <c r="C23" s="103"/>
      <c r="D23" s="103"/>
      <c r="E23" s="103"/>
      <c r="F23" s="103"/>
      <c r="G23" s="103"/>
      <c r="H23" s="103"/>
      <c r="I23" s="103"/>
      <c r="J23" s="103"/>
    </row>
    <row r="24" customHeight="1" spans="1:10">
      <c r="A24" s="103"/>
      <c r="B24" s="103"/>
      <c r="C24" s="103" t="s">
        <v>252</v>
      </c>
      <c r="D24" s="119" t="s">
        <v>253</v>
      </c>
      <c r="E24" s="120" t="s">
        <v>301</v>
      </c>
      <c r="F24" s="105" t="s">
        <v>255</v>
      </c>
      <c r="G24" s="106" t="s">
        <v>302</v>
      </c>
      <c r="H24" s="105" t="s">
        <v>256</v>
      </c>
      <c r="I24" s="105" t="s">
        <v>257</v>
      </c>
      <c r="J24" s="120" t="s">
        <v>303</v>
      </c>
    </row>
    <row r="25" customHeight="1" spans="1:10">
      <c r="A25" s="103"/>
      <c r="B25" s="103"/>
      <c r="C25" s="103" t="s">
        <v>252</v>
      </c>
      <c r="D25" s="119" t="s">
        <v>253</v>
      </c>
      <c r="E25" s="120" t="s">
        <v>304</v>
      </c>
      <c r="F25" s="105" t="s">
        <v>255</v>
      </c>
      <c r="G25" s="106" t="s">
        <v>305</v>
      </c>
      <c r="H25" s="105" t="s">
        <v>278</v>
      </c>
      <c r="I25" s="105" t="s">
        <v>257</v>
      </c>
      <c r="J25" s="120" t="s">
        <v>306</v>
      </c>
    </row>
    <row r="26" customHeight="1" spans="1:10">
      <c r="A26" s="103"/>
      <c r="B26" s="103"/>
      <c r="C26" s="103" t="s">
        <v>252</v>
      </c>
      <c r="D26" s="119" t="s">
        <v>264</v>
      </c>
      <c r="E26" s="120" t="s">
        <v>307</v>
      </c>
      <c r="F26" s="105" t="s">
        <v>255</v>
      </c>
      <c r="G26" s="106" t="s">
        <v>308</v>
      </c>
      <c r="H26" s="105" t="s">
        <v>267</v>
      </c>
      <c r="I26" s="105" t="s">
        <v>257</v>
      </c>
      <c r="J26" s="120" t="s">
        <v>309</v>
      </c>
    </row>
    <row r="27" customHeight="1" spans="1:10">
      <c r="A27" s="103"/>
      <c r="B27" s="103"/>
      <c r="C27" s="103" t="s">
        <v>252</v>
      </c>
      <c r="D27" s="119" t="s">
        <v>264</v>
      </c>
      <c r="E27" s="120" t="s">
        <v>310</v>
      </c>
      <c r="F27" s="105" t="s">
        <v>255</v>
      </c>
      <c r="G27" s="106" t="s">
        <v>266</v>
      </c>
      <c r="H27" s="105" t="s">
        <v>267</v>
      </c>
      <c r="I27" s="105" t="s">
        <v>257</v>
      </c>
      <c r="J27" s="120" t="s">
        <v>311</v>
      </c>
    </row>
    <row r="28" customHeight="1" spans="1:10">
      <c r="A28" s="103"/>
      <c r="B28" s="103"/>
      <c r="C28" s="103" t="s">
        <v>274</v>
      </c>
      <c r="D28" s="119" t="s">
        <v>275</v>
      </c>
      <c r="E28" s="120" t="s">
        <v>312</v>
      </c>
      <c r="F28" s="105" t="s">
        <v>255</v>
      </c>
      <c r="G28" s="106" t="s">
        <v>296</v>
      </c>
      <c r="H28" s="105" t="s">
        <v>267</v>
      </c>
      <c r="I28" s="105" t="s">
        <v>257</v>
      </c>
      <c r="J28" s="120" t="s">
        <v>313</v>
      </c>
    </row>
    <row r="29" customHeight="1" spans="1:10">
      <c r="A29" s="103"/>
      <c r="B29" s="103"/>
      <c r="C29" s="103" t="s">
        <v>280</v>
      </c>
      <c r="D29" s="119" t="s">
        <v>281</v>
      </c>
      <c r="E29" s="120" t="s">
        <v>314</v>
      </c>
      <c r="F29" s="105" t="s">
        <v>255</v>
      </c>
      <c r="G29" s="106" t="s">
        <v>266</v>
      </c>
      <c r="H29" s="105" t="s">
        <v>267</v>
      </c>
      <c r="I29" s="105" t="s">
        <v>257</v>
      </c>
      <c r="J29" s="120" t="s">
        <v>315</v>
      </c>
    </row>
    <row r="30" ht="59" customHeight="1" spans="1:10">
      <c r="A30" s="118" t="s">
        <v>223</v>
      </c>
      <c r="B30" s="103" t="s">
        <v>316</v>
      </c>
      <c r="C30" s="103"/>
      <c r="D30" s="103"/>
      <c r="E30" s="103"/>
      <c r="F30" s="103"/>
      <c r="G30" s="103"/>
      <c r="H30" s="103"/>
      <c r="I30" s="103"/>
      <c r="J30" s="103"/>
    </row>
    <row r="31" customHeight="1" spans="1:10">
      <c r="A31" s="103"/>
      <c r="B31" s="103"/>
      <c r="C31" s="103" t="s">
        <v>252</v>
      </c>
      <c r="D31" s="119" t="s">
        <v>253</v>
      </c>
      <c r="E31" s="120" t="s">
        <v>317</v>
      </c>
      <c r="F31" s="105" t="s">
        <v>318</v>
      </c>
      <c r="G31" s="106" t="s">
        <v>122</v>
      </c>
      <c r="H31" s="105" t="s">
        <v>319</v>
      </c>
      <c r="I31" s="105" t="s">
        <v>257</v>
      </c>
      <c r="J31" s="120" t="s">
        <v>320</v>
      </c>
    </row>
    <row r="32" customHeight="1" spans="1:10">
      <c r="A32" s="103"/>
      <c r="B32" s="103"/>
      <c r="C32" s="103" t="s">
        <v>252</v>
      </c>
      <c r="D32" s="119" t="s">
        <v>264</v>
      </c>
      <c r="E32" s="120" t="s">
        <v>321</v>
      </c>
      <c r="F32" s="105" t="s">
        <v>255</v>
      </c>
      <c r="G32" s="106" t="s">
        <v>266</v>
      </c>
      <c r="H32" s="105" t="s">
        <v>267</v>
      </c>
      <c r="I32" s="105" t="s">
        <v>257</v>
      </c>
      <c r="J32" s="120" t="s">
        <v>322</v>
      </c>
    </row>
    <row r="33" customHeight="1" spans="1:10">
      <c r="A33" s="103"/>
      <c r="B33" s="103"/>
      <c r="C33" s="103" t="s">
        <v>252</v>
      </c>
      <c r="D33" s="119" t="s">
        <v>264</v>
      </c>
      <c r="E33" s="120" t="s">
        <v>323</v>
      </c>
      <c r="F33" s="105" t="s">
        <v>255</v>
      </c>
      <c r="G33" s="106" t="s">
        <v>298</v>
      </c>
      <c r="H33" s="105" t="s">
        <v>267</v>
      </c>
      <c r="I33" s="105" t="s">
        <v>257</v>
      </c>
      <c r="J33" s="120" t="s">
        <v>324</v>
      </c>
    </row>
    <row r="34" customHeight="1" spans="1:10">
      <c r="A34" s="103"/>
      <c r="B34" s="103"/>
      <c r="C34" s="103" t="s">
        <v>274</v>
      </c>
      <c r="D34" s="119" t="s">
        <v>325</v>
      </c>
      <c r="E34" s="120" t="s">
        <v>326</v>
      </c>
      <c r="F34" s="105" t="s">
        <v>318</v>
      </c>
      <c r="G34" s="106" t="s">
        <v>327</v>
      </c>
      <c r="H34" s="105" t="s">
        <v>328</v>
      </c>
      <c r="I34" s="105" t="s">
        <v>257</v>
      </c>
      <c r="J34" s="120" t="s">
        <v>329</v>
      </c>
    </row>
    <row r="35" customHeight="1" spans="1:10">
      <c r="A35" s="103"/>
      <c r="B35" s="103"/>
      <c r="C35" s="103" t="s">
        <v>274</v>
      </c>
      <c r="D35" s="119" t="s">
        <v>330</v>
      </c>
      <c r="E35" s="120" t="s">
        <v>331</v>
      </c>
      <c r="F35" s="105" t="s">
        <v>255</v>
      </c>
      <c r="G35" s="106" t="s">
        <v>125</v>
      </c>
      <c r="H35" s="105" t="s">
        <v>332</v>
      </c>
      <c r="I35" s="105" t="s">
        <v>257</v>
      </c>
      <c r="J35" s="120" t="s">
        <v>333</v>
      </c>
    </row>
    <row r="36" customHeight="1" spans="1:10">
      <c r="A36" s="103"/>
      <c r="B36" s="103"/>
      <c r="C36" s="103" t="s">
        <v>280</v>
      </c>
      <c r="D36" s="119" t="s">
        <v>281</v>
      </c>
      <c r="E36" s="120" t="s">
        <v>334</v>
      </c>
      <c r="F36" s="105" t="s">
        <v>255</v>
      </c>
      <c r="G36" s="106" t="s">
        <v>298</v>
      </c>
      <c r="H36" s="105" t="s">
        <v>267</v>
      </c>
      <c r="I36" s="105" t="s">
        <v>257</v>
      </c>
      <c r="J36" s="120" t="s">
        <v>335</v>
      </c>
    </row>
    <row r="37" ht="108" customHeight="1" spans="1:10">
      <c r="A37" s="118" t="s">
        <v>234</v>
      </c>
      <c r="B37" s="103" t="s">
        <v>336</v>
      </c>
      <c r="C37" s="103"/>
      <c r="D37" s="103"/>
      <c r="E37" s="103"/>
      <c r="F37" s="103"/>
      <c r="G37" s="103"/>
      <c r="H37" s="103"/>
      <c r="I37" s="103"/>
      <c r="J37" s="103"/>
    </row>
    <row r="38" customHeight="1" spans="1:10">
      <c r="A38" s="103"/>
      <c r="B38" s="103"/>
      <c r="C38" s="103" t="s">
        <v>252</v>
      </c>
      <c r="D38" s="119" t="s">
        <v>253</v>
      </c>
      <c r="E38" s="120" t="s">
        <v>337</v>
      </c>
      <c r="F38" s="105" t="s">
        <v>255</v>
      </c>
      <c r="G38" s="106" t="s">
        <v>338</v>
      </c>
      <c r="H38" s="105" t="s">
        <v>339</v>
      </c>
      <c r="I38" s="105" t="s">
        <v>257</v>
      </c>
      <c r="J38" s="120" t="s">
        <v>340</v>
      </c>
    </row>
    <row r="39" customHeight="1" spans="1:10">
      <c r="A39" s="103"/>
      <c r="B39" s="103"/>
      <c r="C39" s="103" t="s">
        <v>252</v>
      </c>
      <c r="D39" s="119" t="s">
        <v>253</v>
      </c>
      <c r="E39" s="120" t="s">
        <v>341</v>
      </c>
      <c r="F39" s="105" t="s">
        <v>255</v>
      </c>
      <c r="G39" s="106" t="s">
        <v>342</v>
      </c>
      <c r="H39" s="105" t="s">
        <v>278</v>
      </c>
      <c r="I39" s="105" t="s">
        <v>257</v>
      </c>
      <c r="J39" s="120" t="s">
        <v>343</v>
      </c>
    </row>
    <row r="40" customHeight="1" spans="1:10">
      <c r="A40" s="103"/>
      <c r="B40" s="103"/>
      <c r="C40" s="103" t="s">
        <v>252</v>
      </c>
      <c r="D40" s="119" t="s">
        <v>264</v>
      </c>
      <c r="E40" s="120" t="s">
        <v>310</v>
      </c>
      <c r="F40" s="105" t="s">
        <v>255</v>
      </c>
      <c r="G40" s="106" t="s">
        <v>266</v>
      </c>
      <c r="H40" s="105" t="s">
        <v>267</v>
      </c>
      <c r="I40" s="105" t="s">
        <v>257</v>
      </c>
      <c r="J40" s="120" t="s">
        <v>344</v>
      </c>
    </row>
    <row r="41" customHeight="1" spans="1:10">
      <c r="A41" s="103"/>
      <c r="B41" s="103"/>
      <c r="C41" s="103" t="s">
        <v>274</v>
      </c>
      <c r="D41" s="119" t="s">
        <v>275</v>
      </c>
      <c r="E41" s="120" t="s">
        <v>293</v>
      </c>
      <c r="F41" s="105" t="s">
        <v>255</v>
      </c>
      <c r="G41" s="106" t="s">
        <v>121</v>
      </c>
      <c r="H41" s="105" t="s">
        <v>260</v>
      </c>
      <c r="I41" s="105" t="s">
        <v>257</v>
      </c>
      <c r="J41" s="120" t="s">
        <v>345</v>
      </c>
    </row>
    <row r="42" customHeight="1" spans="1:10">
      <c r="A42" s="103"/>
      <c r="B42" s="103"/>
      <c r="C42" s="103" t="s">
        <v>274</v>
      </c>
      <c r="D42" s="119" t="s">
        <v>275</v>
      </c>
      <c r="E42" s="120" t="s">
        <v>346</v>
      </c>
      <c r="F42" s="105" t="s">
        <v>255</v>
      </c>
      <c r="G42" s="106" t="s">
        <v>296</v>
      </c>
      <c r="H42" s="105" t="s">
        <v>267</v>
      </c>
      <c r="I42" s="105" t="s">
        <v>257</v>
      </c>
      <c r="J42" s="120" t="s">
        <v>347</v>
      </c>
    </row>
    <row r="43" customHeight="1" spans="1:10">
      <c r="A43" s="103"/>
      <c r="B43" s="103"/>
      <c r="C43" s="103" t="s">
        <v>280</v>
      </c>
      <c r="D43" s="119" t="s">
        <v>281</v>
      </c>
      <c r="E43" s="120" t="s">
        <v>314</v>
      </c>
      <c r="F43" s="105" t="s">
        <v>255</v>
      </c>
      <c r="G43" s="106" t="s">
        <v>298</v>
      </c>
      <c r="H43" s="105" t="s">
        <v>267</v>
      </c>
      <c r="I43" s="105" t="s">
        <v>257</v>
      </c>
      <c r="J43" s="120" t="s">
        <v>348</v>
      </c>
    </row>
    <row r="44" ht="100" customHeight="1" spans="1:10">
      <c r="A44" s="118" t="s">
        <v>221</v>
      </c>
      <c r="B44" s="103" t="s">
        <v>349</v>
      </c>
      <c r="C44" s="103"/>
      <c r="D44" s="103"/>
      <c r="E44" s="103"/>
      <c r="F44" s="103"/>
      <c r="G44" s="103"/>
      <c r="H44" s="103"/>
      <c r="I44" s="103"/>
      <c r="J44" s="103"/>
    </row>
    <row r="45" customHeight="1" spans="1:10">
      <c r="A45" s="103"/>
      <c r="B45" s="103"/>
      <c r="C45" s="103" t="s">
        <v>252</v>
      </c>
      <c r="D45" s="119" t="s">
        <v>253</v>
      </c>
      <c r="E45" s="120" t="s">
        <v>350</v>
      </c>
      <c r="F45" s="105" t="s">
        <v>255</v>
      </c>
      <c r="G45" s="106" t="s">
        <v>351</v>
      </c>
      <c r="H45" s="105" t="s">
        <v>352</v>
      </c>
      <c r="I45" s="105" t="s">
        <v>257</v>
      </c>
      <c r="J45" s="120" t="s">
        <v>353</v>
      </c>
    </row>
    <row r="46" customHeight="1" spans="1:10">
      <c r="A46" s="103"/>
      <c r="B46" s="103"/>
      <c r="C46" s="103" t="s">
        <v>252</v>
      </c>
      <c r="D46" s="119" t="s">
        <v>264</v>
      </c>
      <c r="E46" s="120" t="s">
        <v>354</v>
      </c>
      <c r="F46" s="105" t="s">
        <v>255</v>
      </c>
      <c r="G46" s="106" t="s">
        <v>308</v>
      </c>
      <c r="H46" s="105" t="s">
        <v>267</v>
      </c>
      <c r="I46" s="105" t="s">
        <v>257</v>
      </c>
      <c r="J46" s="120" t="s">
        <v>355</v>
      </c>
    </row>
    <row r="47" customHeight="1" spans="1:10">
      <c r="A47" s="103"/>
      <c r="B47" s="103"/>
      <c r="C47" s="103" t="s">
        <v>252</v>
      </c>
      <c r="D47" s="119" t="s">
        <v>356</v>
      </c>
      <c r="E47" s="120" t="s">
        <v>357</v>
      </c>
      <c r="F47" s="105" t="s">
        <v>358</v>
      </c>
      <c r="G47" s="106" t="s">
        <v>359</v>
      </c>
      <c r="H47" s="105" t="s">
        <v>360</v>
      </c>
      <c r="I47" s="105" t="s">
        <v>257</v>
      </c>
      <c r="J47" s="120" t="s">
        <v>361</v>
      </c>
    </row>
    <row r="48" customHeight="1" spans="1:10">
      <c r="A48" s="103"/>
      <c r="B48" s="103"/>
      <c r="C48" s="103" t="s">
        <v>274</v>
      </c>
      <c r="D48" s="119" t="s">
        <v>275</v>
      </c>
      <c r="E48" s="120" t="s">
        <v>362</v>
      </c>
      <c r="F48" s="105" t="s">
        <v>255</v>
      </c>
      <c r="G48" s="106" t="s">
        <v>363</v>
      </c>
      <c r="H48" s="105" t="s">
        <v>278</v>
      </c>
      <c r="I48" s="105" t="s">
        <v>257</v>
      </c>
      <c r="J48" s="120" t="s">
        <v>364</v>
      </c>
    </row>
    <row r="49" customHeight="1" spans="1:10">
      <c r="A49" s="103"/>
      <c r="B49" s="103"/>
      <c r="C49" s="103" t="s">
        <v>280</v>
      </c>
      <c r="D49" s="119" t="s">
        <v>281</v>
      </c>
      <c r="E49" s="120" t="s">
        <v>365</v>
      </c>
      <c r="F49" s="105" t="s">
        <v>255</v>
      </c>
      <c r="G49" s="106" t="s">
        <v>298</v>
      </c>
      <c r="H49" s="105" t="s">
        <v>267</v>
      </c>
      <c r="I49" s="105" t="s">
        <v>257</v>
      </c>
      <c r="J49" s="120" t="s">
        <v>366</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cp:lastPrinted>2025-02-13T02:07:00Z</cp:lastPrinted>
  <dcterms:modified xsi:type="dcterms:W3CDTF">2025-04-29T06:51:31Z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2052-12.1.0.20784</vt:lpwstr>
  </property>
</Properties>
</file>